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xm\Desktop\"/>
    </mc:Choice>
  </mc:AlternateContent>
  <bookViews>
    <workbookView xWindow="0" yWindow="0" windowWidth="21600" windowHeight="9135" tabRatio="781"/>
  </bookViews>
  <sheets>
    <sheet name="Instructions" sheetId="35" r:id="rId1"/>
    <sheet name="Form A" sheetId="2" r:id="rId2"/>
    <sheet name="Form B" sheetId="36" r:id="rId3"/>
    <sheet name="Form C" sheetId="43" r:id="rId4"/>
    <sheet name="Form D" sheetId="47" r:id="rId5"/>
    <sheet name="Form E" sheetId="40" r:id="rId6"/>
    <sheet name="Summary Tables" sheetId="42" r:id="rId7"/>
  </sheets>
  <definedNames>
    <definedName name="_xlnm._FilterDatabase" localSheetId="2" hidden="1">'Form B'!$B$2:$BI$552</definedName>
    <definedName name="Pal_Workbook_GUID" hidden="1">"8QIGVCW9DCCSC9E7Z8IS7NIX"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52511"/>
</workbook>
</file>

<file path=xl/calcChain.xml><?xml version="1.0" encoding="utf-8"?>
<calcChain xmlns="http://schemas.openxmlformats.org/spreadsheetml/2006/main">
  <c r="Y47" i="42" l="1"/>
  <c r="X47" i="42"/>
  <c r="W47" i="42"/>
  <c r="V47" i="42"/>
  <c r="U47" i="42"/>
  <c r="T47" i="42"/>
  <c r="S47" i="42"/>
  <c r="R47" i="42"/>
  <c r="Q47" i="42"/>
  <c r="P47" i="42"/>
  <c r="O47" i="42"/>
  <c r="M47" i="42"/>
  <c r="L47" i="42"/>
  <c r="K47" i="42"/>
  <c r="J47" i="42"/>
  <c r="I47" i="42"/>
  <c r="H47" i="42"/>
  <c r="G47" i="42"/>
  <c r="F47" i="42"/>
  <c r="E47" i="42"/>
  <c r="D47" i="42"/>
  <c r="C47" i="42"/>
  <c r="Y28" i="42"/>
  <c r="X28" i="42"/>
  <c r="W28" i="42"/>
  <c r="V28" i="42"/>
  <c r="U28" i="42"/>
  <c r="T28" i="42"/>
  <c r="S28" i="42"/>
  <c r="R28" i="42"/>
  <c r="Q28" i="42"/>
  <c r="P28" i="42"/>
  <c r="O28" i="42"/>
  <c r="M28" i="42"/>
  <c r="L28" i="42"/>
  <c r="K28" i="42"/>
  <c r="K29" i="42"/>
  <c r="K34" i="42" s="1"/>
  <c r="J28" i="42"/>
  <c r="I28" i="42"/>
  <c r="H28" i="42"/>
  <c r="G28" i="42"/>
  <c r="F28" i="42"/>
  <c r="E28" i="42"/>
  <c r="D28" i="42"/>
  <c r="C28" i="42"/>
  <c r="Y27" i="42"/>
  <c r="X27" i="42"/>
  <c r="X29" i="42" s="1"/>
  <c r="X34" i="42" s="1"/>
  <c r="W27" i="42"/>
  <c r="V27" i="42"/>
  <c r="V29" i="42"/>
  <c r="U27" i="42"/>
  <c r="U29" i="42" s="1"/>
  <c r="U34" i="42" s="1"/>
  <c r="T27" i="42"/>
  <c r="T29" i="42" s="1"/>
  <c r="T34" i="42" s="1"/>
  <c r="S27" i="42"/>
  <c r="R27" i="42"/>
  <c r="Q27" i="42"/>
  <c r="P27" i="42"/>
  <c r="P29" i="42" s="1"/>
  <c r="P34" i="42" s="1"/>
  <c r="O27" i="42"/>
  <c r="M27" i="42"/>
  <c r="M29" i="42"/>
  <c r="M34" i="42" s="1"/>
  <c r="L27" i="42"/>
  <c r="L29" i="42" s="1"/>
  <c r="L34" i="42" s="1"/>
  <c r="K27" i="42"/>
  <c r="J27" i="42"/>
  <c r="I27" i="42"/>
  <c r="I29" i="42"/>
  <c r="H27" i="42"/>
  <c r="G27" i="42"/>
  <c r="G29" i="42" s="1"/>
  <c r="G34" i="42" s="1"/>
  <c r="F27" i="42"/>
  <c r="F29" i="42" s="1"/>
  <c r="F34" i="42" s="1"/>
  <c r="E27" i="42"/>
  <c r="E29" i="42" s="1"/>
  <c r="E34" i="42" s="1"/>
  <c r="D27" i="42"/>
  <c r="C27" i="42"/>
  <c r="Y25" i="42"/>
  <c r="X25" i="42"/>
  <c r="X26" i="42"/>
  <c r="W25" i="42"/>
  <c r="V25" i="42"/>
  <c r="U25" i="42"/>
  <c r="T25" i="42"/>
  <c r="S25" i="42"/>
  <c r="R25" i="42"/>
  <c r="Q25" i="42"/>
  <c r="P25" i="42"/>
  <c r="O25" i="42"/>
  <c r="M25" i="42"/>
  <c r="L25" i="42"/>
  <c r="K25" i="42"/>
  <c r="K26" i="42"/>
  <c r="J25" i="42"/>
  <c r="I25" i="42"/>
  <c r="H25" i="42"/>
  <c r="G25" i="42"/>
  <c r="G26" i="42"/>
  <c r="F25" i="42"/>
  <c r="E25" i="42"/>
  <c r="D25" i="42"/>
  <c r="C25" i="42"/>
  <c r="Y24" i="42"/>
  <c r="X24" i="42"/>
  <c r="W24" i="42"/>
  <c r="V24" i="42"/>
  <c r="V26" i="42"/>
  <c r="U24" i="42"/>
  <c r="T24" i="42"/>
  <c r="S24" i="42"/>
  <c r="R24" i="42"/>
  <c r="Q24" i="42"/>
  <c r="P24" i="42"/>
  <c r="O24" i="42"/>
  <c r="M24" i="42"/>
  <c r="M26" i="42"/>
  <c r="L24" i="42"/>
  <c r="K24" i="42"/>
  <c r="J24" i="42"/>
  <c r="I24" i="42"/>
  <c r="H24" i="42"/>
  <c r="G24" i="42"/>
  <c r="F24" i="42"/>
  <c r="E24" i="42"/>
  <c r="E26" i="42"/>
  <c r="D24" i="42"/>
  <c r="C24" i="42"/>
  <c r="Y21" i="42"/>
  <c r="X21" i="42"/>
  <c r="W21" i="42"/>
  <c r="V21" i="42"/>
  <c r="U21" i="42"/>
  <c r="T21" i="42"/>
  <c r="S21" i="42"/>
  <c r="R21" i="42"/>
  <c r="Q21" i="42"/>
  <c r="P21" i="42"/>
  <c r="O21" i="42"/>
  <c r="M21" i="42"/>
  <c r="L21" i="42"/>
  <c r="K21" i="42"/>
  <c r="J21" i="42"/>
  <c r="I21" i="42"/>
  <c r="H21" i="42"/>
  <c r="G21" i="42"/>
  <c r="F21" i="42"/>
  <c r="E21" i="42"/>
  <c r="D21" i="42"/>
  <c r="C21" i="42"/>
  <c r="Y20" i="42"/>
  <c r="X20" i="42"/>
  <c r="W20" i="42"/>
  <c r="V20" i="42"/>
  <c r="U20" i="42"/>
  <c r="T20" i="42"/>
  <c r="S20" i="42"/>
  <c r="R20" i="42"/>
  <c r="Q20" i="42"/>
  <c r="P20" i="42"/>
  <c r="O20" i="42"/>
  <c r="M20" i="42"/>
  <c r="L20" i="42"/>
  <c r="K20" i="42"/>
  <c r="J20" i="42"/>
  <c r="I20" i="42"/>
  <c r="H20" i="42"/>
  <c r="G20" i="42"/>
  <c r="F20" i="42"/>
  <c r="E20" i="42"/>
  <c r="D20" i="42"/>
  <c r="C20" i="42"/>
  <c r="Y19" i="42"/>
  <c r="X19" i="42"/>
  <c r="W19" i="42"/>
  <c r="V19" i="42"/>
  <c r="U19" i="42"/>
  <c r="T19" i="42"/>
  <c r="S19" i="42"/>
  <c r="R19" i="42"/>
  <c r="Q19" i="42"/>
  <c r="P19" i="42"/>
  <c r="O19" i="42"/>
  <c r="M19" i="42"/>
  <c r="L19" i="42"/>
  <c r="K19" i="42"/>
  <c r="J19" i="42"/>
  <c r="I19" i="42"/>
  <c r="H19" i="42"/>
  <c r="G19" i="42"/>
  <c r="F19" i="42"/>
  <c r="E19" i="42"/>
  <c r="D19" i="42"/>
  <c r="C19" i="42"/>
  <c r="Y18" i="42"/>
  <c r="X18" i="42"/>
  <c r="W18" i="42"/>
  <c r="V18" i="42"/>
  <c r="U18" i="42"/>
  <c r="T18" i="42"/>
  <c r="S18" i="42"/>
  <c r="R18" i="42"/>
  <c r="Q18" i="42"/>
  <c r="P18" i="42"/>
  <c r="O18" i="42"/>
  <c r="M18" i="42"/>
  <c r="L18" i="42"/>
  <c r="K18" i="42"/>
  <c r="J18" i="42"/>
  <c r="I18" i="42"/>
  <c r="H18" i="42"/>
  <c r="G18" i="42"/>
  <c r="F18" i="42"/>
  <c r="E18" i="42"/>
  <c r="D18" i="42"/>
  <c r="C18" i="42"/>
  <c r="Y16" i="42"/>
  <c r="X16" i="42"/>
  <c r="W16" i="42"/>
  <c r="V16" i="42"/>
  <c r="U16" i="42"/>
  <c r="T16" i="42"/>
  <c r="S16" i="42"/>
  <c r="R16" i="42"/>
  <c r="Q16" i="42"/>
  <c r="P16" i="42"/>
  <c r="O16" i="42"/>
  <c r="M16" i="42"/>
  <c r="L16" i="42"/>
  <c r="K16" i="42"/>
  <c r="J16" i="42"/>
  <c r="I16" i="42"/>
  <c r="H16" i="42"/>
  <c r="G16" i="42"/>
  <c r="F16" i="42"/>
  <c r="E16" i="42"/>
  <c r="D16" i="42"/>
  <c r="C16" i="42"/>
  <c r="Y15" i="42"/>
  <c r="X15" i="42"/>
  <c r="W15" i="42"/>
  <c r="V15" i="42"/>
  <c r="U15" i="42"/>
  <c r="T15" i="42"/>
  <c r="S15" i="42"/>
  <c r="R15" i="42"/>
  <c r="Q15" i="42"/>
  <c r="P15" i="42"/>
  <c r="O15" i="42"/>
  <c r="M15" i="42"/>
  <c r="L15" i="42"/>
  <c r="K15" i="42"/>
  <c r="J15" i="42"/>
  <c r="I15" i="42"/>
  <c r="H15" i="42"/>
  <c r="G15" i="42"/>
  <c r="F15" i="42"/>
  <c r="E15" i="42"/>
  <c r="D15" i="42"/>
  <c r="C15" i="42"/>
  <c r="Y14" i="42"/>
  <c r="X14" i="42"/>
  <c r="W14" i="42"/>
  <c r="V14" i="42"/>
  <c r="U14" i="42"/>
  <c r="T14" i="42"/>
  <c r="S14" i="42"/>
  <c r="R14" i="42"/>
  <c r="Q14" i="42"/>
  <c r="P14" i="42"/>
  <c r="O14" i="42"/>
  <c r="M14" i="42"/>
  <c r="L14" i="42"/>
  <c r="K14" i="42"/>
  <c r="J14" i="42"/>
  <c r="I14" i="42"/>
  <c r="H14" i="42"/>
  <c r="G14" i="42"/>
  <c r="F14" i="42"/>
  <c r="E14" i="42"/>
  <c r="D14" i="42"/>
  <c r="C14" i="42"/>
  <c r="Y13" i="42"/>
  <c r="X13" i="42"/>
  <c r="W13" i="42"/>
  <c r="V13" i="42"/>
  <c r="U13" i="42"/>
  <c r="T13" i="42"/>
  <c r="S13" i="42"/>
  <c r="R13" i="42"/>
  <c r="Q13" i="42"/>
  <c r="P13" i="42"/>
  <c r="O13" i="42"/>
  <c r="M13" i="42"/>
  <c r="L13" i="42"/>
  <c r="K13" i="42"/>
  <c r="J13" i="42"/>
  <c r="I13" i="42"/>
  <c r="H13" i="42"/>
  <c r="G13" i="42"/>
  <c r="F13" i="42"/>
  <c r="E13" i="42"/>
  <c r="D13" i="42"/>
  <c r="C13" i="42"/>
  <c r="Y12" i="42"/>
  <c r="X12" i="42"/>
  <c r="W12" i="42"/>
  <c r="V12" i="42"/>
  <c r="U12" i="42"/>
  <c r="T12" i="42"/>
  <c r="S12" i="42"/>
  <c r="R12" i="42"/>
  <c r="Q12" i="42"/>
  <c r="P12" i="42"/>
  <c r="O12" i="42"/>
  <c r="M12" i="42"/>
  <c r="L12" i="42"/>
  <c r="K12" i="42"/>
  <c r="J12" i="42"/>
  <c r="I12" i="42"/>
  <c r="H12" i="42"/>
  <c r="G12" i="42"/>
  <c r="F12" i="42"/>
  <c r="E12" i="42"/>
  <c r="D12" i="42"/>
  <c r="C12" i="42"/>
  <c r="Y11" i="42"/>
  <c r="X11" i="42"/>
  <c r="X17" i="42"/>
  <c r="W11" i="42"/>
  <c r="V11" i="42"/>
  <c r="U11" i="42"/>
  <c r="T11" i="42"/>
  <c r="T17" i="42"/>
  <c r="S11" i="42"/>
  <c r="R11" i="42"/>
  <c r="Q11" i="42"/>
  <c r="P11" i="42"/>
  <c r="P17" i="42"/>
  <c r="O11" i="42"/>
  <c r="M11" i="42"/>
  <c r="L11" i="42"/>
  <c r="K11" i="42"/>
  <c r="K17" i="42"/>
  <c r="J11" i="42"/>
  <c r="I11" i="42"/>
  <c r="H11" i="42"/>
  <c r="G11" i="42"/>
  <c r="G17" i="42"/>
  <c r="F11" i="42"/>
  <c r="E11" i="42"/>
  <c r="D11" i="42"/>
  <c r="C11" i="42"/>
  <c r="C17" i="42"/>
  <c r="Y10" i="42"/>
  <c r="Y17" i="42"/>
  <c r="Y32" i="42"/>
  <c r="Y33" i="42"/>
  <c r="X10" i="42"/>
  <c r="W10" i="42"/>
  <c r="W17" i="42"/>
  <c r="W32" i="42"/>
  <c r="V10" i="42"/>
  <c r="V17" i="42"/>
  <c r="U10" i="42"/>
  <c r="U17" i="42"/>
  <c r="U32" i="42"/>
  <c r="U33" i="42"/>
  <c r="T10" i="42"/>
  <c r="S10" i="42"/>
  <c r="S17" i="42"/>
  <c r="S32" i="42"/>
  <c r="R10" i="42"/>
  <c r="R17" i="42"/>
  <c r="Q10" i="42"/>
  <c r="Q17" i="42"/>
  <c r="Q32" i="42"/>
  <c r="P10" i="42"/>
  <c r="O10" i="42"/>
  <c r="O17" i="42"/>
  <c r="O32" i="42"/>
  <c r="M10" i="42"/>
  <c r="M17" i="42"/>
  <c r="L10" i="42"/>
  <c r="L17" i="42"/>
  <c r="K10" i="42"/>
  <c r="J10" i="42"/>
  <c r="J17" i="42"/>
  <c r="J32" i="42"/>
  <c r="I10" i="42"/>
  <c r="I17" i="42"/>
  <c r="I32" i="42"/>
  <c r="H10" i="42"/>
  <c r="H17" i="42"/>
  <c r="H32" i="42"/>
  <c r="H33" i="42"/>
  <c r="G10" i="42"/>
  <c r="F10" i="42"/>
  <c r="F17" i="42"/>
  <c r="F32" i="42"/>
  <c r="E10" i="42"/>
  <c r="E17" i="42"/>
  <c r="D10" i="42"/>
  <c r="D17" i="42"/>
  <c r="D32" i="42"/>
  <c r="C10" i="42"/>
  <c r="Y6" i="42"/>
  <c r="Y7" i="42"/>
  <c r="X6" i="42"/>
  <c r="X7" i="42"/>
  <c r="W6" i="42"/>
  <c r="V6" i="42"/>
  <c r="U6" i="42"/>
  <c r="T6" i="42"/>
  <c r="T7" i="42"/>
  <c r="S6" i="42"/>
  <c r="R6" i="42"/>
  <c r="Q6" i="42"/>
  <c r="Q7" i="42"/>
  <c r="P6" i="42"/>
  <c r="P7" i="42"/>
  <c r="O6" i="42"/>
  <c r="M6" i="42"/>
  <c r="L6" i="42"/>
  <c r="L7" i="42"/>
  <c r="K6" i="42"/>
  <c r="K7" i="42"/>
  <c r="J6" i="42"/>
  <c r="I6" i="42"/>
  <c r="H6" i="42"/>
  <c r="H7" i="42"/>
  <c r="G6" i="42"/>
  <c r="G7" i="42"/>
  <c r="F6" i="42"/>
  <c r="E6" i="42"/>
  <c r="D6" i="42"/>
  <c r="C6" i="42"/>
  <c r="C7" i="42"/>
  <c r="Y5" i="42"/>
  <c r="X5" i="42"/>
  <c r="W5" i="42"/>
  <c r="V5" i="42"/>
  <c r="V7" i="42"/>
  <c r="U5" i="42"/>
  <c r="T5" i="42"/>
  <c r="S5" i="42"/>
  <c r="R5" i="42"/>
  <c r="Q5" i="42"/>
  <c r="P5" i="42"/>
  <c r="O5" i="42"/>
  <c r="M5" i="42"/>
  <c r="M7" i="42"/>
  <c r="L5" i="42"/>
  <c r="K5" i="42"/>
  <c r="J5" i="42"/>
  <c r="I5" i="42"/>
  <c r="H5" i="42"/>
  <c r="G5" i="42"/>
  <c r="F5" i="42"/>
  <c r="E5" i="42"/>
  <c r="E7" i="42"/>
  <c r="D5" i="42"/>
  <c r="C5" i="42"/>
  <c r="Y4" i="42"/>
  <c r="X4" i="42"/>
  <c r="W4" i="42"/>
  <c r="V4" i="42"/>
  <c r="U4" i="42"/>
  <c r="T4" i="42"/>
  <c r="S4" i="42"/>
  <c r="R4" i="42"/>
  <c r="Q4" i="42"/>
  <c r="P4" i="42"/>
  <c r="O4" i="42"/>
  <c r="M4" i="42"/>
  <c r="L4" i="42"/>
  <c r="K4" i="42"/>
  <c r="J4" i="42"/>
  <c r="I4" i="42"/>
  <c r="H4" i="42"/>
  <c r="G4" i="42"/>
  <c r="F4" i="42"/>
  <c r="E4" i="42"/>
  <c r="D4" i="42"/>
  <c r="C4" i="42"/>
  <c r="Y3" i="42"/>
  <c r="X3" i="42"/>
  <c r="W3" i="42"/>
  <c r="V3" i="42"/>
  <c r="U3" i="42"/>
  <c r="T3" i="42"/>
  <c r="S3" i="42"/>
  <c r="R3" i="42"/>
  <c r="Q3" i="42"/>
  <c r="P3" i="42"/>
  <c r="O3" i="42"/>
  <c r="M3" i="42"/>
  <c r="L3" i="42"/>
  <c r="K3" i="42"/>
  <c r="J3" i="42"/>
  <c r="I3" i="42"/>
  <c r="H3" i="42"/>
  <c r="G3" i="42"/>
  <c r="F3" i="42"/>
  <c r="E3" i="42"/>
  <c r="D3" i="42"/>
  <c r="C3" i="42"/>
  <c r="Y2" i="42"/>
  <c r="X2" i="42"/>
  <c r="W2" i="42"/>
  <c r="V2" i="42"/>
  <c r="U2" i="42"/>
  <c r="T2" i="42"/>
  <c r="S2" i="42"/>
  <c r="R2" i="42"/>
  <c r="Q2" i="42"/>
  <c r="P2" i="42"/>
  <c r="O2" i="42"/>
  <c r="M2" i="42"/>
  <c r="L2" i="42"/>
  <c r="K2" i="42"/>
  <c r="J2" i="42"/>
  <c r="I2" i="42"/>
  <c r="H2" i="42"/>
  <c r="G2" i="42"/>
  <c r="F2" i="42"/>
  <c r="E2" i="42"/>
  <c r="D2" i="42"/>
  <c r="C2" i="42"/>
  <c r="W1" i="42"/>
  <c r="W29" i="42"/>
  <c r="W34" i="42" s="1"/>
  <c r="R29" i="42"/>
  <c r="R34" i="42" s="1"/>
  <c r="J29" i="42"/>
  <c r="Y29" i="42"/>
  <c r="S29" i="42"/>
  <c r="Q29" i="42"/>
  <c r="Q34" i="42" s="1"/>
  <c r="O29" i="42"/>
  <c r="H29" i="42"/>
  <c r="D29" i="42"/>
  <c r="C29" i="42"/>
  <c r="Y26" i="42"/>
  <c r="Q26" i="42"/>
  <c r="L26" i="42"/>
  <c r="H26" i="42"/>
  <c r="W26" i="42"/>
  <c r="U26" i="42"/>
  <c r="S26" i="42"/>
  <c r="R26" i="42"/>
  <c r="O26" i="42"/>
  <c r="J26" i="42"/>
  <c r="I26" i="42"/>
  <c r="F26" i="42"/>
  <c r="D26" i="42"/>
  <c r="U7" i="42"/>
  <c r="D7" i="42"/>
  <c r="R7" i="42"/>
  <c r="I7" i="42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F17" i="35"/>
  <c r="F18" i="35"/>
  <c r="F19" i="35"/>
  <c r="F20" i="35"/>
  <c r="F16" i="35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3" i="36"/>
  <c r="L214" i="36"/>
  <c r="L215" i="36"/>
  <c r="L216" i="36"/>
  <c r="L217" i="36"/>
  <c r="L218" i="36"/>
  <c r="L219" i="36"/>
  <c r="L220" i="36"/>
  <c r="L221" i="36"/>
  <c r="L222" i="36"/>
  <c r="L223" i="36"/>
  <c r="L224" i="36"/>
  <c r="L225" i="36"/>
  <c r="L226" i="36"/>
  <c r="L227" i="36"/>
  <c r="L228" i="36"/>
  <c r="L229" i="36"/>
  <c r="L230" i="36"/>
  <c r="L231" i="36"/>
  <c r="L232" i="36"/>
  <c r="L233" i="36"/>
  <c r="L234" i="36"/>
  <c r="L235" i="36"/>
  <c r="L236" i="36"/>
  <c r="L237" i="36"/>
  <c r="L238" i="36"/>
  <c r="L239" i="36"/>
  <c r="L240" i="36"/>
  <c r="L241" i="36"/>
  <c r="L242" i="36"/>
  <c r="L243" i="36"/>
  <c r="L244" i="36"/>
  <c r="L245" i="36"/>
  <c r="L246" i="36"/>
  <c r="L247" i="36"/>
  <c r="L248" i="36"/>
  <c r="L249" i="36"/>
  <c r="L250" i="36"/>
  <c r="L251" i="36"/>
  <c r="L252" i="36"/>
  <c r="L253" i="36"/>
  <c r="L254" i="36"/>
  <c r="L255" i="36"/>
  <c r="L256" i="36"/>
  <c r="L257" i="36"/>
  <c r="L258" i="36"/>
  <c r="L259" i="36"/>
  <c r="L260" i="36"/>
  <c r="L261" i="36"/>
  <c r="L262" i="36"/>
  <c r="L263" i="36"/>
  <c r="L264" i="36"/>
  <c r="L265" i="36"/>
  <c r="L266" i="36"/>
  <c r="L267" i="36"/>
  <c r="L268" i="36"/>
  <c r="L269" i="36"/>
  <c r="L270" i="36"/>
  <c r="L271" i="36"/>
  <c r="L272" i="36"/>
  <c r="L273" i="36"/>
  <c r="L274" i="36"/>
  <c r="L275" i="36"/>
  <c r="L276" i="36"/>
  <c r="L277" i="36"/>
  <c r="L278" i="36"/>
  <c r="L279" i="36"/>
  <c r="L280" i="36"/>
  <c r="L281" i="36"/>
  <c r="L282" i="36"/>
  <c r="L283" i="36"/>
  <c r="L284" i="36"/>
  <c r="L285" i="36"/>
  <c r="L286" i="36"/>
  <c r="L287" i="36"/>
  <c r="L288" i="36"/>
  <c r="L289" i="36"/>
  <c r="L290" i="36"/>
  <c r="L291" i="36"/>
  <c r="L292" i="36"/>
  <c r="L293" i="36"/>
  <c r="L294" i="36"/>
  <c r="L295" i="36"/>
  <c r="L296" i="36"/>
  <c r="L297" i="36"/>
  <c r="L298" i="36"/>
  <c r="L299" i="36"/>
  <c r="L300" i="36"/>
  <c r="L301" i="36"/>
  <c r="L302" i="36"/>
  <c r="L303" i="36"/>
  <c r="L304" i="36"/>
  <c r="L305" i="36"/>
  <c r="L306" i="36"/>
  <c r="L307" i="36"/>
  <c r="L308" i="36"/>
  <c r="L309" i="36"/>
  <c r="L310" i="36"/>
  <c r="L311" i="36"/>
  <c r="L312" i="36"/>
  <c r="L313" i="36"/>
  <c r="L314" i="36"/>
  <c r="L315" i="36"/>
  <c r="L31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L423" i="36"/>
  <c r="L424" i="36"/>
  <c r="L425" i="36"/>
  <c r="L426" i="36"/>
  <c r="L427" i="36"/>
  <c r="L428" i="36"/>
  <c r="L429" i="36"/>
  <c r="L430" i="36"/>
  <c r="L431" i="36"/>
  <c r="L432" i="36"/>
  <c r="L433" i="36"/>
  <c r="L434" i="36"/>
  <c r="L435" i="36"/>
  <c r="L436" i="36"/>
  <c r="L437" i="36"/>
  <c r="L438" i="36"/>
  <c r="L439" i="36"/>
  <c r="L440" i="36"/>
  <c r="L441" i="36"/>
  <c r="L442" i="36"/>
  <c r="L443" i="36"/>
  <c r="L444" i="36"/>
  <c r="L445" i="36"/>
  <c r="L446" i="36"/>
  <c r="L447" i="36"/>
  <c r="L448" i="36"/>
  <c r="L449" i="36"/>
  <c r="L450" i="36"/>
  <c r="L451" i="36"/>
  <c r="L452" i="36"/>
  <c r="L453" i="36"/>
  <c r="L454" i="36"/>
  <c r="L455" i="36"/>
  <c r="L456" i="36"/>
  <c r="L457" i="36"/>
  <c r="L458" i="36"/>
  <c r="L459" i="36"/>
  <c r="L460" i="36"/>
  <c r="L461" i="36"/>
  <c r="L462" i="36"/>
  <c r="L463" i="36"/>
  <c r="L464" i="36"/>
  <c r="L465" i="36"/>
  <c r="L466" i="36"/>
  <c r="L467" i="36"/>
  <c r="L468" i="36"/>
  <c r="L469" i="36"/>
  <c r="L470" i="36"/>
  <c r="L471" i="36"/>
  <c r="L472" i="36"/>
  <c r="L473" i="36"/>
  <c r="L474" i="36"/>
  <c r="L475" i="36"/>
  <c r="L476" i="36"/>
  <c r="L477" i="36"/>
  <c r="L478" i="36"/>
  <c r="L479" i="36"/>
  <c r="L480" i="36"/>
  <c r="L481" i="36"/>
  <c r="L482" i="36"/>
  <c r="L483" i="36"/>
  <c r="L484" i="36"/>
  <c r="L485" i="36"/>
  <c r="L486" i="36"/>
  <c r="L487" i="36"/>
  <c r="L488" i="36"/>
  <c r="L489" i="36"/>
  <c r="L490" i="36"/>
  <c r="L491" i="36"/>
  <c r="L492" i="36"/>
  <c r="L493" i="36"/>
  <c r="L494" i="36"/>
  <c r="L495" i="36"/>
  <c r="L496" i="36"/>
  <c r="L497" i="36"/>
  <c r="L498" i="36"/>
  <c r="L499" i="36"/>
  <c r="L500" i="36"/>
  <c r="L501" i="36"/>
  <c r="L502" i="36"/>
  <c r="L503" i="36"/>
  <c r="L504" i="36"/>
  <c r="L505" i="36"/>
  <c r="L506" i="36"/>
  <c r="L507" i="36"/>
  <c r="L508" i="36"/>
  <c r="L509" i="36"/>
  <c r="L510" i="36"/>
  <c r="L511" i="36"/>
  <c r="L512" i="36"/>
  <c r="L513" i="36"/>
  <c r="L514" i="36"/>
  <c r="L515" i="36"/>
  <c r="L516" i="36"/>
  <c r="L517" i="36"/>
  <c r="L518" i="36"/>
  <c r="L519" i="36"/>
  <c r="L520" i="36"/>
  <c r="L521" i="36"/>
  <c r="L522" i="36"/>
  <c r="L523" i="36"/>
  <c r="L524" i="36"/>
  <c r="L525" i="36"/>
  <c r="L526" i="36"/>
  <c r="L527" i="36"/>
  <c r="L528" i="36"/>
  <c r="L529" i="36"/>
  <c r="L530" i="36"/>
  <c r="L531" i="36"/>
  <c r="L532" i="36"/>
  <c r="L533" i="36"/>
  <c r="L534" i="36"/>
  <c r="L535" i="36"/>
  <c r="L536" i="36"/>
  <c r="L537" i="36"/>
  <c r="L538" i="36"/>
  <c r="L539" i="36"/>
  <c r="L540" i="36"/>
  <c r="L541" i="36"/>
  <c r="L542" i="36"/>
  <c r="L543" i="36"/>
  <c r="L544" i="36"/>
  <c r="L545" i="36"/>
  <c r="L546" i="36"/>
  <c r="L547" i="36"/>
  <c r="L548" i="36"/>
  <c r="L549" i="36"/>
  <c r="L550" i="36"/>
  <c r="L551" i="36"/>
  <c r="L552" i="36"/>
  <c r="L553" i="36"/>
  <c r="L554" i="36"/>
  <c r="L555" i="36"/>
  <c r="L556" i="36"/>
  <c r="L557" i="36"/>
  <c r="L558" i="36"/>
  <c r="L559" i="36"/>
  <c r="L560" i="36"/>
  <c r="L561" i="36"/>
  <c r="L562" i="36"/>
  <c r="L563" i="36"/>
  <c r="L564" i="36"/>
  <c r="L565" i="36"/>
  <c r="L566" i="36"/>
  <c r="L567" i="36"/>
  <c r="L568" i="36"/>
  <c r="L569" i="36"/>
  <c r="L570" i="36"/>
  <c r="L571" i="36"/>
  <c r="L572" i="36"/>
  <c r="L573" i="36"/>
  <c r="L574" i="36"/>
  <c r="L575" i="36"/>
  <c r="L576" i="36"/>
  <c r="L577" i="36"/>
  <c r="L578" i="36"/>
  <c r="L579" i="36"/>
  <c r="L580" i="36"/>
  <c r="L581" i="36"/>
  <c r="L582" i="36"/>
  <c r="L583" i="36"/>
  <c r="L584" i="36"/>
  <c r="L585" i="36"/>
  <c r="L586" i="36"/>
  <c r="L587" i="36"/>
  <c r="L588" i="36"/>
  <c r="L589" i="36"/>
  <c r="L590" i="36"/>
  <c r="L591" i="36"/>
  <c r="L592" i="36"/>
  <c r="L593" i="36"/>
  <c r="L594" i="36"/>
  <c r="L595" i="36"/>
  <c r="L596" i="36"/>
  <c r="L597" i="36"/>
  <c r="L598" i="36"/>
  <c r="L599" i="36"/>
  <c r="L600" i="36"/>
  <c r="L601" i="36"/>
  <c r="L602" i="36"/>
  <c r="L603" i="36"/>
  <c r="L604" i="36"/>
  <c r="L605" i="36"/>
  <c r="L606" i="36"/>
  <c r="L607" i="36"/>
  <c r="L608" i="36"/>
  <c r="L609" i="36"/>
  <c r="L610" i="36"/>
  <c r="L611" i="36"/>
  <c r="L612" i="36"/>
  <c r="L613" i="36"/>
  <c r="L614" i="36"/>
  <c r="L615" i="36"/>
  <c r="L616" i="36"/>
  <c r="L617" i="36"/>
  <c r="L618" i="36"/>
  <c r="L619" i="36"/>
  <c r="L620" i="36"/>
  <c r="L621" i="36"/>
  <c r="L622" i="36"/>
  <c r="L623" i="36"/>
  <c r="L624" i="36"/>
  <c r="L625" i="36"/>
  <c r="L626" i="36"/>
  <c r="L627" i="36"/>
  <c r="L628" i="36"/>
  <c r="L629" i="36"/>
  <c r="L630" i="36"/>
  <c r="L631" i="36"/>
  <c r="L632" i="36"/>
  <c r="L633" i="36"/>
  <c r="L634" i="36"/>
  <c r="L635" i="36"/>
  <c r="L636" i="36"/>
  <c r="L637" i="36"/>
  <c r="L638" i="36"/>
  <c r="L639" i="36"/>
  <c r="L640" i="36"/>
  <c r="L641" i="36"/>
  <c r="L642" i="36"/>
  <c r="L643" i="36"/>
  <c r="L644" i="36"/>
  <c r="L645" i="36"/>
  <c r="L646" i="36"/>
  <c r="L647" i="36"/>
  <c r="L648" i="36"/>
  <c r="L649" i="36"/>
  <c r="L650" i="36"/>
  <c r="L651" i="36"/>
  <c r="L652" i="36"/>
  <c r="L653" i="36"/>
  <c r="L654" i="36"/>
  <c r="L655" i="36"/>
  <c r="L656" i="36"/>
  <c r="L657" i="36"/>
  <c r="L658" i="36"/>
  <c r="L659" i="36"/>
  <c r="L660" i="36"/>
  <c r="L661" i="36"/>
  <c r="L662" i="36"/>
  <c r="L663" i="36"/>
  <c r="L664" i="36"/>
  <c r="L665" i="36"/>
  <c r="L666" i="36"/>
  <c r="L667" i="36"/>
  <c r="L668" i="36"/>
  <c r="L669" i="36"/>
  <c r="L670" i="36"/>
  <c r="L671" i="36"/>
  <c r="L672" i="36"/>
  <c r="L673" i="36"/>
  <c r="L674" i="36"/>
  <c r="L675" i="36"/>
  <c r="L676" i="36"/>
  <c r="L677" i="36"/>
  <c r="L678" i="36"/>
  <c r="L679" i="36"/>
  <c r="L680" i="36"/>
  <c r="L681" i="36"/>
  <c r="L682" i="36"/>
  <c r="L683" i="36"/>
  <c r="L684" i="36"/>
  <c r="L685" i="36"/>
  <c r="L686" i="36"/>
  <c r="L687" i="36"/>
  <c r="L688" i="36"/>
  <c r="L689" i="36"/>
  <c r="L690" i="36"/>
  <c r="L691" i="36"/>
  <c r="L692" i="36"/>
  <c r="L693" i="36"/>
  <c r="L694" i="36"/>
  <c r="L695" i="36"/>
  <c r="L696" i="36"/>
  <c r="L697" i="36"/>
  <c r="L698" i="36"/>
  <c r="L699" i="36"/>
  <c r="L700" i="36"/>
  <c r="L701" i="36"/>
  <c r="L702" i="36"/>
  <c r="L703" i="36"/>
  <c r="L704" i="36"/>
  <c r="L705" i="36"/>
  <c r="L706" i="36"/>
  <c r="L707" i="36"/>
  <c r="L708" i="36"/>
  <c r="L709" i="36"/>
  <c r="L710" i="36"/>
  <c r="L711" i="36"/>
  <c r="L712" i="36"/>
  <c r="L713" i="36"/>
  <c r="L714" i="36"/>
  <c r="L715" i="36"/>
  <c r="L716" i="36"/>
  <c r="L717" i="36"/>
  <c r="L718" i="36"/>
  <c r="L719" i="36"/>
  <c r="L720" i="36"/>
  <c r="L721" i="36"/>
  <c r="L722" i="36"/>
  <c r="L723" i="36"/>
  <c r="L724" i="36"/>
  <c r="L725" i="36"/>
  <c r="L726" i="36"/>
  <c r="L727" i="36"/>
  <c r="L728" i="36"/>
  <c r="L729" i="36"/>
  <c r="L730" i="36"/>
  <c r="L731" i="36"/>
  <c r="L732" i="36"/>
  <c r="L733" i="36"/>
  <c r="L734" i="36"/>
  <c r="L735" i="36"/>
  <c r="L736" i="36"/>
  <c r="L737" i="36"/>
  <c r="L738" i="36"/>
  <c r="L739" i="36"/>
  <c r="L740" i="36"/>
  <c r="L741" i="36"/>
  <c r="L742" i="36"/>
  <c r="L743" i="36"/>
  <c r="L744" i="36"/>
  <c r="L745" i="36"/>
  <c r="L746" i="36"/>
  <c r="L747" i="36"/>
  <c r="L748" i="36"/>
  <c r="L749" i="36"/>
  <c r="L750" i="36"/>
  <c r="L751" i="36"/>
  <c r="L752" i="36"/>
  <c r="L753" i="36"/>
  <c r="L754" i="36"/>
  <c r="L755" i="36"/>
  <c r="L756" i="36"/>
  <c r="L757" i="36"/>
  <c r="L758" i="36"/>
  <c r="L759" i="36"/>
  <c r="L760" i="36"/>
  <c r="L761" i="36"/>
  <c r="L762" i="36"/>
  <c r="L763" i="36"/>
  <c r="L764" i="36"/>
  <c r="L765" i="36"/>
  <c r="L766" i="36"/>
  <c r="L767" i="36"/>
  <c r="L768" i="36"/>
  <c r="L769" i="36"/>
  <c r="L770" i="36"/>
  <c r="L771" i="36"/>
  <c r="L772" i="36"/>
  <c r="L773" i="36"/>
  <c r="L774" i="36"/>
  <c r="L775" i="36"/>
  <c r="L776" i="36"/>
  <c r="L777" i="36"/>
  <c r="L778" i="36"/>
  <c r="L779" i="36"/>
  <c r="L780" i="36"/>
  <c r="L781" i="36"/>
  <c r="L782" i="36"/>
  <c r="L783" i="36"/>
  <c r="L784" i="36"/>
  <c r="L785" i="36"/>
  <c r="L786" i="36"/>
  <c r="L787" i="36"/>
  <c r="L788" i="36"/>
  <c r="L789" i="36"/>
  <c r="L790" i="36"/>
  <c r="L791" i="36"/>
  <c r="L792" i="36"/>
  <c r="L793" i="36"/>
  <c r="L794" i="36"/>
  <c r="L795" i="36"/>
  <c r="L796" i="36"/>
  <c r="L797" i="36"/>
  <c r="L798" i="36"/>
  <c r="L799" i="36"/>
  <c r="L800" i="36"/>
  <c r="L801" i="36"/>
  <c r="L802" i="36"/>
  <c r="L803" i="36"/>
  <c r="L804" i="36"/>
  <c r="L805" i="36"/>
  <c r="L806" i="36"/>
  <c r="L807" i="36"/>
  <c r="L808" i="36"/>
  <c r="L809" i="36"/>
  <c r="L810" i="36"/>
  <c r="L811" i="36"/>
  <c r="L812" i="36"/>
  <c r="L813" i="36"/>
  <c r="L814" i="36"/>
  <c r="L815" i="36"/>
  <c r="L816" i="36"/>
  <c r="L817" i="36"/>
  <c r="L818" i="36"/>
  <c r="L819" i="36"/>
  <c r="L820" i="36"/>
  <c r="L821" i="36"/>
  <c r="L822" i="36"/>
  <c r="L823" i="36"/>
  <c r="L824" i="36"/>
  <c r="L825" i="36"/>
  <c r="L826" i="36"/>
  <c r="L827" i="36"/>
  <c r="L828" i="36"/>
  <c r="L829" i="36"/>
  <c r="L830" i="36"/>
  <c r="L831" i="36"/>
  <c r="L832" i="36"/>
  <c r="L833" i="36"/>
  <c r="L834" i="36"/>
  <c r="L835" i="36"/>
  <c r="L836" i="36"/>
  <c r="L837" i="36"/>
  <c r="L838" i="36"/>
  <c r="L839" i="36"/>
  <c r="L840" i="36"/>
  <c r="L841" i="36"/>
  <c r="L842" i="36"/>
  <c r="L843" i="36"/>
  <c r="L844" i="36"/>
  <c r="L845" i="36"/>
  <c r="L846" i="36"/>
  <c r="L847" i="36"/>
  <c r="L848" i="36"/>
  <c r="L849" i="36"/>
  <c r="L850" i="36"/>
  <c r="L851" i="36"/>
  <c r="L852" i="36"/>
  <c r="L853" i="36"/>
  <c r="L854" i="36"/>
  <c r="L855" i="36"/>
  <c r="L856" i="36"/>
  <c r="L857" i="36"/>
  <c r="L858" i="36"/>
  <c r="L859" i="36"/>
  <c r="L860" i="36"/>
  <c r="L861" i="36"/>
  <c r="L862" i="36"/>
  <c r="L863" i="36"/>
  <c r="L864" i="36"/>
  <c r="L865" i="36"/>
  <c r="L866" i="36"/>
  <c r="L867" i="36"/>
  <c r="L868" i="36"/>
  <c r="L869" i="36"/>
  <c r="L870" i="36"/>
  <c r="L871" i="36"/>
  <c r="L872" i="36"/>
  <c r="L873" i="36"/>
  <c r="L874" i="36"/>
  <c r="L875" i="36"/>
  <c r="L876" i="36"/>
  <c r="L877" i="36"/>
  <c r="L878" i="36"/>
  <c r="L879" i="36"/>
  <c r="L880" i="36"/>
  <c r="L881" i="36"/>
  <c r="L882" i="36"/>
  <c r="L883" i="36"/>
  <c r="L884" i="36"/>
  <c r="L885" i="36"/>
  <c r="L886" i="36"/>
  <c r="L887" i="36"/>
  <c r="L888" i="36"/>
  <c r="L889" i="36"/>
  <c r="L890" i="36"/>
  <c r="L891" i="36"/>
  <c r="L892" i="36"/>
  <c r="L893" i="36"/>
  <c r="L894" i="36"/>
  <c r="L895" i="36"/>
  <c r="L896" i="36"/>
  <c r="L897" i="36"/>
  <c r="L898" i="36"/>
  <c r="L899" i="36"/>
  <c r="L900" i="36"/>
  <c r="L901" i="36"/>
  <c r="L902" i="36"/>
  <c r="L903" i="36"/>
  <c r="L904" i="36"/>
  <c r="L905" i="36"/>
  <c r="L906" i="36"/>
  <c r="L907" i="36"/>
  <c r="L908" i="36"/>
  <c r="L909" i="36"/>
  <c r="L910" i="36"/>
  <c r="L911" i="36"/>
  <c r="L912" i="36"/>
  <c r="L913" i="36"/>
  <c r="L914" i="36"/>
  <c r="L915" i="36"/>
  <c r="L916" i="36"/>
  <c r="L917" i="36"/>
  <c r="L918" i="36"/>
  <c r="L919" i="36"/>
  <c r="L920" i="36"/>
  <c r="L921" i="36"/>
  <c r="L922" i="36"/>
  <c r="L923" i="36"/>
  <c r="L924" i="36"/>
  <c r="L925" i="36"/>
  <c r="L926" i="36"/>
  <c r="L927" i="36"/>
  <c r="L928" i="36"/>
  <c r="L929" i="36"/>
  <c r="L930" i="36"/>
  <c r="L931" i="36"/>
  <c r="L932" i="36"/>
  <c r="L933" i="36"/>
  <c r="L934" i="36"/>
  <c r="L935" i="36"/>
  <c r="L936" i="36"/>
  <c r="L937" i="36"/>
  <c r="L938" i="36"/>
  <c r="L939" i="36"/>
  <c r="L940" i="36"/>
  <c r="L941" i="36"/>
  <c r="L942" i="36"/>
  <c r="L943" i="36"/>
  <c r="L944" i="36"/>
  <c r="L945" i="36"/>
  <c r="L946" i="36"/>
  <c r="L947" i="36"/>
  <c r="L948" i="36"/>
  <c r="L949" i="36"/>
  <c r="L950" i="36"/>
  <c r="L951" i="36"/>
  <c r="L952" i="36"/>
  <c r="L953" i="36"/>
  <c r="L954" i="36"/>
  <c r="L955" i="36"/>
  <c r="L956" i="36"/>
  <c r="L957" i="36"/>
  <c r="L958" i="36"/>
  <c r="L959" i="36"/>
  <c r="L960" i="36"/>
  <c r="L961" i="36"/>
  <c r="L962" i="36"/>
  <c r="L963" i="36"/>
  <c r="L964" i="36"/>
  <c r="L965" i="36"/>
  <c r="L966" i="36"/>
  <c r="L967" i="36"/>
  <c r="L968" i="36"/>
  <c r="L969" i="36"/>
  <c r="L970" i="36"/>
  <c r="L971" i="36"/>
  <c r="L972" i="36"/>
  <c r="L973" i="36"/>
  <c r="L974" i="36"/>
  <c r="L975" i="36"/>
  <c r="L976" i="36"/>
  <c r="L977" i="36"/>
  <c r="L978" i="36"/>
  <c r="L979" i="36"/>
  <c r="L980" i="36"/>
  <c r="L981" i="36"/>
  <c r="L982" i="36"/>
  <c r="L983" i="36"/>
  <c r="L984" i="36"/>
  <c r="L985" i="36"/>
  <c r="L986" i="36"/>
  <c r="L987" i="36"/>
  <c r="L988" i="36"/>
  <c r="L989" i="36"/>
  <c r="L990" i="36"/>
  <c r="L991" i="36"/>
  <c r="L992" i="36"/>
  <c r="L993" i="36"/>
  <c r="L994" i="36"/>
  <c r="L995" i="36"/>
  <c r="L996" i="36"/>
  <c r="L997" i="36"/>
  <c r="L998" i="36"/>
  <c r="L999" i="36"/>
  <c r="L1000" i="36"/>
  <c r="L1001" i="36"/>
  <c r="L1002" i="36"/>
  <c r="L1003" i="36"/>
  <c r="L1004" i="36"/>
  <c r="L1005" i="36"/>
  <c r="L1006" i="36"/>
  <c r="L1007" i="36"/>
  <c r="L1008" i="36"/>
  <c r="L1009" i="36"/>
  <c r="L1010" i="36"/>
  <c r="L1011" i="36"/>
  <c r="L1012" i="36"/>
  <c r="L1013" i="36"/>
  <c r="L1014" i="36"/>
  <c r="L1015" i="36"/>
  <c r="L1016" i="36"/>
  <c r="L1017" i="36"/>
  <c r="L1018" i="36"/>
  <c r="L1019" i="36"/>
  <c r="L1020" i="36"/>
  <c r="L1021" i="36"/>
  <c r="L1022" i="36"/>
  <c r="L1023" i="36"/>
  <c r="L1024" i="36"/>
  <c r="L1025" i="36"/>
  <c r="L1026" i="36"/>
  <c r="L1027" i="36"/>
  <c r="L1028" i="36"/>
  <c r="L1029" i="36"/>
  <c r="L1030" i="36"/>
  <c r="L1031" i="36"/>
  <c r="L1032" i="36"/>
  <c r="L1033" i="36"/>
  <c r="L1034" i="36"/>
  <c r="L1035" i="36"/>
  <c r="L1036" i="36"/>
  <c r="L1037" i="36"/>
  <c r="L1038" i="36"/>
  <c r="L1039" i="36"/>
  <c r="L1040" i="36"/>
  <c r="L1041" i="36"/>
  <c r="L1042" i="36"/>
  <c r="L1043" i="36"/>
  <c r="L1044" i="36"/>
  <c r="L1045" i="36"/>
  <c r="L1046" i="36"/>
  <c r="L1047" i="36"/>
  <c r="L1048" i="36"/>
  <c r="L1049" i="36"/>
  <c r="L1050" i="36"/>
  <c r="L1051" i="36"/>
  <c r="L1052" i="36"/>
  <c r="L1053" i="36"/>
  <c r="L1054" i="36"/>
  <c r="L1055" i="36"/>
  <c r="L1056" i="36"/>
  <c r="L1057" i="36"/>
  <c r="L1058" i="36"/>
  <c r="L1059" i="36"/>
  <c r="L1060" i="36"/>
  <c r="L1061" i="36"/>
  <c r="L1062" i="36"/>
  <c r="L1063" i="36"/>
  <c r="L1064" i="36"/>
  <c r="L1065" i="36"/>
  <c r="L1066" i="36"/>
  <c r="L1067" i="36"/>
  <c r="L1068" i="36"/>
  <c r="L1069" i="36"/>
  <c r="L1070" i="36"/>
  <c r="L1071" i="36"/>
  <c r="L1072" i="36"/>
  <c r="L1073" i="36"/>
  <c r="L1074" i="36"/>
  <c r="L1075" i="36"/>
  <c r="L1076" i="36"/>
  <c r="L1077" i="36"/>
  <c r="L1078" i="36"/>
  <c r="L1079" i="36"/>
  <c r="L1080" i="36"/>
  <c r="L1081" i="36"/>
  <c r="L1082" i="36"/>
  <c r="L1083" i="36"/>
  <c r="L1084" i="36"/>
  <c r="L1085" i="36"/>
  <c r="L1086" i="36"/>
  <c r="L1087" i="36"/>
  <c r="L1088" i="36"/>
  <c r="L1089" i="36"/>
  <c r="L1090" i="36"/>
  <c r="L1091" i="36"/>
  <c r="L1092" i="36"/>
  <c r="L1093" i="36"/>
  <c r="L1094" i="36"/>
  <c r="L1095" i="36"/>
  <c r="L1096" i="36"/>
  <c r="L1097" i="36"/>
  <c r="L1098" i="36"/>
  <c r="L1099" i="36"/>
  <c r="L1100" i="36"/>
  <c r="L1101" i="36"/>
  <c r="L1102" i="36"/>
  <c r="L1103" i="36"/>
  <c r="L1104" i="36"/>
  <c r="L1105" i="36"/>
  <c r="L1106" i="36"/>
  <c r="L1107" i="36"/>
  <c r="L1108" i="36"/>
  <c r="L1109" i="36"/>
  <c r="L1110" i="36"/>
  <c r="L1111" i="36"/>
  <c r="L1112" i="36"/>
  <c r="L1113" i="36"/>
  <c r="L1114" i="36"/>
  <c r="L1115" i="36"/>
  <c r="L1116" i="36"/>
  <c r="L1117" i="36"/>
  <c r="L1118" i="36"/>
  <c r="L1119" i="36"/>
  <c r="L1120" i="36"/>
  <c r="L1121" i="36"/>
  <c r="L1122" i="36"/>
  <c r="L1123" i="36"/>
  <c r="L1124" i="36"/>
  <c r="L1125" i="36"/>
  <c r="L1126" i="36"/>
  <c r="L1127" i="36"/>
  <c r="L1128" i="36"/>
  <c r="L1129" i="36"/>
  <c r="L1130" i="36"/>
  <c r="L1131" i="36"/>
  <c r="L1132" i="36"/>
  <c r="L1133" i="36"/>
  <c r="L1134" i="36"/>
  <c r="L1135" i="36"/>
  <c r="L1136" i="36"/>
  <c r="L1137" i="36"/>
  <c r="L1138" i="36"/>
  <c r="L1139" i="36"/>
  <c r="L1140" i="36"/>
  <c r="L1141" i="36"/>
  <c r="L1142" i="36"/>
  <c r="L1143" i="36"/>
  <c r="L1144" i="36"/>
  <c r="L1145" i="36"/>
  <c r="L1146" i="36"/>
  <c r="L1147" i="36"/>
  <c r="L1148" i="36"/>
  <c r="L1149" i="36"/>
  <c r="L1150" i="36"/>
  <c r="L1151" i="36"/>
  <c r="L1152" i="36"/>
  <c r="L1153" i="36"/>
  <c r="L1154" i="36"/>
  <c r="L1155" i="36"/>
  <c r="L1156" i="36"/>
  <c r="L1157" i="36"/>
  <c r="L1158" i="36"/>
  <c r="L1159" i="36"/>
  <c r="L1160" i="36"/>
  <c r="L1161" i="36"/>
  <c r="L1162" i="36"/>
  <c r="L1163" i="36"/>
  <c r="L1164" i="36"/>
  <c r="L1165" i="36"/>
  <c r="L1166" i="36"/>
  <c r="L1167" i="36"/>
  <c r="L1168" i="36"/>
  <c r="L1169" i="36"/>
  <c r="L1170" i="36"/>
  <c r="L1171" i="36"/>
  <c r="L1172" i="36"/>
  <c r="L1173" i="36"/>
  <c r="L1174" i="36"/>
  <c r="L1175" i="36"/>
  <c r="L1176" i="36"/>
  <c r="L1177" i="36"/>
  <c r="L1178" i="36"/>
  <c r="L1179" i="36"/>
  <c r="L1180" i="36"/>
  <c r="L1181" i="36"/>
  <c r="L1182" i="36"/>
  <c r="L1183" i="36"/>
  <c r="L1184" i="36"/>
  <c r="L1185" i="36"/>
  <c r="L1186" i="36"/>
  <c r="L1187" i="36"/>
  <c r="L1188" i="36"/>
  <c r="L1189" i="36"/>
  <c r="L1190" i="36"/>
  <c r="L1191" i="36"/>
  <c r="L1192" i="36"/>
  <c r="L1193" i="36"/>
  <c r="L1194" i="36"/>
  <c r="L1195" i="36"/>
  <c r="L1196" i="36"/>
  <c r="L1197" i="36"/>
  <c r="L1198" i="36"/>
  <c r="L1199" i="36"/>
  <c r="L1200" i="36"/>
  <c r="L1201" i="36"/>
  <c r="L1202" i="36"/>
  <c r="L1203" i="36"/>
  <c r="L1204" i="36"/>
  <c r="L1205" i="36"/>
  <c r="L1206" i="36"/>
  <c r="L1207" i="36"/>
  <c r="L1208" i="36"/>
  <c r="L1209" i="36"/>
  <c r="L1210" i="36"/>
  <c r="L1211" i="36"/>
  <c r="L1212" i="36"/>
  <c r="L1213" i="36"/>
  <c r="L1214" i="36"/>
  <c r="L1215" i="36"/>
  <c r="L1216" i="36"/>
  <c r="L1217" i="36"/>
  <c r="L1218" i="36"/>
  <c r="L1219" i="36"/>
  <c r="L1220" i="36"/>
  <c r="L1221" i="36"/>
  <c r="L1222" i="36"/>
  <c r="L1223" i="36"/>
  <c r="L1224" i="36"/>
  <c r="L1225" i="36"/>
  <c r="L1226" i="36"/>
  <c r="L1227" i="36"/>
  <c r="L1228" i="36"/>
  <c r="L1229" i="36"/>
  <c r="L1230" i="36"/>
  <c r="L1231" i="36"/>
  <c r="L1232" i="36"/>
  <c r="L1233" i="36"/>
  <c r="L1234" i="36"/>
  <c r="L1235" i="36"/>
  <c r="L1236" i="36"/>
  <c r="L1237" i="36"/>
  <c r="L1238" i="36"/>
  <c r="L1239" i="36"/>
  <c r="L1240" i="36"/>
  <c r="L1241" i="36"/>
  <c r="L1242" i="36"/>
  <c r="L1243" i="36"/>
  <c r="L1244" i="36"/>
  <c r="L1245" i="36"/>
  <c r="L1246" i="36"/>
  <c r="L1247" i="36"/>
  <c r="L1248" i="36"/>
  <c r="L1249" i="36"/>
  <c r="L1250" i="36"/>
  <c r="L1251" i="36"/>
  <c r="L1252" i="36"/>
  <c r="L1253" i="36"/>
  <c r="L1254" i="36"/>
  <c r="L1255" i="36"/>
  <c r="L1256" i="36"/>
  <c r="L1257" i="36"/>
  <c r="L1258" i="36"/>
  <c r="L1259" i="36"/>
  <c r="L1260" i="36"/>
  <c r="L1261" i="36"/>
  <c r="L1262" i="36"/>
  <c r="L1263" i="36"/>
  <c r="L1264" i="36"/>
  <c r="L1265" i="36"/>
  <c r="L1266" i="36"/>
  <c r="L1267" i="36"/>
  <c r="L1268" i="36"/>
  <c r="L1269" i="36"/>
  <c r="L1270" i="36"/>
  <c r="L1271" i="36"/>
  <c r="L1272" i="36"/>
  <c r="L1273" i="36"/>
  <c r="L1274" i="36"/>
  <c r="L1275" i="36"/>
  <c r="L1276" i="36"/>
  <c r="L1277" i="36"/>
  <c r="L1278" i="36"/>
  <c r="L1279" i="36"/>
  <c r="L1280" i="36"/>
  <c r="L1281" i="36"/>
  <c r="L1282" i="36"/>
  <c r="L1283" i="36"/>
  <c r="L1284" i="36"/>
  <c r="L1285" i="36"/>
  <c r="L1286" i="36"/>
  <c r="L1287" i="36"/>
  <c r="L1288" i="36"/>
  <c r="L1289" i="36"/>
  <c r="L1290" i="36"/>
  <c r="L1291" i="36"/>
  <c r="L1292" i="36"/>
  <c r="L1293" i="36"/>
  <c r="L1294" i="36"/>
  <c r="L1295" i="36"/>
  <c r="L1296" i="36"/>
  <c r="L1297" i="36"/>
  <c r="L1298" i="36"/>
  <c r="L1299" i="36"/>
  <c r="L1300" i="36"/>
  <c r="L1301" i="36"/>
  <c r="L1302" i="36"/>
  <c r="L1303" i="36"/>
  <c r="L1304" i="36"/>
  <c r="L1305" i="36"/>
  <c r="L1306" i="36"/>
  <c r="L1307" i="36"/>
  <c r="L1308" i="36"/>
  <c r="L1309" i="36"/>
  <c r="L1310" i="36"/>
  <c r="L1311" i="36"/>
  <c r="L1312" i="36"/>
  <c r="L1313" i="36"/>
  <c r="L1314" i="36"/>
  <c r="L1315" i="36"/>
  <c r="L1316" i="36"/>
  <c r="L1317" i="36"/>
  <c r="L1318" i="36"/>
  <c r="L1319" i="36"/>
  <c r="L1320" i="36"/>
  <c r="L1321" i="36"/>
  <c r="L1322" i="36"/>
  <c r="L1323" i="36"/>
  <c r="L1324" i="36"/>
  <c r="L1325" i="36"/>
  <c r="L1326" i="36"/>
  <c r="L1327" i="36"/>
  <c r="L1328" i="36"/>
  <c r="L1329" i="36"/>
  <c r="L1330" i="36"/>
  <c r="L1331" i="36"/>
  <c r="L1332" i="36"/>
  <c r="L1333" i="36"/>
  <c r="L1334" i="36"/>
  <c r="L1335" i="36"/>
  <c r="L1336" i="36"/>
  <c r="L1337" i="36"/>
  <c r="L1338" i="36"/>
  <c r="L1339" i="36"/>
  <c r="L1340" i="36"/>
  <c r="L1341" i="36"/>
  <c r="L1342" i="36"/>
  <c r="L1343" i="36"/>
  <c r="L1344" i="36"/>
  <c r="L1345" i="36"/>
  <c r="L1346" i="36"/>
  <c r="L1347" i="36"/>
  <c r="L1348" i="36"/>
  <c r="L1349" i="36"/>
  <c r="L1350" i="36"/>
  <c r="L1351" i="36"/>
  <c r="L1352" i="36"/>
  <c r="L1353" i="36"/>
  <c r="L1354" i="36"/>
  <c r="L1355" i="36"/>
  <c r="L1356" i="36"/>
  <c r="L1357" i="36"/>
  <c r="L1358" i="36"/>
  <c r="L1359" i="36"/>
  <c r="L1360" i="36"/>
  <c r="L1361" i="36"/>
  <c r="L1362" i="36"/>
  <c r="L1363" i="36"/>
  <c r="L1364" i="36"/>
  <c r="L1365" i="36"/>
  <c r="L1366" i="36"/>
  <c r="L1367" i="36"/>
  <c r="L1368" i="36"/>
  <c r="L1369" i="36"/>
  <c r="L1370" i="36"/>
  <c r="L1371" i="36"/>
  <c r="L1372" i="36"/>
  <c r="L1373" i="36"/>
  <c r="L1374" i="36"/>
  <c r="L1375" i="36"/>
  <c r="L1376" i="36"/>
  <c r="L1377" i="36"/>
  <c r="L1378" i="36"/>
  <c r="L1379" i="36"/>
  <c r="L1380" i="36"/>
  <c r="L1381" i="36"/>
  <c r="L1382" i="36"/>
  <c r="L1383" i="36"/>
  <c r="L1384" i="36"/>
  <c r="L1385" i="36"/>
  <c r="L1386" i="36"/>
  <c r="L1387" i="36"/>
  <c r="L1388" i="36"/>
  <c r="L1389" i="36"/>
  <c r="L1390" i="36"/>
  <c r="L1391" i="36"/>
  <c r="L1392" i="36"/>
  <c r="L1393" i="36"/>
  <c r="L1394" i="36"/>
  <c r="L1395" i="36"/>
  <c r="L1396" i="36"/>
  <c r="L1397" i="36"/>
  <c r="L1398" i="36"/>
  <c r="L1399" i="36"/>
  <c r="L1400" i="36"/>
  <c r="L1401" i="36"/>
  <c r="L1402" i="36"/>
  <c r="L1403" i="36"/>
  <c r="L1404" i="36"/>
  <c r="L1405" i="36"/>
  <c r="L1406" i="36"/>
  <c r="L1407" i="36"/>
  <c r="L1408" i="36"/>
  <c r="L1409" i="36"/>
  <c r="L1410" i="36"/>
  <c r="L1411" i="36"/>
  <c r="L1412" i="36"/>
  <c r="L1413" i="36"/>
  <c r="L1414" i="36"/>
  <c r="L1415" i="36"/>
  <c r="L1416" i="36"/>
  <c r="L1417" i="36"/>
  <c r="L1418" i="36"/>
  <c r="L1419" i="36"/>
  <c r="L1420" i="36"/>
  <c r="L1421" i="36"/>
  <c r="L1422" i="36"/>
  <c r="L1423" i="36"/>
  <c r="L1424" i="36"/>
  <c r="L1425" i="36"/>
  <c r="L1426" i="36"/>
  <c r="L1427" i="36"/>
  <c r="L1428" i="36"/>
  <c r="L1429" i="36"/>
  <c r="L1430" i="36"/>
  <c r="L1431" i="36"/>
  <c r="L1432" i="36"/>
  <c r="L1433" i="36"/>
  <c r="L1434" i="36"/>
  <c r="L1435" i="36"/>
  <c r="L1436" i="36"/>
  <c r="L1437" i="36"/>
  <c r="L1438" i="36"/>
  <c r="L1439" i="36"/>
  <c r="L1440" i="36"/>
  <c r="L1441" i="36"/>
  <c r="L1442" i="36"/>
  <c r="L1443" i="36"/>
  <c r="L1444" i="36"/>
  <c r="L1445" i="36"/>
  <c r="L1446" i="36"/>
  <c r="L1447" i="36"/>
  <c r="L1448" i="36"/>
  <c r="L1449" i="36"/>
  <c r="L1450" i="36"/>
  <c r="L1451" i="36"/>
  <c r="L1452" i="36"/>
  <c r="L1453" i="36"/>
  <c r="L1454" i="36"/>
  <c r="L1455" i="36"/>
  <c r="L1456" i="36"/>
  <c r="L1457" i="36"/>
  <c r="L1458" i="36"/>
  <c r="L1459" i="36"/>
  <c r="L1460" i="36"/>
  <c r="L1461" i="36"/>
  <c r="L1462" i="36"/>
  <c r="L1463" i="36"/>
  <c r="L1464" i="36"/>
  <c r="L1465" i="36"/>
  <c r="L1466" i="36"/>
  <c r="L1467" i="36"/>
  <c r="L1468" i="36"/>
  <c r="L1469" i="36"/>
  <c r="L1470" i="36"/>
  <c r="L1471" i="36"/>
  <c r="L1472" i="36"/>
  <c r="L1473" i="36"/>
  <c r="L1474" i="36"/>
  <c r="L1475" i="36"/>
  <c r="L1476" i="36"/>
  <c r="L1477" i="36"/>
  <c r="L1478" i="36"/>
  <c r="L1479" i="36"/>
  <c r="L1480" i="36"/>
  <c r="L1481" i="36"/>
  <c r="L1482" i="36"/>
  <c r="L1483" i="36"/>
  <c r="L1484" i="36"/>
  <c r="L1485" i="36"/>
  <c r="L1486" i="36"/>
  <c r="L1487" i="36"/>
  <c r="L1488" i="36"/>
  <c r="L1489" i="36"/>
  <c r="L1490" i="36"/>
  <c r="L1491" i="36"/>
  <c r="L1492" i="36"/>
  <c r="L1493" i="36"/>
  <c r="L1494" i="36"/>
  <c r="L1495" i="36"/>
  <c r="L1496" i="36"/>
  <c r="L1497" i="36"/>
  <c r="L1498" i="36"/>
  <c r="L1499" i="36"/>
  <c r="L1500" i="36"/>
  <c r="L1501" i="36"/>
  <c r="L1502" i="36"/>
  <c r="L1503" i="36"/>
  <c r="L1504" i="36"/>
  <c r="L1505" i="36"/>
  <c r="L1506" i="36"/>
  <c r="L1507" i="36"/>
  <c r="L1508" i="36"/>
  <c r="L1509" i="36"/>
  <c r="L1510" i="36"/>
  <c r="L1511" i="36"/>
  <c r="L1512" i="36"/>
  <c r="L1513" i="36"/>
  <c r="L1514" i="36"/>
  <c r="L1515" i="36"/>
  <c r="L1516" i="36"/>
  <c r="L1517" i="36"/>
  <c r="L1518" i="36"/>
  <c r="L1519" i="36"/>
  <c r="L1520" i="36"/>
  <c r="L1521" i="36"/>
  <c r="L1522" i="36"/>
  <c r="L1523" i="36"/>
  <c r="L1524" i="36"/>
  <c r="L1525" i="36"/>
  <c r="L1526" i="36"/>
  <c r="L1527" i="36"/>
  <c r="L1528" i="36"/>
  <c r="L1529" i="36"/>
  <c r="L1530" i="36"/>
  <c r="L1531" i="36"/>
  <c r="L1532" i="36"/>
  <c r="L1533" i="36"/>
  <c r="L1534" i="36"/>
  <c r="L1535" i="36"/>
  <c r="L1536" i="36"/>
  <c r="L1537" i="36"/>
  <c r="L1538" i="36"/>
  <c r="L1539" i="36"/>
  <c r="L1540" i="36"/>
  <c r="L1541" i="36"/>
  <c r="L1542" i="36"/>
  <c r="L1543" i="36"/>
  <c r="L1544" i="36"/>
  <c r="L1545" i="36"/>
  <c r="L1546" i="36"/>
  <c r="L1547" i="36"/>
  <c r="L1548" i="36"/>
  <c r="L1549" i="36"/>
  <c r="L1550" i="36"/>
  <c r="L1551" i="36"/>
  <c r="L1552" i="36"/>
  <c r="L1553" i="36"/>
  <c r="L1554" i="36"/>
  <c r="L1555" i="36"/>
  <c r="L1556" i="36"/>
  <c r="L1557" i="36"/>
  <c r="L1558" i="36"/>
  <c r="L1559" i="36"/>
  <c r="L1560" i="36"/>
  <c r="L1561" i="36"/>
  <c r="L1562" i="36"/>
  <c r="L1563" i="36"/>
  <c r="L1564" i="36"/>
  <c r="L1565" i="36"/>
  <c r="L1566" i="36"/>
  <c r="L1567" i="36"/>
  <c r="L1568" i="36"/>
  <c r="L1569" i="36"/>
  <c r="L1570" i="36"/>
  <c r="L1571" i="36"/>
  <c r="L1572" i="36"/>
  <c r="L1573" i="36"/>
  <c r="L1574" i="36"/>
  <c r="L1575" i="36"/>
  <c r="L1576" i="36"/>
  <c r="L1577" i="36"/>
  <c r="L1578" i="36"/>
  <c r="L1579" i="36"/>
  <c r="L1580" i="36"/>
  <c r="L1581" i="36"/>
  <c r="L1582" i="36"/>
  <c r="L1583" i="36"/>
  <c r="L1584" i="36"/>
  <c r="L1585" i="36"/>
  <c r="L1586" i="36"/>
  <c r="L1587" i="36"/>
  <c r="L1588" i="36"/>
  <c r="L1589" i="36"/>
  <c r="L1590" i="36"/>
  <c r="L1591" i="36"/>
  <c r="L1592" i="36"/>
  <c r="L1593" i="36"/>
  <c r="L1594" i="36"/>
  <c r="L1595" i="36"/>
  <c r="L1596" i="36"/>
  <c r="L1597" i="36"/>
  <c r="L1598" i="36"/>
  <c r="L1599" i="36"/>
  <c r="L1600" i="36"/>
  <c r="L1601" i="36"/>
  <c r="L1602" i="36"/>
  <c r="L1603" i="36"/>
  <c r="L1604" i="36"/>
  <c r="L1605" i="36"/>
  <c r="L1606" i="36"/>
  <c r="L1607" i="36"/>
  <c r="L1608" i="36"/>
  <c r="L1609" i="36"/>
  <c r="L1610" i="36"/>
  <c r="L1611" i="36"/>
  <c r="L1612" i="36"/>
  <c r="L1613" i="36"/>
  <c r="L1614" i="36"/>
  <c r="L1615" i="36"/>
  <c r="L1616" i="36"/>
  <c r="L1617" i="36"/>
  <c r="L1618" i="36"/>
  <c r="L1619" i="36"/>
  <c r="L1620" i="36"/>
  <c r="L1621" i="36"/>
  <c r="L1622" i="36"/>
  <c r="L1623" i="36"/>
  <c r="L1624" i="36"/>
  <c r="L1625" i="36"/>
  <c r="L1626" i="36"/>
  <c r="L1627" i="36"/>
  <c r="L1628" i="36"/>
  <c r="L1629" i="36"/>
  <c r="L1630" i="36"/>
  <c r="L1631" i="36"/>
  <c r="L1632" i="36"/>
  <c r="L1633" i="36"/>
  <c r="L1634" i="36"/>
  <c r="L1635" i="36"/>
  <c r="L1636" i="36"/>
  <c r="L1637" i="36"/>
  <c r="L1638" i="36"/>
  <c r="L1639" i="36"/>
  <c r="L1640" i="36"/>
  <c r="L1641" i="36"/>
  <c r="L1642" i="36"/>
  <c r="L1643" i="36"/>
  <c r="L1644" i="36"/>
  <c r="L1645" i="36"/>
  <c r="L1646" i="36"/>
  <c r="L1647" i="36"/>
  <c r="L1648" i="36"/>
  <c r="L1649" i="36"/>
  <c r="L1650" i="36"/>
  <c r="L1651" i="36"/>
  <c r="L1652" i="36"/>
  <c r="L1653" i="36"/>
  <c r="L1654" i="36"/>
  <c r="L1655" i="36"/>
  <c r="L1656" i="36"/>
  <c r="L1657" i="36"/>
  <c r="L1658" i="36"/>
  <c r="L1659" i="36"/>
  <c r="L1660" i="36"/>
  <c r="L1661" i="36"/>
  <c r="L1662" i="36"/>
  <c r="L1663" i="36"/>
  <c r="L1664" i="36"/>
  <c r="L1665" i="36"/>
  <c r="L1666" i="36"/>
  <c r="L1667" i="36"/>
  <c r="L1668" i="36"/>
  <c r="L1669" i="36"/>
  <c r="L1670" i="36"/>
  <c r="L1671" i="36"/>
  <c r="L1672" i="36"/>
  <c r="L1673" i="36"/>
  <c r="L1674" i="36"/>
  <c r="L1675" i="36"/>
  <c r="L1676" i="36"/>
  <c r="L1677" i="36"/>
  <c r="L1678" i="36"/>
  <c r="L1679" i="36"/>
  <c r="L1680" i="36"/>
  <c r="L1681" i="36"/>
  <c r="L1682" i="36"/>
  <c r="L1683" i="36"/>
  <c r="L1684" i="36"/>
  <c r="L1685" i="36"/>
  <c r="L1686" i="36"/>
  <c r="L1687" i="36"/>
  <c r="L1688" i="36"/>
  <c r="L1689" i="36"/>
  <c r="L1690" i="36"/>
  <c r="L1691" i="36"/>
  <c r="L1692" i="36"/>
  <c r="L1693" i="36"/>
  <c r="L1694" i="36"/>
  <c r="L1695" i="36"/>
  <c r="L1696" i="36"/>
  <c r="L1697" i="36"/>
  <c r="L1698" i="36"/>
  <c r="L1699" i="36"/>
  <c r="L1700" i="36"/>
  <c r="L1701" i="36"/>
  <c r="L1702" i="36"/>
  <c r="L1703" i="36"/>
  <c r="L1704" i="36"/>
  <c r="L1705" i="36"/>
  <c r="L1706" i="36"/>
  <c r="L1707" i="36"/>
  <c r="L1708" i="36"/>
  <c r="L1709" i="36"/>
  <c r="L1710" i="36"/>
  <c r="L1711" i="36"/>
  <c r="L1712" i="36"/>
  <c r="L1713" i="36"/>
  <c r="L1714" i="36"/>
  <c r="L1715" i="36"/>
  <c r="L1716" i="36"/>
  <c r="L1717" i="36"/>
  <c r="L1718" i="36"/>
  <c r="L1719" i="36"/>
  <c r="L1720" i="36"/>
  <c r="L1721" i="36"/>
  <c r="L1722" i="36"/>
  <c r="L1723" i="36"/>
  <c r="L1724" i="36"/>
  <c r="L1725" i="36"/>
  <c r="L1726" i="36"/>
  <c r="L1727" i="36"/>
  <c r="L1728" i="36"/>
  <c r="L1729" i="36"/>
  <c r="L1730" i="36"/>
  <c r="L1731" i="36"/>
  <c r="L1732" i="36"/>
  <c r="L1733" i="36"/>
  <c r="L1734" i="36"/>
  <c r="L1735" i="36"/>
  <c r="L1736" i="36"/>
  <c r="L1737" i="36"/>
  <c r="L1738" i="36"/>
  <c r="L1739" i="36"/>
  <c r="L1740" i="36"/>
  <c r="L1741" i="36"/>
  <c r="L1742" i="36"/>
  <c r="L1743" i="36"/>
  <c r="L1744" i="36"/>
  <c r="L1745" i="36"/>
  <c r="L1746" i="36"/>
  <c r="L1747" i="36"/>
  <c r="L1748" i="36"/>
  <c r="L1749" i="36"/>
  <c r="L1750" i="36"/>
  <c r="L1751" i="36"/>
  <c r="L1752" i="36"/>
  <c r="L1753" i="36"/>
  <c r="L1754" i="36"/>
  <c r="L1755" i="36"/>
  <c r="L1756" i="36"/>
  <c r="L1757" i="36"/>
  <c r="L1758" i="36"/>
  <c r="L1759" i="36"/>
  <c r="L1760" i="36"/>
  <c r="L1761" i="36"/>
  <c r="L1762" i="36"/>
  <c r="L1763" i="36"/>
  <c r="L1764" i="36"/>
  <c r="L1765" i="36"/>
  <c r="L1766" i="36"/>
  <c r="L1767" i="36"/>
  <c r="L1768" i="36"/>
  <c r="L1769" i="36"/>
  <c r="L1770" i="36"/>
  <c r="L1771" i="36"/>
  <c r="L1772" i="36"/>
  <c r="L1773" i="36"/>
  <c r="L1774" i="36"/>
  <c r="L1775" i="36"/>
  <c r="L1776" i="36"/>
  <c r="L1777" i="36"/>
  <c r="L1778" i="36"/>
  <c r="L1779" i="36"/>
  <c r="L1780" i="36"/>
  <c r="L1781" i="36"/>
  <c r="L1782" i="36"/>
  <c r="L1783" i="36"/>
  <c r="L1784" i="36"/>
  <c r="L1785" i="36"/>
  <c r="L1786" i="36"/>
  <c r="L1787" i="36"/>
  <c r="L1788" i="36"/>
  <c r="L1789" i="36"/>
  <c r="L1790" i="36"/>
  <c r="L1791" i="36"/>
  <c r="L1792" i="36"/>
  <c r="L1793" i="36"/>
  <c r="L1794" i="36"/>
  <c r="L1795" i="36"/>
  <c r="L1796" i="36"/>
  <c r="L1797" i="36"/>
  <c r="L1798" i="36"/>
  <c r="L1799" i="36"/>
  <c r="L1800" i="36"/>
  <c r="L1801" i="36"/>
  <c r="L1802" i="36"/>
  <c r="L1803" i="36"/>
  <c r="L1804" i="36"/>
  <c r="L1805" i="36"/>
  <c r="L1806" i="36"/>
  <c r="L1807" i="36"/>
  <c r="L1808" i="36"/>
  <c r="L1809" i="36"/>
  <c r="L1810" i="36"/>
  <c r="L1811" i="36"/>
  <c r="L1812" i="36"/>
  <c r="L1813" i="36"/>
  <c r="L1814" i="36"/>
  <c r="L1815" i="36"/>
  <c r="L1816" i="36"/>
  <c r="L1817" i="36"/>
  <c r="L1818" i="36"/>
  <c r="L1819" i="36"/>
  <c r="L1820" i="36"/>
  <c r="L1821" i="36"/>
  <c r="L1822" i="36"/>
  <c r="L1823" i="36"/>
  <c r="L1824" i="36"/>
  <c r="L1825" i="36"/>
  <c r="L1826" i="36"/>
  <c r="L1827" i="36"/>
  <c r="L1828" i="36"/>
  <c r="L1829" i="36"/>
  <c r="L1830" i="36"/>
  <c r="L1831" i="36"/>
  <c r="L1832" i="36"/>
  <c r="L1833" i="36"/>
  <c r="L1834" i="36"/>
  <c r="L1835" i="36"/>
  <c r="L1836" i="36"/>
  <c r="L1837" i="36"/>
  <c r="L1838" i="36"/>
  <c r="L1839" i="36"/>
  <c r="L1840" i="36"/>
  <c r="L1841" i="36"/>
  <c r="L1842" i="36"/>
  <c r="L1843" i="36"/>
  <c r="L1844" i="36"/>
  <c r="L1845" i="36"/>
  <c r="L1846" i="36"/>
  <c r="L1847" i="36"/>
  <c r="L1848" i="36"/>
  <c r="L1849" i="36"/>
  <c r="L1850" i="36"/>
  <c r="L1851" i="36"/>
  <c r="L1852" i="36"/>
  <c r="L1853" i="36"/>
  <c r="L1854" i="36"/>
  <c r="L1855" i="36"/>
  <c r="L1856" i="36"/>
  <c r="L1857" i="36"/>
  <c r="L1858" i="36"/>
  <c r="L1859" i="36"/>
  <c r="L1860" i="36"/>
  <c r="L1861" i="36"/>
  <c r="L1862" i="36"/>
  <c r="L1863" i="36"/>
  <c r="L1864" i="36"/>
  <c r="L1865" i="36"/>
  <c r="L1866" i="36"/>
  <c r="L1867" i="36"/>
  <c r="L1868" i="36"/>
  <c r="L1869" i="36"/>
  <c r="L1870" i="36"/>
  <c r="L1871" i="36"/>
  <c r="L1872" i="36"/>
  <c r="L1873" i="36"/>
  <c r="L1874" i="36"/>
  <c r="L1875" i="36"/>
  <c r="L1876" i="36"/>
  <c r="L1877" i="36"/>
  <c r="L1878" i="36"/>
  <c r="L1879" i="36"/>
  <c r="L1880" i="36"/>
  <c r="L1881" i="36"/>
  <c r="L1882" i="36"/>
  <c r="L1883" i="36"/>
  <c r="L1884" i="36"/>
  <c r="L1885" i="36"/>
  <c r="L1886" i="36"/>
  <c r="L1887" i="36"/>
  <c r="L1888" i="36"/>
  <c r="L1889" i="36"/>
  <c r="L1890" i="36"/>
  <c r="L1891" i="36"/>
  <c r="L1892" i="36"/>
  <c r="L1893" i="36"/>
  <c r="L1894" i="36"/>
  <c r="L1895" i="36"/>
  <c r="L1896" i="36"/>
  <c r="L1897" i="36"/>
  <c r="L1898" i="36"/>
  <c r="L1899" i="36"/>
  <c r="L1900" i="36"/>
  <c r="L1901" i="36"/>
  <c r="L1902" i="36"/>
  <c r="L1903" i="36"/>
  <c r="L1904" i="36"/>
  <c r="L1905" i="36"/>
  <c r="L1906" i="36"/>
  <c r="L1907" i="36"/>
  <c r="L1908" i="36"/>
  <c r="L1909" i="36"/>
  <c r="L1910" i="36"/>
  <c r="L1911" i="36"/>
  <c r="L1912" i="36"/>
  <c r="L1913" i="36"/>
  <c r="L1914" i="36"/>
  <c r="L1915" i="36"/>
  <c r="L1916" i="36"/>
  <c r="L1917" i="36"/>
  <c r="L1918" i="36"/>
  <c r="L1919" i="36"/>
  <c r="L1920" i="36"/>
  <c r="L1921" i="36"/>
  <c r="L1922" i="36"/>
  <c r="L1923" i="36"/>
  <c r="L1924" i="36"/>
  <c r="L1925" i="36"/>
  <c r="L1926" i="36"/>
  <c r="L1927" i="36"/>
  <c r="L1928" i="36"/>
  <c r="L1929" i="36"/>
  <c r="L1930" i="36"/>
  <c r="L1931" i="36"/>
  <c r="L1932" i="36"/>
  <c r="L1933" i="36"/>
  <c r="L1934" i="36"/>
  <c r="L1935" i="36"/>
  <c r="L1936" i="36"/>
  <c r="L1937" i="36"/>
  <c r="L1938" i="36"/>
  <c r="L1939" i="36"/>
  <c r="L1940" i="36"/>
  <c r="L1941" i="36"/>
  <c r="L1942" i="36"/>
  <c r="L1943" i="36"/>
  <c r="L1944" i="36"/>
  <c r="L1945" i="36"/>
  <c r="L1946" i="36"/>
  <c r="L1947" i="36"/>
  <c r="L1948" i="36"/>
  <c r="L1949" i="36"/>
  <c r="L1950" i="36"/>
  <c r="L1951" i="36"/>
  <c r="L1952" i="36"/>
  <c r="L1953" i="36"/>
  <c r="L1954" i="36"/>
  <c r="L1955" i="36"/>
  <c r="L1956" i="36"/>
  <c r="L1957" i="36"/>
  <c r="L1958" i="36"/>
  <c r="L1959" i="36"/>
  <c r="L1960" i="36"/>
  <c r="L1961" i="36"/>
  <c r="L1962" i="36"/>
  <c r="L1963" i="36"/>
  <c r="L1964" i="36"/>
  <c r="L1965" i="36"/>
  <c r="L1966" i="36"/>
  <c r="L1967" i="36"/>
  <c r="L1968" i="36"/>
  <c r="L1969" i="36"/>
  <c r="L1970" i="36"/>
  <c r="L1971" i="36"/>
  <c r="L1972" i="36"/>
  <c r="L1973" i="36"/>
  <c r="L1974" i="36"/>
  <c r="L1975" i="36"/>
  <c r="L1976" i="36"/>
  <c r="L1977" i="36"/>
  <c r="L1978" i="36"/>
  <c r="L1979" i="36"/>
  <c r="L1980" i="36"/>
  <c r="L1981" i="36"/>
  <c r="L1982" i="36"/>
  <c r="L1983" i="36"/>
  <c r="L1984" i="36"/>
  <c r="L1985" i="36"/>
  <c r="L1986" i="36"/>
  <c r="L1987" i="36"/>
  <c r="L1988" i="36"/>
  <c r="L1989" i="36"/>
  <c r="L1990" i="36"/>
  <c r="L1991" i="36"/>
  <c r="L1992" i="36"/>
  <c r="L1993" i="36"/>
  <c r="L1994" i="36"/>
  <c r="L1995" i="36"/>
  <c r="L1996" i="36"/>
  <c r="L1997" i="36"/>
  <c r="L1998" i="36"/>
  <c r="L1999" i="36"/>
  <c r="L2000" i="36"/>
  <c r="L2001" i="36"/>
  <c r="L2002" i="36"/>
  <c r="L2003" i="36"/>
  <c r="L2004" i="36"/>
  <c r="L2005" i="36"/>
  <c r="L2006" i="36"/>
  <c r="L2007" i="36"/>
  <c r="L2008" i="36"/>
  <c r="L2009" i="36"/>
  <c r="L2010" i="36"/>
  <c r="L2011" i="36"/>
  <c r="L2012" i="36"/>
  <c r="L2013" i="36"/>
  <c r="L2014" i="36"/>
  <c r="L2015" i="36"/>
  <c r="L2016" i="36"/>
  <c r="L2017" i="36"/>
  <c r="L2018" i="36"/>
  <c r="L2019" i="36"/>
  <c r="L2020" i="36"/>
  <c r="L2021" i="36"/>
  <c r="L2022" i="36"/>
  <c r="L2023" i="36"/>
  <c r="L2024" i="36"/>
  <c r="L2025" i="36"/>
  <c r="L2026" i="36"/>
  <c r="L2027" i="36"/>
  <c r="L2028" i="36"/>
  <c r="L2029" i="36"/>
  <c r="L2030" i="36"/>
  <c r="L2031" i="36"/>
  <c r="L2032" i="36"/>
  <c r="L2033" i="36"/>
  <c r="L2034" i="36"/>
  <c r="L2035" i="36"/>
  <c r="L2036" i="36"/>
  <c r="L2037" i="36"/>
  <c r="L2038" i="36"/>
  <c r="L2039" i="36"/>
  <c r="L2040" i="36"/>
  <c r="L2041" i="36"/>
  <c r="L2042" i="36"/>
  <c r="L2043" i="36"/>
  <c r="L2044" i="36"/>
  <c r="L2045" i="36"/>
  <c r="L2046" i="36"/>
  <c r="L2047" i="36"/>
  <c r="L2048" i="36"/>
  <c r="L2049" i="36"/>
  <c r="L2050" i="36"/>
  <c r="L2051" i="36"/>
  <c r="L2052" i="36"/>
  <c r="L2053" i="36"/>
  <c r="L2054" i="36"/>
  <c r="L2055" i="36"/>
  <c r="L2056" i="36"/>
  <c r="L2057" i="36"/>
  <c r="L2058" i="36"/>
  <c r="L2059" i="36"/>
  <c r="L2060" i="36"/>
  <c r="L2061" i="36"/>
  <c r="L2062" i="36"/>
  <c r="L2063" i="36"/>
  <c r="L2064" i="36"/>
  <c r="L2065" i="36"/>
  <c r="L2066" i="36"/>
  <c r="L2067" i="36"/>
  <c r="L2068" i="36"/>
  <c r="L2069" i="36"/>
  <c r="L2070" i="36"/>
  <c r="L2071" i="36"/>
  <c r="L2072" i="36"/>
  <c r="L2073" i="36"/>
  <c r="L2074" i="36"/>
  <c r="L2075" i="36"/>
  <c r="L2076" i="36"/>
  <c r="L2077" i="36"/>
  <c r="L2078" i="36"/>
  <c r="L2079" i="36"/>
  <c r="L2080" i="36"/>
  <c r="L2081" i="36"/>
  <c r="L2082" i="36"/>
  <c r="L2083" i="36"/>
  <c r="L2084" i="36"/>
  <c r="L2085" i="36"/>
  <c r="L2086" i="36"/>
  <c r="L2087" i="36"/>
  <c r="L2088" i="36"/>
  <c r="L2089" i="36"/>
  <c r="L2090" i="36"/>
  <c r="L2091" i="36"/>
  <c r="L2092" i="36"/>
  <c r="L2093" i="36"/>
  <c r="L2094" i="36"/>
  <c r="L2095" i="36"/>
  <c r="L2096" i="36"/>
  <c r="E18" i="43"/>
  <c r="R122" i="36"/>
  <c r="S122" i="36"/>
  <c r="T122" i="36"/>
  <c r="U122" i="36"/>
  <c r="V122" i="36"/>
  <c r="W122" i="36"/>
  <c r="X122" i="36"/>
  <c r="Y122" i="36"/>
  <c r="Z122" i="36"/>
  <c r="AA122" i="36"/>
  <c r="AB122" i="36"/>
  <c r="AC122" i="36"/>
  <c r="AD122" i="36"/>
  <c r="AE122" i="36"/>
  <c r="AF122" i="36"/>
  <c r="AG122" i="36"/>
  <c r="AH122" i="36"/>
  <c r="AI122" i="36"/>
  <c r="AJ122" i="36"/>
  <c r="AK122" i="36"/>
  <c r="AL122" i="36"/>
  <c r="AM122" i="36"/>
  <c r="R123" i="36"/>
  <c r="S123" i="36"/>
  <c r="T123" i="36"/>
  <c r="U123" i="36"/>
  <c r="V123" i="36"/>
  <c r="W123" i="36"/>
  <c r="X123" i="36"/>
  <c r="Y123" i="36"/>
  <c r="Z123" i="36"/>
  <c r="AA123" i="36"/>
  <c r="AB123" i="36"/>
  <c r="AC123" i="36"/>
  <c r="AD123" i="36"/>
  <c r="AE123" i="36"/>
  <c r="AF123" i="36"/>
  <c r="AG123" i="36"/>
  <c r="AH123" i="36"/>
  <c r="AI123" i="36"/>
  <c r="AJ123" i="36"/>
  <c r="AK123" i="36"/>
  <c r="AL123" i="36"/>
  <c r="AM123" i="36"/>
  <c r="R124" i="36"/>
  <c r="S124" i="36"/>
  <c r="T124" i="36"/>
  <c r="U124" i="36"/>
  <c r="V124" i="36"/>
  <c r="W124" i="36"/>
  <c r="X124" i="36"/>
  <c r="Y124" i="36"/>
  <c r="Z124" i="36"/>
  <c r="AA124" i="36"/>
  <c r="AB124" i="36"/>
  <c r="AC124" i="36"/>
  <c r="AD124" i="36"/>
  <c r="AE124" i="36"/>
  <c r="AF124" i="36"/>
  <c r="AG124" i="36"/>
  <c r="AH124" i="36"/>
  <c r="AI124" i="36"/>
  <c r="AJ124" i="36"/>
  <c r="AK124" i="36"/>
  <c r="AL124" i="36"/>
  <c r="AM124" i="36"/>
  <c r="R125" i="36"/>
  <c r="S125" i="36"/>
  <c r="T125" i="36"/>
  <c r="U125" i="36"/>
  <c r="V125" i="36"/>
  <c r="W125" i="36"/>
  <c r="X125" i="36"/>
  <c r="Y125" i="36"/>
  <c r="Z125" i="36"/>
  <c r="AA125" i="36"/>
  <c r="AB125" i="36"/>
  <c r="AC125" i="36"/>
  <c r="AD125" i="36"/>
  <c r="AE125" i="36"/>
  <c r="AF125" i="36"/>
  <c r="AG125" i="36"/>
  <c r="AH125" i="36"/>
  <c r="AI125" i="36"/>
  <c r="AJ125" i="36"/>
  <c r="AK125" i="36"/>
  <c r="AL125" i="36"/>
  <c r="AM125" i="36"/>
  <c r="R126" i="36"/>
  <c r="S126" i="36"/>
  <c r="T126" i="36"/>
  <c r="U126" i="36"/>
  <c r="V126" i="36"/>
  <c r="W126" i="36"/>
  <c r="X126" i="36"/>
  <c r="Y126" i="36"/>
  <c r="Z126" i="36"/>
  <c r="AA126" i="36"/>
  <c r="AB126" i="36"/>
  <c r="AC126" i="36"/>
  <c r="AD126" i="36"/>
  <c r="AE126" i="36"/>
  <c r="AF126" i="36"/>
  <c r="AG126" i="36"/>
  <c r="AH126" i="36"/>
  <c r="AI126" i="36"/>
  <c r="AJ126" i="36"/>
  <c r="AK126" i="36"/>
  <c r="AL126" i="36"/>
  <c r="AM126" i="36"/>
  <c r="R127" i="36"/>
  <c r="S127" i="36"/>
  <c r="T127" i="36"/>
  <c r="U127" i="36"/>
  <c r="V127" i="36"/>
  <c r="W127" i="36"/>
  <c r="X127" i="36"/>
  <c r="Y127" i="36"/>
  <c r="Z127" i="36"/>
  <c r="AA127" i="36"/>
  <c r="AB127" i="36"/>
  <c r="AC127" i="36"/>
  <c r="AD127" i="36"/>
  <c r="AE127" i="36"/>
  <c r="AF127" i="36"/>
  <c r="AG127" i="36"/>
  <c r="AH127" i="36"/>
  <c r="AI127" i="36"/>
  <c r="AJ127" i="36"/>
  <c r="AK127" i="36"/>
  <c r="AL127" i="36"/>
  <c r="AM127" i="36"/>
  <c r="R128" i="36"/>
  <c r="S128" i="36"/>
  <c r="T128" i="36"/>
  <c r="U128" i="36"/>
  <c r="V128" i="36"/>
  <c r="W128" i="36"/>
  <c r="X128" i="36"/>
  <c r="Y128" i="36"/>
  <c r="Z128" i="36"/>
  <c r="AA128" i="36"/>
  <c r="AB128" i="36"/>
  <c r="AC128" i="36"/>
  <c r="AD128" i="36"/>
  <c r="AE128" i="36"/>
  <c r="AF128" i="36"/>
  <c r="AG128" i="36"/>
  <c r="AH128" i="36"/>
  <c r="AI128" i="36"/>
  <c r="AJ128" i="36"/>
  <c r="AK128" i="36"/>
  <c r="AL128" i="36"/>
  <c r="AM128" i="36"/>
  <c r="R129" i="36"/>
  <c r="S129" i="36"/>
  <c r="T129" i="36"/>
  <c r="U129" i="36"/>
  <c r="V129" i="36"/>
  <c r="W129" i="36"/>
  <c r="X129" i="36"/>
  <c r="Y129" i="36"/>
  <c r="Z129" i="36"/>
  <c r="AA129" i="36"/>
  <c r="AB129" i="36"/>
  <c r="AC129" i="36"/>
  <c r="AD129" i="36"/>
  <c r="AE129" i="36"/>
  <c r="AF129" i="36"/>
  <c r="AG129" i="36"/>
  <c r="AH129" i="36"/>
  <c r="AI129" i="36"/>
  <c r="AJ129" i="36"/>
  <c r="AK129" i="36"/>
  <c r="AL129" i="36"/>
  <c r="AM129" i="36"/>
  <c r="R130" i="36"/>
  <c r="S130" i="36"/>
  <c r="T130" i="36"/>
  <c r="U130" i="36"/>
  <c r="V130" i="36"/>
  <c r="W130" i="36"/>
  <c r="X130" i="36"/>
  <c r="Y130" i="36"/>
  <c r="Z130" i="36"/>
  <c r="AA130" i="36"/>
  <c r="AB130" i="36"/>
  <c r="AC130" i="36"/>
  <c r="AD130" i="36"/>
  <c r="AE130" i="36"/>
  <c r="AF130" i="36"/>
  <c r="AG130" i="36"/>
  <c r="AH130" i="36"/>
  <c r="AI130" i="36"/>
  <c r="AJ130" i="36"/>
  <c r="AK130" i="36"/>
  <c r="AL130" i="36"/>
  <c r="AM130" i="36"/>
  <c r="R131" i="36"/>
  <c r="S131" i="36"/>
  <c r="T131" i="36"/>
  <c r="U131" i="36"/>
  <c r="V131" i="36"/>
  <c r="W131" i="36"/>
  <c r="X131" i="36"/>
  <c r="Y131" i="36"/>
  <c r="Z131" i="36"/>
  <c r="AA131" i="36"/>
  <c r="AB131" i="36"/>
  <c r="AC131" i="36"/>
  <c r="AD131" i="36"/>
  <c r="AE131" i="36"/>
  <c r="AF131" i="36"/>
  <c r="AG131" i="36"/>
  <c r="AH131" i="36"/>
  <c r="AI131" i="36"/>
  <c r="AJ131" i="36"/>
  <c r="AK131" i="36"/>
  <c r="AL131" i="36"/>
  <c r="AM131" i="36"/>
  <c r="R132" i="36"/>
  <c r="S132" i="36"/>
  <c r="T132" i="36"/>
  <c r="U132" i="36"/>
  <c r="V132" i="36"/>
  <c r="W132" i="36"/>
  <c r="X132" i="36"/>
  <c r="Y132" i="36"/>
  <c r="Z132" i="36"/>
  <c r="AA132" i="36"/>
  <c r="AB132" i="36"/>
  <c r="AC132" i="36"/>
  <c r="AD132" i="36"/>
  <c r="AE132" i="36"/>
  <c r="AF132" i="36"/>
  <c r="AG132" i="36"/>
  <c r="AH132" i="36"/>
  <c r="AI132" i="36"/>
  <c r="AJ132" i="36"/>
  <c r="AK132" i="36"/>
  <c r="AL132" i="36"/>
  <c r="AM132" i="36"/>
  <c r="R133" i="36"/>
  <c r="S133" i="36"/>
  <c r="T133" i="36"/>
  <c r="U133" i="36"/>
  <c r="V133" i="36"/>
  <c r="W133" i="36"/>
  <c r="X133" i="36"/>
  <c r="Y133" i="36"/>
  <c r="Z133" i="36"/>
  <c r="AA133" i="36"/>
  <c r="AB133" i="36"/>
  <c r="AC133" i="36"/>
  <c r="AD133" i="36"/>
  <c r="AE133" i="36"/>
  <c r="AF133" i="36"/>
  <c r="AG133" i="36"/>
  <c r="AH133" i="36"/>
  <c r="AI133" i="36"/>
  <c r="AJ133" i="36"/>
  <c r="AK133" i="36"/>
  <c r="AL133" i="36"/>
  <c r="AM133" i="36"/>
  <c r="R134" i="36"/>
  <c r="S134" i="36"/>
  <c r="T134" i="36"/>
  <c r="U134" i="36"/>
  <c r="V134" i="36"/>
  <c r="W134" i="36"/>
  <c r="X134" i="36"/>
  <c r="Y134" i="36"/>
  <c r="Z134" i="36"/>
  <c r="AA134" i="36"/>
  <c r="AB134" i="36"/>
  <c r="AC134" i="36"/>
  <c r="AD134" i="36"/>
  <c r="AE134" i="36"/>
  <c r="AF134" i="36"/>
  <c r="AG134" i="36"/>
  <c r="AH134" i="36"/>
  <c r="AI134" i="36"/>
  <c r="AJ134" i="36"/>
  <c r="AK134" i="36"/>
  <c r="AL134" i="36"/>
  <c r="AM134" i="36"/>
  <c r="R135" i="36"/>
  <c r="S135" i="36"/>
  <c r="T135" i="36"/>
  <c r="U135" i="36"/>
  <c r="V135" i="36"/>
  <c r="W135" i="36"/>
  <c r="X135" i="36"/>
  <c r="Y135" i="36"/>
  <c r="Z135" i="36"/>
  <c r="AA135" i="36"/>
  <c r="AB135" i="36"/>
  <c r="AC135" i="36"/>
  <c r="AD135" i="36"/>
  <c r="AE135" i="36"/>
  <c r="AF135" i="36"/>
  <c r="AG135" i="36"/>
  <c r="AH135" i="36"/>
  <c r="AI135" i="36"/>
  <c r="AJ135" i="36"/>
  <c r="AK135" i="36"/>
  <c r="AL135" i="36"/>
  <c r="AM135" i="36"/>
  <c r="R136" i="36"/>
  <c r="S136" i="36"/>
  <c r="T136" i="36"/>
  <c r="U136" i="36"/>
  <c r="V136" i="36"/>
  <c r="W136" i="36"/>
  <c r="X136" i="36"/>
  <c r="Y136" i="36"/>
  <c r="Z136" i="36"/>
  <c r="AA136" i="36"/>
  <c r="AB136" i="36"/>
  <c r="AC136" i="36"/>
  <c r="AD136" i="36"/>
  <c r="AE136" i="36"/>
  <c r="AF136" i="36"/>
  <c r="AG136" i="36"/>
  <c r="AH136" i="36"/>
  <c r="AI136" i="36"/>
  <c r="AJ136" i="36"/>
  <c r="AK136" i="36"/>
  <c r="AL136" i="36"/>
  <c r="AM136" i="36"/>
  <c r="R137" i="36"/>
  <c r="S137" i="36"/>
  <c r="T137" i="36"/>
  <c r="U137" i="36"/>
  <c r="V137" i="36"/>
  <c r="W137" i="36"/>
  <c r="X137" i="36"/>
  <c r="Y137" i="36"/>
  <c r="Z137" i="36"/>
  <c r="AA137" i="36"/>
  <c r="AB137" i="36"/>
  <c r="AC137" i="36"/>
  <c r="AD137" i="36"/>
  <c r="AE137" i="36"/>
  <c r="AF137" i="36"/>
  <c r="AG137" i="36"/>
  <c r="AH137" i="36"/>
  <c r="AI137" i="36"/>
  <c r="AJ137" i="36"/>
  <c r="AK137" i="36"/>
  <c r="AL137" i="36"/>
  <c r="AM137" i="36"/>
  <c r="R138" i="36"/>
  <c r="S138" i="36"/>
  <c r="T138" i="36"/>
  <c r="U138" i="36"/>
  <c r="V138" i="36"/>
  <c r="W138" i="36"/>
  <c r="X138" i="36"/>
  <c r="Y138" i="36"/>
  <c r="Z138" i="36"/>
  <c r="AA138" i="36"/>
  <c r="AB138" i="36"/>
  <c r="AC138" i="36"/>
  <c r="AD138" i="36"/>
  <c r="AE138" i="36"/>
  <c r="AF138" i="36"/>
  <c r="AG138" i="36"/>
  <c r="AH138" i="36"/>
  <c r="AI138" i="36"/>
  <c r="AJ138" i="36"/>
  <c r="AK138" i="36"/>
  <c r="AL138" i="36"/>
  <c r="AM138" i="36"/>
  <c r="R139" i="36"/>
  <c r="S139" i="36"/>
  <c r="T139" i="36"/>
  <c r="U139" i="36"/>
  <c r="V139" i="36"/>
  <c r="W139" i="36"/>
  <c r="X139" i="36"/>
  <c r="Y139" i="36"/>
  <c r="Z139" i="36"/>
  <c r="AA139" i="36"/>
  <c r="AB139" i="36"/>
  <c r="AC139" i="36"/>
  <c r="AD139" i="36"/>
  <c r="AE139" i="36"/>
  <c r="AF139" i="36"/>
  <c r="AG139" i="36"/>
  <c r="AH139" i="36"/>
  <c r="AI139" i="36"/>
  <c r="AJ139" i="36"/>
  <c r="AK139" i="36"/>
  <c r="AL139" i="36"/>
  <c r="AM139" i="36"/>
  <c r="R140" i="36"/>
  <c r="S140" i="36"/>
  <c r="T140" i="36"/>
  <c r="U140" i="36"/>
  <c r="V140" i="36"/>
  <c r="W140" i="36"/>
  <c r="X140" i="36"/>
  <c r="Y140" i="36"/>
  <c r="Z140" i="36"/>
  <c r="AA140" i="36"/>
  <c r="AB140" i="36"/>
  <c r="AC140" i="36"/>
  <c r="AD140" i="36"/>
  <c r="AE140" i="36"/>
  <c r="AF140" i="36"/>
  <c r="AG140" i="36"/>
  <c r="AH140" i="36"/>
  <c r="AI140" i="36"/>
  <c r="AJ140" i="36"/>
  <c r="AK140" i="36"/>
  <c r="AL140" i="36"/>
  <c r="AM140" i="36"/>
  <c r="R141" i="36"/>
  <c r="S141" i="36"/>
  <c r="T141" i="36"/>
  <c r="U141" i="36"/>
  <c r="V141" i="36"/>
  <c r="W141" i="36"/>
  <c r="X141" i="36"/>
  <c r="Y141" i="36"/>
  <c r="Z141" i="36"/>
  <c r="AA141" i="36"/>
  <c r="AB141" i="36"/>
  <c r="AC141" i="36"/>
  <c r="AD141" i="36"/>
  <c r="AE141" i="36"/>
  <c r="AF141" i="36"/>
  <c r="AG141" i="36"/>
  <c r="AH141" i="36"/>
  <c r="AI141" i="36"/>
  <c r="AJ141" i="36"/>
  <c r="AK141" i="36"/>
  <c r="AL141" i="36"/>
  <c r="AM141" i="36"/>
  <c r="R142" i="36"/>
  <c r="S142" i="36"/>
  <c r="T142" i="36"/>
  <c r="U142" i="36"/>
  <c r="V142" i="36"/>
  <c r="W142" i="36"/>
  <c r="X142" i="36"/>
  <c r="Y142" i="36"/>
  <c r="Z142" i="36"/>
  <c r="AA142" i="36"/>
  <c r="AB142" i="36"/>
  <c r="AC142" i="36"/>
  <c r="AD142" i="36"/>
  <c r="AE142" i="36"/>
  <c r="AF142" i="36"/>
  <c r="AG142" i="36"/>
  <c r="AH142" i="36"/>
  <c r="AI142" i="36"/>
  <c r="AJ142" i="36"/>
  <c r="AK142" i="36"/>
  <c r="AL142" i="36"/>
  <c r="AM142" i="36"/>
  <c r="R143" i="36"/>
  <c r="S143" i="36"/>
  <c r="T143" i="36"/>
  <c r="U143" i="36"/>
  <c r="V143" i="36"/>
  <c r="W143" i="36"/>
  <c r="X143" i="36"/>
  <c r="Y143" i="36"/>
  <c r="Z143" i="36"/>
  <c r="AA143" i="36"/>
  <c r="AB143" i="36"/>
  <c r="AC143" i="36"/>
  <c r="AD143" i="36"/>
  <c r="AE143" i="36"/>
  <c r="AF143" i="36"/>
  <c r="AG143" i="36"/>
  <c r="AH143" i="36"/>
  <c r="AI143" i="36"/>
  <c r="AJ143" i="36"/>
  <c r="AK143" i="36"/>
  <c r="AL143" i="36"/>
  <c r="AM143" i="36"/>
  <c r="R144" i="36"/>
  <c r="S144" i="36"/>
  <c r="T144" i="36"/>
  <c r="U144" i="36"/>
  <c r="V144" i="36"/>
  <c r="W144" i="36"/>
  <c r="X144" i="36"/>
  <c r="Y144" i="36"/>
  <c r="Z144" i="36"/>
  <c r="AA144" i="36"/>
  <c r="AB144" i="36"/>
  <c r="AC144" i="36"/>
  <c r="AD144" i="36"/>
  <c r="AE144" i="36"/>
  <c r="AF144" i="36"/>
  <c r="AG144" i="36"/>
  <c r="AH144" i="36"/>
  <c r="AI144" i="36"/>
  <c r="AJ144" i="36"/>
  <c r="AK144" i="36"/>
  <c r="AL144" i="36"/>
  <c r="AM144" i="36"/>
  <c r="R145" i="36"/>
  <c r="S145" i="36"/>
  <c r="T145" i="36"/>
  <c r="U145" i="36"/>
  <c r="V145" i="36"/>
  <c r="W145" i="36"/>
  <c r="X145" i="36"/>
  <c r="Y145" i="36"/>
  <c r="Z145" i="36"/>
  <c r="AA145" i="36"/>
  <c r="AB145" i="36"/>
  <c r="AC145" i="36"/>
  <c r="AD145" i="36"/>
  <c r="AE145" i="36"/>
  <c r="AF145" i="36"/>
  <c r="AG145" i="36"/>
  <c r="AH145" i="36"/>
  <c r="AI145" i="36"/>
  <c r="AJ145" i="36"/>
  <c r="AK145" i="36"/>
  <c r="AL145" i="36"/>
  <c r="AM145" i="36"/>
  <c r="R146" i="36"/>
  <c r="S146" i="36"/>
  <c r="T146" i="36"/>
  <c r="U146" i="36"/>
  <c r="V146" i="36"/>
  <c r="W146" i="36"/>
  <c r="X146" i="36"/>
  <c r="Y146" i="36"/>
  <c r="Z146" i="36"/>
  <c r="AA146" i="36"/>
  <c r="AB146" i="36"/>
  <c r="AC146" i="36"/>
  <c r="AD146" i="36"/>
  <c r="AE146" i="36"/>
  <c r="AF146" i="36"/>
  <c r="AG146" i="36"/>
  <c r="AH146" i="36"/>
  <c r="AI146" i="36"/>
  <c r="AJ146" i="36"/>
  <c r="AK146" i="36"/>
  <c r="AL146" i="36"/>
  <c r="AM146" i="36"/>
  <c r="R147" i="36"/>
  <c r="S147" i="36"/>
  <c r="T147" i="36"/>
  <c r="U147" i="36"/>
  <c r="V147" i="36"/>
  <c r="W147" i="36"/>
  <c r="X147" i="36"/>
  <c r="Y147" i="36"/>
  <c r="Z147" i="36"/>
  <c r="AA147" i="36"/>
  <c r="AB147" i="36"/>
  <c r="AC147" i="36"/>
  <c r="AD147" i="36"/>
  <c r="AE147" i="36"/>
  <c r="AF147" i="36"/>
  <c r="AG147" i="36"/>
  <c r="AH147" i="36"/>
  <c r="AI147" i="36"/>
  <c r="AJ147" i="36"/>
  <c r="AK147" i="36"/>
  <c r="AL147" i="36"/>
  <c r="AM147" i="36"/>
  <c r="R148" i="36"/>
  <c r="S148" i="36"/>
  <c r="T148" i="36"/>
  <c r="U148" i="36"/>
  <c r="V148" i="36"/>
  <c r="W148" i="36"/>
  <c r="X148" i="36"/>
  <c r="Y148" i="36"/>
  <c r="Z148" i="36"/>
  <c r="AA148" i="36"/>
  <c r="AB148" i="36"/>
  <c r="AC148" i="36"/>
  <c r="AD148" i="36"/>
  <c r="AE148" i="36"/>
  <c r="AF148" i="36"/>
  <c r="AG148" i="36"/>
  <c r="AH148" i="36"/>
  <c r="AI148" i="36"/>
  <c r="AJ148" i="36"/>
  <c r="AK148" i="36"/>
  <c r="AL148" i="36"/>
  <c r="AM148" i="36"/>
  <c r="R149" i="36"/>
  <c r="S149" i="36"/>
  <c r="T149" i="36"/>
  <c r="U149" i="36"/>
  <c r="V149" i="36"/>
  <c r="W149" i="36"/>
  <c r="X149" i="36"/>
  <c r="Y149" i="36"/>
  <c r="Z149" i="36"/>
  <c r="AA149" i="36"/>
  <c r="AB149" i="36"/>
  <c r="AC149" i="36"/>
  <c r="AD149" i="36"/>
  <c r="AE149" i="36"/>
  <c r="AF149" i="36"/>
  <c r="AG149" i="36"/>
  <c r="AH149" i="36"/>
  <c r="AI149" i="36"/>
  <c r="AJ149" i="36"/>
  <c r="AK149" i="36"/>
  <c r="AL149" i="36"/>
  <c r="AM149" i="36"/>
  <c r="R150" i="36"/>
  <c r="S150" i="36"/>
  <c r="T150" i="36"/>
  <c r="U150" i="36"/>
  <c r="V150" i="36"/>
  <c r="W150" i="36"/>
  <c r="X150" i="36"/>
  <c r="Y150" i="36"/>
  <c r="Z150" i="36"/>
  <c r="AA150" i="36"/>
  <c r="AB150" i="36"/>
  <c r="AC150" i="36"/>
  <c r="AD150" i="36"/>
  <c r="AE150" i="36"/>
  <c r="AF150" i="36"/>
  <c r="AG150" i="36"/>
  <c r="AH150" i="36"/>
  <c r="AI150" i="36"/>
  <c r="AJ150" i="36"/>
  <c r="AK150" i="36"/>
  <c r="AL150" i="36"/>
  <c r="AM150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R154" i="36"/>
  <c r="S154" i="36"/>
  <c r="T154" i="36"/>
  <c r="U154" i="36"/>
  <c r="V154" i="36"/>
  <c r="W154" i="36"/>
  <c r="X154" i="36"/>
  <c r="Y154" i="36"/>
  <c r="Z154" i="36"/>
  <c r="AA154" i="36"/>
  <c r="AB154" i="36"/>
  <c r="AC154" i="36"/>
  <c r="AD154" i="36"/>
  <c r="AE154" i="36"/>
  <c r="AF154" i="36"/>
  <c r="AG154" i="36"/>
  <c r="AH154" i="36"/>
  <c r="AI154" i="36"/>
  <c r="AJ154" i="36"/>
  <c r="AK154" i="36"/>
  <c r="AL154" i="36"/>
  <c r="AM154" i="36"/>
  <c r="R155" i="36"/>
  <c r="S155" i="36"/>
  <c r="T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R156" i="36"/>
  <c r="S156" i="36"/>
  <c r="T156" i="36"/>
  <c r="U156" i="36"/>
  <c r="V156" i="36"/>
  <c r="W156" i="36"/>
  <c r="X156" i="36"/>
  <c r="Y156" i="36"/>
  <c r="Z156" i="36"/>
  <c r="AA156" i="36"/>
  <c r="AB156" i="36"/>
  <c r="AC156" i="36"/>
  <c r="AD156" i="36"/>
  <c r="AE156" i="36"/>
  <c r="AF156" i="36"/>
  <c r="AG156" i="36"/>
  <c r="AH156" i="36"/>
  <c r="AI156" i="36"/>
  <c r="AJ156" i="36"/>
  <c r="AK156" i="36"/>
  <c r="AL156" i="36"/>
  <c r="AM156" i="36"/>
  <c r="R157" i="36"/>
  <c r="S157" i="36"/>
  <c r="T157" i="36"/>
  <c r="U157" i="36"/>
  <c r="V157" i="36"/>
  <c r="W157" i="36"/>
  <c r="X157" i="36"/>
  <c r="Y157" i="36"/>
  <c r="Z157" i="36"/>
  <c r="AA157" i="36"/>
  <c r="AB157" i="36"/>
  <c r="AC157" i="36"/>
  <c r="AD157" i="36"/>
  <c r="AE157" i="36"/>
  <c r="AF157" i="36"/>
  <c r="AG157" i="36"/>
  <c r="AH157" i="36"/>
  <c r="AI157" i="36"/>
  <c r="AJ157" i="36"/>
  <c r="AK157" i="36"/>
  <c r="AL157" i="36"/>
  <c r="AM157" i="36"/>
  <c r="R158" i="36"/>
  <c r="S158" i="36"/>
  <c r="T158" i="36"/>
  <c r="U158" i="36"/>
  <c r="V158" i="36"/>
  <c r="W158" i="36"/>
  <c r="X158" i="36"/>
  <c r="Y158" i="36"/>
  <c r="Z158" i="36"/>
  <c r="AA158" i="36"/>
  <c r="AB158" i="36"/>
  <c r="AC158" i="36"/>
  <c r="AD158" i="36"/>
  <c r="AE158" i="36"/>
  <c r="AF158" i="36"/>
  <c r="AG158" i="36"/>
  <c r="AH158" i="36"/>
  <c r="AI158" i="36"/>
  <c r="AJ158" i="36"/>
  <c r="AK158" i="36"/>
  <c r="AL158" i="36"/>
  <c r="AM158" i="36"/>
  <c r="R159" i="36"/>
  <c r="S159" i="36"/>
  <c r="T159" i="36"/>
  <c r="U159" i="36"/>
  <c r="V159" i="36"/>
  <c r="W159" i="36"/>
  <c r="X159" i="36"/>
  <c r="Y159" i="36"/>
  <c r="Z159" i="36"/>
  <c r="AA159" i="36"/>
  <c r="AB159" i="36"/>
  <c r="AC159" i="36"/>
  <c r="AD159" i="36"/>
  <c r="AE159" i="36"/>
  <c r="AF159" i="36"/>
  <c r="AG159" i="36"/>
  <c r="AH159" i="36"/>
  <c r="AI159" i="36"/>
  <c r="AJ159" i="36"/>
  <c r="AK159" i="36"/>
  <c r="AL159" i="36"/>
  <c r="AM159" i="36"/>
  <c r="R160" i="36"/>
  <c r="S160" i="36"/>
  <c r="T160" i="36"/>
  <c r="U160" i="36"/>
  <c r="V160" i="36"/>
  <c r="W160" i="36"/>
  <c r="X160" i="36"/>
  <c r="Y160" i="36"/>
  <c r="Z160" i="36"/>
  <c r="AA160" i="36"/>
  <c r="AB160" i="36"/>
  <c r="AC160" i="36"/>
  <c r="AD160" i="36"/>
  <c r="AE160" i="36"/>
  <c r="AF160" i="36"/>
  <c r="AG160" i="36"/>
  <c r="AH160" i="36"/>
  <c r="AI160" i="36"/>
  <c r="AJ160" i="36"/>
  <c r="AK160" i="36"/>
  <c r="AL160" i="36"/>
  <c r="AM160" i="36"/>
  <c r="R161" i="36"/>
  <c r="S161" i="36"/>
  <c r="T161" i="36"/>
  <c r="U161" i="36"/>
  <c r="V161" i="36"/>
  <c r="W161" i="36"/>
  <c r="X161" i="36"/>
  <c r="Y161" i="36"/>
  <c r="Z161" i="36"/>
  <c r="AA161" i="36"/>
  <c r="AB161" i="36"/>
  <c r="AC161" i="36"/>
  <c r="AD161" i="36"/>
  <c r="AE161" i="36"/>
  <c r="AF161" i="36"/>
  <c r="AG161" i="36"/>
  <c r="AH161" i="36"/>
  <c r="AI161" i="36"/>
  <c r="AJ161" i="36"/>
  <c r="AK161" i="36"/>
  <c r="AL161" i="36"/>
  <c r="AM161" i="36"/>
  <c r="R162" i="36"/>
  <c r="S162" i="36"/>
  <c r="T162" i="36"/>
  <c r="U162" i="36"/>
  <c r="V162" i="36"/>
  <c r="W162" i="36"/>
  <c r="X162" i="36"/>
  <c r="Y162" i="36"/>
  <c r="Z162" i="36"/>
  <c r="AA162" i="36"/>
  <c r="AB162" i="36"/>
  <c r="AC162" i="36"/>
  <c r="AD162" i="36"/>
  <c r="AE162" i="36"/>
  <c r="AF162" i="36"/>
  <c r="AG162" i="36"/>
  <c r="AH162" i="36"/>
  <c r="AI162" i="36"/>
  <c r="AJ162" i="36"/>
  <c r="AK162" i="36"/>
  <c r="AL162" i="36"/>
  <c r="AM162" i="36"/>
  <c r="R163" i="36"/>
  <c r="S163" i="36"/>
  <c r="T163" i="36"/>
  <c r="U163" i="36"/>
  <c r="V163" i="36"/>
  <c r="W163" i="36"/>
  <c r="X163" i="36"/>
  <c r="Y163" i="36"/>
  <c r="Z163" i="36"/>
  <c r="AA163" i="36"/>
  <c r="AB163" i="36"/>
  <c r="AC163" i="36"/>
  <c r="AD163" i="36"/>
  <c r="AE163" i="36"/>
  <c r="AF163" i="36"/>
  <c r="AG163" i="36"/>
  <c r="AH163" i="36"/>
  <c r="AI163" i="36"/>
  <c r="AJ163" i="36"/>
  <c r="AK163" i="36"/>
  <c r="AL163" i="36"/>
  <c r="AM163" i="36"/>
  <c r="R164" i="36"/>
  <c r="S164" i="36"/>
  <c r="T164" i="36"/>
  <c r="U164" i="36"/>
  <c r="V164" i="36"/>
  <c r="W164" i="36"/>
  <c r="X164" i="36"/>
  <c r="Y164" i="36"/>
  <c r="Z164" i="36"/>
  <c r="AA164" i="36"/>
  <c r="AB164" i="36"/>
  <c r="AC164" i="36"/>
  <c r="AD164" i="36"/>
  <c r="AE164" i="36"/>
  <c r="AF164" i="36"/>
  <c r="AG164" i="36"/>
  <c r="AH164" i="36"/>
  <c r="AI164" i="36"/>
  <c r="AJ164" i="36"/>
  <c r="AK164" i="36"/>
  <c r="AL164" i="36"/>
  <c r="AM164" i="36"/>
  <c r="R165" i="36"/>
  <c r="S165" i="36"/>
  <c r="T165" i="36"/>
  <c r="U165" i="36"/>
  <c r="V165" i="36"/>
  <c r="W165" i="36"/>
  <c r="X165" i="36"/>
  <c r="Y165" i="36"/>
  <c r="Z165" i="36"/>
  <c r="AA165" i="36"/>
  <c r="AB165" i="36"/>
  <c r="AC165" i="36"/>
  <c r="AD165" i="36"/>
  <c r="AE165" i="36"/>
  <c r="AF165" i="36"/>
  <c r="AG165" i="36"/>
  <c r="AH165" i="36"/>
  <c r="AI165" i="36"/>
  <c r="AJ165" i="36"/>
  <c r="AK165" i="36"/>
  <c r="AL165" i="36"/>
  <c r="AM165" i="36"/>
  <c r="R166" i="36"/>
  <c r="S166" i="36"/>
  <c r="T166" i="36"/>
  <c r="U166" i="36"/>
  <c r="V166" i="36"/>
  <c r="W166" i="36"/>
  <c r="X166" i="36"/>
  <c r="Y166" i="36"/>
  <c r="Z166" i="36"/>
  <c r="AA166" i="36"/>
  <c r="AB166" i="36"/>
  <c r="AC166" i="36"/>
  <c r="AD166" i="36"/>
  <c r="AE166" i="36"/>
  <c r="AF166" i="36"/>
  <c r="AG166" i="36"/>
  <c r="AH166" i="36"/>
  <c r="AI166" i="36"/>
  <c r="AJ166" i="36"/>
  <c r="AK166" i="36"/>
  <c r="AL166" i="36"/>
  <c r="AM166" i="36"/>
  <c r="R167" i="36"/>
  <c r="S167" i="36"/>
  <c r="T167" i="36"/>
  <c r="U167" i="36"/>
  <c r="V167" i="36"/>
  <c r="W167" i="36"/>
  <c r="X167" i="36"/>
  <c r="Y167" i="36"/>
  <c r="Z167" i="36"/>
  <c r="AA167" i="36"/>
  <c r="AB167" i="36"/>
  <c r="AC167" i="36"/>
  <c r="AD167" i="36"/>
  <c r="AE167" i="36"/>
  <c r="AF167" i="36"/>
  <c r="AG167" i="36"/>
  <c r="AH167" i="36"/>
  <c r="AI167" i="36"/>
  <c r="AJ167" i="36"/>
  <c r="AK167" i="36"/>
  <c r="AL167" i="36"/>
  <c r="AM167" i="36"/>
  <c r="R168" i="36"/>
  <c r="S168" i="36"/>
  <c r="T168" i="36"/>
  <c r="U168" i="36"/>
  <c r="V168" i="36"/>
  <c r="W168" i="36"/>
  <c r="X168" i="36"/>
  <c r="Y168" i="36"/>
  <c r="Z168" i="36"/>
  <c r="AA168" i="36"/>
  <c r="AB168" i="36"/>
  <c r="AC168" i="36"/>
  <c r="AD168" i="36"/>
  <c r="AE168" i="36"/>
  <c r="AF168" i="36"/>
  <c r="AG168" i="36"/>
  <c r="AH168" i="36"/>
  <c r="AI168" i="36"/>
  <c r="AJ168" i="36"/>
  <c r="AK168" i="36"/>
  <c r="AL168" i="36"/>
  <c r="AM168" i="36"/>
  <c r="R169" i="36"/>
  <c r="S169" i="36"/>
  <c r="T169" i="36"/>
  <c r="U169" i="36"/>
  <c r="V169" i="36"/>
  <c r="W169" i="36"/>
  <c r="X169" i="36"/>
  <c r="Y169" i="36"/>
  <c r="Z169" i="36"/>
  <c r="AA169" i="36"/>
  <c r="AB169" i="36"/>
  <c r="AC169" i="36"/>
  <c r="AD169" i="36"/>
  <c r="AE169" i="36"/>
  <c r="AF169" i="36"/>
  <c r="AG169" i="36"/>
  <c r="AH169" i="36"/>
  <c r="AI169" i="36"/>
  <c r="AJ169" i="36"/>
  <c r="AK169" i="36"/>
  <c r="AL169" i="36"/>
  <c r="AM169" i="36"/>
  <c r="R170" i="36"/>
  <c r="S170" i="36"/>
  <c r="T170" i="36"/>
  <c r="U170" i="36"/>
  <c r="V170" i="36"/>
  <c r="W170" i="36"/>
  <c r="X170" i="36"/>
  <c r="Y170" i="36"/>
  <c r="Z170" i="36"/>
  <c r="AA170" i="36"/>
  <c r="AB170" i="36"/>
  <c r="AC170" i="36"/>
  <c r="AD170" i="36"/>
  <c r="AE170" i="36"/>
  <c r="AF170" i="36"/>
  <c r="AG170" i="36"/>
  <c r="AH170" i="36"/>
  <c r="AI170" i="36"/>
  <c r="AJ170" i="36"/>
  <c r="AK170" i="36"/>
  <c r="AL170" i="36"/>
  <c r="AM170" i="36"/>
  <c r="R171" i="36"/>
  <c r="S171" i="36"/>
  <c r="T171" i="36"/>
  <c r="U171" i="36"/>
  <c r="V171" i="36"/>
  <c r="W171" i="36"/>
  <c r="X171" i="36"/>
  <c r="Y171" i="36"/>
  <c r="Z171" i="36"/>
  <c r="AA171" i="36"/>
  <c r="AB171" i="36"/>
  <c r="AC171" i="36"/>
  <c r="AD171" i="36"/>
  <c r="AE171" i="36"/>
  <c r="AF171" i="36"/>
  <c r="AG171" i="36"/>
  <c r="AH171" i="36"/>
  <c r="AI171" i="36"/>
  <c r="AJ171" i="36"/>
  <c r="AK171" i="36"/>
  <c r="AL171" i="36"/>
  <c r="AM171" i="36"/>
  <c r="R172" i="36"/>
  <c r="S172" i="36"/>
  <c r="T172" i="36"/>
  <c r="U172" i="36"/>
  <c r="V172" i="36"/>
  <c r="W172" i="36"/>
  <c r="X172" i="36"/>
  <c r="Y172" i="36"/>
  <c r="Z172" i="36"/>
  <c r="AA172" i="36"/>
  <c r="AB172" i="36"/>
  <c r="AC172" i="36"/>
  <c r="AD172" i="36"/>
  <c r="AE172" i="36"/>
  <c r="AF172" i="36"/>
  <c r="AG172" i="36"/>
  <c r="AH172" i="36"/>
  <c r="AI172" i="36"/>
  <c r="AJ172" i="36"/>
  <c r="AK172" i="36"/>
  <c r="AL172" i="36"/>
  <c r="AM172" i="36"/>
  <c r="R173" i="36"/>
  <c r="S173" i="36"/>
  <c r="T173" i="36"/>
  <c r="U173" i="36"/>
  <c r="V173" i="36"/>
  <c r="W173" i="36"/>
  <c r="X173" i="36"/>
  <c r="Y173" i="36"/>
  <c r="Z173" i="36"/>
  <c r="AA173" i="36"/>
  <c r="AB173" i="36"/>
  <c r="AC173" i="36"/>
  <c r="AD173" i="36"/>
  <c r="AE173" i="36"/>
  <c r="AF173" i="36"/>
  <c r="AG173" i="36"/>
  <c r="AH173" i="36"/>
  <c r="AI173" i="36"/>
  <c r="AJ173" i="36"/>
  <c r="AK173" i="36"/>
  <c r="AL173" i="36"/>
  <c r="AM173" i="36"/>
  <c r="R174" i="36"/>
  <c r="S174" i="36"/>
  <c r="T174" i="36"/>
  <c r="U174" i="36"/>
  <c r="V174" i="36"/>
  <c r="W174" i="36"/>
  <c r="X174" i="36"/>
  <c r="Y174" i="36"/>
  <c r="Z174" i="36"/>
  <c r="AA174" i="36"/>
  <c r="AB174" i="36"/>
  <c r="AC174" i="36"/>
  <c r="AD174" i="36"/>
  <c r="AE174" i="36"/>
  <c r="AF174" i="36"/>
  <c r="AG174" i="36"/>
  <c r="AH174" i="36"/>
  <c r="AI174" i="36"/>
  <c r="AJ174" i="36"/>
  <c r="AK174" i="36"/>
  <c r="AL174" i="36"/>
  <c r="AM174" i="36"/>
  <c r="R175" i="36"/>
  <c r="S175" i="36"/>
  <c r="T175" i="36"/>
  <c r="U175" i="36"/>
  <c r="V175" i="36"/>
  <c r="W175" i="36"/>
  <c r="X175" i="36"/>
  <c r="Y175" i="36"/>
  <c r="Z175" i="36"/>
  <c r="AA175" i="36"/>
  <c r="AB175" i="36"/>
  <c r="AC175" i="36"/>
  <c r="AD175" i="36"/>
  <c r="AE175" i="36"/>
  <c r="AF175" i="36"/>
  <c r="AG175" i="36"/>
  <c r="AH175" i="36"/>
  <c r="AI175" i="36"/>
  <c r="AJ175" i="36"/>
  <c r="AK175" i="36"/>
  <c r="AL175" i="36"/>
  <c r="AM175" i="36"/>
  <c r="R176" i="36"/>
  <c r="S176" i="36"/>
  <c r="T176" i="36"/>
  <c r="U176" i="36"/>
  <c r="V176" i="36"/>
  <c r="W176" i="36"/>
  <c r="X176" i="36"/>
  <c r="Y176" i="36"/>
  <c r="Z176" i="36"/>
  <c r="AA176" i="36"/>
  <c r="AB176" i="36"/>
  <c r="AC176" i="36"/>
  <c r="AD176" i="36"/>
  <c r="AE176" i="36"/>
  <c r="AF176" i="36"/>
  <c r="AG176" i="36"/>
  <c r="AH176" i="36"/>
  <c r="AI176" i="36"/>
  <c r="AJ176" i="36"/>
  <c r="AK176" i="36"/>
  <c r="AL176" i="36"/>
  <c r="AM176" i="36"/>
  <c r="R177" i="36"/>
  <c r="S177" i="36"/>
  <c r="T177" i="36"/>
  <c r="U177" i="36"/>
  <c r="V177" i="36"/>
  <c r="W177" i="36"/>
  <c r="X177" i="36"/>
  <c r="Y177" i="36"/>
  <c r="Z177" i="36"/>
  <c r="AA177" i="36"/>
  <c r="AB177" i="36"/>
  <c r="AC177" i="36"/>
  <c r="AD177" i="36"/>
  <c r="AE177" i="36"/>
  <c r="AF177" i="36"/>
  <c r="AG177" i="36"/>
  <c r="AH177" i="36"/>
  <c r="AI177" i="36"/>
  <c r="AJ177" i="36"/>
  <c r="AK177" i="36"/>
  <c r="AL177" i="36"/>
  <c r="AM177" i="36"/>
  <c r="R178" i="36"/>
  <c r="S178" i="36"/>
  <c r="T178" i="36"/>
  <c r="U178" i="36"/>
  <c r="V178" i="36"/>
  <c r="W178" i="36"/>
  <c r="X178" i="36"/>
  <c r="Y178" i="36"/>
  <c r="Z178" i="36"/>
  <c r="AA178" i="36"/>
  <c r="AB178" i="36"/>
  <c r="AC178" i="36"/>
  <c r="AD178" i="36"/>
  <c r="AE178" i="36"/>
  <c r="AF178" i="36"/>
  <c r="AG178" i="36"/>
  <c r="AH178" i="36"/>
  <c r="AI178" i="36"/>
  <c r="AJ178" i="36"/>
  <c r="AK178" i="36"/>
  <c r="AL178" i="36"/>
  <c r="AM178" i="36"/>
  <c r="R179" i="36"/>
  <c r="S179" i="36"/>
  <c r="T179" i="36"/>
  <c r="U179" i="36"/>
  <c r="V179" i="36"/>
  <c r="W179" i="36"/>
  <c r="X179" i="36"/>
  <c r="Y179" i="36"/>
  <c r="Z179" i="36"/>
  <c r="AA179" i="36"/>
  <c r="AB179" i="36"/>
  <c r="AC179" i="36"/>
  <c r="AD179" i="36"/>
  <c r="AE179" i="36"/>
  <c r="AF179" i="36"/>
  <c r="AG179" i="36"/>
  <c r="AH179" i="36"/>
  <c r="AI179" i="36"/>
  <c r="AJ179" i="36"/>
  <c r="AK179" i="36"/>
  <c r="AL179" i="36"/>
  <c r="AM179" i="36"/>
  <c r="R180" i="36"/>
  <c r="S180" i="36"/>
  <c r="T180" i="36"/>
  <c r="U180" i="36"/>
  <c r="V180" i="36"/>
  <c r="W180" i="36"/>
  <c r="X180" i="36"/>
  <c r="Y180" i="36"/>
  <c r="Z180" i="36"/>
  <c r="AA180" i="36"/>
  <c r="AB180" i="36"/>
  <c r="AC180" i="36"/>
  <c r="AD180" i="36"/>
  <c r="AE180" i="36"/>
  <c r="AF180" i="36"/>
  <c r="AG180" i="36"/>
  <c r="AH180" i="36"/>
  <c r="AI180" i="36"/>
  <c r="AJ180" i="36"/>
  <c r="AK180" i="36"/>
  <c r="AL180" i="36"/>
  <c r="AM180" i="36"/>
  <c r="R181" i="36"/>
  <c r="S181" i="36"/>
  <c r="T181" i="36"/>
  <c r="U181" i="36"/>
  <c r="V181" i="36"/>
  <c r="W181" i="36"/>
  <c r="X181" i="36"/>
  <c r="Y181" i="36"/>
  <c r="Z181" i="36"/>
  <c r="AA181" i="36"/>
  <c r="AB181" i="36"/>
  <c r="AC181" i="36"/>
  <c r="AD181" i="36"/>
  <c r="AE181" i="36"/>
  <c r="AF181" i="36"/>
  <c r="AG181" i="36"/>
  <c r="AH181" i="36"/>
  <c r="AI181" i="36"/>
  <c r="AJ181" i="36"/>
  <c r="AK181" i="36"/>
  <c r="AL181" i="36"/>
  <c r="AM181" i="36"/>
  <c r="R182" i="36"/>
  <c r="S182" i="36"/>
  <c r="T182" i="36"/>
  <c r="U182" i="36"/>
  <c r="V182" i="36"/>
  <c r="W182" i="36"/>
  <c r="X182" i="36"/>
  <c r="Y182" i="36"/>
  <c r="Z182" i="36"/>
  <c r="AA182" i="36"/>
  <c r="AB182" i="36"/>
  <c r="AC182" i="36"/>
  <c r="AD182" i="36"/>
  <c r="AE182" i="36"/>
  <c r="AF182" i="36"/>
  <c r="AG182" i="36"/>
  <c r="AH182" i="36"/>
  <c r="AI182" i="36"/>
  <c r="AJ182" i="36"/>
  <c r="AK182" i="36"/>
  <c r="AL182" i="36"/>
  <c r="AM182" i="36"/>
  <c r="R183" i="36"/>
  <c r="S183" i="36"/>
  <c r="T183" i="36"/>
  <c r="U183" i="36"/>
  <c r="V183" i="36"/>
  <c r="W183" i="36"/>
  <c r="X183" i="36"/>
  <c r="Y183" i="36"/>
  <c r="Z183" i="36"/>
  <c r="AA183" i="36"/>
  <c r="AB183" i="36"/>
  <c r="AC183" i="36"/>
  <c r="AD183" i="36"/>
  <c r="AE183" i="36"/>
  <c r="AF183" i="36"/>
  <c r="AG183" i="36"/>
  <c r="AH183" i="36"/>
  <c r="AI183" i="36"/>
  <c r="AJ183" i="36"/>
  <c r="AK183" i="36"/>
  <c r="AL183" i="36"/>
  <c r="AM183" i="36"/>
  <c r="R184" i="36"/>
  <c r="S184" i="36"/>
  <c r="T184" i="36"/>
  <c r="U184" i="36"/>
  <c r="V184" i="36"/>
  <c r="W184" i="36"/>
  <c r="X184" i="36"/>
  <c r="Y184" i="36"/>
  <c r="Z184" i="36"/>
  <c r="AA184" i="36"/>
  <c r="AB184" i="36"/>
  <c r="AC184" i="36"/>
  <c r="AD184" i="36"/>
  <c r="AE184" i="36"/>
  <c r="AF184" i="36"/>
  <c r="AG184" i="36"/>
  <c r="AH184" i="36"/>
  <c r="AI184" i="36"/>
  <c r="AJ184" i="36"/>
  <c r="AK184" i="36"/>
  <c r="AL184" i="36"/>
  <c r="AM184" i="36"/>
  <c r="R185" i="36"/>
  <c r="S185" i="36"/>
  <c r="T185" i="36"/>
  <c r="U185" i="36"/>
  <c r="V185" i="36"/>
  <c r="W185" i="36"/>
  <c r="X185" i="36"/>
  <c r="Y185" i="36"/>
  <c r="Z185" i="36"/>
  <c r="AA185" i="36"/>
  <c r="AB185" i="36"/>
  <c r="AC185" i="36"/>
  <c r="AD185" i="36"/>
  <c r="AE185" i="36"/>
  <c r="AF185" i="36"/>
  <c r="AG185" i="36"/>
  <c r="AH185" i="36"/>
  <c r="AI185" i="36"/>
  <c r="AJ185" i="36"/>
  <c r="AK185" i="36"/>
  <c r="AL185" i="36"/>
  <c r="AM185" i="36"/>
  <c r="R186" i="36"/>
  <c r="S186" i="36"/>
  <c r="T186" i="36"/>
  <c r="U186" i="36"/>
  <c r="V186" i="36"/>
  <c r="W186" i="36"/>
  <c r="X186" i="36"/>
  <c r="Y186" i="36"/>
  <c r="Z186" i="36"/>
  <c r="AA186" i="36"/>
  <c r="AB186" i="36"/>
  <c r="AC186" i="36"/>
  <c r="AD186" i="36"/>
  <c r="AE186" i="36"/>
  <c r="AF186" i="36"/>
  <c r="AG186" i="36"/>
  <c r="AH186" i="36"/>
  <c r="AI186" i="36"/>
  <c r="AJ186" i="36"/>
  <c r="AK186" i="36"/>
  <c r="AL186" i="36"/>
  <c r="AM186" i="36"/>
  <c r="R187" i="36"/>
  <c r="S187" i="36"/>
  <c r="T187" i="36"/>
  <c r="U187" i="36"/>
  <c r="V187" i="36"/>
  <c r="W187" i="36"/>
  <c r="X187" i="36"/>
  <c r="Y187" i="36"/>
  <c r="Z187" i="36"/>
  <c r="AA187" i="36"/>
  <c r="AB187" i="36"/>
  <c r="AC187" i="36"/>
  <c r="AD187" i="36"/>
  <c r="AE187" i="36"/>
  <c r="AF187" i="36"/>
  <c r="AG187" i="36"/>
  <c r="AH187" i="36"/>
  <c r="AI187" i="36"/>
  <c r="AJ187" i="36"/>
  <c r="AK187" i="36"/>
  <c r="AL187" i="36"/>
  <c r="AM187" i="36"/>
  <c r="R188" i="36"/>
  <c r="S188" i="36"/>
  <c r="T188" i="36"/>
  <c r="U188" i="36"/>
  <c r="V188" i="36"/>
  <c r="W188" i="36"/>
  <c r="X188" i="36"/>
  <c r="Y188" i="36"/>
  <c r="Z188" i="36"/>
  <c r="AA188" i="36"/>
  <c r="AB188" i="36"/>
  <c r="AC188" i="36"/>
  <c r="AD188" i="36"/>
  <c r="AE188" i="36"/>
  <c r="AF188" i="36"/>
  <c r="AG188" i="36"/>
  <c r="AH188" i="36"/>
  <c r="AI188" i="36"/>
  <c r="AJ188" i="36"/>
  <c r="AK188" i="36"/>
  <c r="AL188" i="36"/>
  <c r="AM188" i="36"/>
  <c r="R189" i="36"/>
  <c r="S189" i="36"/>
  <c r="T189" i="36"/>
  <c r="U189" i="36"/>
  <c r="V189" i="36"/>
  <c r="W189" i="36"/>
  <c r="X189" i="36"/>
  <c r="Y189" i="36"/>
  <c r="Z189" i="36"/>
  <c r="AA189" i="36"/>
  <c r="AB189" i="36"/>
  <c r="AC189" i="36"/>
  <c r="AD189" i="36"/>
  <c r="AE189" i="36"/>
  <c r="AF189" i="36"/>
  <c r="AG189" i="36"/>
  <c r="AH189" i="36"/>
  <c r="AI189" i="36"/>
  <c r="AJ189" i="36"/>
  <c r="AK189" i="36"/>
  <c r="AL189" i="36"/>
  <c r="AM189" i="36"/>
  <c r="R190" i="36"/>
  <c r="S190" i="36"/>
  <c r="T190" i="36"/>
  <c r="U190" i="36"/>
  <c r="V190" i="36"/>
  <c r="W190" i="36"/>
  <c r="X190" i="36"/>
  <c r="Y190" i="36"/>
  <c r="Z190" i="36"/>
  <c r="AA190" i="36"/>
  <c r="AB190" i="36"/>
  <c r="AC190" i="36"/>
  <c r="AD190" i="36"/>
  <c r="AE190" i="36"/>
  <c r="AF190" i="36"/>
  <c r="AG190" i="36"/>
  <c r="AH190" i="36"/>
  <c r="AI190" i="36"/>
  <c r="AJ190" i="36"/>
  <c r="AK190" i="36"/>
  <c r="AL190" i="36"/>
  <c r="AM190" i="36"/>
  <c r="R191" i="36"/>
  <c r="S191" i="36"/>
  <c r="T191" i="36"/>
  <c r="U191" i="36"/>
  <c r="V191" i="36"/>
  <c r="W191" i="36"/>
  <c r="X191" i="36"/>
  <c r="Y191" i="36"/>
  <c r="Z191" i="36"/>
  <c r="AA191" i="36"/>
  <c r="AB191" i="36"/>
  <c r="AC191" i="36"/>
  <c r="AD191" i="36"/>
  <c r="AE191" i="36"/>
  <c r="AF191" i="36"/>
  <c r="AG191" i="36"/>
  <c r="AH191" i="36"/>
  <c r="AI191" i="36"/>
  <c r="AJ191" i="36"/>
  <c r="AK191" i="36"/>
  <c r="AL191" i="36"/>
  <c r="AM191" i="36"/>
  <c r="R192" i="36"/>
  <c r="S192" i="36"/>
  <c r="T192" i="36"/>
  <c r="U192" i="36"/>
  <c r="V192" i="36"/>
  <c r="W192" i="36"/>
  <c r="X192" i="36"/>
  <c r="Y192" i="36"/>
  <c r="Z192" i="36"/>
  <c r="AA192" i="36"/>
  <c r="AB192" i="36"/>
  <c r="AC192" i="36"/>
  <c r="AD192" i="36"/>
  <c r="AE192" i="36"/>
  <c r="AF192" i="36"/>
  <c r="AG192" i="36"/>
  <c r="AH192" i="36"/>
  <c r="AI192" i="36"/>
  <c r="AJ192" i="36"/>
  <c r="AK192" i="36"/>
  <c r="AL192" i="36"/>
  <c r="AM192" i="36"/>
  <c r="R193" i="36"/>
  <c r="S193" i="36"/>
  <c r="T193" i="36"/>
  <c r="U193" i="36"/>
  <c r="V193" i="36"/>
  <c r="W193" i="36"/>
  <c r="X193" i="36"/>
  <c r="Y193" i="36"/>
  <c r="Z193" i="36"/>
  <c r="AA193" i="36"/>
  <c r="AB193" i="36"/>
  <c r="AC193" i="36"/>
  <c r="AD193" i="36"/>
  <c r="AE193" i="36"/>
  <c r="AF193" i="36"/>
  <c r="AG193" i="36"/>
  <c r="AH193" i="36"/>
  <c r="AI193" i="36"/>
  <c r="AJ193" i="36"/>
  <c r="AK193" i="36"/>
  <c r="AL193" i="36"/>
  <c r="AM193" i="36"/>
  <c r="R194" i="36"/>
  <c r="S194" i="36"/>
  <c r="T194" i="36"/>
  <c r="U194" i="36"/>
  <c r="V194" i="36"/>
  <c r="W194" i="36"/>
  <c r="X194" i="36"/>
  <c r="Y194" i="36"/>
  <c r="Z194" i="36"/>
  <c r="AA194" i="36"/>
  <c r="AB194" i="36"/>
  <c r="AC194" i="36"/>
  <c r="AD194" i="36"/>
  <c r="AE194" i="36"/>
  <c r="AF194" i="36"/>
  <c r="AG194" i="36"/>
  <c r="AH194" i="36"/>
  <c r="AI194" i="36"/>
  <c r="AJ194" i="36"/>
  <c r="AK194" i="36"/>
  <c r="AL194" i="36"/>
  <c r="AM194" i="36"/>
  <c r="R195" i="36"/>
  <c r="S195" i="36"/>
  <c r="T195" i="36"/>
  <c r="U195" i="36"/>
  <c r="V195" i="36"/>
  <c r="W195" i="36"/>
  <c r="X195" i="36"/>
  <c r="Y195" i="36"/>
  <c r="Z195" i="36"/>
  <c r="AA195" i="36"/>
  <c r="AB195" i="36"/>
  <c r="AC195" i="36"/>
  <c r="AD195" i="36"/>
  <c r="AE195" i="36"/>
  <c r="AF195" i="36"/>
  <c r="AG195" i="36"/>
  <c r="AH195" i="36"/>
  <c r="AI195" i="36"/>
  <c r="AJ195" i="36"/>
  <c r="AK195" i="36"/>
  <c r="AL195" i="36"/>
  <c r="AM195" i="36"/>
  <c r="R196" i="36"/>
  <c r="S196" i="36"/>
  <c r="T196" i="36"/>
  <c r="U196" i="36"/>
  <c r="V196" i="36"/>
  <c r="W196" i="36"/>
  <c r="X196" i="36"/>
  <c r="Y196" i="36"/>
  <c r="Z196" i="36"/>
  <c r="AA196" i="36"/>
  <c r="AB196" i="36"/>
  <c r="AC196" i="36"/>
  <c r="AD196" i="36"/>
  <c r="AE196" i="36"/>
  <c r="AF196" i="36"/>
  <c r="AG196" i="36"/>
  <c r="AH196" i="36"/>
  <c r="AI196" i="36"/>
  <c r="AJ196" i="36"/>
  <c r="AK196" i="36"/>
  <c r="AL196" i="36"/>
  <c r="AM196" i="36"/>
  <c r="R197" i="36"/>
  <c r="S197" i="36"/>
  <c r="T197" i="36"/>
  <c r="U197" i="36"/>
  <c r="V197" i="36"/>
  <c r="W197" i="36"/>
  <c r="X197" i="36"/>
  <c r="Y197" i="36"/>
  <c r="Z197" i="36"/>
  <c r="AA197" i="36"/>
  <c r="AB197" i="36"/>
  <c r="AC197" i="36"/>
  <c r="AD197" i="36"/>
  <c r="AE197" i="36"/>
  <c r="AF197" i="36"/>
  <c r="AG197" i="36"/>
  <c r="AH197" i="36"/>
  <c r="AI197" i="36"/>
  <c r="AJ197" i="36"/>
  <c r="AK197" i="36"/>
  <c r="AL197" i="36"/>
  <c r="AM197" i="36"/>
  <c r="R198" i="36"/>
  <c r="S198" i="36"/>
  <c r="T198" i="36"/>
  <c r="U198" i="36"/>
  <c r="V198" i="36"/>
  <c r="W198" i="36"/>
  <c r="X198" i="36"/>
  <c r="Y198" i="36"/>
  <c r="Z198" i="36"/>
  <c r="AA198" i="36"/>
  <c r="AB198" i="36"/>
  <c r="AC198" i="36"/>
  <c r="AD198" i="36"/>
  <c r="AE198" i="36"/>
  <c r="AF198" i="36"/>
  <c r="AG198" i="36"/>
  <c r="AH198" i="36"/>
  <c r="AI198" i="36"/>
  <c r="AJ198" i="36"/>
  <c r="AK198" i="36"/>
  <c r="AL198" i="36"/>
  <c r="AM198" i="36"/>
  <c r="R199" i="36"/>
  <c r="S199" i="36"/>
  <c r="T199" i="36"/>
  <c r="U199" i="36"/>
  <c r="V199" i="36"/>
  <c r="W199" i="36"/>
  <c r="X199" i="36"/>
  <c r="Y199" i="36"/>
  <c r="Z199" i="36"/>
  <c r="AA199" i="36"/>
  <c r="AB199" i="36"/>
  <c r="AC199" i="36"/>
  <c r="AD199" i="36"/>
  <c r="AE199" i="36"/>
  <c r="AF199" i="36"/>
  <c r="AG199" i="36"/>
  <c r="AH199" i="36"/>
  <c r="AI199" i="36"/>
  <c r="AJ199" i="36"/>
  <c r="AK199" i="36"/>
  <c r="AL199" i="36"/>
  <c r="AM199" i="36"/>
  <c r="R200" i="36"/>
  <c r="S200" i="36"/>
  <c r="T200" i="36"/>
  <c r="U200" i="36"/>
  <c r="V200" i="36"/>
  <c r="W200" i="36"/>
  <c r="X200" i="36"/>
  <c r="Y200" i="36"/>
  <c r="Z200" i="36"/>
  <c r="AA200" i="36"/>
  <c r="AB200" i="36"/>
  <c r="AC200" i="36"/>
  <c r="AD200" i="36"/>
  <c r="AE200" i="36"/>
  <c r="AF200" i="36"/>
  <c r="AG200" i="36"/>
  <c r="AH200" i="36"/>
  <c r="AI200" i="36"/>
  <c r="AJ200" i="36"/>
  <c r="AK200" i="36"/>
  <c r="AL200" i="36"/>
  <c r="AM200" i="36"/>
  <c r="R201" i="36"/>
  <c r="S201" i="36"/>
  <c r="T201" i="36"/>
  <c r="U201" i="36"/>
  <c r="V201" i="36"/>
  <c r="W201" i="36"/>
  <c r="X201" i="36"/>
  <c r="Y201" i="36"/>
  <c r="Z201" i="36"/>
  <c r="AA201" i="36"/>
  <c r="AB201" i="36"/>
  <c r="AC201" i="36"/>
  <c r="AD201" i="36"/>
  <c r="AE201" i="36"/>
  <c r="AF201" i="36"/>
  <c r="AG201" i="36"/>
  <c r="AH201" i="36"/>
  <c r="AI201" i="36"/>
  <c r="AJ201" i="36"/>
  <c r="AK201" i="36"/>
  <c r="AL201" i="36"/>
  <c r="AM201" i="36"/>
  <c r="R202" i="36"/>
  <c r="S202" i="36"/>
  <c r="T202" i="36"/>
  <c r="U202" i="36"/>
  <c r="V202" i="36"/>
  <c r="W202" i="36"/>
  <c r="X202" i="36"/>
  <c r="Y202" i="36"/>
  <c r="Z202" i="36"/>
  <c r="AA202" i="36"/>
  <c r="AB202" i="36"/>
  <c r="AC202" i="36"/>
  <c r="AD202" i="36"/>
  <c r="AE202" i="36"/>
  <c r="AF202" i="36"/>
  <c r="AG202" i="36"/>
  <c r="AH202" i="36"/>
  <c r="AI202" i="36"/>
  <c r="AJ202" i="36"/>
  <c r="AK202" i="36"/>
  <c r="AL202" i="36"/>
  <c r="AM202" i="36"/>
  <c r="R203" i="36"/>
  <c r="S203" i="36"/>
  <c r="T203" i="36"/>
  <c r="U203" i="36"/>
  <c r="V203" i="36"/>
  <c r="W203" i="36"/>
  <c r="X203" i="36"/>
  <c r="Y203" i="36"/>
  <c r="Z203" i="36"/>
  <c r="AA203" i="36"/>
  <c r="AB203" i="36"/>
  <c r="AC203" i="36"/>
  <c r="AD203" i="36"/>
  <c r="AE203" i="36"/>
  <c r="AF203" i="36"/>
  <c r="AG203" i="36"/>
  <c r="AH203" i="36"/>
  <c r="AI203" i="36"/>
  <c r="AJ203" i="36"/>
  <c r="AK203" i="36"/>
  <c r="AL203" i="36"/>
  <c r="AM203" i="36"/>
  <c r="R204" i="36"/>
  <c r="S204" i="36"/>
  <c r="T204" i="36"/>
  <c r="U204" i="36"/>
  <c r="V204" i="36"/>
  <c r="W204" i="36"/>
  <c r="X204" i="36"/>
  <c r="Y204" i="36"/>
  <c r="Z204" i="36"/>
  <c r="AA204" i="36"/>
  <c r="AB204" i="36"/>
  <c r="AC204" i="36"/>
  <c r="AD204" i="36"/>
  <c r="AE204" i="36"/>
  <c r="AF204" i="36"/>
  <c r="AG204" i="36"/>
  <c r="AH204" i="36"/>
  <c r="AI204" i="36"/>
  <c r="AJ204" i="36"/>
  <c r="AK204" i="36"/>
  <c r="AL204" i="36"/>
  <c r="AM204" i="36"/>
  <c r="R205" i="36"/>
  <c r="S205" i="36"/>
  <c r="T205" i="36"/>
  <c r="U205" i="36"/>
  <c r="V205" i="36"/>
  <c r="W205" i="36"/>
  <c r="X205" i="36"/>
  <c r="Y205" i="36"/>
  <c r="Z205" i="36"/>
  <c r="AA205" i="36"/>
  <c r="AB205" i="36"/>
  <c r="AC205" i="36"/>
  <c r="AD205" i="36"/>
  <c r="AE205" i="36"/>
  <c r="AF205" i="36"/>
  <c r="AG205" i="36"/>
  <c r="AH205" i="36"/>
  <c r="AI205" i="36"/>
  <c r="AJ205" i="36"/>
  <c r="AK205" i="36"/>
  <c r="AL205" i="36"/>
  <c r="AM205" i="36"/>
  <c r="R206" i="36"/>
  <c r="S206" i="36"/>
  <c r="T206" i="36"/>
  <c r="U206" i="36"/>
  <c r="V206" i="36"/>
  <c r="W206" i="36"/>
  <c r="X206" i="36"/>
  <c r="Y206" i="36"/>
  <c r="Z206" i="36"/>
  <c r="AA206" i="36"/>
  <c r="AB206" i="36"/>
  <c r="AC206" i="36"/>
  <c r="AD206" i="36"/>
  <c r="AE206" i="36"/>
  <c r="AF206" i="36"/>
  <c r="AG206" i="36"/>
  <c r="AH206" i="36"/>
  <c r="AI206" i="36"/>
  <c r="AJ206" i="36"/>
  <c r="AK206" i="36"/>
  <c r="AL206" i="36"/>
  <c r="AM206" i="36"/>
  <c r="R207" i="36"/>
  <c r="S207" i="36"/>
  <c r="T207" i="36"/>
  <c r="U207" i="36"/>
  <c r="V207" i="36"/>
  <c r="W207" i="36"/>
  <c r="X207" i="36"/>
  <c r="Y207" i="36"/>
  <c r="Z207" i="36"/>
  <c r="AA207" i="36"/>
  <c r="AB207" i="36"/>
  <c r="AC207" i="36"/>
  <c r="AD207" i="36"/>
  <c r="AE207" i="36"/>
  <c r="AF207" i="36"/>
  <c r="AG207" i="36"/>
  <c r="AH207" i="36"/>
  <c r="AI207" i="36"/>
  <c r="AJ207" i="36"/>
  <c r="AK207" i="36"/>
  <c r="AL207" i="36"/>
  <c r="AM207" i="36"/>
  <c r="R208" i="36"/>
  <c r="S208" i="36"/>
  <c r="T208" i="36"/>
  <c r="U208" i="36"/>
  <c r="V208" i="36"/>
  <c r="W208" i="36"/>
  <c r="X208" i="36"/>
  <c r="Y208" i="36"/>
  <c r="Z208" i="36"/>
  <c r="AA208" i="36"/>
  <c r="AB208" i="36"/>
  <c r="AC208" i="36"/>
  <c r="AD208" i="36"/>
  <c r="AE208" i="36"/>
  <c r="AF208" i="36"/>
  <c r="AG208" i="36"/>
  <c r="AH208" i="36"/>
  <c r="AI208" i="36"/>
  <c r="AJ208" i="36"/>
  <c r="AK208" i="36"/>
  <c r="AL208" i="36"/>
  <c r="AM208" i="36"/>
  <c r="R209" i="36"/>
  <c r="S209" i="36"/>
  <c r="T209" i="36"/>
  <c r="U209" i="36"/>
  <c r="V209" i="36"/>
  <c r="W209" i="36"/>
  <c r="X209" i="36"/>
  <c r="Y209" i="36"/>
  <c r="Z209" i="36"/>
  <c r="AA209" i="36"/>
  <c r="AB209" i="36"/>
  <c r="AC209" i="36"/>
  <c r="AD209" i="36"/>
  <c r="AE209" i="36"/>
  <c r="AF209" i="36"/>
  <c r="AG209" i="36"/>
  <c r="AH209" i="36"/>
  <c r="AI209" i="36"/>
  <c r="AJ209" i="36"/>
  <c r="AK209" i="36"/>
  <c r="AL209" i="36"/>
  <c r="AM209" i="36"/>
  <c r="R210" i="36"/>
  <c r="S210" i="36"/>
  <c r="T210" i="36"/>
  <c r="U210" i="36"/>
  <c r="V210" i="36"/>
  <c r="W210" i="36"/>
  <c r="X210" i="36"/>
  <c r="Y210" i="36"/>
  <c r="Z210" i="36"/>
  <c r="AA210" i="36"/>
  <c r="AB210" i="36"/>
  <c r="AC210" i="36"/>
  <c r="AD210" i="36"/>
  <c r="AE210" i="36"/>
  <c r="AF210" i="36"/>
  <c r="AG210" i="36"/>
  <c r="AH210" i="36"/>
  <c r="AI210" i="36"/>
  <c r="AJ210" i="36"/>
  <c r="AK210" i="36"/>
  <c r="AL210" i="36"/>
  <c r="AM210" i="36"/>
  <c r="R211" i="36"/>
  <c r="S211" i="36"/>
  <c r="T211" i="36"/>
  <c r="U211" i="36"/>
  <c r="V211" i="36"/>
  <c r="W211" i="36"/>
  <c r="X211" i="36"/>
  <c r="Y211" i="36"/>
  <c r="Z211" i="36"/>
  <c r="AA211" i="36"/>
  <c r="AB211" i="36"/>
  <c r="AC211" i="36"/>
  <c r="AD211" i="36"/>
  <c r="AE211" i="36"/>
  <c r="AF211" i="36"/>
  <c r="AG211" i="36"/>
  <c r="AH211" i="36"/>
  <c r="AI211" i="36"/>
  <c r="AJ211" i="36"/>
  <c r="AK211" i="36"/>
  <c r="AL211" i="36"/>
  <c r="AM211" i="36"/>
  <c r="R212" i="36"/>
  <c r="S212" i="36"/>
  <c r="T212" i="36"/>
  <c r="U212" i="36"/>
  <c r="V212" i="36"/>
  <c r="W212" i="36"/>
  <c r="X212" i="36"/>
  <c r="Y212" i="36"/>
  <c r="Z212" i="36"/>
  <c r="AA212" i="36"/>
  <c r="AB212" i="36"/>
  <c r="AC212" i="36"/>
  <c r="AD212" i="36"/>
  <c r="AE212" i="36"/>
  <c r="AF212" i="36"/>
  <c r="AG212" i="36"/>
  <c r="AH212" i="36"/>
  <c r="AI212" i="36"/>
  <c r="AJ212" i="36"/>
  <c r="AK212" i="36"/>
  <c r="AL212" i="36"/>
  <c r="AM212" i="36"/>
  <c r="R213" i="36"/>
  <c r="S213" i="36"/>
  <c r="T213" i="36"/>
  <c r="U213" i="36"/>
  <c r="V213" i="36"/>
  <c r="W213" i="36"/>
  <c r="X213" i="36"/>
  <c r="Y213" i="36"/>
  <c r="Z213" i="36"/>
  <c r="AA213" i="36"/>
  <c r="AB213" i="36"/>
  <c r="AC213" i="36"/>
  <c r="AD213" i="36"/>
  <c r="AE213" i="36"/>
  <c r="AF213" i="36"/>
  <c r="AG213" i="36"/>
  <c r="AH213" i="36"/>
  <c r="AI213" i="36"/>
  <c r="AJ213" i="36"/>
  <c r="AK213" i="36"/>
  <c r="AL213" i="36"/>
  <c r="AM213" i="36"/>
  <c r="R214" i="36"/>
  <c r="S214" i="36"/>
  <c r="T214" i="36"/>
  <c r="U214" i="36"/>
  <c r="V214" i="36"/>
  <c r="W214" i="36"/>
  <c r="X214" i="36"/>
  <c r="Y214" i="36"/>
  <c r="Z214" i="36"/>
  <c r="AA214" i="36"/>
  <c r="AB214" i="36"/>
  <c r="AC214" i="36"/>
  <c r="AD214" i="36"/>
  <c r="AE214" i="36"/>
  <c r="AF214" i="36"/>
  <c r="AG214" i="36"/>
  <c r="AH214" i="36"/>
  <c r="AI214" i="36"/>
  <c r="AJ214" i="36"/>
  <c r="AK214" i="36"/>
  <c r="AL214" i="36"/>
  <c r="AM214" i="36"/>
  <c r="R215" i="36"/>
  <c r="S215" i="36"/>
  <c r="T215" i="36"/>
  <c r="U215" i="36"/>
  <c r="V215" i="36"/>
  <c r="W215" i="36"/>
  <c r="X215" i="36"/>
  <c r="Y215" i="36"/>
  <c r="Z215" i="36"/>
  <c r="AA215" i="36"/>
  <c r="AB215" i="36"/>
  <c r="AC215" i="36"/>
  <c r="AD215" i="36"/>
  <c r="AE215" i="36"/>
  <c r="AF215" i="36"/>
  <c r="AG215" i="36"/>
  <c r="AH215" i="36"/>
  <c r="AI215" i="36"/>
  <c r="AJ215" i="36"/>
  <c r="AK215" i="36"/>
  <c r="AL215" i="36"/>
  <c r="AM215" i="36"/>
  <c r="R216" i="36"/>
  <c r="S216" i="36"/>
  <c r="T216" i="36"/>
  <c r="U216" i="36"/>
  <c r="V216" i="36"/>
  <c r="W216" i="36"/>
  <c r="X216" i="36"/>
  <c r="Y216" i="36"/>
  <c r="Z216" i="36"/>
  <c r="AA216" i="36"/>
  <c r="AB216" i="36"/>
  <c r="AC216" i="36"/>
  <c r="AD216" i="36"/>
  <c r="AE216" i="36"/>
  <c r="AF216" i="36"/>
  <c r="AG216" i="36"/>
  <c r="AH216" i="36"/>
  <c r="AI216" i="36"/>
  <c r="AJ216" i="36"/>
  <c r="AK216" i="36"/>
  <c r="AL216" i="36"/>
  <c r="AM216" i="36"/>
  <c r="R217" i="36"/>
  <c r="S217" i="36"/>
  <c r="T217" i="36"/>
  <c r="U217" i="36"/>
  <c r="V217" i="36"/>
  <c r="W217" i="36"/>
  <c r="X217" i="36"/>
  <c r="Y217" i="36"/>
  <c r="Z217" i="36"/>
  <c r="AA217" i="36"/>
  <c r="AB217" i="36"/>
  <c r="AC217" i="36"/>
  <c r="AD217" i="36"/>
  <c r="AE217" i="36"/>
  <c r="AF217" i="36"/>
  <c r="AG217" i="36"/>
  <c r="AH217" i="36"/>
  <c r="AI217" i="36"/>
  <c r="AJ217" i="36"/>
  <c r="AK217" i="36"/>
  <c r="AL217" i="36"/>
  <c r="AM217" i="36"/>
  <c r="R218" i="36"/>
  <c r="S218" i="36"/>
  <c r="T218" i="36"/>
  <c r="U218" i="36"/>
  <c r="V218" i="36"/>
  <c r="W218" i="36"/>
  <c r="X218" i="36"/>
  <c r="Y218" i="36"/>
  <c r="Z218" i="36"/>
  <c r="AA218" i="36"/>
  <c r="AB218" i="36"/>
  <c r="AC218" i="36"/>
  <c r="AD218" i="36"/>
  <c r="AE218" i="36"/>
  <c r="AF218" i="36"/>
  <c r="AG218" i="36"/>
  <c r="AH218" i="36"/>
  <c r="AI218" i="36"/>
  <c r="AJ218" i="36"/>
  <c r="AK218" i="36"/>
  <c r="AL218" i="36"/>
  <c r="AM218" i="36"/>
  <c r="R219" i="36"/>
  <c r="S219" i="36"/>
  <c r="T219" i="36"/>
  <c r="U219" i="36"/>
  <c r="V219" i="36"/>
  <c r="W219" i="36"/>
  <c r="X219" i="36"/>
  <c r="Y219" i="36"/>
  <c r="Z219" i="36"/>
  <c r="AA219" i="36"/>
  <c r="AB219" i="36"/>
  <c r="AC219" i="36"/>
  <c r="AD219" i="36"/>
  <c r="AE219" i="36"/>
  <c r="AF219" i="36"/>
  <c r="AG219" i="36"/>
  <c r="AH219" i="36"/>
  <c r="AI219" i="36"/>
  <c r="AJ219" i="36"/>
  <c r="AK219" i="36"/>
  <c r="AL219" i="36"/>
  <c r="AM219" i="36"/>
  <c r="R220" i="36"/>
  <c r="S220" i="36"/>
  <c r="T220" i="36"/>
  <c r="U220" i="36"/>
  <c r="V220" i="36"/>
  <c r="W220" i="36"/>
  <c r="X220" i="36"/>
  <c r="Y220" i="36"/>
  <c r="Z220" i="36"/>
  <c r="AA220" i="36"/>
  <c r="AB220" i="36"/>
  <c r="AC220" i="36"/>
  <c r="AD220" i="36"/>
  <c r="AE220" i="36"/>
  <c r="AF220" i="36"/>
  <c r="AG220" i="36"/>
  <c r="AH220" i="36"/>
  <c r="AI220" i="36"/>
  <c r="AJ220" i="36"/>
  <c r="AK220" i="36"/>
  <c r="AL220" i="36"/>
  <c r="AM220" i="36"/>
  <c r="R221" i="36"/>
  <c r="S221" i="36"/>
  <c r="T221" i="36"/>
  <c r="U221" i="36"/>
  <c r="V221" i="36"/>
  <c r="W221" i="36"/>
  <c r="X221" i="36"/>
  <c r="Y221" i="36"/>
  <c r="Z221" i="36"/>
  <c r="AA221" i="36"/>
  <c r="AB221" i="36"/>
  <c r="AC221" i="36"/>
  <c r="AD221" i="36"/>
  <c r="AE221" i="36"/>
  <c r="AF221" i="36"/>
  <c r="AG221" i="36"/>
  <c r="AH221" i="36"/>
  <c r="AI221" i="36"/>
  <c r="AJ221" i="36"/>
  <c r="AK221" i="36"/>
  <c r="AL221" i="36"/>
  <c r="AM221" i="36"/>
  <c r="R222" i="36"/>
  <c r="S222" i="36"/>
  <c r="T222" i="36"/>
  <c r="U222" i="36"/>
  <c r="V222" i="36"/>
  <c r="W222" i="36"/>
  <c r="X222" i="36"/>
  <c r="Y222" i="36"/>
  <c r="Z222" i="36"/>
  <c r="AA222" i="36"/>
  <c r="AB222" i="36"/>
  <c r="AC222" i="36"/>
  <c r="AD222" i="36"/>
  <c r="AE222" i="36"/>
  <c r="AF222" i="36"/>
  <c r="AG222" i="36"/>
  <c r="AH222" i="36"/>
  <c r="AI222" i="36"/>
  <c r="AJ222" i="36"/>
  <c r="AK222" i="36"/>
  <c r="AL222" i="36"/>
  <c r="AM222" i="36"/>
  <c r="R223" i="36"/>
  <c r="S223" i="36"/>
  <c r="T223" i="36"/>
  <c r="U223" i="36"/>
  <c r="V223" i="36"/>
  <c r="W223" i="36"/>
  <c r="X223" i="36"/>
  <c r="Y223" i="36"/>
  <c r="Z223" i="36"/>
  <c r="AA223" i="36"/>
  <c r="AB223" i="36"/>
  <c r="AC223" i="36"/>
  <c r="AD223" i="36"/>
  <c r="AE223" i="36"/>
  <c r="AF223" i="36"/>
  <c r="AG223" i="36"/>
  <c r="AH223" i="36"/>
  <c r="AI223" i="36"/>
  <c r="AJ223" i="36"/>
  <c r="AK223" i="36"/>
  <c r="AL223" i="36"/>
  <c r="AM223" i="36"/>
  <c r="R224" i="36"/>
  <c r="S224" i="36"/>
  <c r="T224" i="36"/>
  <c r="U224" i="36"/>
  <c r="V224" i="36"/>
  <c r="W224" i="36"/>
  <c r="X224" i="36"/>
  <c r="Y224" i="36"/>
  <c r="Z224" i="36"/>
  <c r="AA224" i="36"/>
  <c r="AB224" i="36"/>
  <c r="AC224" i="36"/>
  <c r="AD224" i="36"/>
  <c r="AE224" i="36"/>
  <c r="AF224" i="36"/>
  <c r="AG224" i="36"/>
  <c r="AH224" i="36"/>
  <c r="AI224" i="36"/>
  <c r="AJ224" i="36"/>
  <c r="AK224" i="36"/>
  <c r="AL224" i="36"/>
  <c r="AM224" i="36"/>
  <c r="R225" i="36"/>
  <c r="S225" i="36"/>
  <c r="T225" i="36"/>
  <c r="U225" i="36"/>
  <c r="V225" i="36"/>
  <c r="W225" i="36"/>
  <c r="X225" i="36"/>
  <c r="Y225" i="36"/>
  <c r="Z225" i="36"/>
  <c r="AA225" i="36"/>
  <c r="AB225" i="36"/>
  <c r="AC225" i="36"/>
  <c r="AD225" i="36"/>
  <c r="AE225" i="36"/>
  <c r="AF225" i="36"/>
  <c r="AG225" i="36"/>
  <c r="AH225" i="36"/>
  <c r="AI225" i="36"/>
  <c r="AJ225" i="36"/>
  <c r="AK225" i="36"/>
  <c r="AL225" i="36"/>
  <c r="AM225" i="36"/>
  <c r="R226" i="36"/>
  <c r="S226" i="36"/>
  <c r="T226" i="36"/>
  <c r="U226" i="36"/>
  <c r="V226" i="36"/>
  <c r="W226" i="36"/>
  <c r="X226" i="36"/>
  <c r="Y226" i="36"/>
  <c r="Z226" i="36"/>
  <c r="AA226" i="36"/>
  <c r="AB226" i="36"/>
  <c r="AC226" i="36"/>
  <c r="AD226" i="36"/>
  <c r="AE226" i="36"/>
  <c r="AF226" i="36"/>
  <c r="AG226" i="36"/>
  <c r="AH226" i="36"/>
  <c r="AI226" i="36"/>
  <c r="AJ226" i="36"/>
  <c r="AK226" i="36"/>
  <c r="AL226" i="36"/>
  <c r="AM226" i="36"/>
  <c r="R227" i="36"/>
  <c r="S227" i="36"/>
  <c r="T227" i="36"/>
  <c r="U227" i="36"/>
  <c r="V227" i="36"/>
  <c r="W227" i="36"/>
  <c r="X227" i="36"/>
  <c r="Y227" i="36"/>
  <c r="Z227" i="36"/>
  <c r="AA227" i="36"/>
  <c r="AB227" i="36"/>
  <c r="AC227" i="36"/>
  <c r="AD227" i="36"/>
  <c r="AE227" i="36"/>
  <c r="AF227" i="36"/>
  <c r="AG227" i="36"/>
  <c r="AH227" i="36"/>
  <c r="AI227" i="36"/>
  <c r="AJ227" i="36"/>
  <c r="AK227" i="36"/>
  <c r="AL227" i="36"/>
  <c r="AM227" i="36"/>
  <c r="R228" i="36"/>
  <c r="S228" i="36"/>
  <c r="T228" i="36"/>
  <c r="U228" i="36"/>
  <c r="V228" i="36"/>
  <c r="W228" i="36"/>
  <c r="X228" i="36"/>
  <c r="Y228" i="36"/>
  <c r="Z228" i="36"/>
  <c r="AA228" i="36"/>
  <c r="AB228" i="36"/>
  <c r="AC228" i="36"/>
  <c r="AD228" i="36"/>
  <c r="AE228" i="36"/>
  <c r="AF228" i="36"/>
  <c r="AG228" i="36"/>
  <c r="AH228" i="36"/>
  <c r="AI228" i="36"/>
  <c r="AJ228" i="36"/>
  <c r="AK228" i="36"/>
  <c r="AL228" i="36"/>
  <c r="AM228" i="36"/>
  <c r="R229" i="36"/>
  <c r="S229" i="36"/>
  <c r="T229" i="36"/>
  <c r="U229" i="36"/>
  <c r="V229" i="36"/>
  <c r="W229" i="36"/>
  <c r="X229" i="36"/>
  <c r="Y229" i="36"/>
  <c r="Z229" i="36"/>
  <c r="AA229" i="36"/>
  <c r="AB229" i="36"/>
  <c r="AC229" i="36"/>
  <c r="AD229" i="36"/>
  <c r="AE229" i="36"/>
  <c r="AF229" i="36"/>
  <c r="AG229" i="36"/>
  <c r="AH229" i="36"/>
  <c r="AI229" i="36"/>
  <c r="AJ229" i="36"/>
  <c r="AK229" i="36"/>
  <c r="AL229" i="36"/>
  <c r="AM229" i="36"/>
  <c r="R230" i="36"/>
  <c r="S230" i="36"/>
  <c r="T230" i="36"/>
  <c r="U230" i="36"/>
  <c r="V230" i="36"/>
  <c r="W230" i="36"/>
  <c r="X230" i="36"/>
  <c r="Y230" i="36"/>
  <c r="Z230" i="36"/>
  <c r="AA230" i="36"/>
  <c r="AB230" i="36"/>
  <c r="AC230" i="36"/>
  <c r="AD230" i="36"/>
  <c r="AE230" i="36"/>
  <c r="AF230" i="36"/>
  <c r="AG230" i="36"/>
  <c r="AH230" i="36"/>
  <c r="AI230" i="36"/>
  <c r="AJ230" i="36"/>
  <c r="AK230" i="36"/>
  <c r="AL230" i="36"/>
  <c r="AM230" i="36"/>
  <c r="R231" i="36"/>
  <c r="S231" i="36"/>
  <c r="T231" i="36"/>
  <c r="U231" i="36"/>
  <c r="V231" i="36"/>
  <c r="W231" i="36"/>
  <c r="X231" i="36"/>
  <c r="Y231" i="36"/>
  <c r="Z231" i="36"/>
  <c r="AA231" i="36"/>
  <c r="AB231" i="36"/>
  <c r="AC231" i="36"/>
  <c r="AD231" i="36"/>
  <c r="AE231" i="36"/>
  <c r="AF231" i="36"/>
  <c r="AG231" i="36"/>
  <c r="AH231" i="36"/>
  <c r="AI231" i="36"/>
  <c r="AJ231" i="36"/>
  <c r="AK231" i="36"/>
  <c r="AL231" i="36"/>
  <c r="AM231" i="36"/>
  <c r="R232" i="36"/>
  <c r="S232" i="36"/>
  <c r="T232" i="36"/>
  <c r="U232" i="36"/>
  <c r="V232" i="36"/>
  <c r="W232" i="36"/>
  <c r="X232" i="36"/>
  <c r="Y232" i="36"/>
  <c r="Z232" i="36"/>
  <c r="AA232" i="36"/>
  <c r="AB232" i="36"/>
  <c r="AC232" i="36"/>
  <c r="AD232" i="36"/>
  <c r="AE232" i="36"/>
  <c r="AF232" i="36"/>
  <c r="AG232" i="36"/>
  <c r="AH232" i="36"/>
  <c r="AI232" i="36"/>
  <c r="AJ232" i="36"/>
  <c r="AK232" i="36"/>
  <c r="AL232" i="36"/>
  <c r="AM232" i="36"/>
  <c r="R233" i="36"/>
  <c r="S233" i="36"/>
  <c r="T233" i="36"/>
  <c r="U233" i="36"/>
  <c r="V233" i="36"/>
  <c r="W233" i="36"/>
  <c r="X233" i="36"/>
  <c r="Y233" i="36"/>
  <c r="Z233" i="36"/>
  <c r="AA233" i="36"/>
  <c r="AB233" i="36"/>
  <c r="AC233" i="36"/>
  <c r="AD233" i="36"/>
  <c r="AE233" i="36"/>
  <c r="AF233" i="36"/>
  <c r="AG233" i="36"/>
  <c r="AH233" i="36"/>
  <c r="AI233" i="36"/>
  <c r="AJ233" i="36"/>
  <c r="AK233" i="36"/>
  <c r="AL233" i="36"/>
  <c r="AM233" i="36"/>
  <c r="R234" i="36"/>
  <c r="S234" i="36"/>
  <c r="T234" i="36"/>
  <c r="U234" i="36"/>
  <c r="V234" i="36"/>
  <c r="W234" i="36"/>
  <c r="X234" i="36"/>
  <c r="Y234" i="36"/>
  <c r="Z234" i="36"/>
  <c r="AA234" i="36"/>
  <c r="AB234" i="36"/>
  <c r="AC234" i="36"/>
  <c r="AD234" i="36"/>
  <c r="AE234" i="36"/>
  <c r="AF234" i="36"/>
  <c r="AG234" i="36"/>
  <c r="AH234" i="36"/>
  <c r="AI234" i="36"/>
  <c r="AJ234" i="36"/>
  <c r="AK234" i="36"/>
  <c r="AL234" i="36"/>
  <c r="AM234" i="36"/>
  <c r="R235" i="36"/>
  <c r="S235" i="36"/>
  <c r="T235" i="36"/>
  <c r="U235" i="36"/>
  <c r="V235" i="36"/>
  <c r="W235" i="36"/>
  <c r="X235" i="36"/>
  <c r="Y235" i="36"/>
  <c r="Z235" i="36"/>
  <c r="AA235" i="36"/>
  <c r="AB235" i="36"/>
  <c r="AC235" i="36"/>
  <c r="AD235" i="36"/>
  <c r="AE235" i="36"/>
  <c r="AF235" i="36"/>
  <c r="AG235" i="36"/>
  <c r="AH235" i="36"/>
  <c r="AI235" i="36"/>
  <c r="AJ235" i="36"/>
  <c r="AK235" i="36"/>
  <c r="AL235" i="36"/>
  <c r="AM235" i="36"/>
  <c r="R236" i="36"/>
  <c r="S236" i="36"/>
  <c r="T236" i="36"/>
  <c r="U236" i="36"/>
  <c r="V236" i="36"/>
  <c r="W236" i="36"/>
  <c r="X236" i="36"/>
  <c r="Y236" i="36"/>
  <c r="Z236" i="36"/>
  <c r="AA236" i="36"/>
  <c r="AB236" i="36"/>
  <c r="AC236" i="36"/>
  <c r="AD236" i="36"/>
  <c r="AE236" i="36"/>
  <c r="AF236" i="36"/>
  <c r="AG236" i="36"/>
  <c r="AH236" i="36"/>
  <c r="AI236" i="36"/>
  <c r="AJ236" i="36"/>
  <c r="AK236" i="36"/>
  <c r="AL236" i="36"/>
  <c r="AM236" i="36"/>
  <c r="R237" i="36"/>
  <c r="S237" i="36"/>
  <c r="T237" i="36"/>
  <c r="U237" i="36"/>
  <c r="V237" i="36"/>
  <c r="W237" i="36"/>
  <c r="X237" i="36"/>
  <c r="Y237" i="36"/>
  <c r="Z237" i="36"/>
  <c r="AA237" i="36"/>
  <c r="AB237" i="36"/>
  <c r="AC237" i="36"/>
  <c r="AD237" i="36"/>
  <c r="AE237" i="36"/>
  <c r="AF237" i="36"/>
  <c r="AG237" i="36"/>
  <c r="AH237" i="36"/>
  <c r="AI237" i="36"/>
  <c r="AJ237" i="36"/>
  <c r="AK237" i="36"/>
  <c r="AL237" i="36"/>
  <c r="AM237" i="36"/>
  <c r="R238" i="36"/>
  <c r="S238" i="36"/>
  <c r="T238" i="36"/>
  <c r="U238" i="36"/>
  <c r="V238" i="36"/>
  <c r="W238" i="36"/>
  <c r="X238" i="36"/>
  <c r="Y238" i="36"/>
  <c r="Z238" i="36"/>
  <c r="AA238" i="36"/>
  <c r="AB238" i="36"/>
  <c r="AC238" i="36"/>
  <c r="AD238" i="36"/>
  <c r="AE238" i="36"/>
  <c r="AF238" i="36"/>
  <c r="AG238" i="36"/>
  <c r="AH238" i="36"/>
  <c r="AI238" i="36"/>
  <c r="AJ238" i="36"/>
  <c r="AK238" i="36"/>
  <c r="AL238" i="36"/>
  <c r="AM238" i="36"/>
  <c r="R239" i="36"/>
  <c r="S239" i="36"/>
  <c r="T239" i="36"/>
  <c r="U239" i="36"/>
  <c r="V239" i="36"/>
  <c r="W239" i="36"/>
  <c r="X239" i="36"/>
  <c r="Y239" i="36"/>
  <c r="Z239" i="36"/>
  <c r="AA239" i="36"/>
  <c r="AB239" i="36"/>
  <c r="AC239" i="36"/>
  <c r="AD239" i="36"/>
  <c r="AE239" i="36"/>
  <c r="AF239" i="36"/>
  <c r="AG239" i="36"/>
  <c r="AH239" i="36"/>
  <c r="AI239" i="36"/>
  <c r="AJ239" i="36"/>
  <c r="AK239" i="36"/>
  <c r="AL239" i="36"/>
  <c r="AM239" i="36"/>
  <c r="R240" i="36"/>
  <c r="S240" i="36"/>
  <c r="T240" i="36"/>
  <c r="U240" i="36"/>
  <c r="V240" i="36"/>
  <c r="W240" i="36"/>
  <c r="X240" i="36"/>
  <c r="Y240" i="36"/>
  <c r="Z240" i="36"/>
  <c r="AA240" i="36"/>
  <c r="AB240" i="36"/>
  <c r="AC240" i="36"/>
  <c r="AD240" i="36"/>
  <c r="AE240" i="36"/>
  <c r="AF240" i="36"/>
  <c r="AG240" i="36"/>
  <c r="AH240" i="36"/>
  <c r="AI240" i="36"/>
  <c r="AJ240" i="36"/>
  <c r="AK240" i="36"/>
  <c r="AL240" i="36"/>
  <c r="AM240" i="36"/>
  <c r="R241" i="36"/>
  <c r="S241" i="36"/>
  <c r="T241" i="36"/>
  <c r="U241" i="36"/>
  <c r="V241" i="36"/>
  <c r="W241" i="36"/>
  <c r="X241" i="36"/>
  <c r="Y241" i="36"/>
  <c r="Z241" i="36"/>
  <c r="AA241" i="36"/>
  <c r="AB241" i="36"/>
  <c r="AC241" i="36"/>
  <c r="AD241" i="36"/>
  <c r="AE241" i="36"/>
  <c r="AF241" i="36"/>
  <c r="AG241" i="36"/>
  <c r="AH241" i="36"/>
  <c r="AI241" i="36"/>
  <c r="AJ241" i="36"/>
  <c r="AK241" i="36"/>
  <c r="AL241" i="36"/>
  <c r="AM241" i="36"/>
  <c r="R242" i="36"/>
  <c r="S242" i="36"/>
  <c r="T242" i="36"/>
  <c r="U242" i="36"/>
  <c r="V242" i="36"/>
  <c r="W242" i="36"/>
  <c r="X242" i="36"/>
  <c r="Y242" i="36"/>
  <c r="Z242" i="36"/>
  <c r="AA242" i="36"/>
  <c r="AB242" i="36"/>
  <c r="AC242" i="36"/>
  <c r="AD242" i="36"/>
  <c r="AE242" i="36"/>
  <c r="AF242" i="36"/>
  <c r="AG242" i="36"/>
  <c r="AH242" i="36"/>
  <c r="AI242" i="36"/>
  <c r="AJ242" i="36"/>
  <c r="AK242" i="36"/>
  <c r="AL242" i="36"/>
  <c r="AM242" i="36"/>
  <c r="R243" i="36"/>
  <c r="S243" i="36"/>
  <c r="T243" i="36"/>
  <c r="U243" i="36"/>
  <c r="V243" i="36"/>
  <c r="W243" i="36"/>
  <c r="X243" i="36"/>
  <c r="Y243" i="36"/>
  <c r="Z243" i="36"/>
  <c r="AA243" i="36"/>
  <c r="AB243" i="36"/>
  <c r="AC243" i="36"/>
  <c r="AD243" i="36"/>
  <c r="AE243" i="36"/>
  <c r="AF243" i="36"/>
  <c r="AG243" i="36"/>
  <c r="AH243" i="36"/>
  <c r="AI243" i="36"/>
  <c r="AJ243" i="36"/>
  <c r="AK243" i="36"/>
  <c r="AL243" i="36"/>
  <c r="AM243" i="36"/>
  <c r="R244" i="36"/>
  <c r="S244" i="36"/>
  <c r="T244" i="36"/>
  <c r="U244" i="36"/>
  <c r="V244" i="36"/>
  <c r="W244" i="36"/>
  <c r="X244" i="36"/>
  <c r="Y244" i="36"/>
  <c r="Z244" i="36"/>
  <c r="AA244" i="36"/>
  <c r="AB244" i="36"/>
  <c r="AC244" i="36"/>
  <c r="AD244" i="36"/>
  <c r="AE244" i="36"/>
  <c r="AF244" i="36"/>
  <c r="AG244" i="36"/>
  <c r="AH244" i="36"/>
  <c r="AI244" i="36"/>
  <c r="AJ244" i="36"/>
  <c r="AK244" i="36"/>
  <c r="AL244" i="36"/>
  <c r="AM244" i="36"/>
  <c r="R245" i="36"/>
  <c r="S245" i="36"/>
  <c r="T245" i="36"/>
  <c r="U245" i="36"/>
  <c r="V245" i="36"/>
  <c r="W245" i="36"/>
  <c r="X245" i="36"/>
  <c r="Y245" i="36"/>
  <c r="Z245" i="36"/>
  <c r="AA245" i="36"/>
  <c r="AB245" i="36"/>
  <c r="AC245" i="36"/>
  <c r="AD245" i="36"/>
  <c r="AE245" i="36"/>
  <c r="AF245" i="36"/>
  <c r="AG245" i="36"/>
  <c r="AH245" i="36"/>
  <c r="AI245" i="36"/>
  <c r="AJ245" i="36"/>
  <c r="AK245" i="36"/>
  <c r="AL245" i="36"/>
  <c r="AM245" i="36"/>
  <c r="R246" i="36"/>
  <c r="S246" i="36"/>
  <c r="T246" i="36"/>
  <c r="U246" i="36"/>
  <c r="V246" i="36"/>
  <c r="W246" i="36"/>
  <c r="X246" i="36"/>
  <c r="Y246" i="36"/>
  <c r="Z246" i="36"/>
  <c r="AA246" i="36"/>
  <c r="AB246" i="36"/>
  <c r="AC246" i="36"/>
  <c r="AD246" i="36"/>
  <c r="AE246" i="36"/>
  <c r="AF246" i="36"/>
  <c r="AG246" i="36"/>
  <c r="AH246" i="36"/>
  <c r="AI246" i="36"/>
  <c r="AJ246" i="36"/>
  <c r="AK246" i="36"/>
  <c r="AL246" i="36"/>
  <c r="AM246" i="36"/>
  <c r="R247" i="36"/>
  <c r="S247" i="36"/>
  <c r="T247" i="36"/>
  <c r="U247" i="36"/>
  <c r="V247" i="36"/>
  <c r="W247" i="36"/>
  <c r="X247" i="36"/>
  <c r="Y247" i="36"/>
  <c r="Z247" i="36"/>
  <c r="AA247" i="36"/>
  <c r="AB247" i="36"/>
  <c r="AC247" i="36"/>
  <c r="AD247" i="36"/>
  <c r="AE247" i="36"/>
  <c r="AF247" i="36"/>
  <c r="AG247" i="36"/>
  <c r="AH247" i="36"/>
  <c r="AI247" i="36"/>
  <c r="AJ247" i="36"/>
  <c r="AK247" i="36"/>
  <c r="AL247" i="36"/>
  <c r="AM247" i="36"/>
  <c r="R248" i="36"/>
  <c r="S248" i="36"/>
  <c r="T248" i="36"/>
  <c r="U248" i="36"/>
  <c r="V248" i="36"/>
  <c r="W248" i="36"/>
  <c r="X248" i="36"/>
  <c r="Y248" i="36"/>
  <c r="Z248" i="36"/>
  <c r="AA248" i="36"/>
  <c r="AB248" i="36"/>
  <c r="AC248" i="36"/>
  <c r="AD248" i="36"/>
  <c r="AE248" i="36"/>
  <c r="AF248" i="36"/>
  <c r="AG248" i="36"/>
  <c r="AH248" i="36"/>
  <c r="AI248" i="36"/>
  <c r="AJ248" i="36"/>
  <c r="AK248" i="36"/>
  <c r="AL248" i="36"/>
  <c r="AM248" i="36"/>
  <c r="R249" i="36"/>
  <c r="S249" i="36"/>
  <c r="T249" i="36"/>
  <c r="U249" i="36"/>
  <c r="V249" i="36"/>
  <c r="W249" i="36"/>
  <c r="X249" i="36"/>
  <c r="Y249" i="36"/>
  <c r="Z249" i="36"/>
  <c r="AA249" i="36"/>
  <c r="AB249" i="36"/>
  <c r="AC249" i="36"/>
  <c r="AD249" i="36"/>
  <c r="AE249" i="36"/>
  <c r="AF249" i="36"/>
  <c r="AG249" i="36"/>
  <c r="AH249" i="36"/>
  <c r="AI249" i="36"/>
  <c r="AJ249" i="36"/>
  <c r="AK249" i="36"/>
  <c r="AL249" i="36"/>
  <c r="AM249" i="36"/>
  <c r="R250" i="36"/>
  <c r="S250" i="36"/>
  <c r="T250" i="36"/>
  <c r="U250" i="36"/>
  <c r="V250" i="36"/>
  <c r="W250" i="36"/>
  <c r="X250" i="36"/>
  <c r="Y250" i="36"/>
  <c r="Z250" i="36"/>
  <c r="AA250" i="36"/>
  <c r="AB250" i="36"/>
  <c r="AC250" i="36"/>
  <c r="AD250" i="36"/>
  <c r="AE250" i="36"/>
  <c r="AF250" i="36"/>
  <c r="AG250" i="36"/>
  <c r="AH250" i="36"/>
  <c r="AI250" i="36"/>
  <c r="AJ250" i="36"/>
  <c r="AK250" i="36"/>
  <c r="AL250" i="36"/>
  <c r="AM250" i="36"/>
  <c r="R251" i="36"/>
  <c r="S251" i="36"/>
  <c r="T251" i="36"/>
  <c r="U251" i="36"/>
  <c r="V251" i="36"/>
  <c r="W251" i="36"/>
  <c r="X251" i="36"/>
  <c r="Y251" i="36"/>
  <c r="Z251" i="36"/>
  <c r="AA251" i="36"/>
  <c r="AB251" i="36"/>
  <c r="AC251" i="36"/>
  <c r="AD251" i="36"/>
  <c r="AE251" i="36"/>
  <c r="AF251" i="36"/>
  <c r="AG251" i="36"/>
  <c r="AH251" i="36"/>
  <c r="AI251" i="36"/>
  <c r="AJ251" i="36"/>
  <c r="AK251" i="36"/>
  <c r="AL251" i="36"/>
  <c r="AM251" i="36"/>
  <c r="R252" i="36"/>
  <c r="S252" i="36"/>
  <c r="T252" i="36"/>
  <c r="U252" i="36"/>
  <c r="V252" i="36"/>
  <c r="W252" i="36"/>
  <c r="X252" i="36"/>
  <c r="Y252" i="36"/>
  <c r="Z252" i="36"/>
  <c r="AA252" i="36"/>
  <c r="AB252" i="36"/>
  <c r="AC252" i="36"/>
  <c r="AD252" i="36"/>
  <c r="AE252" i="36"/>
  <c r="AF252" i="36"/>
  <c r="AG252" i="36"/>
  <c r="AH252" i="36"/>
  <c r="AI252" i="36"/>
  <c r="AJ252" i="36"/>
  <c r="AK252" i="36"/>
  <c r="AL252" i="36"/>
  <c r="AM252" i="36"/>
  <c r="R253" i="36"/>
  <c r="S253" i="36"/>
  <c r="T253" i="36"/>
  <c r="U253" i="36"/>
  <c r="V253" i="36"/>
  <c r="W253" i="36"/>
  <c r="X253" i="36"/>
  <c r="Y253" i="36"/>
  <c r="Z253" i="36"/>
  <c r="AA253" i="36"/>
  <c r="AB253" i="36"/>
  <c r="AC253" i="36"/>
  <c r="AD253" i="36"/>
  <c r="AE253" i="36"/>
  <c r="AF253" i="36"/>
  <c r="AG253" i="36"/>
  <c r="AH253" i="36"/>
  <c r="AI253" i="36"/>
  <c r="AJ253" i="36"/>
  <c r="AK253" i="36"/>
  <c r="AL253" i="36"/>
  <c r="AM253" i="36"/>
  <c r="R254" i="36"/>
  <c r="S254" i="36"/>
  <c r="T254" i="36"/>
  <c r="U254" i="36"/>
  <c r="V254" i="36"/>
  <c r="W254" i="36"/>
  <c r="X254" i="36"/>
  <c r="Y254" i="36"/>
  <c r="Z254" i="36"/>
  <c r="AA254" i="36"/>
  <c r="AB254" i="36"/>
  <c r="AC254" i="36"/>
  <c r="AD254" i="36"/>
  <c r="AE254" i="36"/>
  <c r="AF254" i="36"/>
  <c r="AG254" i="36"/>
  <c r="AH254" i="36"/>
  <c r="AI254" i="36"/>
  <c r="AJ254" i="36"/>
  <c r="AK254" i="36"/>
  <c r="AL254" i="36"/>
  <c r="AM254" i="36"/>
  <c r="R255" i="36"/>
  <c r="S255" i="36"/>
  <c r="T255" i="36"/>
  <c r="U255" i="36"/>
  <c r="V255" i="36"/>
  <c r="W255" i="36"/>
  <c r="X255" i="36"/>
  <c r="Y255" i="36"/>
  <c r="Z255" i="36"/>
  <c r="AA255" i="36"/>
  <c r="AB255" i="36"/>
  <c r="AC255" i="36"/>
  <c r="AD255" i="36"/>
  <c r="AE255" i="36"/>
  <c r="AF255" i="36"/>
  <c r="AG255" i="36"/>
  <c r="AH255" i="36"/>
  <c r="AI255" i="36"/>
  <c r="AJ255" i="36"/>
  <c r="AK255" i="36"/>
  <c r="AL255" i="36"/>
  <c r="AM255" i="36"/>
  <c r="R256" i="36"/>
  <c r="S256" i="36"/>
  <c r="T256" i="36"/>
  <c r="U256" i="36"/>
  <c r="V256" i="36"/>
  <c r="W256" i="36"/>
  <c r="X256" i="36"/>
  <c r="Y256" i="36"/>
  <c r="Z256" i="36"/>
  <c r="AA256" i="36"/>
  <c r="AB256" i="36"/>
  <c r="AC256" i="36"/>
  <c r="AD256" i="36"/>
  <c r="AE256" i="36"/>
  <c r="AF256" i="36"/>
  <c r="AG256" i="36"/>
  <c r="AH256" i="36"/>
  <c r="AI256" i="36"/>
  <c r="AJ256" i="36"/>
  <c r="AK256" i="36"/>
  <c r="AL256" i="36"/>
  <c r="AM256" i="36"/>
  <c r="R257" i="36"/>
  <c r="S257" i="36"/>
  <c r="T257" i="36"/>
  <c r="U257" i="36"/>
  <c r="V257" i="36"/>
  <c r="W257" i="36"/>
  <c r="X257" i="36"/>
  <c r="Y257" i="36"/>
  <c r="Z257" i="36"/>
  <c r="AA257" i="36"/>
  <c r="AB257" i="36"/>
  <c r="AC257" i="36"/>
  <c r="AD257" i="36"/>
  <c r="AE257" i="36"/>
  <c r="AF257" i="36"/>
  <c r="AG257" i="36"/>
  <c r="AH257" i="36"/>
  <c r="AI257" i="36"/>
  <c r="AJ257" i="36"/>
  <c r="AK257" i="36"/>
  <c r="AL257" i="36"/>
  <c r="AM257" i="36"/>
  <c r="R258" i="36"/>
  <c r="S258" i="36"/>
  <c r="T258" i="36"/>
  <c r="U258" i="36"/>
  <c r="V258" i="36"/>
  <c r="W258" i="36"/>
  <c r="X258" i="36"/>
  <c r="Y258" i="36"/>
  <c r="Z258" i="36"/>
  <c r="AA258" i="36"/>
  <c r="AB258" i="36"/>
  <c r="AC258" i="36"/>
  <c r="AD258" i="36"/>
  <c r="AE258" i="36"/>
  <c r="AF258" i="36"/>
  <c r="AG258" i="36"/>
  <c r="AH258" i="36"/>
  <c r="AI258" i="36"/>
  <c r="AJ258" i="36"/>
  <c r="AK258" i="36"/>
  <c r="AL258" i="36"/>
  <c r="AM258" i="36"/>
  <c r="R259" i="36"/>
  <c r="S259" i="36"/>
  <c r="T259" i="36"/>
  <c r="U259" i="36"/>
  <c r="V259" i="36"/>
  <c r="W259" i="36"/>
  <c r="X259" i="36"/>
  <c r="Y259" i="36"/>
  <c r="Z259" i="36"/>
  <c r="AA259" i="36"/>
  <c r="AB259" i="36"/>
  <c r="AC259" i="36"/>
  <c r="AD259" i="36"/>
  <c r="AE259" i="36"/>
  <c r="AF259" i="36"/>
  <c r="AG259" i="36"/>
  <c r="AH259" i="36"/>
  <c r="AI259" i="36"/>
  <c r="AJ259" i="36"/>
  <c r="AK259" i="36"/>
  <c r="AL259" i="36"/>
  <c r="AM259" i="36"/>
  <c r="R260" i="36"/>
  <c r="S260" i="36"/>
  <c r="T260" i="36"/>
  <c r="U260" i="36"/>
  <c r="V260" i="36"/>
  <c r="W260" i="36"/>
  <c r="X260" i="36"/>
  <c r="Y260" i="36"/>
  <c r="Z260" i="36"/>
  <c r="AA260" i="36"/>
  <c r="AB260" i="36"/>
  <c r="AC260" i="36"/>
  <c r="AD260" i="36"/>
  <c r="AE260" i="36"/>
  <c r="AF260" i="36"/>
  <c r="AG260" i="36"/>
  <c r="AH260" i="36"/>
  <c r="AI260" i="36"/>
  <c r="AJ260" i="36"/>
  <c r="AK260" i="36"/>
  <c r="AL260" i="36"/>
  <c r="AM260" i="36"/>
  <c r="R261" i="36"/>
  <c r="S261" i="36"/>
  <c r="T261" i="36"/>
  <c r="U261" i="36"/>
  <c r="V261" i="36"/>
  <c r="W261" i="36"/>
  <c r="X261" i="36"/>
  <c r="Y261" i="36"/>
  <c r="Z261" i="36"/>
  <c r="AA261" i="36"/>
  <c r="AB261" i="36"/>
  <c r="AC261" i="36"/>
  <c r="AD261" i="36"/>
  <c r="AE261" i="36"/>
  <c r="AF261" i="36"/>
  <c r="AG261" i="36"/>
  <c r="AH261" i="36"/>
  <c r="AI261" i="36"/>
  <c r="AJ261" i="36"/>
  <c r="AK261" i="36"/>
  <c r="AL261" i="36"/>
  <c r="AM261" i="36"/>
  <c r="R262" i="36"/>
  <c r="S262" i="36"/>
  <c r="T262" i="36"/>
  <c r="U262" i="36"/>
  <c r="V262" i="36"/>
  <c r="W262" i="36"/>
  <c r="X262" i="36"/>
  <c r="Y262" i="36"/>
  <c r="Z262" i="36"/>
  <c r="AA262" i="36"/>
  <c r="AB262" i="36"/>
  <c r="AC262" i="36"/>
  <c r="AD262" i="36"/>
  <c r="AE262" i="36"/>
  <c r="AF262" i="36"/>
  <c r="AG262" i="36"/>
  <c r="AH262" i="36"/>
  <c r="AI262" i="36"/>
  <c r="AJ262" i="36"/>
  <c r="AK262" i="36"/>
  <c r="AL262" i="36"/>
  <c r="AM262" i="36"/>
  <c r="R263" i="36"/>
  <c r="S263" i="36"/>
  <c r="T263" i="36"/>
  <c r="U263" i="36"/>
  <c r="V263" i="36"/>
  <c r="W263" i="36"/>
  <c r="X263" i="36"/>
  <c r="Y263" i="36"/>
  <c r="Z263" i="36"/>
  <c r="AA263" i="36"/>
  <c r="AB263" i="36"/>
  <c r="AC263" i="36"/>
  <c r="AD263" i="36"/>
  <c r="AE263" i="36"/>
  <c r="AF263" i="36"/>
  <c r="AG263" i="36"/>
  <c r="AH263" i="36"/>
  <c r="AI263" i="36"/>
  <c r="AJ263" i="36"/>
  <c r="AK263" i="36"/>
  <c r="AL263" i="36"/>
  <c r="AM263" i="36"/>
  <c r="R264" i="36"/>
  <c r="S264" i="36"/>
  <c r="T264" i="36"/>
  <c r="U264" i="36"/>
  <c r="V264" i="36"/>
  <c r="W264" i="36"/>
  <c r="X264" i="36"/>
  <c r="Y264" i="36"/>
  <c r="Z264" i="36"/>
  <c r="AA264" i="36"/>
  <c r="AB264" i="36"/>
  <c r="AC264" i="36"/>
  <c r="AD264" i="36"/>
  <c r="AE264" i="36"/>
  <c r="AF264" i="36"/>
  <c r="AG264" i="36"/>
  <c r="AH264" i="36"/>
  <c r="AI264" i="36"/>
  <c r="AJ264" i="36"/>
  <c r="AK264" i="36"/>
  <c r="AL264" i="36"/>
  <c r="AM264" i="36"/>
  <c r="R265" i="36"/>
  <c r="S265" i="36"/>
  <c r="T265" i="36"/>
  <c r="U265" i="36"/>
  <c r="V265" i="36"/>
  <c r="W265" i="36"/>
  <c r="X265" i="36"/>
  <c r="Y265" i="36"/>
  <c r="Z265" i="36"/>
  <c r="AA265" i="36"/>
  <c r="AB265" i="36"/>
  <c r="AC265" i="36"/>
  <c r="AD265" i="36"/>
  <c r="AE265" i="36"/>
  <c r="AF265" i="36"/>
  <c r="AG265" i="36"/>
  <c r="AH265" i="36"/>
  <c r="AI265" i="36"/>
  <c r="AJ265" i="36"/>
  <c r="AK265" i="36"/>
  <c r="AL265" i="36"/>
  <c r="AM265" i="36"/>
  <c r="R266" i="36"/>
  <c r="S266" i="36"/>
  <c r="T266" i="36"/>
  <c r="U266" i="36"/>
  <c r="V266" i="36"/>
  <c r="W266" i="36"/>
  <c r="X266" i="36"/>
  <c r="Y266" i="36"/>
  <c r="Z266" i="36"/>
  <c r="AA266" i="36"/>
  <c r="AB266" i="36"/>
  <c r="AC266" i="36"/>
  <c r="AD266" i="36"/>
  <c r="AE266" i="36"/>
  <c r="AF266" i="36"/>
  <c r="AG266" i="36"/>
  <c r="AH266" i="36"/>
  <c r="AI266" i="36"/>
  <c r="AJ266" i="36"/>
  <c r="AK266" i="36"/>
  <c r="AL266" i="36"/>
  <c r="AM266" i="36"/>
  <c r="R267" i="36"/>
  <c r="S267" i="36"/>
  <c r="T267" i="36"/>
  <c r="U267" i="36"/>
  <c r="V267" i="36"/>
  <c r="W267" i="36"/>
  <c r="X267" i="36"/>
  <c r="Y267" i="36"/>
  <c r="Z267" i="36"/>
  <c r="AA267" i="36"/>
  <c r="AB267" i="36"/>
  <c r="AC267" i="36"/>
  <c r="AD267" i="36"/>
  <c r="AE267" i="36"/>
  <c r="AF267" i="36"/>
  <c r="AG267" i="36"/>
  <c r="AH267" i="36"/>
  <c r="AI267" i="36"/>
  <c r="AJ267" i="36"/>
  <c r="AK267" i="36"/>
  <c r="AL267" i="36"/>
  <c r="AM267" i="36"/>
  <c r="R268" i="36"/>
  <c r="S268" i="36"/>
  <c r="T268" i="36"/>
  <c r="U268" i="36"/>
  <c r="V268" i="36"/>
  <c r="W268" i="36"/>
  <c r="X268" i="36"/>
  <c r="Y268" i="36"/>
  <c r="Z268" i="36"/>
  <c r="AA268" i="36"/>
  <c r="AB268" i="36"/>
  <c r="AC268" i="36"/>
  <c r="AD268" i="36"/>
  <c r="AE268" i="36"/>
  <c r="AF268" i="36"/>
  <c r="AG268" i="36"/>
  <c r="AH268" i="36"/>
  <c r="AI268" i="36"/>
  <c r="AJ268" i="36"/>
  <c r="AK268" i="36"/>
  <c r="AL268" i="36"/>
  <c r="AM268" i="36"/>
  <c r="R269" i="36"/>
  <c r="S269" i="36"/>
  <c r="T269" i="36"/>
  <c r="U269" i="36"/>
  <c r="V269" i="36"/>
  <c r="W269" i="36"/>
  <c r="X269" i="36"/>
  <c r="Y269" i="36"/>
  <c r="Z269" i="36"/>
  <c r="AA269" i="36"/>
  <c r="AB269" i="36"/>
  <c r="AC269" i="36"/>
  <c r="AD269" i="36"/>
  <c r="AE269" i="36"/>
  <c r="AF269" i="36"/>
  <c r="AG269" i="36"/>
  <c r="AH269" i="36"/>
  <c r="AI269" i="36"/>
  <c r="AJ269" i="36"/>
  <c r="AK269" i="36"/>
  <c r="AL269" i="36"/>
  <c r="AM269" i="36"/>
  <c r="R270" i="36"/>
  <c r="S270" i="36"/>
  <c r="T270" i="36"/>
  <c r="U270" i="36"/>
  <c r="V270" i="36"/>
  <c r="W270" i="36"/>
  <c r="X270" i="36"/>
  <c r="Y270" i="36"/>
  <c r="Z270" i="36"/>
  <c r="AA270" i="36"/>
  <c r="AB270" i="36"/>
  <c r="AC270" i="36"/>
  <c r="AD270" i="36"/>
  <c r="AE270" i="36"/>
  <c r="AF270" i="36"/>
  <c r="AG270" i="36"/>
  <c r="AH270" i="36"/>
  <c r="AI270" i="36"/>
  <c r="AJ270" i="36"/>
  <c r="AK270" i="36"/>
  <c r="AL270" i="36"/>
  <c r="AM270" i="36"/>
  <c r="R271" i="36"/>
  <c r="S271" i="36"/>
  <c r="T271" i="36"/>
  <c r="U271" i="36"/>
  <c r="V271" i="36"/>
  <c r="W271" i="36"/>
  <c r="X271" i="36"/>
  <c r="Y271" i="36"/>
  <c r="Z271" i="36"/>
  <c r="AA271" i="36"/>
  <c r="AB271" i="36"/>
  <c r="AC271" i="36"/>
  <c r="AD271" i="36"/>
  <c r="AE271" i="36"/>
  <c r="AF271" i="36"/>
  <c r="AG271" i="36"/>
  <c r="AH271" i="36"/>
  <c r="AI271" i="36"/>
  <c r="AJ271" i="36"/>
  <c r="AK271" i="36"/>
  <c r="AL271" i="36"/>
  <c r="AM271" i="36"/>
  <c r="R272" i="36"/>
  <c r="S272" i="36"/>
  <c r="T272" i="36"/>
  <c r="U272" i="36"/>
  <c r="V272" i="36"/>
  <c r="W272" i="36"/>
  <c r="X272" i="36"/>
  <c r="Y272" i="36"/>
  <c r="Z272" i="36"/>
  <c r="AA272" i="36"/>
  <c r="AB272" i="36"/>
  <c r="AC272" i="36"/>
  <c r="AD272" i="36"/>
  <c r="AE272" i="36"/>
  <c r="AF272" i="36"/>
  <c r="AG272" i="36"/>
  <c r="AH272" i="36"/>
  <c r="AI272" i="36"/>
  <c r="AJ272" i="36"/>
  <c r="AK272" i="36"/>
  <c r="AL272" i="36"/>
  <c r="AM272" i="36"/>
  <c r="R273" i="36"/>
  <c r="S273" i="36"/>
  <c r="T273" i="36"/>
  <c r="U273" i="36"/>
  <c r="V273" i="36"/>
  <c r="W273" i="36"/>
  <c r="X273" i="36"/>
  <c r="Y273" i="36"/>
  <c r="Z273" i="36"/>
  <c r="AA273" i="36"/>
  <c r="AB273" i="36"/>
  <c r="AC273" i="36"/>
  <c r="AD273" i="36"/>
  <c r="AE273" i="36"/>
  <c r="AF273" i="36"/>
  <c r="AG273" i="36"/>
  <c r="AH273" i="36"/>
  <c r="AI273" i="36"/>
  <c r="AJ273" i="36"/>
  <c r="AK273" i="36"/>
  <c r="AL273" i="36"/>
  <c r="AM273" i="36"/>
  <c r="R274" i="36"/>
  <c r="S274" i="36"/>
  <c r="T274" i="36"/>
  <c r="U274" i="36"/>
  <c r="V274" i="36"/>
  <c r="W274" i="36"/>
  <c r="X274" i="36"/>
  <c r="Y274" i="36"/>
  <c r="Z274" i="36"/>
  <c r="AA274" i="36"/>
  <c r="AB274" i="36"/>
  <c r="AC274" i="36"/>
  <c r="AD274" i="36"/>
  <c r="AE274" i="36"/>
  <c r="AF274" i="36"/>
  <c r="AG274" i="36"/>
  <c r="AH274" i="36"/>
  <c r="AI274" i="36"/>
  <c r="AJ274" i="36"/>
  <c r="AK274" i="36"/>
  <c r="AL274" i="36"/>
  <c r="AM274" i="36"/>
  <c r="R275" i="36"/>
  <c r="S275" i="36"/>
  <c r="T275" i="36"/>
  <c r="U275" i="36"/>
  <c r="V275" i="36"/>
  <c r="W275" i="36"/>
  <c r="X275" i="36"/>
  <c r="Y275" i="36"/>
  <c r="Z275" i="36"/>
  <c r="AA275" i="36"/>
  <c r="AB275" i="36"/>
  <c r="AC275" i="36"/>
  <c r="AD275" i="36"/>
  <c r="AE275" i="36"/>
  <c r="AF275" i="36"/>
  <c r="AG275" i="36"/>
  <c r="AH275" i="36"/>
  <c r="AI275" i="36"/>
  <c r="AJ275" i="36"/>
  <c r="AK275" i="36"/>
  <c r="AL275" i="36"/>
  <c r="AM275" i="36"/>
  <c r="R276" i="36"/>
  <c r="S276" i="36"/>
  <c r="T276" i="36"/>
  <c r="U276" i="36"/>
  <c r="V276" i="36"/>
  <c r="W276" i="36"/>
  <c r="X276" i="36"/>
  <c r="Y276" i="36"/>
  <c r="Z276" i="36"/>
  <c r="AA276" i="36"/>
  <c r="AB276" i="36"/>
  <c r="AC276" i="36"/>
  <c r="AD276" i="36"/>
  <c r="AE276" i="36"/>
  <c r="AF276" i="36"/>
  <c r="AG276" i="36"/>
  <c r="AH276" i="36"/>
  <c r="AI276" i="36"/>
  <c r="AJ276" i="36"/>
  <c r="AK276" i="36"/>
  <c r="AL276" i="36"/>
  <c r="AM276" i="36"/>
  <c r="R277" i="36"/>
  <c r="S277" i="36"/>
  <c r="T277" i="36"/>
  <c r="U277" i="36"/>
  <c r="V277" i="36"/>
  <c r="W277" i="36"/>
  <c r="X277" i="36"/>
  <c r="Y277" i="36"/>
  <c r="Z277" i="36"/>
  <c r="AA277" i="36"/>
  <c r="AB277" i="36"/>
  <c r="AC277" i="36"/>
  <c r="AD277" i="36"/>
  <c r="AE277" i="36"/>
  <c r="AF277" i="36"/>
  <c r="AG277" i="36"/>
  <c r="AH277" i="36"/>
  <c r="AI277" i="36"/>
  <c r="AJ277" i="36"/>
  <c r="AK277" i="36"/>
  <c r="AL277" i="36"/>
  <c r="AM277" i="36"/>
  <c r="R278" i="36"/>
  <c r="S278" i="36"/>
  <c r="T278" i="36"/>
  <c r="U278" i="36"/>
  <c r="V278" i="36"/>
  <c r="W278" i="36"/>
  <c r="X278" i="36"/>
  <c r="Y278" i="36"/>
  <c r="Z278" i="36"/>
  <c r="AA278" i="36"/>
  <c r="AB278" i="36"/>
  <c r="AC278" i="36"/>
  <c r="AD278" i="36"/>
  <c r="AE278" i="36"/>
  <c r="AF278" i="36"/>
  <c r="AG278" i="36"/>
  <c r="AH278" i="36"/>
  <c r="AI278" i="36"/>
  <c r="AJ278" i="36"/>
  <c r="AK278" i="36"/>
  <c r="AL278" i="36"/>
  <c r="AM278" i="36"/>
  <c r="R279" i="36"/>
  <c r="S279" i="36"/>
  <c r="T279" i="36"/>
  <c r="U279" i="36"/>
  <c r="V279" i="36"/>
  <c r="W279" i="36"/>
  <c r="X279" i="36"/>
  <c r="Y279" i="36"/>
  <c r="Z279" i="36"/>
  <c r="AA279" i="36"/>
  <c r="AB279" i="36"/>
  <c r="AC279" i="36"/>
  <c r="AD279" i="36"/>
  <c r="AE279" i="36"/>
  <c r="AF279" i="36"/>
  <c r="AG279" i="36"/>
  <c r="AH279" i="36"/>
  <c r="AI279" i="36"/>
  <c r="AJ279" i="36"/>
  <c r="AK279" i="36"/>
  <c r="AL279" i="36"/>
  <c r="AM279" i="36"/>
  <c r="R280" i="36"/>
  <c r="S280" i="36"/>
  <c r="T280" i="36"/>
  <c r="U280" i="36"/>
  <c r="V280" i="36"/>
  <c r="W280" i="36"/>
  <c r="X280" i="36"/>
  <c r="Y280" i="36"/>
  <c r="Z280" i="36"/>
  <c r="AA280" i="36"/>
  <c r="AB280" i="36"/>
  <c r="AC280" i="36"/>
  <c r="AD280" i="36"/>
  <c r="AE280" i="36"/>
  <c r="AF280" i="36"/>
  <c r="AG280" i="36"/>
  <c r="AH280" i="36"/>
  <c r="AI280" i="36"/>
  <c r="AJ280" i="36"/>
  <c r="AK280" i="36"/>
  <c r="AL280" i="36"/>
  <c r="AM280" i="36"/>
  <c r="R281" i="36"/>
  <c r="S281" i="36"/>
  <c r="T281" i="36"/>
  <c r="U281" i="36"/>
  <c r="V281" i="36"/>
  <c r="W281" i="36"/>
  <c r="X281" i="36"/>
  <c r="Y281" i="36"/>
  <c r="Z281" i="36"/>
  <c r="AA281" i="36"/>
  <c r="AB281" i="36"/>
  <c r="AC281" i="36"/>
  <c r="AD281" i="36"/>
  <c r="AE281" i="36"/>
  <c r="AF281" i="36"/>
  <c r="AG281" i="36"/>
  <c r="AH281" i="36"/>
  <c r="AI281" i="36"/>
  <c r="AJ281" i="36"/>
  <c r="AK281" i="36"/>
  <c r="AL281" i="36"/>
  <c r="AM281" i="36"/>
  <c r="R282" i="36"/>
  <c r="S282" i="36"/>
  <c r="T282" i="36"/>
  <c r="U282" i="36"/>
  <c r="V282" i="36"/>
  <c r="W282" i="36"/>
  <c r="X282" i="36"/>
  <c r="Y282" i="36"/>
  <c r="Z282" i="36"/>
  <c r="AA282" i="36"/>
  <c r="AB282" i="36"/>
  <c r="AC282" i="36"/>
  <c r="AD282" i="36"/>
  <c r="AE282" i="36"/>
  <c r="AF282" i="36"/>
  <c r="AG282" i="36"/>
  <c r="AH282" i="36"/>
  <c r="AI282" i="36"/>
  <c r="AJ282" i="36"/>
  <c r="AK282" i="36"/>
  <c r="AL282" i="36"/>
  <c r="AM282" i="36"/>
  <c r="R283" i="36"/>
  <c r="S283" i="36"/>
  <c r="T283" i="36"/>
  <c r="U283" i="36"/>
  <c r="V283" i="36"/>
  <c r="W283" i="36"/>
  <c r="X283" i="36"/>
  <c r="Y283" i="36"/>
  <c r="Z283" i="36"/>
  <c r="AA283" i="36"/>
  <c r="AB283" i="36"/>
  <c r="AC283" i="36"/>
  <c r="AD283" i="36"/>
  <c r="AE283" i="36"/>
  <c r="AF283" i="36"/>
  <c r="AG283" i="36"/>
  <c r="AH283" i="36"/>
  <c r="AI283" i="36"/>
  <c r="AJ283" i="36"/>
  <c r="AK283" i="36"/>
  <c r="AL283" i="36"/>
  <c r="AM283" i="36"/>
  <c r="R284" i="36"/>
  <c r="S284" i="36"/>
  <c r="T284" i="36"/>
  <c r="U284" i="36"/>
  <c r="V284" i="36"/>
  <c r="W284" i="36"/>
  <c r="X284" i="36"/>
  <c r="Y284" i="36"/>
  <c r="Z284" i="36"/>
  <c r="AA284" i="36"/>
  <c r="AB284" i="36"/>
  <c r="AC284" i="36"/>
  <c r="AD284" i="36"/>
  <c r="AE284" i="36"/>
  <c r="AF284" i="36"/>
  <c r="AG284" i="36"/>
  <c r="AH284" i="36"/>
  <c r="AI284" i="36"/>
  <c r="AJ284" i="36"/>
  <c r="AK284" i="36"/>
  <c r="AL284" i="36"/>
  <c r="AM284" i="36"/>
  <c r="R285" i="36"/>
  <c r="S285" i="36"/>
  <c r="T285" i="36"/>
  <c r="U285" i="36"/>
  <c r="V285" i="36"/>
  <c r="W285" i="36"/>
  <c r="X285" i="36"/>
  <c r="Y285" i="36"/>
  <c r="Z285" i="36"/>
  <c r="AA285" i="36"/>
  <c r="AB285" i="36"/>
  <c r="AC285" i="36"/>
  <c r="AD285" i="36"/>
  <c r="AE285" i="36"/>
  <c r="AF285" i="36"/>
  <c r="AG285" i="36"/>
  <c r="AH285" i="36"/>
  <c r="AI285" i="36"/>
  <c r="AJ285" i="36"/>
  <c r="AK285" i="36"/>
  <c r="AL285" i="36"/>
  <c r="AM285" i="36"/>
  <c r="R286" i="36"/>
  <c r="S286" i="36"/>
  <c r="T286" i="36"/>
  <c r="U286" i="36"/>
  <c r="V286" i="36"/>
  <c r="W286" i="36"/>
  <c r="X286" i="36"/>
  <c r="Y286" i="36"/>
  <c r="Z286" i="36"/>
  <c r="AA286" i="36"/>
  <c r="AB286" i="36"/>
  <c r="AC286" i="36"/>
  <c r="AD286" i="36"/>
  <c r="AE286" i="36"/>
  <c r="AF286" i="36"/>
  <c r="AG286" i="36"/>
  <c r="AH286" i="36"/>
  <c r="AI286" i="36"/>
  <c r="AJ286" i="36"/>
  <c r="AK286" i="36"/>
  <c r="AL286" i="36"/>
  <c r="AM286" i="36"/>
  <c r="R287" i="36"/>
  <c r="S287" i="36"/>
  <c r="T287" i="36"/>
  <c r="U287" i="36"/>
  <c r="V287" i="36"/>
  <c r="W287" i="36"/>
  <c r="X287" i="36"/>
  <c r="Y287" i="36"/>
  <c r="Z287" i="36"/>
  <c r="AA287" i="36"/>
  <c r="AB287" i="36"/>
  <c r="AC287" i="36"/>
  <c r="AD287" i="36"/>
  <c r="AE287" i="36"/>
  <c r="AF287" i="36"/>
  <c r="AG287" i="36"/>
  <c r="AH287" i="36"/>
  <c r="AI287" i="36"/>
  <c r="AJ287" i="36"/>
  <c r="AK287" i="36"/>
  <c r="AL287" i="36"/>
  <c r="AM287" i="36"/>
  <c r="R288" i="36"/>
  <c r="S288" i="36"/>
  <c r="T288" i="36"/>
  <c r="U288" i="36"/>
  <c r="V288" i="36"/>
  <c r="W288" i="36"/>
  <c r="X288" i="36"/>
  <c r="Y288" i="36"/>
  <c r="Z288" i="36"/>
  <c r="AA288" i="36"/>
  <c r="AB288" i="36"/>
  <c r="AC288" i="36"/>
  <c r="AD288" i="36"/>
  <c r="AE288" i="36"/>
  <c r="AF288" i="36"/>
  <c r="AG288" i="36"/>
  <c r="AH288" i="36"/>
  <c r="AI288" i="36"/>
  <c r="AJ288" i="36"/>
  <c r="AK288" i="36"/>
  <c r="AL288" i="36"/>
  <c r="AM288" i="36"/>
  <c r="R289" i="36"/>
  <c r="S289" i="36"/>
  <c r="T289" i="36"/>
  <c r="U289" i="36"/>
  <c r="V289" i="36"/>
  <c r="W289" i="36"/>
  <c r="X289" i="36"/>
  <c r="Y289" i="36"/>
  <c r="Z289" i="36"/>
  <c r="AA289" i="36"/>
  <c r="AB289" i="36"/>
  <c r="AC289" i="36"/>
  <c r="AD289" i="36"/>
  <c r="AE289" i="36"/>
  <c r="AF289" i="36"/>
  <c r="AG289" i="36"/>
  <c r="AH289" i="36"/>
  <c r="AI289" i="36"/>
  <c r="AJ289" i="36"/>
  <c r="AK289" i="36"/>
  <c r="AL289" i="36"/>
  <c r="AM289" i="36"/>
  <c r="R290" i="36"/>
  <c r="S290" i="36"/>
  <c r="T290" i="36"/>
  <c r="U290" i="36"/>
  <c r="V290" i="36"/>
  <c r="W290" i="36"/>
  <c r="X290" i="36"/>
  <c r="Y290" i="36"/>
  <c r="Z290" i="36"/>
  <c r="AA290" i="36"/>
  <c r="AB290" i="36"/>
  <c r="AC290" i="36"/>
  <c r="AD290" i="36"/>
  <c r="AE290" i="36"/>
  <c r="AF290" i="36"/>
  <c r="AG290" i="36"/>
  <c r="AH290" i="36"/>
  <c r="AI290" i="36"/>
  <c r="AJ290" i="36"/>
  <c r="AK290" i="36"/>
  <c r="AL290" i="36"/>
  <c r="AM290" i="36"/>
  <c r="R291" i="36"/>
  <c r="S291" i="36"/>
  <c r="T291" i="36"/>
  <c r="U291" i="36"/>
  <c r="V291" i="36"/>
  <c r="W291" i="36"/>
  <c r="X291" i="36"/>
  <c r="Y291" i="36"/>
  <c r="Z291" i="36"/>
  <c r="AA291" i="36"/>
  <c r="AB291" i="36"/>
  <c r="AC291" i="36"/>
  <c r="AD291" i="36"/>
  <c r="AE291" i="36"/>
  <c r="AF291" i="36"/>
  <c r="AG291" i="36"/>
  <c r="AH291" i="36"/>
  <c r="AI291" i="36"/>
  <c r="AJ291" i="36"/>
  <c r="AK291" i="36"/>
  <c r="AL291" i="36"/>
  <c r="AM291" i="36"/>
  <c r="R292" i="36"/>
  <c r="S292" i="36"/>
  <c r="T292" i="36"/>
  <c r="U292" i="36"/>
  <c r="V292" i="36"/>
  <c r="W292" i="36"/>
  <c r="X292" i="36"/>
  <c r="Y292" i="36"/>
  <c r="Z292" i="36"/>
  <c r="AA292" i="36"/>
  <c r="AB292" i="36"/>
  <c r="AC292" i="36"/>
  <c r="AD292" i="36"/>
  <c r="AE292" i="36"/>
  <c r="AF292" i="36"/>
  <c r="AG292" i="36"/>
  <c r="AH292" i="36"/>
  <c r="AI292" i="36"/>
  <c r="AJ292" i="36"/>
  <c r="AK292" i="36"/>
  <c r="AL292" i="36"/>
  <c r="AM292" i="36"/>
  <c r="R293" i="36"/>
  <c r="S293" i="36"/>
  <c r="T293" i="36"/>
  <c r="U293" i="36"/>
  <c r="V293" i="36"/>
  <c r="W293" i="36"/>
  <c r="X293" i="36"/>
  <c r="Y293" i="36"/>
  <c r="Z293" i="36"/>
  <c r="AA293" i="36"/>
  <c r="AB293" i="36"/>
  <c r="AC293" i="36"/>
  <c r="AD293" i="36"/>
  <c r="AE293" i="36"/>
  <c r="AF293" i="36"/>
  <c r="AG293" i="36"/>
  <c r="AH293" i="36"/>
  <c r="AI293" i="36"/>
  <c r="AJ293" i="36"/>
  <c r="AK293" i="36"/>
  <c r="AL293" i="36"/>
  <c r="AM293" i="36"/>
  <c r="R294" i="36"/>
  <c r="S294" i="36"/>
  <c r="T294" i="36"/>
  <c r="U294" i="36"/>
  <c r="V294" i="36"/>
  <c r="W294" i="36"/>
  <c r="X294" i="36"/>
  <c r="Y294" i="36"/>
  <c r="Z294" i="36"/>
  <c r="AA294" i="36"/>
  <c r="AB294" i="36"/>
  <c r="AC294" i="36"/>
  <c r="AD294" i="36"/>
  <c r="AE294" i="36"/>
  <c r="AF294" i="36"/>
  <c r="AG294" i="36"/>
  <c r="AH294" i="36"/>
  <c r="AI294" i="36"/>
  <c r="AJ294" i="36"/>
  <c r="AK294" i="36"/>
  <c r="AL294" i="36"/>
  <c r="AM294" i="36"/>
  <c r="R295" i="36"/>
  <c r="S295" i="36"/>
  <c r="T295" i="36"/>
  <c r="U295" i="36"/>
  <c r="V295" i="36"/>
  <c r="W295" i="36"/>
  <c r="X295" i="36"/>
  <c r="Y295" i="36"/>
  <c r="Z295" i="36"/>
  <c r="AA295" i="36"/>
  <c r="AB295" i="36"/>
  <c r="AC295" i="36"/>
  <c r="AD295" i="36"/>
  <c r="AE295" i="36"/>
  <c r="AF295" i="36"/>
  <c r="AG295" i="36"/>
  <c r="AH295" i="36"/>
  <c r="AI295" i="36"/>
  <c r="AJ295" i="36"/>
  <c r="AK295" i="36"/>
  <c r="AL295" i="36"/>
  <c r="AM295" i="36"/>
  <c r="R296" i="36"/>
  <c r="S296" i="36"/>
  <c r="T296" i="36"/>
  <c r="U296" i="36"/>
  <c r="V296" i="36"/>
  <c r="W296" i="36"/>
  <c r="X296" i="36"/>
  <c r="Y296" i="36"/>
  <c r="Z296" i="36"/>
  <c r="AA296" i="36"/>
  <c r="AB296" i="36"/>
  <c r="AC296" i="36"/>
  <c r="AD296" i="36"/>
  <c r="AE296" i="36"/>
  <c r="AF296" i="36"/>
  <c r="AG296" i="36"/>
  <c r="AH296" i="36"/>
  <c r="AI296" i="36"/>
  <c r="AJ296" i="36"/>
  <c r="AK296" i="36"/>
  <c r="AL296" i="36"/>
  <c r="AM296" i="36"/>
  <c r="R297" i="36"/>
  <c r="S297" i="36"/>
  <c r="T297" i="36"/>
  <c r="U297" i="36"/>
  <c r="V297" i="36"/>
  <c r="W297" i="36"/>
  <c r="X297" i="36"/>
  <c r="Y297" i="36"/>
  <c r="Z297" i="36"/>
  <c r="AA297" i="36"/>
  <c r="AB297" i="36"/>
  <c r="AC297" i="36"/>
  <c r="AD297" i="36"/>
  <c r="AE297" i="36"/>
  <c r="AF297" i="36"/>
  <c r="AG297" i="36"/>
  <c r="AH297" i="36"/>
  <c r="AI297" i="36"/>
  <c r="AJ297" i="36"/>
  <c r="AK297" i="36"/>
  <c r="AL297" i="36"/>
  <c r="AM297" i="36"/>
  <c r="R298" i="36"/>
  <c r="S298" i="36"/>
  <c r="T298" i="36"/>
  <c r="U298" i="36"/>
  <c r="V298" i="36"/>
  <c r="W298" i="36"/>
  <c r="X298" i="36"/>
  <c r="Y298" i="36"/>
  <c r="Z298" i="36"/>
  <c r="AA298" i="36"/>
  <c r="AB298" i="36"/>
  <c r="AC298" i="36"/>
  <c r="AD298" i="36"/>
  <c r="AE298" i="36"/>
  <c r="AF298" i="36"/>
  <c r="AG298" i="36"/>
  <c r="AH298" i="36"/>
  <c r="AI298" i="36"/>
  <c r="AJ298" i="36"/>
  <c r="AK298" i="36"/>
  <c r="AL298" i="36"/>
  <c r="AM298" i="36"/>
  <c r="R299" i="36"/>
  <c r="S299" i="36"/>
  <c r="T299" i="36"/>
  <c r="U299" i="36"/>
  <c r="V299" i="36"/>
  <c r="W299" i="36"/>
  <c r="X299" i="36"/>
  <c r="Y299" i="36"/>
  <c r="Z299" i="36"/>
  <c r="AA299" i="36"/>
  <c r="AB299" i="36"/>
  <c r="AC299" i="36"/>
  <c r="AD299" i="36"/>
  <c r="AE299" i="36"/>
  <c r="AF299" i="36"/>
  <c r="AG299" i="36"/>
  <c r="AH299" i="36"/>
  <c r="AI299" i="36"/>
  <c r="AJ299" i="36"/>
  <c r="AK299" i="36"/>
  <c r="AL299" i="36"/>
  <c r="AM299" i="36"/>
  <c r="R300" i="36"/>
  <c r="S300" i="36"/>
  <c r="T300" i="36"/>
  <c r="U300" i="36"/>
  <c r="V300" i="36"/>
  <c r="W300" i="36"/>
  <c r="X300" i="36"/>
  <c r="Y300" i="36"/>
  <c r="Z300" i="36"/>
  <c r="AA300" i="36"/>
  <c r="AB300" i="36"/>
  <c r="AC300" i="36"/>
  <c r="AD300" i="36"/>
  <c r="AE300" i="36"/>
  <c r="AF300" i="36"/>
  <c r="AG300" i="36"/>
  <c r="AH300" i="36"/>
  <c r="AI300" i="36"/>
  <c r="AJ300" i="36"/>
  <c r="AK300" i="36"/>
  <c r="AL300" i="36"/>
  <c r="AM300" i="36"/>
  <c r="R301" i="36"/>
  <c r="S301" i="36"/>
  <c r="T301" i="36"/>
  <c r="U301" i="36"/>
  <c r="V301" i="36"/>
  <c r="W301" i="36"/>
  <c r="X301" i="36"/>
  <c r="Y301" i="36"/>
  <c r="Z301" i="36"/>
  <c r="AA301" i="36"/>
  <c r="AB301" i="36"/>
  <c r="AC301" i="36"/>
  <c r="AD301" i="36"/>
  <c r="AE301" i="36"/>
  <c r="AF301" i="36"/>
  <c r="AG301" i="36"/>
  <c r="AH301" i="36"/>
  <c r="AI301" i="36"/>
  <c r="AJ301" i="36"/>
  <c r="AK301" i="36"/>
  <c r="AL301" i="36"/>
  <c r="AM301" i="36"/>
  <c r="R302" i="36"/>
  <c r="S302" i="36"/>
  <c r="T302" i="36"/>
  <c r="U302" i="36"/>
  <c r="V302" i="36"/>
  <c r="W302" i="36"/>
  <c r="X302" i="36"/>
  <c r="Y302" i="36"/>
  <c r="Z302" i="36"/>
  <c r="AA302" i="36"/>
  <c r="AB302" i="36"/>
  <c r="AC302" i="36"/>
  <c r="AD302" i="36"/>
  <c r="AE302" i="36"/>
  <c r="AF302" i="36"/>
  <c r="AG302" i="36"/>
  <c r="AH302" i="36"/>
  <c r="AI302" i="36"/>
  <c r="AJ302" i="36"/>
  <c r="AK302" i="36"/>
  <c r="AL302" i="36"/>
  <c r="AM302" i="36"/>
  <c r="R303" i="36"/>
  <c r="S303" i="36"/>
  <c r="T303" i="36"/>
  <c r="U303" i="36"/>
  <c r="V303" i="36"/>
  <c r="W303" i="36"/>
  <c r="X303" i="36"/>
  <c r="Y303" i="36"/>
  <c r="Z303" i="36"/>
  <c r="AA303" i="36"/>
  <c r="AB303" i="36"/>
  <c r="AC303" i="36"/>
  <c r="AD303" i="36"/>
  <c r="AE303" i="36"/>
  <c r="AF303" i="36"/>
  <c r="AG303" i="36"/>
  <c r="AH303" i="36"/>
  <c r="AI303" i="36"/>
  <c r="AJ303" i="36"/>
  <c r="AK303" i="36"/>
  <c r="AL303" i="36"/>
  <c r="AM303" i="36"/>
  <c r="R304" i="36"/>
  <c r="S304" i="36"/>
  <c r="T304" i="36"/>
  <c r="U304" i="36"/>
  <c r="V304" i="36"/>
  <c r="W304" i="36"/>
  <c r="X304" i="36"/>
  <c r="Y304" i="36"/>
  <c r="Z304" i="36"/>
  <c r="AA304" i="36"/>
  <c r="AB304" i="36"/>
  <c r="AC304" i="36"/>
  <c r="AD304" i="36"/>
  <c r="AE304" i="36"/>
  <c r="AF304" i="36"/>
  <c r="AG304" i="36"/>
  <c r="AH304" i="36"/>
  <c r="AI304" i="36"/>
  <c r="AJ304" i="36"/>
  <c r="AK304" i="36"/>
  <c r="AL304" i="36"/>
  <c r="AM304" i="36"/>
  <c r="R305" i="36"/>
  <c r="S305" i="36"/>
  <c r="T305" i="36"/>
  <c r="U305" i="36"/>
  <c r="V305" i="36"/>
  <c r="W305" i="36"/>
  <c r="X305" i="36"/>
  <c r="Y305" i="36"/>
  <c r="Z305" i="36"/>
  <c r="AA305" i="36"/>
  <c r="AB305" i="36"/>
  <c r="AC305" i="36"/>
  <c r="AD305" i="36"/>
  <c r="AE305" i="36"/>
  <c r="AF305" i="36"/>
  <c r="AG305" i="36"/>
  <c r="AH305" i="36"/>
  <c r="AI305" i="36"/>
  <c r="AJ305" i="36"/>
  <c r="AK305" i="36"/>
  <c r="AL305" i="36"/>
  <c r="AM305" i="36"/>
  <c r="R306" i="36"/>
  <c r="S306" i="36"/>
  <c r="T306" i="36"/>
  <c r="U306" i="36"/>
  <c r="V306" i="36"/>
  <c r="W306" i="36"/>
  <c r="X306" i="36"/>
  <c r="Y306" i="36"/>
  <c r="Z306" i="36"/>
  <c r="AA306" i="36"/>
  <c r="AB306" i="36"/>
  <c r="AC306" i="36"/>
  <c r="AD306" i="36"/>
  <c r="AE306" i="36"/>
  <c r="AF306" i="36"/>
  <c r="AG306" i="36"/>
  <c r="AH306" i="36"/>
  <c r="AI306" i="36"/>
  <c r="AJ306" i="36"/>
  <c r="AK306" i="36"/>
  <c r="AL306" i="36"/>
  <c r="AM306" i="36"/>
  <c r="R307" i="36"/>
  <c r="S307" i="36"/>
  <c r="T307" i="36"/>
  <c r="U307" i="36"/>
  <c r="V307" i="36"/>
  <c r="W307" i="36"/>
  <c r="X307" i="36"/>
  <c r="Y307" i="36"/>
  <c r="Z307" i="36"/>
  <c r="AA307" i="36"/>
  <c r="AB307" i="36"/>
  <c r="AC307" i="36"/>
  <c r="AD307" i="36"/>
  <c r="AE307" i="36"/>
  <c r="AF307" i="36"/>
  <c r="AG307" i="36"/>
  <c r="AH307" i="36"/>
  <c r="AI307" i="36"/>
  <c r="AJ307" i="36"/>
  <c r="AK307" i="36"/>
  <c r="AL307" i="36"/>
  <c r="AM307" i="36"/>
  <c r="R308" i="36"/>
  <c r="S308" i="36"/>
  <c r="T308" i="36"/>
  <c r="U308" i="36"/>
  <c r="V308" i="36"/>
  <c r="W308" i="36"/>
  <c r="X308" i="36"/>
  <c r="Y308" i="36"/>
  <c r="Z308" i="36"/>
  <c r="AA308" i="36"/>
  <c r="AB308" i="36"/>
  <c r="AC308" i="36"/>
  <c r="AD308" i="36"/>
  <c r="AE308" i="36"/>
  <c r="AF308" i="36"/>
  <c r="AG308" i="36"/>
  <c r="AH308" i="36"/>
  <c r="AI308" i="36"/>
  <c r="AJ308" i="36"/>
  <c r="AK308" i="36"/>
  <c r="AL308" i="36"/>
  <c r="AM308" i="36"/>
  <c r="R309" i="36"/>
  <c r="S309" i="36"/>
  <c r="T309" i="36"/>
  <c r="U309" i="36"/>
  <c r="V309" i="36"/>
  <c r="W309" i="36"/>
  <c r="X309" i="36"/>
  <c r="Y309" i="36"/>
  <c r="Z309" i="36"/>
  <c r="AA309" i="36"/>
  <c r="AB309" i="36"/>
  <c r="AC309" i="36"/>
  <c r="AD309" i="36"/>
  <c r="AE309" i="36"/>
  <c r="AF309" i="36"/>
  <c r="AG309" i="36"/>
  <c r="AH309" i="36"/>
  <c r="AI309" i="36"/>
  <c r="AJ309" i="36"/>
  <c r="AK309" i="36"/>
  <c r="AL309" i="36"/>
  <c r="AM309" i="36"/>
  <c r="R310" i="36"/>
  <c r="S310" i="36"/>
  <c r="T310" i="36"/>
  <c r="U310" i="36"/>
  <c r="V310" i="36"/>
  <c r="W310" i="36"/>
  <c r="X310" i="36"/>
  <c r="Y310" i="36"/>
  <c r="Z310" i="36"/>
  <c r="AA310" i="36"/>
  <c r="AB310" i="36"/>
  <c r="AC310" i="36"/>
  <c r="AD310" i="36"/>
  <c r="AE310" i="36"/>
  <c r="AF310" i="36"/>
  <c r="AG310" i="36"/>
  <c r="AH310" i="36"/>
  <c r="AI310" i="36"/>
  <c r="AJ310" i="36"/>
  <c r="AK310" i="36"/>
  <c r="AL310" i="36"/>
  <c r="AM310" i="36"/>
  <c r="R311" i="36"/>
  <c r="S311" i="36"/>
  <c r="T311" i="36"/>
  <c r="U311" i="36"/>
  <c r="V311" i="36"/>
  <c r="W311" i="36"/>
  <c r="X311" i="36"/>
  <c r="Y311" i="36"/>
  <c r="Z311" i="36"/>
  <c r="AA311" i="36"/>
  <c r="AB311" i="36"/>
  <c r="AC311" i="36"/>
  <c r="AD311" i="36"/>
  <c r="AE311" i="36"/>
  <c r="AF311" i="36"/>
  <c r="AG311" i="36"/>
  <c r="AH311" i="36"/>
  <c r="AI311" i="36"/>
  <c r="AJ311" i="36"/>
  <c r="AK311" i="36"/>
  <c r="AL311" i="36"/>
  <c r="AM311" i="36"/>
  <c r="R312" i="36"/>
  <c r="S312" i="36"/>
  <c r="T312" i="36"/>
  <c r="U312" i="36"/>
  <c r="V312" i="36"/>
  <c r="W312" i="36"/>
  <c r="X312" i="36"/>
  <c r="Y312" i="36"/>
  <c r="Z312" i="36"/>
  <c r="AA312" i="36"/>
  <c r="AB312" i="36"/>
  <c r="AC312" i="36"/>
  <c r="AD312" i="36"/>
  <c r="AE312" i="36"/>
  <c r="AF312" i="36"/>
  <c r="AG312" i="36"/>
  <c r="AH312" i="36"/>
  <c r="AI312" i="36"/>
  <c r="AJ312" i="36"/>
  <c r="AK312" i="36"/>
  <c r="AL312" i="36"/>
  <c r="AM312" i="36"/>
  <c r="R313" i="36"/>
  <c r="S313" i="36"/>
  <c r="T313" i="36"/>
  <c r="U313" i="36"/>
  <c r="V313" i="36"/>
  <c r="W313" i="36"/>
  <c r="X313" i="36"/>
  <c r="Y313" i="36"/>
  <c r="Z313" i="36"/>
  <c r="AA313" i="36"/>
  <c r="AB313" i="36"/>
  <c r="AC313" i="36"/>
  <c r="AD313" i="36"/>
  <c r="AE313" i="36"/>
  <c r="AF313" i="36"/>
  <c r="AG313" i="36"/>
  <c r="AH313" i="36"/>
  <c r="AI313" i="36"/>
  <c r="AJ313" i="36"/>
  <c r="AK313" i="36"/>
  <c r="AL313" i="36"/>
  <c r="AM313" i="36"/>
  <c r="R314" i="36"/>
  <c r="S314" i="36"/>
  <c r="T314" i="36"/>
  <c r="U314" i="36"/>
  <c r="V314" i="36"/>
  <c r="W314" i="36"/>
  <c r="X314" i="36"/>
  <c r="Y314" i="36"/>
  <c r="Z314" i="36"/>
  <c r="AA314" i="36"/>
  <c r="AB314" i="36"/>
  <c r="AC314" i="36"/>
  <c r="AD314" i="36"/>
  <c r="AE314" i="36"/>
  <c r="AF314" i="36"/>
  <c r="AG314" i="36"/>
  <c r="AH314" i="36"/>
  <c r="AI314" i="36"/>
  <c r="AJ314" i="36"/>
  <c r="AK314" i="36"/>
  <c r="AL314" i="36"/>
  <c r="AM314" i="36"/>
  <c r="R315" i="36"/>
  <c r="S315" i="36"/>
  <c r="T315" i="36"/>
  <c r="U315" i="36"/>
  <c r="V315" i="36"/>
  <c r="W315" i="36"/>
  <c r="X315" i="36"/>
  <c r="Y315" i="36"/>
  <c r="Z315" i="36"/>
  <c r="AA315" i="36"/>
  <c r="AB315" i="36"/>
  <c r="AC315" i="36"/>
  <c r="AD315" i="36"/>
  <c r="AE315" i="36"/>
  <c r="AF315" i="36"/>
  <c r="AG315" i="36"/>
  <c r="AH315" i="36"/>
  <c r="AI315" i="36"/>
  <c r="AJ315" i="36"/>
  <c r="AK315" i="36"/>
  <c r="AL315" i="36"/>
  <c r="AM315" i="36"/>
  <c r="R316" i="36"/>
  <c r="S316" i="36"/>
  <c r="T316" i="36"/>
  <c r="U316" i="36"/>
  <c r="V316" i="36"/>
  <c r="W316" i="36"/>
  <c r="X316" i="36"/>
  <c r="Y316" i="36"/>
  <c r="Z316" i="36"/>
  <c r="AA316" i="36"/>
  <c r="AB316" i="36"/>
  <c r="AC316" i="36"/>
  <c r="AD316" i="36"/>
  <c r="AE316" i="36"/>
  <c r="AF316" i="36"/>
  <c r="AG316" i="36"/>
  <c r="AH316" i="36"/>
  <c r="AI316" i="36"/>
  <c r="AJ316" i="36"/>
  <c r="AK316" i="36"/>
  <c r="AL316" i="36"/>
  <c r="AM316" i="36"/>
  <c r="R317" i="36"/>
  <c r="S317" i="36"/>
  <c r="T317" i="36"/>
  <c r="U317" i="36"/>
  <c r="V317" i="36"/>
  <c r="W317" i="36"/>
  <c r="X317" i="36"/>
  <c r="Y317" i="36"/>
  <c r="Z317" i="36"/>
  <c r="AA317" i="36"/>
  <c r="AB317" i="36"/>
  <c r="AC317" i="36"/>
  <c r="AD317" i="36"/>
  <c r="AE317" i="36"/>
  <c r="AF317" i="36"/>
  <c r="AG317" i="36"/>
  <c r="AH317" i="36"/>
  <c r="AI317" i="36"/>
  <c r="AJ317" i="36"/>
  <c r="AK317" i="36"/>
  <c r="AL317" i="36"/>
  <c r="AM317" i="36"/>
  <c r="R318" i="36"/>
  <c r="S318" i="36"/>
  <c r="T318" i="36"/>
  <c r="U318" i="36"/>
  <c r="V318" i="36"/>
  <c r="W318" i="36"/>
  <c r="X318" i="36"/>
  <c r="Y318" i="36"/>
  <c r="Z318" i="36"/>
  <c r="AA318" i="36"/>
  <c r="AB318" i="36"/>
  <c r="AC318" i="36"/>
  <c r="AD318" i="36"/>
  <c r="AE318" i="36"/>
  <c r="AF318" i="36"/>
  <c r="AG318" i="36"/>
  <c r="AH318" i="36"/>
  <c r="AI318" i="36"/>
  <c r="AJ318" i="36"/>
  <c r="AK318" i="36"/>
  <c r="AL318" i="36"/>
  <c r="AM318" i="36"/>
  <c r="R319" i="36"/>
  <c r="S319" i="36"/>
  <c r="T319" i="36"/>
  <c r="U319" i="36"/>
  <c r="V319" i="36"/>
  <c r="W319" i="36"/>
  <c r="X319" i="36"/>
  <c r="Y319" i="36"/>
  <c r="Z319" i="36"/>
  <c r="AA319" i="36"/>
  <c r="AB319" i="36"/>
  <c r="AC319" i="36"/>
  <c r="AD319" i="36"/>
  <c r="AE319" i="36"/>
  <c r="AF319" i="36"/>
  <c r="AG319" i="36"/>
  <c r="AH319" i="36"/>
  <c r="AI319" i="36"/>
  <c r="AJ319" i="36"/>
  <c r="AK319" i="36"/>
  <c r="AL319" i="36"/>
  <c r="AM319" i="36"/>
  <c r="R320" i="36"/>
  <c r="S320" i="36"/>
  <c r="T320" i="36"/>
  <c r="U320" i="36"/>
  <c r="V320" i="36"/>
  <c r="W320" i="36"/>
  <c r="X320" i="36"/>
  <c r="Y320" i="36"/>
  <c r="Z320" i="36"/>
  <c r="AA320" i="36"/>
  <c r="AB320" i="36"/>
  <c r="AC320" i="36"/>
  <c r="AD320" i="36"/>
  <c r="AE320" i="36"/>
  <c r="AF320" i="36"/>
  <c r="AG320" i="36"/>
  <c r="AH320" i="36"/>
  <c r="AI320" i="36"/>
  <c r="AJ320" i="36"/>
  <c r="AK320" i="36"/>
  <c r="AL320" i="36"/>
  <c r="AM320" i="36"/>
  <c r="R321" i="36"/>
  <c r="S321" i="36"/>
  <c r="T321" i="36"/>
  <c r="U321" i="36"/>
  <c r="V321" i="36"/>
  <c r="W321" i="36"/>
  <c r="X321" i="36"/>
  <c r="Y321" i="36"/>
  <c r="Z321" i="36"/>
  <c r="AA321" i="36"/>
  <c r="AB321" i="36"/>
  <c r="AC321" i="36"/>
  <c r="AD321" i="36"/>
  <c r="AE321" i="36"/>
  <c r="AF321" i="36"/>
  <c r="AG321" i="36"/>
  <c r="AH321" i="36"/>
  <c r="AI321" i="36"/>
  <c r="AJ321" i="36"/>
  <c r="AK321" i="36"/>
  <c r="AL321" i="36"/>
  <c r="AM321" i="36"/>
  <c r="R322" i="36"/>
  <c r="S322" i="36"/>
  <c r="T322" i="36"/>
  <c r="U322" i="36"/>
  <c r="V322" i="36"/>
  <c r="W322" i="36"/>
  <c r="X322" i="36"/>
  <c r="Y322" i="36"/>
  <c r="Z322" i="36"/>
  <c r="AA322" i="36"/>
  <c r="AB322" i="36"/>
  <c r="AC322" i="36"/>
  <c r="AD322" i="36"/>
  <c r="AE322" i="36"/>
  <c r="AF322" i="36"/>
  <c r="AG322" i="36"/>
  <c r="AH322" i="36"/>
  <c r="AI322" i="36"/>
  <c r="AJ322" i="36"/>
  <c r="AK322" i="36"/>
  <c r="AL322" i="36"/>
  <c r="AM322" i="36"/>
  <c r="R323" i="36"/>
  <c r="S323" i="36"/>
  <c r="T323" i="36"/>
  <c r="U323" i="36"/>
  <c r="V323" i="36"/>
  <c r="W323" i="36"/>
  <c r="X323" i="36"/>
  <c r="Y323" i="36"/>
  <c r="Z323" i="36"/>
  <c r="AA323" i="36"/>
  <c r="AB323" i="36"/>
  <c r="AC323" i="36"/>
  <c r="AD323" i="36"/>
  <c r="AE323" i="36"/>
  <c r="AF323" i="36"/>
  <c r="AG323" i="36"/>
  <c r="AH323" i="36"/>
  <c r="AI323" i="36"/>
  <c r="AJ323" i="36"/>
  <c r="AK323" i="36"/>
  <c r="AL323" i="36"/>
  <c r="AM323" i="36"/>
  <c r="R324" i="36"/>
  <c r="S324" i="36"/>
  <c r="T324" i="36"/>
  <c r="U324" i="36"/>
  <c r="V324" i="36"/>
  <c r="W324" i="36"/>
  <c r="X324" i="36"/>
  <c r="Y324" i="36"/>
  <c r="Z324" i="36"/>
  <c r="AA324" i="36"/>
  <c r="AB324" i="36"/>
  <c r="AC324" i="36"/>
  <c r="AD324" i="36"/>
  <c r="AE324" i="36"/>
  <c r="AF324" i="36"/>
  <c r="AG324" i="36"/>
  <c r="AH324" i="36"/>
  <c r="AI324" i="36"/>
  <c r="AJ324" i="36"/>
  <c r="AK324" i="36"/>
  <c r="AL324" i="36"/>
  <c r="AM324" i="36"/>
  <c r="R325" i="36"/>
  <c r="S325" i="36"/>
  <c r="T325" i="36"/>
  <c r="U325" i="36"/>
  <c r="V325" i="36"/>
  <c r="W325" i="36"/>
  <c r="X325" i="36"/>
  <c r="Y325" i="36"/>
  <c r="Z325" i="36"/>
  <c r="AA325" i="36"/>
  <c r="AB325" i="36"/>
  <c r="AC325" i="36"/>
  <c r="AD325" i="36"/>
  <c r="AE325" i="36"/>
  <c r="AF325" i="36"/>
  <c r="AG325" i="36"/>
  <c r="AH325" i="36"/>
  <c r="AI325" i="36"/>
  <c r="AJ325" i="36"/>
  <c r="AK325" i="36"/>
  <c r="AL325" i="36"/>
  <c r="AM325" i="36"/>
  <c r="R326" i="36"/>
  <c r="S326" i="36"/>
  <c r="T326" i="36"/>
  <c r="U326" i="36"/>
  <c r="V326" i="36"/>
  <c r="W326" i="36"/>
  <c r="X326" i="36"/>
  <c r="Y326" i="36"/>
  <c r="Z326" i="36"/>
  <c r="AA326" i="36"/>
  <c r="AB326" i="36"/>
  <c r="AC326" i="36"/>
  <c r="AD326" i="36"/>
  <c r="AE326" i="36"/>
  <c r="AF326" i="36"/>
  <c r="AG326" i="36"/>
  <c r="AH326" i="36"/>
  <c r="AI326" i="36"/>
  <c r="AJ326" i="36"/>
  <c r="AK326" i="36"/>
  <c r="AL326" i="36"/>
  <c r="AM326" i="36"/>
  <c r="R327" i="36"/>
  <c r="S327" i="36"/>
  <c r="T327" i="36"/>
  <c r="U327" i="36"/>
  <c r="V327" i="36"/>
  <c r="W327" i="36"/>
  <c r="X327" i="36"/>
  <c r="Y327" i="36"/>
  <c r="Z327" i="36"/>
  <c r="AA327" i="36"/>
  <c r="AB327" i="36"/>
  <c r="AC327" i="36"/>
  <c r="AD327" i="36"/>
  <c r="AE327" i="36"/>
  <c r="AF327" i="36"/>
  <c r="AG327" i="36"/>
  <c r="AH327" i="36"/>
  <c r="AI327" i="36"/>
  <c r="AJ327" i="36"/>
  <c r="AK327" i="36"/>
  <c r="AL327" i="36"/>
  <c r="AM327" i="36"/>
  <c r="R328" i="36"/>
  <c r="S328" i="36"/>
  <c r="T328" i="36"/>
  <c r="U328" i="36"/>
  <c r="V328" i="36"/>
  <c r="W328" i="36"/>
  <c r="X328" i="36"/>
  <c r="Y328" i="36"/>
  <c r="Z328" i="36"/>
  <c r="AA328" i="36"/>
  <c r="AB328" i="36"/>
  <c r="AC328" i="36"/>
  <c r="AD328" i="36"/>
  <c r="AE328" i="36"/>
  <c r="AF328" i="36"/>
  <c r="AG328" i="36"/>
  <c r="AH328" i="36"/>
  <c r="AI328" i="36"/>
  <c r="AJ328" i="36"/>
  <c r="AK328" i="36"/>
  <c r="AL328" i="36"/>
  <c r="AM328" i="36"/>
  <c r="R329" i="36"/>
  <c r="S329" i="36"/>
  <c r="T329" i="36"/>
  <c r="U329" i="36"/>
  <c r="V329" i="36"/>
  <c r="W329" i="36"/>
  <c r="X329" i="36"/>
  <c r="Y329" i="36"/>
  <c r="Z329" i="36"/>
  <c r="AA329" i="36"/>
  <c r="AB329" i="36"/>
  <c r="AC329" i="36"/>
  <c r="AD329" i="36"/>
  <c r="AE329" i="36"/>
  <c r="AF329" i="36"/>
  <c r="AG329" i="36"/>
  <c r="AH329" i="36"/>
  <c r="AI329" i="36"/>
  <c r="AJ329" i="36"/>
  <c r="AK329" i="36"/>
  <c r="AL329" i="36"/>
  <c r="AM329" i="36"/>
  <c r="R330" i="36"/>
  <c r="S330" i="36"/>
  <c r="T330" i="36"/>
  <c r="U330" i="36"/>
  <c r="V330" i="36"/>
  <c r="W330" i="36"/>
  <c r="X330" i="36"/>
  <c r="Y330" i="36"/>
  <c r="Z330" i="36"/>
  <c r="AA330" i="36"/>
  <c r="AB330" i="36"/>
  <c r="AC330" i="36"/>
  <c r="AD330" i="36"/>
  <c r="AE330" i="36"/>
  <c r="AF330" i="36"/>
  <c r="AG330" i="36"/>
  <c r="AH330" i="36"/>
  <c r="AI330" i="36"/>
  <c r="AJ330" i="36"/>
  <c r="AK330" i="36"/>
  <c r="AL330" i="36"/>
  <c r="AM330" i="36"/>
  <c r="R331" i="36"/>
  <c r="S331" i="36"/>
  <c r="T331" i="36"/>
  <c r="U331" i="36"/>
  <c r="V331" i="36"/>
  <c r="W331" i="36"/>
  <c r="X331" i="36"/>
  <c r="Y331" i="36"/>
  <c r="Z331" i="36"/>
  <c r="AA331" i="36"/>
  <c r="AB331" i="36"/>
  <c r="AC331" i="36"/>
  <c r="AD331" i="36"/>
  <c r="AE331" i="36"/>
  <c r="AF331" i="36"/>
  <c r="AG331" i="36"/>
  <c r="AH331" i="36"/>
  <c r="AI331" i="36"/>
  <c r="AJ331" i="36"/>
  <c r="AK331" i="36"/>
  <c r="AL331" i="36"/>
  <c r="AM331" i="36"/>
  <c r="R332" i="36"/>
  <c r="S332" i="36"/>
  <c r="T332" i="36"/>
  <c r="U332" i="36"/>
  <c r="V332" i="36"/>
  <c r="W332" i="36"/>
  <c r="X332" i="36"/>
  <c r="Y332" i="36"/>
  <c r="Z332" i="36"/>
  <c r="AA332" i="36"/>
  <c r="AB332" i="36"/>
  <c r="AC332" i="36"/>
  <c r="AD332" i="36"/>
  <c r="AE332" i="36"/>
  <c r="AF332" i="36"/>
  <c r="AG332" i="36"/>
  <c r="AH332" i="36"/>
  <c r="AI332" i="36"/>
  <c r="AJ332" i="36"/>
  <c r="AK332" i="36"/>
  <c r="AL332" i="36"/>
  <c r="AM332" i="36"/>
  <c r="R333" i="36"/>
  <c r="S333" i="36"/>
  <c r="T333" i="36"/>
  <c r="U333" i="36"/>
  <c r="V333" i="36"/>
  <c r="W333" i="36"/>
  <c r="X333" i="36"/>
  <c r="Y333" i="36"/>
  <c r="Z333" i="36"/>
  <c r="AA333" i="36"/>
  <c r="AB333" i="36"/>
  <c r="AC333" i="36"/>
  <c r="AD333" i="36"/>
  <c r="AE333" i="36"/>
  <c r="AF333" i="36"/>
  <c r="AG333" i="36"/>
  <c r="AH333" i="36"/>
  <c r="AI333" i="36"/>
  <c r="AJ333" i="36"/>
  <c r="AK333" i="36"/>
  <c r="AL333" i="36"/>
  <c r="AM333" i="36"/>
  <c r="R334" i="36"/>
  <c r="S334" i="36"/>
  <c r="T334" i="36"/>
  <c r="U334" i="36"/>
  <c r="V334" i="36"/>
  <c r="W334" i="36"/>
  <c r="X334" i="36"/>
  <c r="Y334" i="36"/>
  <c r="Z334" i="36"/>
  <c r="AA334" i="36"/>
  <c r="AB334" i="36"/>
  <c r="AC334" i="36"/>
  <c r="AD334" i="36"/>
  <c r="AE334" i="36"/>
  <c r="AF334" i="36"/>
  <c r="AG334" i="36"/>
  <c r="AH334" i="36"/>
  <c r="AI334" i="36"/>
  <c r="AJ334" i="36"/>
  <c r="AK334" i="36"/>
  <c r="AL334" i="36"/>
  <c r="AM334" i="36"/>
  <c r="R335" i="36"/>
  <c r="S335" i="36"/>
  <c r="T335" i="36"/>
  <c r="U335" i="36"/>
  <c r="V335" i="36"/>
  <c r="W335" i="36"/>
  <c r="X335" i="36"/>
  <c r="Y335" i="36"/>
  <c r="Z335" i="36"/>
  <c r="AA335" i="36"/>
  <c r="AB335" i="36"/>
  <c r="AC335" i="36"/>
  <c r="AD335" i="36"/>
  <c r="AE335" i="36"/>
  <c r="AF335" i="36"/>
  <c r="AG335" i="36"/>
  <c r="AH335" i="36"/>
  <c r="AI335" i="36"/>
  <c r="AJ335" i="36"/>
  <c r="AK335" i="36"/>
  <c r="AL335" i="36"/>
  <c r="AM335" i="36"/>
  <c r="R336" i="36"/>
  <c r="S336" i="36"/>
  <c r="T336" i="36"/>
  <c r="U336" i="36"/>
  <c r="V336" i="36"/>
  <c r="W336" i="36"/>
  <c r="X336" i="36"/>
  <c r="Y336" i="36"/>
  <c r="Z336" i="36"/>
  <c r="AA336" i="36"/>
  <c r="AB336" i="36"/>
  <c r="AC336" i="36"/>
  <c r="AD336" i="36"/>
  <c r="AE336" i="36"/>
  <c r="AF336" i="36"/>
  <c r="AG336" i="36"/>
  <c r="AH336" i="36"/>
  <c r="AI336" i="36"/>
  <c r="AJ336" i="36"/>
  <c r="AK336" i="36"/>
  <c r="AL336" i="36"/>
  <c r="AM336" i="36"/>
  <c r="R337" i="36"/>
  <c r="S337" i="36"/>
  <c r="T337" i="36"/>
  <c r="U337" i="36"/>
  <c r="V337" i="36"/>
  <c r="W337" i="36"/>
  <c r="X337" i="36"/>
  <c r="Y337" i="36"/>
  <c r="Z337" i="36"/>
  <c r="AA337" i="36"/>
  <c r="AB337" i="36"/>
  <c r="AC337" i="36"/>
  <c r="AD337" i="36"/>
  <c r="AE337" i="36"/>
  <c r="AF337" i="36"/>
  <c r="AG337" i="36"/>
  <c r="AH337" i="36"/>
  <c r="AI337" i="36"/>
  <c r="AJ337" i="36"/>
  <c r="AK337" i="36"/>
  <c r="AL337" i="36"/>
  <c r="AM337" i="36"/>
  <c r="R338" i="36"/>
  <c r="S338" i="36"/>
  <c r="T338" i="36"/>
  <c r="U338" i="36"/>
  <c r="V338" i="36"/>
  <c r="W338" i="36"/>
  <c r="X338" i="36"/>
  <c r="Y338" i="36"/>
  <c r="Z338" i="36"/>
  <c r="AA338" i="36"/>
  <c r="AB338" i="36"/>
  <c r="AC338" i="36"/>
  <c r="AD338" i="36"/>
  <c r="AE338" i="36"/>
  <c r="AF338" i="36"/>
  <c r="AG338" i="36"/>
  <c r="AH338" i="36"/>
  <c r="AI338" i="36"/>
  <c r="AJ338" i="36"/>
  <c r="AK338" i="36"/>
  <c r="AL338" i="36"/>
  <c r="AM338" i="36"/>
  <c r="R339" i="36"/>
  <c r="S339" i="36"/>
  <c r="T339" i="36"/>
  <c r="U339" i="36"/>
  <c r="V339" i="36"/>
  <c r="W339" i="36"/>
  <c r="X339" i="36"/>
  <c r="Y339" i="36"/>
  <c r="Z339" i="36"/>
  <c r="AA339" i="36"/>
  <c r="AB339" i="36"/>
  <c r="AC339" i="36"/>
  <c r="AD339" i="36"/>
  <c r="AE339" i="36"/>
  <c r="AF339" i="36"/>
  <c r="AG339" i="36"/>
  <c r="AH339" i="36"/>
  <c r="AI339" i="36"/>
  <c r="AJ339" i="36"/>
  <c r="AK339" i="36"/>
  <c r="AL339" i="36"/>
  <c r="AM339" i="36"/>
  <c r="R340" i="36"/>
  <c r="S340" i="36"/>
  <c r="T340" i="36"/>
  <c r="U340" i="36"/>
  <c r="V340" i="36"/>
  <c r="W340" i="36"/>
  <c r="X340" i="36"/>
  <c r="Y340" i="36"/>
  <c r="Z340" i="36"/>
  <c r="AA340" i="36"/>
  <c r="AB340" i="36"/>
  <c r="AC340" i="36"/>
  <c r="AD340" i="36"/>
  <c r="AE340" i="36"/>
  <c r="AF340" i="36"/>
  <c r="AG340" i="36"/>
  <c r="AH340" i="36"/>
  <c r="AI340" i="36"/>
  <c r="AJ340" i="36"/>
  <c r="AK340" i="36"/>
  <c r="AL340" i="36"/>
  <c r="AM340" i="36"/>
  <c r="R341" i="36"/>
  <c r="S341" i="36"/>
  <c r="T341" i="36"/>
  <c r="U341" i="36"/>
  <c r="V341" i="36"/>
  <c r="W341" i="36"/>
  <c r="X341" i="36"/>
  <c r="Y341" i="36"/>
  <c r="Z341" i="36"/>
  <c r="AA341" i="36"/>
  <c r="AB341" i="36"/>
  <c r="AC341" i="36"/>
  <c r="AD341" i="36"/>
  <c r="AE341" i="36"/>
  <c r="AF341" i="36"/>
  <c r="AG341" i="36"/>
  <c r="AH341" i="36"/>
  <c r="AI341" i="36"/>
  <c r="AJ341" i="36"/>
  <c r="AK341" i="36"/>
  <c r="AL341" i="36"/>
  <c r="AM341" i="36"/>
  <c r="R342" i="36"/>
  <c r="S342" i="36"/>
  <c r="T342" i="36"/>
  <c r="U342" i="36"/>
  <c r="V342" i="36"/>
  <c r="W342" i="36"/>
  <c r="X342" i="36"/>
  <c r="Y342" i="36"/>
  <c r="Z342" i="36"/>
  <c r="AA342" i="36"/>
  <c r="AB342" i="36"/>
  <c r="AC342" i="36"/>
  <c r="AD342" i="36"/>
  <c r="AE342" i="36"/>
  <c r="AF342" i="36"/>
  <c r="AG342" i="36"/>
  <c r="AH342" i="36"/>
  <c r="AI342" i="36"/>
  <c r="AJ342" i="36"/>
  <c r="AK342" i="36"/>
  <c r="AL342" i="36"/>
  <c r="AM342" i="36"/>
  <c r="R343" i="36"/>
  <c r="S343" i="36"/>
  <c r="T343" i="36"/>
  <c r="U343" i="36"/>
  <c r="V343" i="36"/>
  <c r="W343" i="36"/>
  <c r="X343" i="36"/>
  <c r="Y343" i="36"/>
  <c r="Z343" i="36"/>
  <c r="AA343" i="36"/>
  <c r="AB343" i="36"/>
  <c r="AC343" i="36"/>
  <c r="AD343" i="36"/>
  <c r="AE343" i="36"/>
  <c r="AF343" i="36"/>
  <c r="AG343" i="36"/>
  <c r="AH343" i="36"/>
  <c r="AI343" i="36"/>
  <c r="AJ343" i="36"/>
  <c r="AK343" i="36"/>
  <c r="AL343" i="36"/>
  <c r="AM343" i="36"/>
  <c r="R344" i="36"/>
  <c r="S344" i="36"/>
  <c r="T344" i="36"/>
  <c r="U344" i="36"/>
  <c r="V344" i="36"/>
  <c r="W344" i="36"/>
  <c r="X344" i="36"/>
  <c r="Y344" i="36"/>
  <c r="Z344" i="36"/>
  <c r="AA344" i="36"/>
  <c r="AB344" i="36"/>
  <c r="AC344" i="36"/>
  <c r="AD344" i="36"/>
  <c r="AE344" i="36"/>
  <c r="AF344" i="36"/>
  <c r="AG344" i="36"/>
  <c r="AH344" i="36"/>
  <c r="AI344" i="36"/>
  <c r="AJ344" i="36"/>
  <c r="AK344" i="36"/>
  <c r="AL344" i="36"/>
  <c r="AM344" i="36"/>
  <c r="R345" i="36"/>
  <c r="S345" i="36"/>
  <c r="T345" i="36"/>
  <c r="U345" i="36"/>
  <c r="V345" i="36"/>
  <c r="W345" i="36"/>
  <c r="X345" i="36"/>
  <c r="Y345" i="36"/>
  <c r="Z345" i="36"/>
  <c r="AA345" i="36"/>
  <c r="AB345" i="36"/>
  <c r="AC345" i="36"/>
  <c r="AD345" i="36"/>
  <c r="AE345" i="36"/>
  <c r="AF345" i="36"/>
  <c r="AG345" i="36"/>
  <c r="AH345" i="36"/>
  <c r="AI345" i="36"/>
  <c r="AJ345" i="36"/>
  <c r="AK345" i="36"/>
  <c r="AL345" i="36"/>
  <c r="AM345" i="36"/>
  <c r="R346" i="36"/>
  <c r="S346" i="36"/>
  <c r="T346" i="36"/>
  <c r="U346" i="36"/>
  <c r="V346" i="36"/>
  <c r="W346" i="36"/>
  <c r="X346" i="36"/>
  <c r="Y346" i="36"/>
  <c r="Z346" i="36"/>
  <c r="AA346" i="36"/>
  <c r="AB346" i="36"/>
  <c r="AC346" i="36"/>
  <c r="AD346" i="36"/>
  <c r="AE346" i="36"/>
  <c r="AF346" i="36"/>
  <c r="AG346" i="36"/>
  <c r="AH346" i="36"/>
  <c r="AI346" i="36"/>
  <c r="AJ346" i="36"/>
  <c r="AK346" i="36"/>
  <c r="AL346" i="36"/>
  <c r="AM346" i="36"/>
  <c r="R347" i="36"/>
  <c r="S347" i="36"/>
  <c r="T347" i="36"/>
  <c r="U347" i="36"/>
  <c r="V347" i="36"/>
  <c r="W347" i="36"/>
  <c r="X347" i="36"/>
  <c r="Y347" i="36"/>
  <c r="Z347" i="36"/>
  <c r="AA347" i="36"/>
  <c r="AB347" i="36"/>
  <c r="AC347" i="36"/>
  <c r="AD347" i="36"/>
  <c r="AE347" i="36"/>
  <c r="AF347" i="36"/>
  <c r="AG347" i="36"/>
  <c r="AH347" i="36"/>
  <c r="AI347" i="36"/>
  <c r="AJ347" i="36"/>
  <c r="AK347" i="36"/>
  <c r="AL347" i="36"/>
  <c r="AM347" i="36"/>
  <c r="R348" i="36"/>
  <c r="S348" i="36"/>
  <c r="T348" i="36"/>
  <c r="U348" i="36"/>
  <c r="V348" i="36"/>
  <c r="W348" i="36"/>
  <c r="X348" i="36"/>
  <c r="Y348" i="36"/>
  <c r="Z348" i="36"/>
  <c r="AA348" i="36"/>
  <c r="AB348" i="36"/>
  <c r="AC348" i="36"/>
  <c r="AD348" i="36"/>
  <c r="AE348" i="36"/>
  <c r="AF348" i="36"/>
  <c r="AG348" i="36"/>
  <c r="AH348" i="36"/>
  <c r="AI348" i="36"/>
  <c r="AJ348" i="36"/>
  <c r="AK348" i="36"/>
  <c r="AL348" i="36"/>
  <c r="AM348" i="36"/>
  <c r="R349" i="36"/>
  <c r="S349" i="36"/>
  <c r="T349" i="36"/>
  <c r="U349" i="36"/>
  <c r="V349" i="36"/>
  <c r="W349" i="36"/>
  <c r="X349" i="36"/>
  <c r="Y349" i="36"/>
  <c r="Z349" i="36"/>
  <c r="AA349" i="36"/>
  <c r="AB349" i="36"/>
  <c r="AC349" i="36"/>
  <c r="AD349" i="36"/>
  <c r="AE349" i="36"/>
  <c r="AF349" i="36"/>
  <c r="AG349" i="36"/>
  <c r="AH349" i="36"/>
  <c r="AI349" i="36"/>
  <c r="AJ349" i="36"/>
  <c r="AK349" i="36"/>
  <c r="AL349" i="36"/>
  <c r="AM349" i="36"/>
  <c r="R350" i="36"/>
  <c r="S350" i="36"/>
  <c r="T350" i="36"/>
  <c r="U350" i="36"/>
  <c r="V350" i="36"/>
  <c r="W350" i="36"/>
  <c r="X350" i="36"/>
  <c r="Y350" i="36"/>
  <c r="Z350" i="36"/>
  <c r="AA350" i="36"/>
  <c r="AB350" i="36"/>
  <c r="AC350" i="36"/>
  <c r="AD350" i="36"/>
  <c r="AE350" i="36"/>
  <c r="AF350" i="36"/>
  <c r="AG350" i="36"/>
  <c r="AH350" i="36"/>
  <c r="AI350" i="36"/>
  <c r="AJ350" i="36"/>
  <c r="AK350" i="36"/>
  <c r="AL350" i="36"/>
  <c r="AM350" i="36"/>
  <c r="R351" i="36"/>
  <c r="S351" i="36"/>
  <c r="T351" i="36"/>
  <c r="U351" i="36"/>
  <c r="V351" i="36"/>
  <c r="W351" i="36"/>
  <c r="X351" i="36"/>
  <c r="Y351" i="36"/>
  <c r="Z351" i="36"/>
  <c r="AA351" i="36"/>
  <c r="AB351" i="36"/>
  <c r="AC351" i="36"/>
  <c r="AD351" i="36"/>
  <c r="AE351" i="36"/>
  <c r="AF351" i="36"/>
  <c r="AG351" i="36"/>
  <c r="AH351" i="36"/>
  <c r="AI351" i="36"/>
  <c r="AJ351" i="36"/>
  <c r="AK351" i="36"/>
  <c r="AL351" i="36"/>
  <c r="AM351" i="36"/>
  <c r="R352" i="36"/>
  <c r="S352" i="36"/>
  <c r="T352" i="36"/>
  <c r="U352" i="36"/>
  <c r="V352" i="36"/>
  <c r="W352" i="36"/>
  <c r="X352" i="36"/>
  <c r="Y352" i="36"/>
  <c r="Z352" i="36"/>
  <c r="AA352" i="36"/>
  <c r="AB352" i="36"/>
  <c r="AC352" i="36"/>
  <c r="AD352" i="36"/>
  <c r="AE352" i="36"/>
  <c r="AF352" i="36"/>
  <c r="AG352" i="36"/>
  <c r="AH352" i="36"/>
  <c r="AI352" i="36"/>
  <c r="AJ352" i="36"/>
  <c r="AK352" i="36"/>
  <c r="AL352" i="36"/>
  <c r="AM352" i="36"/>
  <c r="R353" i="36"/>
  <c r="S353" i="36"/>
  <c r="T353" i="36"/>
  <c r="U353" i="36"/>
  <c r="V353" i="36"/>
  <c r="W353" i="36"/>
  <c r="X353" i="36"/>
  <c r="Y353" i="36"/>
  <c r="Z353" i="36"/>
  <c r="AA353" i="36"/>
  <c r="AB353" i="36"/>
  <c r="AC353" i="36"/>
  <c r="AD353" i="36"/>
  <c r="AE353" i="36"/>
  <c r="AF353" i="36"/>
  <c r="AG353" i="36"/>
  <c r="AH353" i="36"/>
  <c r="AI353" i="36"/>
  <c r="AJ353" i="36"/>
  <c r="AK353" i="36"/>
  <c r="AL353" i="36"/>
  <c r="AM353" i="36"/>
  <c r="R354" i="36"/>
  <c r="S354" i="36"/>
  <c r="T354" i="36"/>
  <c r="U354" i="36"/>
  <c r="V354" i="36"/>
  <c r="W354" i="36"/>
  <c r="X354" i="36"/>
  <c r="Y354" i="36"/>
  <c r="Z354" i="36"/>
  <c r="AA354" i="36"/>
  <c r="AB354" i="36"/>
  <c r="AC354" i="36"/>
  <c r="AD354" i="36"/>
  <c r="AE354" i="36"/>
  <c r="AF354" i="36"/>
  <c r="AG354" i="36"/>
  <c r="AH354" i="36"/>
  <c r="AI354" i="36"/>
  <c r="AJ354" i="36"/>
  <c r="AK354" i="36"/>
  <c r="AL354" i="36"/>
  <c r="AM354" i="36"/>
  <c r="R355" i="36"/>
  <c r="S355" i="36"/>
  <c r="T355" i="36"/>
  <c r="U355" i="36"/>
  <c r="V355" i="36"/>
  <c r="W355" i="36"/>
  <c r="X355" i="36"/>
  <c r="Y355" i="36"/>
  <c r="Z355" i="36"/>
  <c r="AA355" i="36"/>
  <c r="AB355" i="36"/>
  <c r="AC355" i="36"/>
  <c r="AD355" i="36"/>
  <c r="AE355" i="36"/>
  <c r="AF355" i="36"/>
  <c r="AG355" i="36"/>
  <c r="AH355" i="36"/>
  <c r="AI355" i="36"/>
  <c r="AJ355" i="36"/>
  <c r="AK355" i="36"/>
  <c r="AL355" i="36"/>
  <c r="AM355" i="36"/>
  <c r="R356" i="36"/>
  <c r="S356" i="36"/>
  <c r="T356" i="36"/>
  <c r="U356" i="36"/>
  <c r="V356" i="36"/>
  <c r="W356" i="36"/>
  <c r="X356" i="36"/>
  <c r="Y356" i="36"/>
  <c r="Z356" i="36"/>
  <c r="AA356" i="36"/>
  <c r="AB356" i="36"/>
  <c r="AC356" i="36"/>
  <c r="AD356" i="36"/>
  <c r="AE356" i="36"/>
  <c r="AF356" i="36"/>
  <c r="AG356" i="36"/>
  <c r="AH356" i="36"/>
  <c r="AI356" i="36"/>
  <c r="AJ356" i="36"/>
  <c r="AK356" i="36"/>
  <c r="AL356" i="36"/>
  <c r="AM356" i="36"/>
  <c r="R357" i="36"/>
  <c r="S357" i="36"/>
  <c r="T357" i="36"/>
  <c r="U357" i="36"/>
  <c r="V357" i="36"/>
  <c r="W357" i="36"/>
  <c r="X357" i="36"/>
  <c r="Y357" i="36"/>
  <c r="Z357" i="36"/>
  <c r="AA357" i="36"/>
  <c r="AB357" i="36"/>
  <c r="AC357" i="36"/>
  <c r="AD357" i="36"/>
  <c r="AE357" i="36"/>
  <c r="AF357" i="36"/>
  <c r="AG357" i="36"/>
  <c r="AH357" i="36"/>
  <c r="AI357" i="36"/>
  <c r="AJ357" i="36"/>
  <c r="AK357" i="36"/>
  <c r="AL357" i="36"/>
  <c r="AM357" i="36"/>
  <c r="R358" i="36"/>
  <c r="S358" i="36"/>
  <c r="T358" i="36"/>
  <c r="U358" i="36"/>
  <c r="V358" i="36"/>
  <c r="W358" i="36"/>
  <c r="X358" i="36"/>
  <c r="Y358" i="36"/>
  <c r="Z358" i="36"/>
  <c r="AA358" i="36"/>
  <c r="AB358" i="36"/>
  <c r="AC358" i="36"/>
  <c r="AD358" i="36"/>
  <c r="AE358" i="36"/>
  <c r="AF358" i="36"/>
  <c r="AG358" i="36"/>
  <c r="AH358" i="36"/>
  <c r="AI358" i="36"/>
  <c r="AJ358" i="36"/>
  <c r="AK358" i="36"/>
  <c r="AL358" i="36"/>
  <c r="AM358" i="36"/>
  <c r="R359" i="36"/>
  <c r="S359" i="36"/>
  <c r="T359" i="36"/>
  <c r="U359" i="36"/>
  <c r="V359" i="36"/>
  <c r="W359" i="36"/>
  <c r="X359" i="36"/>
  <c r="Y359" i="36"/>
  <c r="Z359" i="36"/>
  <c r="AA359" i="36"/>
  <c r="AB359" i="36"/>
  <c r="AC359" i="36"/>
  <c r="AD359" i="36"/>
  <c r="AE359" i="36"/>
  <c r="AF359" i="36"/>
  <c r="AG359" i="36"/>
  <c r="AH359" i="36"/>
  <c r="AI359" i="36"/>
  <c r="AJ359" i="36"/>
  <c r="AK359" i="36"/>
  <c r="AL359" i="36"/>
  <c r="AM359" i="36"/>
  <c r="R360" i="36"/>
  <c r="S360" i="36"/>
  <c r="T360" i="36"/>
  <c r="U360" i="36"/>
  <c r="V360" i="36"/>
  <c r="W360" i="36"/>
  <c r="X360" i="36"/>
  <c r="Y360" i="36"/>
  <c r="Z360" i="36"/>
  <c r="AA360" i="36"/>
  <c r="AB360" i="36"/>
  <c r="AC360" i="36"/>
  <c r="AD360" i="36"/>
  <c r="AE360" i="36"/>
  <c r="AF360" i="36"/>
  <c r="AG360" i="36"/>
  <c r="AH360" i="36"/>
  <c r="AI360" i="36"/>
  <c r="AJ360" i="36"/>
  <c r="AK360" i="36"/>
  <c r="AL360" i="36"/>
  <c r="AM360" i="36"/>
  <c r="R361" i="36"/>
  <c r="S361" i="36"/>
  <c r="T361" i="36"/>
  <c r="U361" i="36"/>
  <c r="V361" i="36"/>
  <c r="W361" i="36"/>
  <c r="X361" i="36"/>
  <c r="Y361" i="36"/>
  <c r="Z361" i="36"/>
  <c r="AA361" i="36"/>
  <c r="AB361" i="36"/>
  <c r="AC361" i="36"/>
  <c r="AD361" i="36"/>
  <c r="AE361" i="36"/>
  <c r="AF361" i="36"/>
  <c r="AG361" i="36"/>
  <c r="AH361" i="36"/>
  <c r="AI361" i="36"/>
  <c r="AJ361" i="36"/>
  <c r="AK361" i="36"/>
  <c r="AL361" i="36"/>
  <c r="AM361" i="36"/>
  <c r="R362" i="36"/>
  <c r="S362" i="36"/>
  <c r="T362" i="36"/>
  <c r="U362" i="36"/>
  <c r="V362" i="36"/>
  <c r="W362" i="36"/>
  <c r="X362" i="36"/>
  <c r="Y362" i="36"/>
  <c r="Z362" i="36"/>
  <c r="AA362" i="36"/>
  <c r="AB362" i="36"/>
  <c r="AC362" i="36"/>
  <c r="AD362" i="36"/>
  <c r="AE362" i="36"/>
  <c r="AF362" i="36"/>
  <c r="AG362" i="36"/>
  <c r="AH362" i="36"/>
  <c r="AI362" i="36"/>
  <c r="AJ362" i="36"/>
  <c r="AK362" i="36"/>
  <c r="AL362" i="36"/>
  <c r="AM362" i="36"/>
  <c r="R363" i="36"/>
  <c r="S363" i="36"/>
  <c r="T363" i="36"/>
  <c r="U363" i="36"/>
  <c r="V363" i="36"/>
  <c r="W363" i="36"/>
  <c r="X363" i="36"/>
  <c r="Y363" i="36"/>
  <c r="Z363" i="36"/>
  <c r="AA363" i="36"/>
  <c r="AB363" i="36"/>
  <c r="AC363" i="36"/>
  <c r="AD363" i="36"/>
  <c r="AE363" i="36"/>
  <c r="AF363" i="36"/>
  <c r="AG363" i="36"/>
  <c r="AH363" i="36"/>
  <c r="AI363" i="36"/>
  <c r="AJ363" i="36"/>
  <c r="AK363" i="36"/>
  <c r="AL363" i="36"/>
  <c r="AM363" i="36"/>
  <c r="R364" i="36"/>
  <c r="S364" i="36"/>
  <c r="T364" i="36"/>
  <c r="U364" i="36"/>
  <c r="V364" i="36"/>
  <c r="W364" i="36"/>
  <c r="X364" i="36"/>
  <c r="Y364" i="36"/>
  <c r="Z364" i="36"/>
  <c r="AA364" i="36"/>
  <c r="AB364" i="36"/>
  <c r="AC364" i="36"/>
  <c r="AD364" i="36"/>
  <c r="AE364" i="36"/>
  <c r="AF364" i="36"/>
  <c r="AG364" i="36"/>
  <c r="AH364" i="36"/>
  <c r="AI364" i="36"/>
  <c r="AJ364" i="36"/>
  <c r="AK364" i="36"/>
  <c r="AL364" i="36"/>
  <c r="AM364" i="36"/>
  <c r="R365" i="36"/>
  <c r="S365" i="36"/>
  <c r="T365" i="36"/>
  <c r="U365" i="36"/>
  <c r="V365" i="36"/>
  <c r="W365" i="36"/>
  <c r="X365" i="36"/>
  <c r="Y365" i="36"/>
  <c r="Z365" i="36"/>
  <c r="AA365" i="36"/>
  <c r="AB365" i="36"/>
  <c r="AC365" i="36"/>
  <c r="AD365" i="36"/>
  <c r="AE365" i="36"/>
  <c r="AF365" i="36"/>
  <c r="AG365" i="36"/>
  <c r="AH365" i="36"/>
  <c r="AI365" i="36"/>
  <c r="AJ365" i="36"/>
  <c r="AK365" i="36"/>
  <c r="AL365" i="36"/>
  <c r="AM365" i="36"/>
  <c r="R366" i="36"/>
  <c r="S366" i="36"/>
  <c r="T366" i="36"/>
  <c r="U366" i="36"/>
  <c r="V366" i="36"/>
  <c r="W366" i="36"/>
  <c r="X366" i="36"/>
  <c r="Y366" i="36"/>
  <c r="Z366" i="36"/>
  <c r="AA366" i="36"/>
  <c r="AB366" i="36"/>
  <c r="AC366" i="36"/>
  <c r="AD366" i="36"/>
  <c r="AE366" i="36"/>
  <c r="AF366" i="36"/>
  <c r="AG366" i="36"/>
  <c r="AH366" i="36"/>
  <c r="AI366" i="36"/>
  <c r="AJ366" i="36"/>
  <c r="AK366" i="36"/>
  <c r="AL366" i="36"/>
  <c r="AM366" i="36"/>
  <c r="R367" i="36"/>
  <c r="S367" i="36"/>
  <c r="T367" i="36"/>
  <c r="U367" i="36"/>
  <c r="V367" i="36"/>
  <c r="W367" i="36"/>
  <c r="X367" i="36"/>
  <c r="Y367" i="36"/>
  <c r="Z367" i="36"/>
  <c r="AA367" i="36"/>
  <c r="AB367" i="36"/>
  <c r="AC367" i="36"/>
  <c r="AD367" i="36"/>
  <c r="AE367" i="36"/>
  <c r="AF367" i="36"/>
  <c r="AG367" i="36"/>
  <c r="AH367" i="36"/>
  <c r="AI367" i="36"/>
  <c r="AJ367" i="36"/>
  <c r="AK367" i="36"/>
  <c r="AL367" i="36"/>
  <c r="AM367" i="36"/>
  <c r="R368" i="36"/>
  <c r="S368" i="36"/>
  <c r="T368" i="36"/>
  <c r="U368" i="36"/>
  <c r="V368" i="36"/>
  <c r="W368" i="36"/>
  <c r="X368" i="36"/>
  <c r="Y368" i="36"/>
  <c r="Z368" i="36"/>
  <c r="AA368" i="36"/>
  <c r="AB368" i="36"/>
  <c r="AC368" i="36"/>
  <c r="AD368" i="36"/>
  <c r="AE368" i="36"/>
  <c r="AF368" i="36"/>
  <c r="AG368" i="36"/>
  <c r="AH368" i="36"/>
  <c r="AI368" i="36"/>
  <c r="AJ368" i="36"/>
  <c r="AK368" i="36"/>
  <c r="AL368" i="36"/>
  <c r="AM368" i="36"/>
  <c r="R369" i="36"/>
  <c r="S369" i="36"/>
  <c r="T369" i="36"/>
  <c r="U369" i="36"/>
  <c r="V369" i="36"/>
  <c r="W369" i="36"/>
  <c r="X369" i="36"/>
  <c r="Y369" i="36"/>
  <c r="Z369" i="36"/>
  <c r="AA369" i="36"/>
  <c r="AB369" i="36"/>
  <c r="AC369" i="36"/>
  <c r="AD369" i="36"/>
  <c r="AE369" i="36"/>
  <c r="AF369" i="36"/>
  <c r="AG369" i="36"/>
  <c r="AH369" i="36"/>
  <c r="AI369" i="36"/>
  <c r="AJ369" i="36"/>
  <c r="AK369" i="36"/>
  <c r="AL369" i="36"/>
  <c r="AM369" i="36"/>
  <c r="R370" i="36"/>
  <c r="S370" i="36"/>
  <c r="T370" i="36"/>
  <c r="U370" i="36"/>
  <c r="V370" i="36"/>
  <c r="W370" i="36"/>
  <c r="X370" i="36"/>
  <c r="Y370" i="36"/>
  <c r="Z370" i="36"/>
  <c r="AA370" i="36"/>
  <c r="AB370" i="36"/>
  <c r="AC370" i="36"/>
  <c r="AD370" i="36"/>
  <c r="AE370" i="36"/>
  <c r="AF370" i="36"/>
  <c r="AG370" i="36"/>
  <c r="AH370" i="36"/>
  <c r="AI370" i="36"/>
  <c r="AJ370" i="36"/>
  <c r="AK370" i="36"/>
  <c r="AL370" i="36"/>
  <c r="AM370" i="36"/>
  <c r="R371" i="36"/>
  <c r="S371" i="36"/>
  <c r="T371" i="36"/>
  <c r="U371" i="36"/>
  <c r="V371" i="36"/>
  <c r="W371" i="36"/>
  <c r="X371" i="36"/>
  <c r="Y371" i="36"/>
  <c r="Z371" i="36"/>
  <c r="AA371" i="36"/>
  <c r="AB371" i="36"/>
  <c r="AC371" i="36"/>
  <c r="AD371" i="36"/>
  <c r="AE371" i="36"/>
  <c r="AF371" i="36"/>
  <c r="AG371" i="36"/>
  <c r="AH371" i="36"/>
  <c r="AI371" i="36"/>
  <c r="AJ371" i="36"/>
  <c r="AK371" i="36"/>
  <c r="AL371" i="36"/>
  <c r="AM371" i="36"/>
  <c r="R372" i="36"/>
  <c r="S372" i="36"/>
  <c r="T372" i="36"/>
  <c r="U372" i="36"/>
  <c r="V372" i="36"/>
  <c r="W372" i="36"/>
  <c r="X372" i="36"/>
  <c r="Y372" i="36"/>
  <c r="Z372" i="36"/>
  <c r="AA372" i="36"/>
  <c r="AB372" i="36"/>
  <c r="AC372" i="36"/>
  <c r="AD372" i="36"/>
  <c r="AE372" i="36"/>
  <c r="AF372" i="36"/>
  <c r="AG372" i="36"/>
  <c r="AH372" i="36"/>
  <c r="AI372" i="36"/>
  <c r="AJ372" i="36"/>
  <c r="AK372" i="36"/>
  <c r="AL372" i="36"/>
  <c r="AM372" i="36"/>
  <c r="R373" i="36"/>
  <c r="S373" i="36"/>
  <c r="T373" i="36"/>
  <c r="U373" i="36"/>
  <c r="V373" i="36"/>
  <c r="W373" i="36"/>
  <c r="X373" i="36"/>
  <c r="Y373" i="36"/>
  <c r="Z373" i="36"/>
  <c r="AA373" i="36"/>
  <c r="AB373" i="36"/>
  <c r="AC373" i="36"/>
  <c r="AD373" i="36"/>
  <c r="AE373" i="36"/>
  <c r="AF373" i="36"/>
  <c r="AG373" i="36"/>
  <c r="AH373" i="36"/>
  <c r="AI373" i="36"/>
  <c r="AJ373" i="36"/>
  <c r="AK373" i="36"/>
  <c r="AL373" i="36"/>
  <c r="AM373" i="36"/>
  <c r="R374" i="36"/>
  <c r="S374" i="36"/>
  <c r="T374" i="36"/>
  <c r="U374" i="36"/>
  <c r="V374" i="36"/>
  <c r="W374" i="36"/>
  <c r="X374" i="36"/>
  <c r="Y374" i="36"/>
  <c r="Z374" i="36"/>
  <c r="AA374" i="36"/>
  <c r="AB374" i="36"/>
  <c r="AC374" i="36"/>
  <c r="AD374" i="36"/>
  <c r="AE374" i="36"/>
  <c r="AF374" i="36"/>
  <c r="AG374" i="36"/>
  <c r="AH374" i="36"/>
  <c r="AI374" i="36"/>
  <c r="AJ374" i="36"/>
  <c r="AK374" i="36"/>
  <c r="AL374" i="36"/>
  <c r="AM374" i="36"/>
  <c r="R375" i="36"/>
  <c r="S375" i="36"/>
  <c r="T375" i="36"/>
  <c r="U375" i="36"/>
  <c r="V375" i="36"/>
  <c r="W375" i="36"/>
  <c r="X375" i="36"/>
  <c r="Y375" i="36"/>
  <c r="Z375" i="36"/>
  <c r="AA375" i="36"/>
  <c r="AB375" i="36"/>
  <c r="AC375" i="36"/>
  <c r="AD375" i="36"/>
  <c r="AE375" i="36"/>
  <c r="AF375" i="36"/>
  <c r="AG375" i="36"/>
  <c r="AH375" i="36"/>
  <c r="AI375" i="36"/>
  <c r="AJ375" i="36"/>
  <c r="AK375" i="36"/>
  <c r="AL375" i="36"/>
  <c r="AM375" i="36"/>
  <c r="R376" i="36"/>
  <c r="S376" i="36"/>
  <c r="T376" i="36"/>
  <c r="U376" i="36"/>
  <c r="V376" i="36"/>
  <c r="W376" i="36"/>
  <c r="X376" i="36"/>
  <c r="Y376" i="36"/>
  <c r="Z376" i="36"/>
  <c r="AA376" i="36"/>
  <c r="AB376" i="36"/>
  <c r="AC376" i="36"/>
  <c r="AD376" i="36"/>
  <c r="AE376" i="36"/>
  <c r="AF376" i="36"/>
  <c r="AG376" i="36"/>
  <c r="AH376" i="36"/>
  <c r="AI376" i="36"/>
  <c r="AJ376" i="36"/>
  <c r="AK376" i="36"/>
  <c r="AL376" i="36"/>
  <c r="AM376" i="36"/>
  <c r="R377" i="36"/>
  <c r="S377" i="36"/>
  <c r="T377" i="36"/>
  <c r="U377" i="36"/>
  <c r="V377" i="36"/>
  <c r="W377" i="36"/>
  <c r="X377" i="36"/>
  <c r="Y377" i="36"/>
  <c r="Z377" i="36"/>
  <c r="AA377" i="36"/>
  <c r="AB377" i="36"/>
  <c r="AC377" i="36"/>
  <c r="AD377" i="36"/>
  <c r="AE377" i="36"/>
  <c r="AF377" i="36"/>
  <c r="AG377" i="36"/>
  <c r="AH377" i="36"/>
  <c r="AI377" i="36"/>
  <c r="AJ377" i="36"/>
  <c r="AK377" i="36"/>
  <c r="AL377" i="36"/>
  <c r="AM377" i="36"/>
  <c r="R378" i="36"/>
  <c r="S378" i="36"/>
  <c r="T378" i="36"/>
  <c r="U378" i="36"/>
  <c r="V378" i="36"/>
  <c r="W378" i="36"/>
  <c r="X378" i="36"/>
  <c r="Y378" i="36"/>
  <c r="Z378" i="36"/>
  <c r="AA378" i="36"/>
  <c r="AB378" i="36"/>
  <c r="AC378" i="36"/>
  <c r="AD378" i="36"/>
  <c r="AE378" i="36"/>
  <c r="AF378" i="36"/>
  <c r="AG378" i="36"/>
  <c r="AH378" i="36"/>
  <c r="AI378" i="36"/>
  <c r="AJ378" i="36"/>
  <c r="AK378" i="36"/>
  <c r="AL378" i="36"/>
  <c r="AM378" i="36"/>
  <c r="R379" i="36"/>
  <c r="S379" i="36"/>
  <c r="T379" i="36"/>
  <c r="U379" i="36"/>
  <c r="V379" i="36"/>
  <c r="W379" i="36"/>
  <c r="X379" i="36"/>
  <c r="Y379" i="36"/>
  <c r="Z379" i="36"/>
  <c r="AA379" i="36"/>
  <c r="AB379" i="36"/>
  <c r="AC379" i="36"/>
  <c r="AD379" i="36"/>
  <c r="AE379" i="36"/>
  <c r="AF379" i="36"/>
  <c r="AG379" i="36"/>
  <c r="AH379" i="36"/>
  <c r="AI379" i="36"/>
  <c r="AJ379" i="36"/>
  <c r="AK379" i="36"/>
  <c r="AL379" i="36"/>
  <c r="AM379" i="36"/>
  <c r="R380" i="36"/>
  <c r="S380" i="36"/>
  <c r="T380" i="36"/>
  <c r="U380" i="36"/>
  <c r="V380" i="36"/>
  <c r="W380" i="36"/>
  <c r="X380" i="36"/>
  <c r="Y380" i="36"/>
  <c r="Z380" i="36"/>
  <c r="AA380" i="36"/>
  <c r="AB380" i="36"/>
  <c r="AC380" i="36"/>
  <c r="AD380" i="36"/>
  <c r="AE380" i="36"/>
  <c r="AF380" i="36"/>
  <c r="AG380" i="36"/>
  <c r="AH380" i="36"/>
  <c r="AI380" i="36"/>
  <c r="AJ380" i="36"/>
  <c r="AK380" i="36"/>
  <c r="AL380" i="36"/>
  <c r="AM380" i="36"/>
  <c r="R381" i="36"/>
  <c r="S381" i="36"/>
  <c r="T381" i="36"/>
  <c r="U381" i="36"/>
  <c r="V381" i="36"/>
  <c r="W381" i="36"/>
  <c r="X381" i="36"/>
  <c r="Y381" i="36"/>
  <c r="Z381" i="36"/>
  <c r="AA381" i="36"/>
  <c r="AB381" i="36"/>
  <c r="AC381" i="36"/>
  <c r="AD381" i="36"/>
  <c r="AE381" i="36"/>
  <c r="AF381" i="36"/>
  <c r="AG381" i="36"/>
  <c r="AH381" i="36"/>
  <c r="AI381" i="36"/>
  <c r="AJ381" i="36"/>
  <c r="AK381" i="36"/>
  <c r="AL381" i="36"/>
  <c r="AM381" i="36"/>
  <c r="R382" i="36"/>
  <c r="S382" i="36"/>
  <c r="T382" i="36"/>
  <c r="U382" i="36"/>
  <c r="V382" i="36"/>
  <c r="W382" i="36"/>
  <c r="X382" i="36"/>
  <c r="Y382" i="36"/>
  <c r="Z382" i="36"/>
  <c r="AA382" i="36"/>
  <c r="AB382" i="36"/>
  <c r="AC382" i="36"/>
  <c r="AD382" i="36"/>
  <c r="AE382" i="36"/>
  <c r="AF382" i="36"/>
  <c r="AG382" i="36"/>
  <c r="AH382" i="36"/>
  <c r="AI382" i="36"/>
  <c r="AJ382" i="36"/>
  <c r="AK382" i="36"/>
  <c r="AL382" i="36"/>
  <c r="AM382" i="36"/>
  <c r="R383" i="36"/>
  <c r="S383" i="36"/>
  <c r="T383" i="36"/>
  <c r="U383" i="36"/>
  <c r="V383" i="36"/>
  <c r="W383" i="36"/>
  <c r="X383" i="36"/>
  <c r="Y383" i="36"/>
  <c r="Z383" i="36"/>
  <c r="AA383" i="36"/>
  <c r="AB383" i="36"/>
  <c r="AC383" i="36"/>
  <c r="AD383" i="36"/>
  <c r="AE383" i="36"/>
  <c r="AF383" i="36"/>
  <c r="AG383" i="36"/>
  <c r="AH383" i="36"/>
  <c r="AI383" i="36"/>
  <c r="AJ383" i="36"/>
  <c r="AK383" i="36"/>
  <c r="AL383" i="36"/>
  <c r="AM383" i="36"/>
  <c r="R384" i="36"/>
  <c r="S384" i="36"/>
  <c r="T384" i="36"/>
  <c r="U384" i="36"/>
  <c r="V384" i="36"/>
  <c r="W384" i="36"/>
  <c r="X384" i="36"/>
  <c r="Y384" i="36"/>
  <c r="Z384" i="36"/>
  <c r="AA384" i="36"/>
  <c r="AB384" i="36"/>
  <c r="AC384" i="36"/>
  <c r="AD384" i="36"/>
  <c r="AE384" i="36"/>
  <c r="AF384" i="36"/>
  <c r="AG384" i="36"/>
  <c r="AH384" i="36"/>
  <c r="AI384" i="36"/>
  <c r="AJ384" i="36"/>
  <c r="AK384" i="36"/>
  <c r="AL384" i="36"/>
  <c r="AM384" i="36"/>
  <c r="R385" i="36"/>
  <c r="S385" i="36"/>
  <c r="T385" i="36"/>
  <c r="U385" i="36"/>
  <c r="V385" i="36"/>
  <c r="W385" i="36"/>
  <c r="X385" i="36"/>
  <c r="Y385" i="36"/>
  <c r="Z385" i="36"/>
  <c r="AA385" i="36"/>
  <c r="AB385" i="36"/>
  <c r="AC385" i="36"/>
  <c r="AD385" i="36"/>
  <c r="AE385" i="36"/>
  <c r="AF385" i="36"/>
  <c r="AG385" i="36"/>
  <c r="AH385" i="36"/>
  <c r="AI385" i="36"/>
  <c r="AJ385" i="36"/>
  <c r="AK385" i="36"/>
  <c r="AL385" i="36"/>
  <c r="AM385" i="36"/>
  <c r="R386" i="36"/>
  <c r="S386" i="36"/>
  <c r="T386" i="36"/>
  <c r="U386" i="36"/>
  <c r="V386" i="36"/>
  <c r="W386" i="36"/>
  <c r="X386" i="36"/>
  <c r="Y386" i="36"/>
  <c r="Z386" i="36"/>
  <c r="AA386" i="36"/>
  <c r="AB386" i="36"/>
  <c r="AC386" i="36"/>
  <c r="AD386" i="36"/>
  <c r="AE386" i="36"/>
  <c r="AF386" i="36"/>
  <c r="AG386" i="36"/>
  <c r="AH386" i="36"/>
  <c r="AI386" i="36"/>
  <c r="AJ386" i="36"/>
  <c r="AK386" i="36"/>
  <c r="AL386" i="36"/>
  <c r="AM386" i="36"/>
  <c r="R387" i="36"/>
  <c r="S387" i="36"/>
  <c r="T387" i="36"/>
  <c r="U387" i="36"/>
  <c r="V387" i="36"/>
  <c r="W387" i="36"/>
  <c r="X387" i="36"/>
  <c r="Y387" i="36"/>
  <c r="Z387" i="36"/>
  <c r="AA387" i="36"/>
  <c r="AB387" i="36"/>
  <c r="AC387" i="36"/>
  <c r="AD387" i="36"/>
  <c r="AE387" i="36"/>
  <c r="AF387" i="36"/>
  <c r="AG387" i="36"/>
  <c r="AH387" i="36"/>
  <c r="AI387" i="36"/>
  <c r="AJ387" i="36"/>
  <c r="AK387" i="36"/>
  <c r="AL387" i="36"/>
  <c r="AM387" i="36"/>
  <c r="R388" i="36"/>
  <c r="S388" i="36"/>
  <c r="T388" i="36"/>
  <c r="U388" i="36"/>
  <c r="V388" i="36"/>
  <c r="W388" i="36"/>
  <c r="X388" i="36"/>
  <c r="Y388" i="36"/>
  <c r="Z388" i="36"/>
  <c r="AA388" i="36"/>
  <c r="AB388" i="36"/>
  <c r="AC388" i="36"/>
  <c r="AD388" i="36"/>
  <c r="AE388" i="36"/>
  <c r="AF388" i="36"/>
  <c r="AG388" i="36"/>
  <c r="AH388" i="36"/>
  <c r="AI388" i="36"/>
  <c r="AJ388" i="36"/>
  <c r="AK388" i="36"/>
  <c r="AL388" i="36"/>
  <c r="AM388" i="36"/>
  <c r="R389" i="36"/>
  <c r="S389" i="36"/>
  <c r="T389" i="36"/>
  <c r="U389" i="36"/>
  <c r="V389" i="36"/>
  <c r="W389" i="36"/>
  <c r="X389" i="36"/>
  <c r="Y389" i="36"/>
  <c r="Z389" i="36"/>
  <c r="AA389" i="36"/>
  <c r="AB389" i="36"/>
  <c r="AC389" i="36"/>
  <c r="AD389" i="36"/>
  <c r="AE389" i="36"/>
  <c r="AF389" i="36"/>
  <c r="AG389" i="36"/>
  <c r="AH389" i="36"/>
  <c r="AI389" i="36"/>
  <c r="AJ389" i="36"/>
  <c r="AK389" i="36"/>
  <c r="AL389" i="36"/>
  <c r="AM389" i="36"/>
  <c r="R390" i="36"/>
  <c r="S390" i="36"/>
  <c r="T390" i="36"/>
  <c r="U390" i="36"/>
  <c r="V390" i="36"/>
  <c r="W390" i="36"/>
  <c r="X390" i="36"/>
  <c r="Y390" i="36"/>
  <c r="Z390" i="36"/>
  <c r="AA390" i="36"/>
  <c r="AB390" i="36"/>
  <c r="AC390" i="36"/>
  <c r="AD390" i="36"/>
  <c r="AE390" i="36"/>
  <c r="AF390" i="36"/>
  <c r="AG390" i="36"/>
  <c r="AH390" i="36"/>
  <c r="AI390" i="36"/>
  <c r="AJ390" i="36"/>
  <c r="AK390" i="36"/>
  <c r="AL390" i="36"/>
  <c r="AM390" i="36"/>
  <c r="R391" i="36"/>
  <c r="S391" i="36"/>
  <c r="T391" i="36"/>
  <c r="U391" i="36"/>
  <c r="V391" i="36"/>
  <c r="W391" i="36"/>
  <c r="X391" i="36"/>
  <c r="Y391" i="36"/>
  <c r="Z391" i="36"/>
  <c r="AA391" i="36"/>
  <c r="AB391" i="36"/>
  <c r="AC391" i="36"/>
  <c r="AD391" i="36"/>
  <c r="AE391" i="36"/>
  <c r="AF391" i="36"/>
  <c r="AG391" i="36"/>
  <c r="AH391" i="36"/>
  <c r="AI391" i="36"/>
  <c r="AJ391" i="36"/>
  <c r="AK391" i="36"/>
  <c r="AL391" i="36"/>
  <c r="AM391" i="36"/>
  <c r="R392" i="36"/>
  <c r="S392" i="36"/>
  <c r="T392" i="36"/>
  <c r="U392" i="36"/>
  <c r="V392" i="36"/>
  <c r="W392" i="36"/>
  <c r="X392" i="36"/>
  <c r="Y392" i="36"/>
  <c r="Z392" i="36"/>
  <c r="AA392" i="36"/>
  <c r="AB392" i="36"/>
  <c r="AC392" i="36"/>
  <c r="AD392" i="36"/>
  <c r="AE392" i="36"/>
  <c r="AF392" i="36"/>
  <c r="AG392" i="36"/>
  <c r="AH392" i="36"/>
  <c r="AI392" i="36"/>
  <c r="AJ392" i="36"/>
  <c r="AK392" i="36"/>
  <c r="AL392" i="36"/>
  <c r="AM392" i="36"/>
  <c r="R393" i="36"/>
  <c r="S393" i="36"/>
  <c r="T393" i="36"/>
  <c r="U393" i="36"/>
  <c r="V393" i="36"/>
  <c r="W393" i="36"/>
  <c r="X393" i="36"/>
  <c r="Y393" i="36"/>
  <c r="Z393" i="36"/>
  <c r="AA393" i="36"/>
  <c r="AB393" i="36"/>
  <c r="AC393" i="36"/>
  <c r="AD393" i="36"/>
  <c r="AE393" i="36"/>
  <c r="AF393" i="36"/>
  <c r="AG393" i="36"/>
  <c r="AH393" i="36"/>
  <c r="AI393" i="36"/>
  <c r="AJ393" i="36"/>
  <c r="AK393" i="36"/>
  <c r="AL393" i="36"/>
  <c r="AM393" i="36"/>
  <c r="R394" i="36"/>
  <c r="S394" i="36"/>
  <c r="T394" i="36"/>
  <c r="U394" i="36"/>
  <c r="V394" i="36"/>
  <c r="W394" i="36"/>
  <c r="X394" i="36"/>
  <c r="Y394" i="36"/>
  <c r="Z394" i="36"/>
  <c r="AA394" i="36"/>
  <c r="AB394" i="36"/>
  <c r="AC394" i="36"/>
  <c r="AD394" i="36"/>
  <c r="AE394" i="36"/>
  <c r="AF394" i="36"/>
  <c r="AG394" i="36"/>
  <c r="AH394" i="36"/>
  <c r="AI394" i="36"/>
  <c r="AJ394" i="36"/>
  <c r="AK394" i="36"/>
  <c r="AL394" i="36"/>
  <c r="AM394" i="36"/>
  <c r="R395" i="36"/>
  <c r="S395" i="36"/>
  <c r="T395" i="36"/>
  <c r="U395" i="36"/>
  <c r="V395" i="36"/>
  <c r="W395" i="36"/>
  <c r="X395" i="36"/>
  <c r="Y395" i="36"/>
  <c r="Z395" i="36"/>
  <c r="AA395" i="36"/>
  <c r="AB395" i="36"/>
  <c r="AC395" i="36"/>
  <c r="AD395" i="36"/>
  <c r="AE395" i="36"/>
  <c r="AF395" i="36"/>
  <c r="AG395" i="36"/>
  <c r="AH395" i="36"/>
  <c r="AI395" i="36"/>
  <c r="AJ395" i="36"/>
  <c r="AK395" i="36"/>
  <c r="AL395" i="36"/>
  <c r="AM395" i="36"/>
  <c r="R396" i="36"/>
  <c r="S396" i="36"/>
  <c r="T396" i="36"/>
  <c r="U396" i="36"/>
  <c r="V396" i="36"/>
  <c r="W396" i="36"/>
  <c r="X396" i="36"/>
  <c r="Y396" i="36"/>
  <c r="Z396" i="36"/>
  <c r="AA396" i="36"/>
  <c r="AB396" i="36"/>
  <c r="AC396" i="36"/>
  <c r="AD396" i="36"/>
  <c r="AE396" i="36"/>
  <c r="AF396" i="36"/>
  <c r="AG396" i="36"/>
  <c r="AH396" i="36"/>
  <c r="AI396" i="36"/>
  <c r="AJ396" i="36"/>
  <c r="AK396" i="36"/>
  <c r="AL396" i="36"/>
  <c r="AM396" i="36"/>
  <c r="R397" i="36"/>
  <c r="S397" i="36"/>
  <c r="T397" i="36"/>
  <c r="U397" i="36"/>
  <c r="V397" i="36"/>
  <c r="W397" i="36"/>
  <c r="X397" i="36"/>
  <c r="Y397" i="36"/>
  <c r="Z397" i="36"/>
  <c r="AA397" i="36"/>
  <c r="AB397" i="36"/>
  <c r="AC397" i="36"/>
  <c r="AD397" i="36"/>
  <c r="AE397" i="36"/>
  <c r="AF397" i="36"/>
  <c r="AG397" i="36"/>
  <c r="AH397" i="36"/>
  <c r="AI397" i="36"/>
  <c r="AJ397" i="36"/>
  <c r="AK397" i="36"/>
  <c r="AL397" i="36"/>
  <c r="AM397" i="36"/>
  <c r="R398" i="36"/>
  <c r="S398" i="36"/>
  <c r="T398" i="36"/>
  <c r="U398" i="36"/>
  <c r="V398" i="36"/>
  <c r="W398" i="36"/>
  <c r="X398" i="36"/>
  <c r="Y398" i="36"/>
  <c r="Z398" i="36"/>
  <c r="AA398" i="36"/>
  <c r="AB398" i="36"/>
  <c r="AC398" i="36"/>
  <c r="AD398" i="36"/>
  <c r="AE398" i="36"/>
  <c r="AF398" i="36"/>
  <c r="AG398" i="36"/>
  <c r="AH398" i="36"/>
  <c r="AI398" i="36"/>
  <c r="AJ398" i="36"/>
  <c r="AK398" i="36"/>
  <c r="AL398" i="36"/>
  <c r="AM398" i="36"/>
  <c r="R399" i="36"/>
  <c r="S399" i="36"/>
  <c r="T399" i="36"/>
  <c r="U399" i="36"/>
  <c r="V399" i="36"/>
  <c r="W399" i="36"/>
  <c r="X399" i="36"/>
  <c r="Y399" i="36"/>
  <c r="Z399" i="36"/>
  <c r="AA399" i="36"/>
  <c r="AB399" i="36"/>
  <c r="AC399" i="36"/>
  <c r="AD399" i="36"/>
  <c r="AE399" i="36"/>
  <c r="AF399" i="36"/>
  <c r="AG399" i="36"/>
  <c r="AH399" i="36"/>
  <c r="AI399" i="36"/>
  <c r="AJ399" i="36"/>
  <c r="AK399" i="36"/>
  <c r="AL399" i="36"/>
  <c r="AM399" i="36"/>
  <c r="R400" i="36"/>
  <c r="S400" i="36"/>
  <c r="T400" i="36"/>
  <c r="U400" i="36"/>
  <c r="V400" i="36"/>
  <c r="W400" i="36"/>
  <c r="X400" i="36"/>
  <c r="Y400" i="36"/>
  <c r="Z400" i="36"/>
  <c r="AA400" i="36"/>
  <c r="AB400" i="36"/>
  <c r="AC400" i="36"/>
  <c r="AD400" i="36"/>
  <c r="AE400" i="36"/>
  <c r="AF400" i="36"/>
  <c r="AG400" i="36"/>
  <c r="AH400" i="36"/>
  <c r="AI400" i="36"/>
  <c r="AJ400" i="36"/>
  <c r="AK400" i="36"/>
  <c r="AL400" i="36"/>
  <c r="AM400" i="36"/>
  <c r="R401" i="36"/>
  <c r="S401" i="36"/>
  <c r="T401" i="36"/>
  <c r="U401" i="36"/>
  <c r="V401" i="36"/>
  <c r="W401" i="36"/>
  <c r="X401" i="36"/>
  <c r="Y401" i="36"/>
  <c r="Z401" i="36"/>
  <c r="AA401" i="36"/>
  <c r="AB401" i="36"/>
  <c r="AC401" i="36"/>
  <c r="AD401" i="36"/>
  <c r="AE401" i="36"/>
  <c r="AF401" i="36"/>
  <c r="AG401" i="36"/>
  <c r="AH401" i="36"/>
  <c r="AI401" i="36"/>
  <c r="AJ401" i="36"/>
  <c r="AK401" i="36"/>
  <c r="AL401" i="36"/>
  <c r="AM401" i="36"/>
  <c r="R402" i="36"/>
  <c r="S402" i="36"/>
  <c r="T402" i="36"/>
  <c r="U402" i="36"/>
  <c r="V402" i="36"/>
  <c r="W402" i="36"/>
  <c r="X402" i="36"/>
  <c r="Y402" i="36"/>
  <c r="Z402" i="36"/>
  <c r="AA402" i="36"/>
  <c r="AB402" i="36"/>
  <c r="AC402" i="36"/>
  <c r="AD402" i="36"/>
  <c r="AE402" i="36"/>
  <c r="AF402" i="36"/>
  <c r="AG402" i="36"/>
  <c r="AH402" i="36"/>
  <c r="AI402" i="36"/>
  <c r="AJ402" i="36"/>
  <c r="AK402" i="36"/>
  <c r="AL402" i="36"/>
  <c r="AM402" i="36"/>
  <c r="R403" i="36"/>
  <c r="S403" i="36"/>
  <c r="T403" i="36"/>
  <c r="U403" i="36"/>
  <c r="V403" i="36"/>
  <c r="W403" i="36"/>
  <c r="X403" i="36"/>
  <c r="Y403" i="36"/>
  <c r="Z403" i="36"/>
  <c r="AA403" i="36"/>
  <c r="AB403" i="36"/>
  <c r="AC403" i="36"/>
  <c r="AD403" i="36"/>
  <c r="AE403" i="36"/>
  <c r="AF403" i="36"/>
  <c r="AG403" i="36"/>
  <c r="AH403" i="36"/>
  <c r="AI403" i="36"/>
  <c r="AJ403" i="36"/>
  <c r="AK403" i="36"/>
  <c r="AL403" i="36"/>
  <c r="AM403" i="36"/>
  <c r="R404" i="36"/>
  <c r="S404" i="36"/>
  <c r="T404" i="36"/>
  <c r="U404" i="36"/>
  <c r="V404" i="36"/>
  <c r="W404" i="36"/>
  <c r="X404" i="36"/>
  <c r="Y404" i="36"/>
  <c r="Z404" i="36"/>
  <c r="AA404" i="36"/>
  <c r="AB404" i="36"/>
  <c r="AC404" i="36"/>
  <c r="AD404" i="36"/>
  <c r="AE404" i="36"/>
  <c r="AF404" i="36"/>
  <c r="AG404" i="36"/>
  <c r="AH404" i="36"/>
  <c r="AI404" i="36"/>
  <c r="AJ404" i="36"/>
  <c r="AK404" i="36"/>
  <c r="AL404" i="36"/>
  <c r="AM404" i="36"/>
  <c r="R405" i="36"/>
  <c r="S405" i="36"/>
  <c r="T405" i="36"/>
  <c r="U405" i="36"/>
  <c r="V405" i="36"/>
  <c r="W405" i="36"/>
  <c r="X405" i="36"/>
  <c r="Y405" i="36"/>
  <c r="Z405" i="36"/>
  <c r="AA405" i="36"/>
  <c r="AB405" i="36"/>
  <c r="AC405" i="36"/>
  <c r="AD405" i="36"/>
  <c r="AE405" i="36"/>
  <c r="AF405" i="36"/>
  <c r="AG405" i="36"/>
  <c r="AH405" i="36"/>
  <c r="AI405" i="36"/>
  <c r="AJ405" i="36"/>
  <c r="AK405" i="36"/>
  <c r="AL405" i="36"/>
  <c r="AM405" i="36"/>
  <c r="R406" i="36"/>
  <c r="S406" i="36"/>
  <c r="T406" i="36"/>
  <c r="U406" i="36"/>
  <c r="V406" i="36"/>
  <c r="W406" i="36"/>
  <c r="X406" i="36"/>
  <c r="Y406" i="36"/>
  <c r="Z406" i="36"/>
  <c r="AA406" i="36"/>
  <c r="AB406" i="36"/>
  <c r="AC406" i="36"/>
  <c r="AD406" i="36"/>
  <c r="AE406" i="36"/>
  <c r="AF406" i="36"/>
  <c r="AG406" i="36"/>
  <c r="AH406" i="36"/>
  <c r="AI406" i="36"/>
  <c r="AJ406" i="36"/>
  <c r="AK406" i="36"/>
  <c r="AL406" i="36"/>
  <c r="AM406" i="36"/>
  <c r="R407" i="36"/>
  <c r="S407" i="36"/>
  <c r="T407" i="36"/>
  <c r="U407" i="36"/>
  <c r="V407" i="36"/>
  <c r="W407" i="36"/>
  <c r="X407" i="36"/>
  <c r="Y407" i="36"/>
  <c r="Z407" i="36"/>
  <c r="AA407" i="36"/>
  <c r="AB407" i="36"/>
  <c r="AC407" i="36"/>
  <c r="AD407" i="36"/>
  <c r="AE407" i="36"/>
  <c r="AF407" i="36"/>
  <c r="AG407" i="36"/>
  <c r="AH407" i="36"/>
  <c r="AI407" i="36"/>
  <c r="AJ407" i="36"/>
  <c r="AK407" i="36"/>
  <c r="AL407" i="36"/>
  <c r="AM407" i="36"/>
  <c r="R408" i="36"/>
  <c r="S408" i="36"/>
  <c r="T408" i="36"/>
  <c r="U408" i="36"/>
  <c r="V408" i="36"/>
  <c r="W408" i="36"/>
  <c r="X408" i="36"/>
  <c r="Y408" i="36"/>
  <c r="Z408" i="36"/>
  <c r="AA408" i="36"/>
  <c r="AB408" i="36"/>
  <c r="AC408" i="36"/>
  <c r="AD408" i="36"/>
  <c r="AE408" i="36"/>
  <c r="AF408" i="36"/>
  <c r="AG408" i="36"/>
  <c r="AH408" i="36"/>
  <c r="AI408" i="36"/>
  <c r="AJ408" i="36"/>
  <c r="AK408" i="36"/>
  <c r="AL408" i="36"/>
  <c r="AM408" i="36"/>
  <c r="R409" i="36"/>
  <c r="S409" i="36"/>
  <c r="T409" i="36"/>
  <c r="U409" i="36"/>
  <c r="V409" i="36"/>
  <c r="W409" i="36"/>
  <c r="X409" i="36"/>
  <c r="Y409" i="36"/>
  <c r="Z409" i="36"/>
  <c r="AA409" i="36"/>
  <c r="AB409" i="36"/>
  <c r="AC409" i="36"/>
  <c r="AD409" i="36"/>
  <c r="AE409" i="36"/>
  <c r="AF409" i="36"/>
  <c r="AG409" i="36"/>
  <c r="AH409" i="36"/>
  <c r="AI409" i="36"/>
  <c r="AJ409" i="36"/>
  <c r="AK409" i="36"/>
  <c r="AL409" i="36"/>
  <c r="AM409" i="36"/>
  <c r="R410" i="36"/>
  <c r="S410" i="36"/>
  <c r="T410" i="36"/>
  <c r="U410" i="36"/>
  <c r="V410" i="36"/>
  <c r="W410" i="36"/>
  <c r="X410" i="36"/>
  <c r="Y410" i="36"/>
  <c r="Z410" i="36"/>
  <c r="AA410" i="36"/>
  <c r="AB410" i="36"/>
  <c r="AC410" i="36"/>
  <c r="AD410" i="36"/>
  <c r="AE410" i="36"/>
  <c r="AF410" i="36"/>
  <c r="AG410" i="36"/>
  <c r="AH410" i="36"/>
  <c r="AI410" i="36"/>
  <c r="AJ410" i="36"/>
  <c r="AK410" i="36"/>
  <c r="AL410" i="36"/>
  <c r="AM410" i="36"/>
  <c r="R411" i="36"/>
  <c r="S411" i="36"/>
  <c r="T411" i="36"/>
  <c r="U411" i="36"/>
  <c r="V411" i="36"/>
  <c r="W411" i="36"/>
  <c r="X411" i="36"/>
  <c r="Y411" i="36"/>
  <c r="Z411" i="36"/>
  <c r="AA411" i="36"/>
  <c r="AB411" i="36"/>
  <c r="AC411" i="36"/>
  <c r="AD411" i="36"/>
  <c r="AE411" i="36"/>
  <c r="AF411" i="36"/>
  <c r="AG411" i="36"/>
  <c r="AH411" i="36"/>
  <c r="AI411" i="36"/>
  <c r="AJ411" i="36"/>
  <c r="AK411" i="36"/>
  <c r="AL411" i="36"/>
  <c r="AM411" i="36"/>
  <c r="R412" i="36"/>
  <c r="S412" i="36"/>
  <c r="T412" i="36"/>
  <c r="U412" i="36"/>
  <c r="V412" i="36"/>
  <c r="W412" i="36"/>
  <c r="X412" i="36"/>
  <c r="Y412" i="36"/>
  <c r="Z412" i="36"/>
  <c r="AA412" i="36"/>
  <c r="AB412" i="36"/>
  <c r="AC412" i="36"/>
  <c r="AD412" i="36"/>
  <c r="AE412" i="36"/>
  <c r="AF412" i="36"/>
  <c r="AG412" i="36"/>
  <c r="AH412" i="36"/>
  <c r="AI412" i="36"/>
  <c r="AJ412" i="36"/>
  <c r="AK412" i="36"/>
  <c r="AL412" i="36"/>
  <c r="AM412" i="36"/>
  <c r="R413" i="36"/>
  <c r="S413" i="36"/>
  <c r="T413" i="36"/>
  <c r="U413" i="36"/>
  <c r="V413" i="36"/>
  <c r="W413" i="36"/>
  <c r="X413" i="36"/>
  <c r="Y413" i="36"/>
  <c r="Z413" i="36"/>
  <c r="AA413" i="36"/>
  <c r="AB413" i="36"/>
  <c r="AC413" i="36"/>
  <c r="AD413" i="36"/>
  <c r="AE413" i="36"/>
  <c r="AF413" i="36"/>
  <c r="AG413" i="36"/>
  <c r="AH413" i="36"/>
  <c r="AI413" i="36"/>
  <c r="AJ413" i="36"/>
  <c r="AK413" i="36"/>
  <c r="AL413" i="36"/>
  <c r="AM413" i="36"/>
  <c r="R414" i="36"/>
  <c r="S414" i="36"/>
  <c r="T414" i="36"/>
  <c r="U414" i="36"/>
  <c r="V414" i="36"/>
  <c r="W414" i="36"/>
  <c r="X414" i="36"/>
  <c r="Y414" i="36"/>
  <c r="Z414" i="36"/>
  <c r="AA414" i="36"/>
  <c r="AB414" i="36"/>
  <c r="AC414" i="36"/>
  <c r="AD414" i="36"/>
  <c r="AE414" i="36"/>
  <c r="AF414" i="36"/>
  <c r="AG414" i="36"/>
  <c r="AH414" i="36"/>
  <c r="AI414" i="36"/>
  <c r="AJ414" i="36"/>
  <c r="AK414" i="36"/>
  <c r="AL414" i="36"/>
  <c r="AM414" i="36"/>
  <c r="R415" i="36"/>
  <c r="S415" i="36"/>
  <c r="T415" i="36"/>
  <c r="U415" i="36"/>
  <c r="V415" i="36"/>
  <c r="W415" i="36"/>
  <c r="X415" i="36"/>
  <c r="Y415" i="36"/>
  <c r="Z415" i="36"/>
  <c r="AA415" i="36"/>
  <c r="AB415" i="36"/>
  <c r="AC415" i="36"/>
  <c r="AD415" i="36"/>
  <c r="AE415" i="36"/>
  <c r="AF415" i="36"/>
  <c r="AG415" i="36"/>
  <c r="AH415" i="36"/>
  <c r="AI415" i="36"/>
  <c r="AJ415" i="36"/>
  <c r="AK415" i="36"/>
  <c r="AL415" i="36"/>
  <c r="AM415" i="36"/>
  <c r="R416" i="36"/>
  <c r="S416" i="36"/>
  <c r="T416" i="36"/>
  <c r="U416" i="36"/>
  <c r="V416" i="36"/>
  <c r="W416" i="36"/>
  <c r="X416" i="36"/>
  <c r="Y416" i="36"/>
  <c r="Z416" i="36"/>
  <c r="AA416" i="36"/>
  <c r="AB416" i="36"/>
  <c r="AC416" i="36"/>
  <c r="AD416" i="36"/>
  <c r="AE416" i="36"/>
  <c r="AF416" i="36"/>
  <c r="AG416" i="36"/>
  <c r="AH416" i="36"/>
  <c r="AI416" i="36"/>
  <c r="AJ416" i="36"/>
  <c r="AK416" i="36"/>
  <c r="AL416" i="36"/>
  <c r="AM416" i="36"/>
  <c r="R417" i="36"/>
  <c r="S417" i="36"/>
  <c r="T417" i="36"/>
  <c r="U417" i="36"/>
  <c r="V417" i="36"/>
  <c r="W417" i="36"/>
  <c r="X417" i="36"/>
  <c r="Y417" i="36"/>
  <c r="Z417" i="36"/>
  <c r="AA417" i="36"/>
  <c r="AB417" i="36"/>
  <c r="AC417" i="36"/>
  <c r="AD417" i="36"/>
  <c r="AE417" i="36"/>
  <c r="AF417" i="36"/>
  <c r="AG417" i="36"/>
  <c r="AH417" i="36"/>
  <c r="AI417" i="36"/>
  <c r="AJ417" i="36"/>
  <c r="AK417" i="36"/>
  <c r="AL417" i="36"/>
  <c r="AM417" i="36"/>
  <c r="R418" i="36"/>
  <c r="S418" i="36"/>
  <c r="T418" i="36"/>
  <c r="U418" i="36"/>
  <c r="V418" i="36"/>
  <c r="W418" i="36"/>
  <c r="X418" i="36"/>
  <c r="Y418" i="36"/>
  <c r="Z418" i="36"/>
  <c r="AA418" i="36"/>
  <c r="AB418" i="36"/>
  <c r="AC418" i="36"/>
  <c r="AD418" i="36"/>
  <c r="AE418" i="36"/>
  <c r="AF418" i="36"/>
  <c r="AG418" i="36"/>
  <c r="AH418" i="36"/>
  <c r="AI418" i="36"/>
  <c r="AJ418" i="36"/>
  <c r="AK418" i="36"/>
  <c r="AL418" i="36"/>
  <c r="AM418" i="36"/>
  <c r="R419" i="36"/>
  <c r="S419" i="36"/>
  <c r="T419" i="36"/>
  <c r="U419" i="36"/>
  <c r="V419" i="36"/>
  <c r="W419" i="36"/>
  <c r="X419" i="36"/>
  <c r="Y419" i="36"/>
  <c r="Z419" i="36"/>
  <c r="AA419" i="36"/>
  <c r="AB419" i="36"/>
  <c r="AC419" i="36"/>
  <c r="AD419" i="36"/>
  <c r="AE419" i="36"/>
  <c r="AF419" i="36"/>
  <c r="AG419" i="36"/>
  <c r="AH419" i="36"/>
  <c r="AI419" i="36"/>
  <c r="AJ419" i="36"/>
  <c r="AK419" i="36"/>
  <c r="AL419" i="36"/>
  <c r="AM419" i="36"/>
  <c r="R420" i="36"/>
  <c r="S420" i="36"/>
  <c r="T420" i="36"/>
  <c r="U420" i="36"/>
  <c r="V420" i="36"/>
  <c r="W420" i="36"/>
  <c r="X420" i="36"/>
  <c r="Y420" i="36"/>
  <c r="Z420" i="36"/>
  <c r="AA420" i="36"/>
  <c r="AB420" i="36"/>
  <c r="AC420" i="36"/>
  <c r="AD420" i="36"/>
  <c r="AE420" i="36"/>
  <c r="AF420" i="36"/>
  <c r="AG420" i="36"/>
  <c r="AH420" i="36"/>
  <c r="AI420" i="36"/>
  <c r="AJ420" i="36"/>
  <c r="AK420" i="36"/>
  <c r="AL420" i="36"/>
  <c r="AM420" i="36"/>
  <c r="R421" i="36"/>
  <c r="S421" i="36"/>
  <c r="T421" i="36"/>
  <c r="U421" i="36"/>
  <c r="V421" i="36"/>
  <c r="W421" i="36"/>
  <c r="X421" i="36"/>
  <c r="Y421" i="36"/>
  <c r="Z421" i="36"/>
  <c r="AA421" i="36"/>
  <c r="AB421" i="36"/>
  <c r="AC421" i="36"/>
  <c r="AD421" i="36"/>
  <c r="AE421" i="36"/>
  <c r="AF421" i="36"/>
  <c r="AG421" i="36"/>
  <c r="AH421" i="36"/>
  <c r="AI421" i="36"/>
  <c r="AJ421" i="36"/>
  <c r="AK421" i="36"/>
  <c r="AL421" i="36"/>
  <c r="AM421" i="36"/>
  <c r="R422" i="36"/>
  <c r="S422" i="36"/>
  <c r="T422" i="36"/>
  <c r="U422" i="36"/>
  <c r="V422" i="36"/>
  <c r="W422" i="36"/>
  <c r="X422" i="36"/>
  <c r="Y422" i="36"/>
  <c r="Z422" i="36"/>
  <c r="AA422" i="36"/>
  <c r="AB422" i="36"/>
  <c r="AC422" i="36"/>
  <c r="AD422" i="36"/>
  <c r="AE422" i="36"/>
  <c r="AF422" i="36"/>
  <c r="AG422" i="36"/>
  <c r="AH422" i="36"/>
  <c r="AI422" i="36"/>
  <c r="AJ422" i="36"/>
  <c r="AK422" i="36"/>
  <c r="AL422" i="36"/>
  <c r="AM422" i="36"/>
  <c r="R423" i="36"/>
  <c r="S423" i="36"/>
  <c r="T423" i="36"/>
  <c r="U423" i="36"/>
  <c r="V423" i="36"/>
  <c r="W423" i="36"/>
  <c r="X423" i="36"/>
  <c r="Y423" i="36"/>
  <c r="Z423" i="36"/>
  <c r="AA423" i="36"/>
  <c r="AB423" i="36"/>
  <c r="AC423" i="36"/>
  <c r="AD423" i="36"/>
  <c r="AE423" i="36"/>
  <c r="AF423" i="36"/>
  <c r="AG423" i="36"/>
  <c r="AH423" i="36"/>
  <c r="AI423" i="36"/>
  <c r="AJ423" i="36"/>
  <c r="AK423" i="36"/>
  <c r="AL423" i="36"/>
  <c r="AM423" i="36"/>
  <c r="R424" i="36"/>
  <c r="S424" i="36"/>
  <c r="T424" i="36"/>
  <c r="U424" i="36"/>
  <c r="V424" i="36"/>
  <c r="W424" i="36"/>
  <c r="X424" i="36"/>
  <c r="Y424" i="36"/>
  <c r="Z424" i="36"/>
  <c r="AA424" i="36"/>
  <c r="AB424" i="36"/>
  <c r="AC424" i="36"/>
  <c r="AD424" i="36"/>
  <c r="AE424" i="36"/>
  <c r="AF424" i="36"/>
  <c r="AG424" i="36"/>
  <c r="AH424" i="36"/>
  <c r="AI424" i="36"/>
  <c r="AJ424" i="36"/>
  <c r="AK424" i="36"/>
  <c r="AL424" i="36"/>
  <c r="AM424" i="36"/>
  <c r="R425" i="36"/>
  <c r="S425" i="36"/>
  <c r="T425" i="36"/>
  <c r="U425" i="36"/>
  <c r="V425" i="36"/>
  <c r="W425" i="36"/>
  <c r="X425" i="36"/>
  <c r="Y425" i="36"/>
  <c r="Z425" i="36"/>
  <c r="AA425" i="36"/>
  <c r="AB425" i="36"/>
  <c r="AC425" i="36"/>
  <c r="AD425" i="36"/>
  <c r="AE425" i="36"/>
  <c r="AF425" i="36"/>
  <c r="AG425" i="36"/>
  <c r="AH425" i="36"/>
  <c r="AI425" i="36"/>
  <c r="AJ425" i="36"/>
  <c r="AK425" i="36"/>
  <c r="AL425" i="36"/>
  <c r="AM425" i="36"/>
  <c r="R426" i="36"/>
  <c r="S426" i="36"/>
  <c r="T426" i="36"/>
  <c r="U426" i="36"/>
  <c r="V426" i="36"/>
  <c r="W426" i="36"/>
  <c r="X426" i="36"/>
  <c r="Y426" i="36"/>
  <c r="Z426" i="36"/>
  <c r="AA426" i="36"/>
  <c r="AB426" i="36"/>
  <c r="AC426" i="36"/>
  <c r="AD426" i="36"/>
  <c r="AE426" i="36"/>
  <c r="AF426" i="36"/>
  <c r="AG426" i="36"/>
  <c r="AH426" i="36"/>
  <c r="AI426" i="36"/>
  <c r="AJ426" i="36"/>
  <c r="AK426" i="36"/>
  <c r="AL426" i="36"/>
  <c r="AM426" i="36"/>
  <c r="R427" i="36"/>
  <c r="S427" i="36"/>
  <c r="T427" i="36"/>
  <c r="U427" i="36"/>
  <c r="V427" i="36"/>
  <c r="W427" i="36"/>
  <c r="X427" i="36"/>
  <c r="Y427" i="36"/>
  <c r="Z427" i="36"/>
  <c r="AA427" i="36"/>
  <c r="AB427" i="36"/>
  <c r="AC427" i="36"/>
  <c r="AD427" i="36"/>
  <c r="AE427" i="36"/>
  <c r="AF427" i="36"/>
  <c r="AG427" i="36"/>
  <c r="AH427" i="36"/>
  <c r="AI427" i="36"/>
  <c r="AJ427" i="36"/>
  <c r="AK427" i="36"/>
  <c r="AL427" i="36"/>
  <c r="AM427" i="36"/>
  <c r="R428" i="36"/>
  <c r="S428" i="36"/>
  <c r="T428" i="36"/>
  <c r="U428" i="36"/>
  <c r="V428" i="36"/>
  <c r="W428" i="36"/>
  <c r="X428" i="36"/>
  <c r="Y428" i="36"/>
  <c r="Z428" i="36"/>
  <c r="AA428" i="36"/>
  <c r="AB428" i="36"/>
  <c r="AC428" i="36"/>
  <c r="AD428" i="36"/>
  <c r="AE428" i="36"/>
  <c r="AF428" i="36"/>
  <c r="AG428" i="36"/>
  <c r="AH428" i="36"/>
  <c r="AI428" i="36"/>
  <c r="AJ428" i="36"/>
  <c r="AK428" i="36"/>
  <c r="AL428" i="36"/>
  <c r="AM428" i="36"/>
  <c r="R429" i="36"/>
  <c r="S429" i="36"/>
  <c r="T429" i="36"/>
  <c r="U429" i="36"/>
  <c r="V429" i="36"/>
  <c r="W429" i="36"/>
  <c r="X429" i="36"/>
  <c r="Y429" i="36"/>
  <c r="Z429" i="36"/>
  <c r="AA429" i="36"/>
  <c r="AB429" i="36"/>
  <c r="AC429" i="36"/>
  <c r="AD429" i="36"/>
  <c r="AE429" i="36"/>
  <c r="AF429" i="36"/>
  <c r="AG429" i="36"/>
  <c r="AH429" i="36"/>
  <c r="AI429" i="36"/>
  <c r="AJ429" i="36"/>
  <c r="AK429" i="36"/>
  <c r="AL429" i="36"/>
  <c r="AM429" i="36"/>
  <c r="R430" i="36"/>
  <c r="S430" i="36"/>
  <c r="T430" i="36"/>
  <c r="U430" i="36"/>
  <c r="V430" i="36"/>
  <c r="W430" i="36"/>
  <c r="X430" i="36"/>
  <c r="Y430" i="36"/>
  <c r="Z430" i="36"/>
  <c r="AA430" i="36"/>
  <c r="AB430" i="36"/>
  <c r="AC430" i="36"/>
  <c r="AD430" i="36"/>
  <c r="AE430" i="36"/>
  <c r="AF430" i="36"/>
  <c r="AG430" i="36"/>
  <c r="AH430" i="36"/>
  <c r="AI430" i="36"/>
  <c r="AJ430" i="36"/>
  <c r="AK430" i="36"/>
  <c r="AL430" i="36"/>
  <c r="AM430" i="36"/>
  <c r="R431" i="36"/>
  <c r="S431" i="36"/>
  <c r="T431" i="36"/>
  <c r="U431" i="36"/>
  <c r="V431" i="36"/>
  <c r="W431" i="36"/>
  <c r="X431" i="36"/>
  <c r="Y431" i="36"/>
  <c r="Z431" i="36"/>
  <c r="AA431" i="36"/>
  <c r="AB431" i="36"/>
  <c r="AC431" i="36"/>
  <c r="AD431" i="36"/>
  <c r="AE431" i="36"/>
  <c r="AF431" i="36"/>
  <c r="AG431" i="36"/>
  <c r="AH431" i="36"/>
  <c r="AI431" i="36"/>
  <c r="AJ431" i="36"/>
  <c r="AK431" i="36"/>
  <c r="AL431" i="36"/>
  <c r="AM431" i="36"/>
  <c r="R432" i="36"/>
  <c r="S432" i="36"/>
  <c r="T432" i="36"/>
  <c r="U432" i="36"/>
  <c r="V432" i="36"/>
  <c r="W432" i="36"/>
  <c r="X432" i="36"/>
  <c r="Y432" i="36"/>
  <c r="Z432" i="36"/>
  <c r="AA432" i="36"/>
  <c r="AB432" i="36"/>
  <c r="AC432" i="36"/>
  <c r="AD432" i="36"/>
  <c r="AE432" i="36"/>
  <c r="AF432" i="36"/>
  <c r="AG432" i="36"/>
  <c r="AH432" i="36"/>
  <c r="AI432" i="36"/>
  <c r="AJ432" i="36"/>
  <c r="AK432" i="36"/>
  <c r="AL432" i="36"/>
  <c r="AM432" i="36"/>
  <c r="R433" i="36"/>
  <c r="S433" i="36"/>
  <c r="T433" i="36"/>
  <c r="U433" i="36"/>
  <c r="V433" i="36"/>
  <c r="W433" i="36"/>
  <c r="X433" i="36"/>
  <c r="Y433" i="36"/>
  <c r="Z433" i="36"/>
  <c r="AA433" i="36"/>
  <c r="AB433" i="36"/>
  <c r="AC433" i="36"/>
  <c r="AD433" i="36"/>
  <c r="AE433" i="36"/>
  <c r="AF433" i="36"/>
  <c r="AG433" i="36"/>
  <c r="AH433" i="36"/>
  <c r="AI433" i="36"/>
  <c r="AJ433" i="36"/>
  <c r="AK433" i="36"/>
  <c r="AL433" i="36"/>
  <c r="AM433" i="36"/>
  <c r="R434" i="36"/>
  <c r="S434" i="36"/>
  <c r="T434" i="36"/>
  <c r="U434" i="36"/>
  <c r="V434" i="36"/>
  <c r="W434" i="36"/>
  <c r="X434" i="36"/>
  <c r="Y434" i="36"/>
  <c r="Z434" i="36"/>
  <c r="AA434" i="36"/>
  <c r="AB434" i="36"/>
  <c r="AC434" i="36"/>
  <c r="AD434" i="36"/>
  <c r="AE434" i="36"/>
  <c r="AF434" i="36"/>
  <c r="AG434" i="36"/>
  <c r="AH434" i="36"/>
  <c r="AI434" i="36"/>
  <c r="AJ434" i="36"/>
  <c r="AK434" i="36"/>
  <c r="AL434" i="36"/>
  <c r="AM434" i="36"/>
  <c r="R435" i="36"/>
  <c r="S435" i="36"/>
  <c r="T435" i="36"/>
  <c r="U435" i="36"/>
  <c r="V435" i="36"/>
  <c r="W435" i="36"/>
  <c r="X435" i="36"/>
  <c r="Y435" i="36"/>
  <c r="Z435" i="36"/>
  <c r="AA435" i="36"/>
  <c r="AB435" i="36"/>
  <c r="AC435" i="36"/>
  <c r="AD435" i="36"/>
  <c r="AE435" i="36"/>
  <c r="AF435" i="36"/>
  <c r="AG435" i="36"/>
  <c r="AH435" i="36"/>
  <c r="AI435" i="36"/>
  <c r="AJ435" i="36"/>
  <c r="AK435" i="36"/>
  <c r="AL435" i="36"/>
  <c r="AM435" i="36"/>
  <c r="R436" i="36"/>
  <c r="S436" i="36"/>
  <c r="T436" i="36"/>
  <c r="U436" i="36"/>
  <c r="V436" i="36"/>
  <c r="W436" i="36"/>
  <c r="X436" i="36"/>
  <c r="Y436" i="36"/>
  <c r="Z436" i="36"/>
  <c r="AA436" i="36"/>
  <c r="AB436" i="36"/>
  <c r="AC436" i="36"/>
  <c r="AD436" i="36"/>
  <c r="AE436" i="36"/>
  <c r="AF436" i="36"/>
  <c r="AG436" i="36"/>
  <c r="AH436" i="36"/>
  <c r="AI436" i="36"/>
  <c r="AJ436" i="36"/>
  <c r="AK436" i="36"/>
  <c r="AL436" i="36"/>
  <c r="AM436" i="36"/>
  <c r="R437" i="36"/>
  <c r="S437" i="36"/>
  <c r="T437" i="36"/>
  <c r="U437" i="36"/>
  <c r="V437" i="36"/>
  <c r="W437" i="36"/>
  <c r="X437" i="36"/>
  <c r="Y437" i="36"/>
  <c r="Z437" i="36"/>
  <c r="AA437" i="36"/>
  <c r="AB437" i="36"/>
  <c r="AC437" i="36"/>
  <c r="AD437" i="36"/>
  <c r="AE437" i="36"/>
  <c r="AF437" i="36"/>
  <c r="AG437" i="36"/>
  <c r="AH437" i="36"/>
  <c r="AI437" i="36"/>
  <c r="AJ437" i="36"/>
  <c r="AK437" i="36"/>
  <c r="AL437" i="36"/>
  <c r="AM437" i="36"/>
  <c r="R438" i="36"/>
  <c r="S438" i="36"/>
  <c r="T438" i="36"/>
  <c r="U438" i="36"/>
  <c r="V438" i="36"/>
  <c r="W438" i="36"/>
  <c r="X438" i="36"/>
  <c r="Y438" i="36"/>
  <c r="Z438" i="36"/>
  <c r="AA438" i="36"/>
  <c r="AB438" i="36"/>
  <c r="AC438" i="36"/>
  <c r="AD438" i="36"/>
  <c r="AE438" i="36"/>
  <c r="AF438" i="36"/>
  <c r="AG438" i="36"/>
  <c r="AH438" i="36"/>
  <c r="AI438" i="36"/>
  <c r="AJ438" i="36"/>
  <c r="AK438" i="36"/>
  <c r="AL438" i="36"/>
  <c r="AM438" i="36"/>
  <c r="R439" i="36"/>
  <c r="S439" i="36"/>
  <c r="T439" i="36"/>
  <c r="U439" i="36"/>
  <c r="V439" i="36"/>
  <c r="W439" i="36"/>
  <c r="X439" i="36"/>
  <c r="Y439" i="36"/>
  <c r="Z439" i="36"/>
  <c r="AA439" i="36"/>
  <c r="AB439" i="36"/>
  <c r="AC439" i="36"/>
  <c r="AD439" i="36"/>
  <c r="AE439" i="36"/>
  <c r="AF439" i="36"/>
  <c r="AG439" i="36"/>
  <c r="AH439" i="36"/>
  <c r="AI439" i="36"/>
  <c r="AJ439" i="36"/>
  <c r="AK439" i="36"/>
  <c r="AL439" i="36"/>
  <c r="AM439" i="36"/>
  <c r="R440" i="36"/>
  <c r="S440" i="36"/>
  <c r="T440" i="36"/>
  <c r="U440" i="36"/>
  <c r="V440" i="36"/>
  <c r="W440" i="36"/>
  <c r="X440" i="36"/>
  <c r="Y440" i="36"/>
  <c r="Z440" i="36"/>
  <c r="AA440" i="36"/>
  <c r="AB440" i="36"/>
  <c r="AC440" i="36"/>
  <c r="AD440" i="36"/>
  <c r="AE440" i="36"/>
  <c r="AF440" i="36"/>
  <c r="AG440" i="36"/>
  <c r="AH440" i="36"/>
  <c r="AI440" i="36"/>
  <c r="AJ440" i="36"/>
  <c r="AK440" i="36"/>
  <c r="AL440" i="36"/>
  <c r="AM440" i="36"/>
  <c r="R441" i="36"/>
  <c r="S441" i="36"/>
  <c r="T441" i="36"/>
  <c r="U441" i="36"/>
  <c r="V441" i="36"/>
  <c r="W441" i="36"/>
  <c r="X441" i="36"/>
  <c r="Y441" i="36"/>
  <c r="Z441" i="36"/>
  <c r="AA441" i="36"/>
  <c r="AB441" i="36"/>
  <c r="AC441" i="36"/>
  <c r="AD441" i="36"/>
  <c r="AE441" i="36"/>
  <c r="AF441" i="36"/>
  <c r="AG441" i="36"/>
  <c r="AH441" i="36"/>
  <c r="AI441" i="36"/>
  <c r="AJ441" i="36"/>
  <c r="AK441" i="36"/>
  <c r="AL441" i="36"/>
  <c r="AM441" i="36"/>
  <c r="R442" i="36"/>
  <c r="S442" i="36"/>
  <c r="T442" i="36"/>
  <c r="U442" i="36"/>
  <c r="V442" i="36"/>
  <c r="W442" i="36"/>
  <c r="X442" i="36"/>
  <c r="Y442" i="36"/>
  <c r="Z442" i="36"/>
  <c r="AA442" i="36"/>
  <c r="AB442" i="36"/>
  <c r="AC442" i="36"/>
  <c r="AD442" i="36"/>
  <c r="AE442" i="36"/>
  <c r="AF442" i="36"/>
  <c r="AG442" i="36"/>
  <c r="AH442" i="36"/>
  <c r="AI442" i="36"/>
  <c r="AJ442" i="36"/>
  <c r="AK442" i="36"/>
  <c r="AL442" i="36"/>
  <c r="AM442" i="36"/>
  <c r="R443" i="36"/>
  <c r="S443" i="36"/>
  <c r="T443" i="36"/>
  <c r="U443" i="36"/>
  <c r="V443" i="36"/>
  <c r="W443" i="36"/>
  <c r="X443" i="36"/>
  <c r="Y443" i="36"/>
  <c r="Z443" i="36"/>
  <c r="AA443" i="36"/>
  <c r="AB443" i="36"/>
  <c r="AC443" i="36"/>
  <c r="AD443" i="36"/>
  <c r="AE443" i="36"/>
  <c r="AF443" i="36"/>
  <c r="AG443" i="36"/>
  <c r="AH443" i="36"/>
  <c r="AI443" i="36"/>
  <c r="AJ443" i="36"/>
  <c r="AK443" i="36"/>
  <c r="AL443" i="36"/>
  <c r="AM443" i="36"/>
  <c r="R444" i="36"/>
  <c r="S444" i="36"/>
  <c r="T444" i="36"/>
  <c r="U444" i="36"/>
  <c r="V444" i="36"/>
  <c r="W444" i="36"/>
  <c r="X444" i="36"/>
  <c r="Y444" i="36"/>
  <c r="Z444" i="36"/>
  <c r="AA444" i="36"/>
  <c r="AB444" i="36"/>
  <c r="AC444" i="36"/>
  <c r="AD444" i="36"/>
  <c r="AE444" i="36"/>
  <c r="AF444" i="36"/>
  <c r="AG444" i="36"/>
  <c r="AH444" i="36"/>
  <c r="AI444" i="36"/>
  <c r="AJ444" i="36"/>
  <c r="AK444" i="36"/>
  <c r="AL444" i="36"/>
  <c r="AM444" i="36"/>
  <c r="R445" i="36"/>
  <c r="S445" i="36"/>
  <c r="T445" i="36"/>
  <c r="U445" i="36"/>
  <c r="V445" i="36"/>
  <c r="W445" i="36"/>
  <c r="X445" i="36"/>
  <c r="Y445" i="36"/>
  <c r="Z445" i="36"/>
  <c r="AA445" i="36"/>
  <c r="AB445" i="36"/>
  <c r="AC445" i="36"/>
  <c r="AD445" i="36"/>
  <c r="AE445" i="36"/>
  <c r="AF445" i="36"/>
  <c r="AG445" i="36"/>
  <c r="AH445" i="36"/>
  <c r="AI445" i="36"/>
  <c r="AJ445" i="36"/>
  <c r="AK445" i="36"/>
  <c r="AL445" i="36"/>
  <c r="AM445" i="36"/>
  <c r="R446" i="36"/>
  <c r="S446" i="36"/>
  <c r="T446" i="36"/>
  <c r="U446" i="36"/>
  <c r="V446" i="36"/>
  <c r="W446" i="36"/>
  <c r="X446" i="36"/>
  <c r="Y446" i="36"/>
  <c r="Z446" i="36"/>
  <c r="AA446" i="36"/>
  <c r="AB446" i="36"/>
  <c r="AC446" i="36"/>
  <c r="AD446" i="36"/>
  <c r="AE446" i="36"/>
  <c r="AF446" i="36"/>
  <c r="AG446" i="36"/>
  <c r="AH446" i="36"/>
  <c r="AI446" i="36"/>
  <c r="AJ446" i="36"/>
  <c r="AK446" i="36"/>
  <c r="AL446" i="36"/>
  <c r="AM446" i="36"/>
  <c r="R447" i="36"/>
  <c r="S447" i="36"/>
  <c r="T447" i="36"/>
  <c r="U447" i="36"/>
  <c r="V447" i="36"/>
  <c r="W447" i="36"/>
  <c r="X447" i="36"/>
  <c r="Y447" i="36"/>
  <c r="Z447" i="36"/>
  <c r="AA447" i="36"/>
  <c r="AB447" i="36"/>
  <c r="AC447" i="36"/>
  <c r="AD447" i="36"/>
  <c r="AE447" i="36"/>
  <c r="AF447" i="36"/>
  <c r="AG447" i="36"/>
  <c r="AH447" i="36"/>
  <c r="AI447" i="36"/>
  <c r="AJ447" i="36"/>
  <c r="AK447" i="36"/>
  <c r="AL447" i="36"/>
  <c r="AM447" i="36"/>
  <c r="R448" i="36"/>
  <c r="S448" i="36"/>
  <c r="T448" i="36"/>
  <c r="U448" i="36"/>
  <c r="V448" i="36"/>
  <c r="W448" i="36"/>
  <c r="X448" i="36"/>
  <c r="Y448" i="36"/>
  <c r="Z448" i="36"/>
  <c r="AA448" i="36"/>
  <c r="AB448" i="36"/>
  <c r="AC448" i="36"/>
  <c r="AD448" i="36"/>
  <c r="AE448" i="36"/>
  <c r="AF448" i="36"/>
  <c r="AG448" i="36"/>
  <c r="AH448" i="36"/>
  <c r="AI448" i="36"/>
  <c r="AJ448" i="36"/>
  <c r="AK448" i="36"/>
  <c r="AL448" i="36"/>
  <c r="AM448" i="36"/>
  <c r="R449" i="36"/>
  <c r="S449" i="36"/>
  <c r="T449" i="36"/>
  <c r="U449" i="36"/>
  <c r="V449" i="36"/>
  <c r="W449" i="36"/>
  <c r="X449" i="36"/>
  <c r="Y449" i="36"/>
  <c r="Z449" i="36"/>
  <c r="AA449" i="36"/>
  <c r="AB449" i="36"/>
  <c r="AC449" i="36"/>
  <c r="AD449" i="36"/>
  <c r="AE449" i="36"/>
  <c r="AF449" i="36"/>
  <c r="AG449" i="36"/>
  <c r="AH449" i="36"/>
  <c r="AI449" i="36"/>
  <c r="AJ449" i="36"/>
  <c r="AK449" i="36"/>
  <c r="AL449" i="36"/>
  <c r="AM449" i="36"/>
  <c r="R450" i="36"/>
  <c r="S450" i="36"/>
  <c r="T450" i="36"/>
  <c r="U450" i="36"/>
  <c r="V450" i="36"/>
  <c r="W450" i="36"/>
  <c r="X450" i="36"/>
  <c r="Y450" i="36"/>
  <c r="Z450" i="36"/>
  <c r="AA450" i="36"/>
  <c r="AB450" i="36"/>
  <c r="AC450" i="36"/>
  <c r="AD450" i="36"/>
  <c r="AE450" i="36"/>
  <c r="AF450" i="36"/>
  <c r="AG450" i="36"/>
  <c r="AH450" i="36"/>
  <c r="AI450" i="36"/>
  <c r="AJ450" i="36"/>
  <c r="AK450" i="36"/>
  <c r="AL450" i="36"/>
  <c r="AM450" i="36"/>
  <c r="R451" i="36"/>
  <c r="S451" i="36"/>
  <c r="T451" i="36"/>
  <c r="U451" i="36"/>
  <c r="V451" i="36"/>
  <c r="W451" i="36"/>
  <c r="X451" i="36"/>
  <c r="Y451" i="36"/>
  <c r="Z451" i="36"/>
  <c r="AA451" i="36"/>
  <c r="AB451" i="36"/>
  <c r="AC451" i="36"/>
  <c r="AD451" i="36"/>
  <c r="AE451" i="36"/>
  <c r="AF451" i="36"/>
  <c r="AG451" i="36"/>
  <c r="AH451" i="36"/>
  <c r="AI451" i="36"/>
  <c r="AJ451" i="36"/>
  <c r="AK451" i="36"/>
  <c r="AL451" i="36"/>
  <c r="AM451" i="36"/>
  <c r="R452" i="36"/>
  <c r="S452" i="36"/>
  <c r="T452" i="36"/>
  <c r="U452" i="36"/>
  <c r="V452" i="36"/>
  <c r="W452" i="36"/>
  <c r="X452" i="36"/>
  <c r="Y452" i="36"/>
  <c r="Z452" i="36"/>
  <c r="AA452" i="36"/>
  <c r="AB452" i="36"/>
  <c r="AC452" i="36"/>
  <c r="AD452" i="36"/>
  <c r="AE452" i="36"/>
  <c r="AF452" i="36"/>
  <c r="AG452" i="36"/>
  <c r="AH452" i="36"/>
  <c r="AI452" i="36"/>
  <c r="AJ452" i="36"/>
  <c r="AK452" i="36"/>
  <c r="AL452" i="36"/>
  <c r="AM452" i="36"/>
  <c r="R453" i="36"/>
  <c r="S453" i="36"/>
  <c r="T453" i="36"/>
  <c r="U453" i="36"/>
  <c r="V453" i="36"/>
  <c r="W453" i="36"/>
  <c r="X453" i="36"/>
  <c r="Y453" i="36"/>
  <c r="Z453" i="36"/>
  <c r="AA453" i="36"/>
  <c r="AB453" i="36"/>
  <c r="AC453" i="36"/>
  <c r="AD453" i="36"/>
  <c r="AE453" i="36"/>
  <c r="AF453" i="36"/>
  <c r="AG453" i="36"/>
  <c r="AH453" i="36"/>
  <c r="AI453" i="36"/>
  <c r="AJ453" i="36"/>
  <c r="AK453" i="36"/>
  <c r="AL453" i="36"/>
  <c r="AM453" i="36"/>
  <c r="R454" i="36"/>
  <c r="S454" i="36"/>
  <c r="T454" i="36"/>
  <c r="U454" i="36"/>
  <c r="V454" i="36"/>
  <c r="W454" i="36"/>
  <c r="X454" i="36"/>
  <c r="Y454" i="36"/>
  <c r="Z454" i="36"/>
  <c r="AA454" i="36"/>
  <c r="AB454" i="36"/>
  <c r="AC454" i="36"/>
  <c r="AD454" i="36"/>
  <c r="AE454" i="36"/>
  <c r="AF454" i="36"/>
  <c r="AG454" i="36"/>
  <c r="AH454" i="36"/>
  <c r="AI454" i="36"/>
  <c r="AJ454" i="36"/>
  <c r="AK454" i="36"/>
  <c r="AL454" i="36"/>
  <c r="AM454" i="36"/>
  <c r="R455" i="36"/>
  <c r="S455" i="36"/>
  <c r="T455" i="36"/>
  <c r="U455" i="36"/>
  <c r="V455" i="36"/>
  <c r="W455" i="36"/>
  <c r="X455" i="36"/>
  <c r="Y455" i="36"/>
  <c r="Z455" i="36"/>
  <c r="AA455" i="36"/>
  <c r="AB455" i="36"/>
  <c r="AC455" i="36"/>
  <c r="AD455" i="36"/>
  <c r="AE455" i="36"/>
  <c r="AF455" i="36"/>
  <c r="AG455" i="36"/>
  <c r="AH455" i="36"/>
  <c r="AI455" i="36"/>
  <c r="AJ455" i="36"/>
  <c r="AK455" i="36"/>
  <c r="AL455" i="36"/>
  <c r="AM455" i="36"/>
  <c r="R456" i="36"/>
  <c r="S456" i="36"/>
  <c r="T456" i="36"/>
  <c r="U456" i="36"/>
  <c r="V456" i="36"/>
  <c r="W456" i="36"/>
  <c r="X456" i="36"/>
  <c r="Y456" i="36"/>
  <c r="Z456" i="36"/>
  <c r="AA456" i="36"/>
  <c r="AB456" i="36"/>
  <c r="AC456" i="36"/>
  <c r="AD456" i="36"/>
  <c r="AE456" i="36"/>
  <c r="AF456" i="36"/>
  <c r="AG456" i="36"/>
  <c r="AH456" i="36"/>
  <c r="AI456" i="36"/>
  <c r="AJ456" i="36"/>
  <c r="AK456" i="36"/>
  <c r="AL456" i="36"/>
  <c r="AM456" i="36"/>
  <c r="R457" i="36"/>
  <c r="S457" i="36"/>
  <c r="T457" i="36"/>
  <c r="U457" i="36"/>
  <c r="V457" i="36"/>
  <c r="W457" i="36"/>
  <c r="X457" i="36"/>
  <c r="Y457" i="36"/>
  <c r="Z457" i="36"/>
  <c r="AA457" i="36"/>
  <c r="AB457" i="36"/>
  <c r="AC457" i="36"/>
  <c r="AD457" i="36"/>
  <c r="AE457" i="36"/>
  <c r="AF457" i="36"/>
  <c r="AG457" i="36"/>
  <c r="AH457" i="36"/>
  <c r="AI457" i="36"/>
  <c r="AJ457" i="36"/>
  <c r="AK457" i="36"/>
  <c r="AL457" i="36"/>
  <c r="AM457" i="36"/>
  <c r="R458" i="36"/>
  <c r="S458" i="36"/>
  <c r="T458" i="36"/>
  <c r="U458" i="36"/>
  <c r="V458" i="36"/>
  <c r="W458" i="36"/>
  <c r="X458" i="36"/>
  <c r="Y458" i="36"/>
  <c r="Z458" i="36"/>
  <c r="AA458" i="36"/>
  <c r="AB458" i="36"/>
  <c r="AC458" i="36"/>
  <c r="AD458" i="36"/>
  <c r="AE458" i="36"/>
  <c r="AF458" i="36"/>
  <c r="AG458" i="36"/>
  <c r="AH458" i="36"/>
  <c r="AI458" i="36"/>
  <c r="AJ458" i="36"/>
  <c r="AK458" i="36"/>
  <c r="AL458" i="36"/>
  <c r="AM458" i="36"/>
  <c r="R459" i="36"/>
  <c r="S459" i="36"/>
  <c r="T459" i="36"/>
  <c r="U459" i="36"/>
  <c r="V459" i="36"/>
  <c r="W459" i="36"/>
  <c r="X459" i="36"/>
  <c r="Y459" i="36"/>
  <c r="Z459" i="36"/>
  <c r="AA459" i="36"/>
  <c r="AB459" i="36"/>
  <c r="AC459" i="36"/>
  <c r="AD459" i="36"/>
  <c r="AE459" i="36"/>
  <c r="AF459" i="36"/>
  <c r="AG459" i="36"/>
  <c r="AH459" i="36"/>
  <c r="AI459" i="36"/>
  <c r="AJ459" i="36"/>
  <c r="AK459" i="36"/>
  <c r="AL459" i="36"/>
  <c r="AM459" i="36"/>
  <c r="R460" i="36"/>
  <c r="S460" i="36"/>
  <c r="T460" i="36"/>
  <c r="U460" i="36"/>
  <c r="V460" i="36"/>
  <c r="W460" i="36"/>
  <c r="X460" i="36"/>
  <c r="Y460" i="36"/>
  <c r="Z460" i="36"/>
  <c r="AA460" i="36"/>
  <c r="AB460" i="36"/>
  <c r="AC460" i="36"/>
  <c r="AD460" i="36"/>
  <c r="AE460" i="36"/>
  <c r="AF460" i="36"/>
  <c r="AG460" i="36"/>
  <c r="AH460" i="36"/>
  <c r="AI460" i="36"/>
  <c r="AJ460" i="36"/>
  <c r="AK460" i="36"/>
  <c r="AL460" i="36"/>
  <c r="AM460" i="36"/>
  <c r="R461" i="36"/>
  <c r="S461" i="36"/>
  <c r="T461" i="36"/>
  <c r="U461" i="36"/>
  <c r="V461" i="36"/>
  <c r="W461" i="36"/>
  <c r="X461" i="36"/>
  <c r="Y461" i="36"/>
  <c r="Z461" i="36"/>
  <c r="AA461" i="36"/>
  <c r="AB461" i="36"/>
  <c r="AC461" i="36"/>
  <c r="AD461" i="36"/>
  <c r="AE461" i="36"/>
  <c r="AF461" i="36"/>
  <c r="AG461" i="36"/>
  <c r="AH461" i="36"/>
  <c r="AI461" i="36"/>
  <c r="AJ461" i="36"/>
  <c r="AK461" i="36"/>
  <c r="AL461" i="36"/>
  <c r="AM461" i="36"/>
  <c r="R462" i="36"/>
  <c r="S462" i="36"/>
  <c r="T462" i="36"/>
  <c r="U462" i="36"/>
  <c r="V462" i="36"/>
  <c r="W462" i="36"/>
  <c r="X462" i="36"/>
  <c r="Y462" i="36"/>
  <c r="Z462" i="36"/>
  <c r="AA462" i="36"/>
  <c r="AB462" i="36"/>
  <c r="AC462" i="36"/>
  <c r="AD462" i="36"/>
  <c r="AE462" i="36"/>
  <c r="AF462" i="36"/>
  <c r="AG462" i="36"/>
  <c r="AH462" i="36"/>
  <c r="AI462" i="36"/>
  <c r="AJ462" i="36"/>
  <c r="AK462" i="36"/>
  <c r="AL462" i="36"/>
  <c r="AM462" i="36"/>
  <c r="R463" i="36"/>
  <c r="S463" i="36"/>
  <c r="T463" i="36"/>
  <c r="U463" i="36"/>
  <c r="V463" i="36"/>
  <c r="W463" i="36"/>
  <c r="X463" i="36"/>
  <c r="Y463" i="36"/>
  <c r="Z463" i="36"/>
  <c r="AA463" i="36"/>
  <c r="AB463" i="36"/>
  <c r="AC463" i="36"/>
  <c r="AD463" i="36"/>
  <c r="AE463" i="36"/>
  <c r="AF463" i="36"/>
  <c r="AG463" i="36"/>
  <c r="AH463" i="36"/>
  <c r="AI463" i="36"/>
  <c r="AJ463" i="36"/>
  <c r="AK463" i="36"/>
  <c r="AL463" i="36"/>
  <c r="AM463" i="36"/>
  <c r="R464" i="36"/>
  <c r="S464" i="36"/>
  <c r="T464" i="36"/>
  <c r="U464" i="36"/>
  <c r="V464" i="36"/>
  <c r="W464" i="36"/>
  <c r="X464" i="36"/>
  <c r="Y464" i="36"/>
  <c r="Z464" i="36"/>
  <c r="AA464" i="36"/>
  <c r="AB464" i="36"/>
  <c r="AC464" i="36"/>
  <c r="AD464" i="36"/>
  <c r="AE464" i="36"/>
  <c r="AF464" i="36"/>
  <c r="AG464" i="36"/>
  <c r="AH464" i="36"/>
  <c r="AI464" i="36"/>
  <c r="AJ464" i="36"/>
  <c r="AK464" i="36"/>
  <c r="AL464" i="36"/>
  <c r="AM464" i="36"/>
  <c r="R465" i="36"/>
  <c r="S465" i="36"/>
  <c r="T465" i="36"/>
  <c r="U465" i="36"/>
  <c r="V465" i="36"/>
  <c r="W465" i="36"/>
  <c r="X465" i="36"/>
  <c r="Y465" i="36"/>
  <c r="Z465" i="36"/>
  <c r="AA465" i="36"/>
  <c r="AB465" i="36"/>
  <c r="AC465" i="36"/>
  <c r="AD465" i="36"/>
  <c r="AE465" i="36"/>
  <c r="AF465" i="36"/>
  <c r="AG465" i="36"/>
  <c r="AH465" i="36"/>
  <c r="AI465" i="36"/>
  <c r="AJ465" i="36"/>
  <c r="AK465" i="36"/>
  <c r="AL465" i="36"/>
  <c r="AM465" i="36"/>
  <c r="R466" i="36"/>
  <c r="S466" i="36"/>
  <c r="T466" i="36"/>
  <c r="U466" i="36"/>
  <c r="V466" i="36"/>
  <c r="W466" i="36"/>
  <c r="X466" i="36"/>
  <c r="Y466" i="36"/>
  <c r="Z466" i="36"/>
  <c r="AA466" i="36"/>
  <c r="AB466" i="36"/>
  <c r="AC466" i="36"/>
  <c r="AD466" i="36"/>
  <c r="AE466" i="36"/>
  <c r="AF466" i="36"/>
  <c r="AG466" i="36"/>
  <c r="AH466" i="36"/>
  <c r="AI466" i="36"/>
  <c r="AJ466" i="36"/>
  <c r="AK466" i="36"/>
  <c r="AL466" i="36"/>
  <c r="AM466" i="36"/>
  <c r="R467" i="36"/>
  <c r="S467" i="36"/>
  <c r="T467" i="36"/>
  <c r="U467" i="36"/>
  <c r="V467" i="36"/>
  <c r="W467" i="36"/>
  <c r="X467" i="36"/>
  <c r="Y467" i="36"/>
  <c r="Z467" i="36"/>
  <c r="AA467" i="36"/>
  <c r="AB467" i="36"/>
  <c r="AC467" i="36"/>
  <c r="AD467" i="36"/>
  <c r="AE467" i="36"/>
  <c r="AF467" i="36"/>
  <c r="AG467" i="36"/>
  <c r="AH467" i="36"/>
  <c r="AI467" i="36"/>
  <c r="AJ467" i="36"/>
  <c r="AK467" i="36"/>
  <c r="AL467" i="36"/>
  <c r="AM467" i="36"/>
  <c r="R468" i="36"/>
  <c r="S468" i="36"/>
  <c r="T468" i="36"/>
  <c r="U468" i="36"/>
  <c r="V468" i="36"/>
  <c r="W468" i="36"/>
  <c r="X468" i="36"/>
  <c r="Y468" i="36"/>
  <c r="Z468" i="36"/>
  <c r="AA468" i="36"/>
  <c r="AB468" i="36"/>
  <c r="AC468" i="36"/>
  <c r="AD468" i="36"/>
  <c r="AE468" i="36"/>
  <c r="AF468" i="36"/>
  <c r="AG468" i="36"/>
  <c r="AH468" i="36"/>
  <c r="AI468" i="36"/>
  <c r="AJ468" i="36"/>
  <c r="AK468" i="36"/>
  <c r="AL468" i="36"/>
  <c r="AM468" i="36"/>
  <c r="R469" i="36"/>
  <c r="S469" i="36"/>
  <c r="T469" i="36"/>
  <c r="U469" i="36"/>
  <c r="V469" i="36"/>
  <c r="W469" i="36"/>
  <c r="X469" i="36"/>
  <c r="Y469" i="36"/>
  <c r="Z469" i="36"/>
  <c r="AA469" i="36"/>
  <c r="AB469" i="36"/>
  <c r="AC469" i="36"/>
  <c r="AD469" i="36"/>
  <c r="AE469" i="36"/>
  <c r="AF469" i="36"/>
  <c r="AG469" i="36"/>
  <c r="AH469" i="36"/>
  <c r="AI469" i="36"/>
  <c r="AJ469" i="36"/>
  <c r="AK469" i="36"/>
  <c r="AL469" i="36"/>
  <c r="AM469" i="36"/>
  <c r="R470" i="36"/>
  <c r="S470" i="36"/>
  <c r="T470" i="36"/>
  <c r="U470" i="36"/>
  <c r="V470" i="36"/>
  <c r="W470" i="36"/>
  <c r="X470" i="36"/>
  <c r="Y470" i="36"/>
  <c r="Z470" i="36"/>
  <c r="AA470" i="36"/>
  <c r="AB470" i="36"/>
  <c r="AC470" i="36"/>
  <c r="AD470" i="36"/>
  <c r="AE470" i="36"/>
  <c r="AF470" i="36"/>
  <c r="AG470" i="36"/>
  <c r="AH470" i="36"/>
  <c r="AI470" i="36"/>
  <c r="AJ470" i="36"/>
  <c r="AK470" i="36"/>
  <c r="AL470" i="36"/>
  <c r="AM470" i="36"/>
  <c r="R471" i="36"/>
  <c r="S471" i="36"/>
  <c r="T471" i="36"/>
  <c r="U471" i="36"/>
  <c r="V471" i="36"/>
  <c r="W471" i="36"/>
  <c r="X471" i="36"/>
  <c r="Y471" i="36"/>
  <c r="Z471" i="36"/>
  <c r="AA471" i="36"/>
  <c r="AB471" i="36"/>
  <c r="AC471" i="36"/>
  <c r="AD471" i="36"/>
  <c r="AE471" i="36"/>
  <c r="AF471" i="36"/>
  <c r="AG471" i="36"/>
  <c r="AH471" i="36"/>
  <c r="AI471" i="36"/>
  <c r="AJ471" i="36"/>
  <c r="AK471" i="36"/>
  <c r="AL471" i="36"/>
  <c r="AM471" i="36"/>
  <c r="R472" i="36"/>
  <c r="S472" i="36"/>
  <c r="T472" i="36"/>
  <c r="U472" i="36"/>
  <c r="V472" i="36"/>
  <c r="W472" i="36"/>
  <c r="X472" i="36"/>
  <c r="Y472" i="36"/>
  <c r="Z472" i="36"/>
  <c r="AA472" i="36"/>
  <c r="AB472" i="36"/>
  <c r="AC472" i="36"/>
  <c r="AD472" i="36"/>
  <c r="AE472" i="36"/>
  <c r="AF472" i="36"/>
  <c r="AG472" i="36"/>
  <c r="AH472" i="36"/>
  <c r="AI472" i="36"/>
  <c r="AJ472" i="36"/>
  <c r="AK472" i="36"/>
  <c r="AL472" i="36"/>
  <c r="AM472" i="36"/>
  <c r="R473" i="36"/>
  <c r="S473" i="36"/>
  <c r="T473" i="36"/>
  <c r="U473" i="36"/>
  <c r="V473" i="36"/>
  <c r="W473" i="36"/>
  <c r="X473" i="36"/>
  <c r="Y473" i="36"/>
  <c r="Z473" i="36"/>
  <c r="AA473" i="36"/>
  <c r="AB473" i="36"/>
  <c r="AC473" i="36"/>
  <c r="AD473" i="36"/>
  <c r="AE473" i="36"/>
  <c r="AF473" i="36"/>
  <c r="AG473" i="36"/>
  <c r="AH473" i="36"/>
  <c r="AI473" i="36"/>
  <c r="AJ473" i="36"/>
  <c r="AK473" i="36"/>
  <c r="AL473" i="36"/>
  <c r="AM473" i="36"/>
  <c r="R474" i="36"/>
  <c r="S474" i="36"/>
  <c r="T474" i="36"/>
  <c r="U474" i="36"/>
  <c r="V474" i="36"/>
  <c r="W474" i="36"/>
  <c r="X474" i="36"/>
  <c r="Y474" i="36"/>
  <c r="Z474" i="36"/>
  <c r="AA474" i="36"/>
  <c r="AB474" i="36"/>
  <c r="AC474" i="36"/>
  <c r="AD474" i="36"/>
  <c r="AE474" i="36"/>
  <c r="AF474" i="36"/>
  <c r="AG474" i="36"/>
  <c r="AH474" i="36"/>
  <c r="AI474" i="36"/>
  <c r="AJ474" i="36"/>
  <c r="AK474" i="36"/>
  <c r="AL474" i="36"/>
  <c r="AM474" i="36"/>
  <c r="R475" i="36"/>
  <c r="S475" i="36"/>
  <c r="T475" i="36"/>
  <c r="U475" i="36"/>
  <c r="V475" i="36"/>
  <c r="W475" i="36"/>
  <c r="X475" i="36"/>
  <c r="Y475" i="36"/>
  <c r="Z475" i="36"/>
  <c r="AA475" i="36"/>
  <c r="AB475" i="36"/>
  <c r="AC475" i="36"/>
  <c r="AD475" i="36"/>
  <c r="AE475" i="36"/>
  <c r="AF475" i="36"/>
  <c r="AG475" i="36"/>
  <c r="AH475" i="36"/>
  <c r="AI475" i="36"/>
  <c r="AJ475" i="36"/>
  <c r="AK475" i="36"/>
  <c r="AL475" i="36"/>
  <c r="AM475" i="36"/>
  <c r="R476" i="36"/>
  <c r="S476" i="36"/>
  <c r="T476" i="36"/>
  <c r="U476" i="36"/>
  <c r="V476" i="36"/>
  <c r="W476" i="36"/>
  <c r="X476" i="36"/>
  <c r="Y476" i="36"/>
  <c r="Z476" i="36"/>
  <c r="AA476" i="36"/>
  <c r="AB476" i="36"/>
  <c r="AC476" i="36"/>
  <c r="AD476" i="36"/>
  <c r="AE476" i="36"/>
  <c r="AF476" i="36"/>
  <c r="AG476" i="36"/>
  <c r="AH476" i="36"/>
  <c r="AI476" i="36"/>
  <c r="AJ476" i="36"/>
  <c r="AK476" i="36"/>
  <c r="AL476" i="36"/>
  <c r="AM476" i="36"/>
  <c r="R477" i="36"/>
  <c r="S477" i="36"/>
  <c r="T477" i="36"/>
  <c r="U477" i="36"/>
  <c r="V477" i="36"/>
  <c r="W477" i="36"/>
  <c r="X477" i="36"/>
  <c r="Y477" i="36"/>
  <c r="Z477" i="36"/>
  <c r="AA477" i="36"/>
  <c r="AB477" i="36"/>
  <c r="AC477" i="36"/>
  <c r="AD477" i="36"/>
  <c r="AE477" i="36"/>
  <c r="AF477" i="36"/>
  <c r="AG477" i="36"/>
  <c r="AH477" i="36"/>
  <c r="AI477" i="36"/>
  <c r="AJ477" i="36"/>
  <c r="AK477" i="36"/>
  <c r="AL477" i="36"/>
  <c r="AM477" i="36"/>
  <c r="R478" i="36"/>
  <c r="S478" i="36"/>
  <c r="T478" i="36"/>
  <c r="U478" i="36"/>
  <c r="V478" i="36"/>
  <c r="W478" i="36"/>
  <c r="X478" i="36"/>
  <c r="Y478" i="36"/>
  <c r="Z478" i="36"/>
  <c r="AA478" i="36"/>
  <c r="AB478" i="36"/>
  <c r="AC478" i="36"/>
  <c r="AD478" i="36"/>
  <c r="AE478" i="36"/>
  <c r="AF478" i="36"/>
  <c r="AG478" i="36"/>
  <c r="AH478" i="36"/>
  <c r="AI478" i="36"/>
  <c r="AJ478" i="36"/>
  <c r="AK478" i="36"/>
  <c r="AL478" i="36"/>
  <c r="AM478" i="36"/>
  <c r="R479" i="36"/>
  <c r="S479" i="36"/>
  <c r="T479" i="36"/>
  <c r="U479" i="36"/>
  <c r="V479" i="36"/>
  <c r="W479" i="36"/>
  <c r="X479" i="36"/>
  <c r="Y479" i="36"/>
  <c r="Z479" i="36"/>
  <c r="AA479" i="36"/>
  <c r="AB479" i="36"/>
  <c r="AC479" i="36"/>
  <c r="AD479" i="36"/>
  <c r="AE479" i="36"/>
  <c r="AF479" i="36"/>
  <c r="AG479" i="36"/>
  <c r="AH479" i="36"/>
  <c r="AI479" i="36"/>
  <c r="AJ479" i="36"/>
  <c r="AK479" i="36"/>
  <c r="AL479" i="36"/>
  <c r="AM479" i="36"/>
  <c r="R480" i="36"/>
  <c r="S480" i="36"/>
  <c r="T480" i="36"/>
  <c r="U480" i="36"/>
  <c r="V480" i="36"/>
  <c r="W480" i="36"/>
  <c r="X480" i="36"/>
  <c r="Y480" i="36"/>
  <c r="Z480" i="36"/>
  <c r="AA480" i="36"/>
  <c r="AB480" i="36"/>
  <c r="AC480" i="36"/>
  <c r="AD480" i="36"/>
  <c r="AE480" i="36"/>
  <c r="AF480" i="36"/>
  <c r="AG480" i="36"/>
  <c r="AH480" i="36"/>
  <c r="AI480" i="36"/>
  <c r="AJ480" i="36"/>
  <c r="AK480" i="36"/>
  <c r="AL480" i="36"/>
  <c r="AM480" i="36"/>
  <c r="R481" i="36"/>
  <c r="S481" i="36"/>
  <c r="T481" i="36"/>
  <c r="U481" i="36"/>
  <c r="V481" i="36"/>
  <c r="W481" i="36"/>
  <c r="X481" i="36"/>
  <c r="Y481" i="36"/>
  <c r="Z481" i="36"/>
  <c r="AA481" i="36"/>
  <c r="AB481" i="36"/>
  <c r="AC481" i="36"/>
  <c r="AD481" i="36"/>
  <c r="AE481" i="36"/>
  <c r="AF481" i="36"/>
  <c r="AG481" i="36"/>
  <c r="AH481" i="36"/>
  <c r="AI481" i="36"/>
  <c r="AJ481" i="36"/>
  <c r="AK481" i="36"/>
  <c r="AL481" i="36"/>
  <c r="AM481" i="36"/>
  <c r="R482" i="36"/>
  <c r="S482" i="36"/>
  <c r="T482" i="36"/>
  <c r="U482" i="36"/>
  <c r="V482" i="36"/>
  <c r="W482" i="36"/>
  <c r="X482" i="36"/>
  <c r="Y482" i="36"/>
  <c r="Z482" i="36"/>
  <c r="AA482" i="36"/>
  <c r="AB482" i="36"/>
  <c r="AC482" i="36"/>
  <c r="AD482" i="36"/>
  <c r="AE482" i="36"/>
  <c r="AF482" i="36"/>
  <c r="AG482" i="36"/>
  <c r="AH482" i="36"/>
  <c r="AI482" i="36"/>
  <c r="AJ482" i="36"/>
  <c r="AK482" i="36"/>
  <c r="AL482" i="36"/>
  <c r="AM482" i="36"/>
  <c r="R483" i="36"/>
  <c r="S483" i="36"/>
  <c r="T483" i="36"/>
  <c r="U483" i="36"/>
  <c r="V483" i="36"/>
  <c r="W483" i="36"/>
  <c r="X483" i="36"/>
  <c r="Y483" i="36"/>
  <c r="Z483" i="36"/>
  <c r="AA483" i="36"/>
  <c r="AB483" i="36"/>
  <c r="AC483" i="36"/>
  <c r="AD483" i="36"/>
  <c r="AE483" i="36"/>
  <c r="AF483" i="36"/>
  <c r="AG483" i="36"/>
  <c r="AH483" i="36"/>
  <c r="AI483" i="36"/>
  <c r="AJ483" i="36"/>
  <c r="AK483" i="36"/>
  <c r="AL483" i="36"/>
  <c r="AM483" i="36"/>
  <c r="R484" i="36"/>
  <c r="S484" i="36"/>
  <c r="T484" i="36"/>
  <c r="U484" i="36"/>
  <c r="V484" i="36"/>
  <c r="W484" i="36"/>
  <c r="X484" i="36"/>
  <c r="Y484" i="36"/>
  <c r="Z484" i="36"/>
  <c r="AA484" i="36"/>
  <c r="AB484" i="36"/>
  <c r="AC484" i="36"/>
  <c r="AD484" i="36"/>
  <c r="AE484" i="36"/>
  <c r="AF484" i="36"/>
  <c r="AG484" i="36"/>
  <c r="AH484" i="36"/>
  <c r="AI484" i="36"/>
  <c r="AJ484" i="36"/>
  <c r="AK484" i="36"/>
  <c r="AL484" i="36"/>
  <c r="AM484" i="36"/>
  <c r="R485" i="36"/>
  <c r="S485" i="36"/>
  <c r="T485" i="36"/>
  <c r="U485" i="36"/>
  <c r="V485" i="36"/>
  <c r="W485" i="36"/>
  <c r="X485" i="36"/>
  <c r="Y485" i="36"/>
  <c r="Z485" i="36"/>
  <c r="AA485" i="36"/>
  <c r="AB485" i="36"/>
  <c r="AC485" i="36"/>
  <c r="AD485" i="36"/>
  <c r="AE485" i="36"/>
  <c r="AF485" i="36"/>
  <c r="AG485" i="36"/>
  <c r="AH485" i="36"/>
  <c r="AI485" i="36"/>
  <c r="AJ485" i="36"/>
  <c r="AK485" i="36"/>
  <c r="AL485" i="36"/>
  <c r="AM485" i="36"/>
  <c r="R486" i="36"/>
  <c r="S486" i="36"/>
  <c r="T486" i="36"/>
  <c r="U486" i="36"/>
  <c r="V486" i="36"/>
  <c r="W486" i="36"/>
  <c r="X486" i="36"/>
  <c r="Y486" i="36"/>
  <c r="Z486" i="36"/>
  <c r="AA486" i="36"/>
  <c r="AB486" i="36"/>
  <c r="AC486" i="36"/>
  <c r="AD486" i="36"/>
  <c r="AE486" i="36"/>
  <c r="AF486" i="36"/>
  <c r="AG486" i="36"/>
  <c r="AH486" i="36"/>
  <c r="AI486" i="36"/>
  <c r="AJ486" i="36"/>
  <c r="AK486" i="36"/>
  <c r="AL486" i="36"/>
  <c r="AM486" i="36"/>
  <c r="R487" i="36"/>
  <c r="S487" i="36"/>
  <c r="T487" i="36"/>
  <c r="U487" i="36"/>
  <c r="V487" i="36"/>
  <c r="W487" i="36"/>
  <c r="X487" i="36"/>
  <c r="Y487" i="36"/>
  <c r="Z487" i="36"/>
  <c r="AA487" i="36"/>
  <c r="AB487" i="36"/>
  <c r="AC487" i="36"/>
  <c r="AD487" i="36"/>
  <c r="AE487" i="36"/>
  <c r="AF487" i="36"/>
  <c r="AG487" i="36"/>
  <c r="AH487" i="36"/>
  <c r="AI487" i="36"/>
  <c r="AJ487" i="36"/>
  <c r="AK487" i="36"/>
  <c r="AL487" i="36"/>
  <c r="AM487" i="36"/>
  <c r="R488" i="36"/>
  <c r="S488" i="36"/>
  <c r="T488" i="36"/>
  <c r="U488" i="36"/>
  <c r="V488" i="36"/>
  <c r="W488" i="36"/>
  <c r="X488" i="36"/>
  <c r="Y488" i="36"/>
  <c r="Z488" i="36"/>
  <c r="AA488" i="36"/>
  <c r="AB488" i="36"/>
  <c r="AC488" i="36"/>
  <c r="AD488" i="36"/>
  <c r="AE488" i="36"/>
  <c r="AF488" i="36"/>
  <c r="AG488" i="36"/>
  <c r="AH488" i="36"/>
  <c r="AI488" i="36"/>
  <c r="AJ488" i="36"/>
  <c r="AK488" i="36"/>
  <c r="AL488" i="36"/>
  <c r="AM488" i="36"/>
  <c r="R489" i="36"/>
  <c r="S489" i="36"/>
  <c r="T489" i="36"/>
  <c r="U489" i="36"/>
  <c r="V489" i="36"/>
  <c r="W489" i="36"/>
  <c r="X489" i="36"/>
  <c r="Y489" i="36"/>
  <c r="Z489" i="36"/>
  <c r="AA489" i="36"/>
  <c r="AB489" i="36"/>
  <c r="AC489" i="36"/>
  <c r="AD489" i="36"/>
  <c r="AE489" i="36"/>
  <c r="AF489" i="36"/>
  <c r="AG489" i="36"/>
  <c r="AH489" i="36"/>
  <c r="AI489" i="36"/>
  <c r="AJ489" i="36"/>
  <c r="AK489" i="36"/>
  <c r="AL489" i="36"/>
  <c r="AM489" i="36"/>
  <c r="R490" i="36"/>
  <c r="S490" i="36"/>
  <c r="T490" i="36"/>
  <c r="U490" i="36"/>
  <c r="V490" i="36"/>
  <c r="W490" i="36"/>
  <c r="X490" i="36"/>
  <c r="Y490" i="36"/>
  <c r="Z490" i="36"/>
  <c r="AA490" i="36"/>
  <c r="AB490" i="36"/>
  <c r="AC490" i="36"/>
  <c r="AD490" i="36"/>
  <c r="AE490" i="36"/>
  <c r="AF490" i="36"/>
  <c r="AG490" i="36"/>
  <c r="AH490" i="36"/>
  <c r="AI490" i="36"/>
  <c r="AJ490" i="36"/>
  <c r="AK490" i="36"/>
  <c r="AL490" i="36"/>
  <c r="AM490" i="36"/>
  <c r="R491" i="36"/>
  <c r="S491" i="36"/>
  <c r="T491" i="36"/>
  <c r="U491" i="36"/>
  <c r="V491" i="36"/>
  <c r="W491" i="36"/>
  <c r="X491" i="36"/>
  <c r="Y491" i="36"/>
  <c r="Z491" i="36"/>
  <c r="AA491" i="36"/>
  <c r="AB491" i="36"/>
  <c r="AC491" i="36"/>
  <c r="AD491" i="36"/>
  <c r="AE491" i="36"/>
  <c r="AF491" i="36"/>
  <c r="AG491" i="36"/>
  <c r="AH491" i="36"/>
  <c r="AI491" i="36"/>
  <c r="AJ491" i="36"/>
  <c r="AK491" i="36"/>
  <c r="AL491" i="36"/>
  <c r="AM491" i="36"/>
  <c r="R492" i="36"/>
  <c r="S492" i="36"/>
  <c r="T492" i="36"/>
  <c r="U492" i="36"/>
  <c r="V492" i="36"/>
  <c r="W492" i="36"/>
  <c r="X492" i="36"/>
  <c r="Y492" i="36"/>
  <c r="Z492" i="36"/>
  <c r="AA492" i="36"/>
  <c r="AB492" i="36"/>
  <c r="AC492" i="36"/>
  <c r="AD492" i="36"/>
  <c r="AE492" i="36"/>
  <c r="AF492" i="36"/>
  <c r="AG492" i="36"/>
  <c r="AH492" i="36"/>
  <c r="AI492" i="36"/>
  <c r="AJ492" i="36"/>
  <c r="AK492" i="36"/>
  <c r="AL492" i="36"/>
  <c r="AM492" i="36"/>
  <c r="R493" i="36"/>
  <c r="S493" i="36"/>
  <c r="T493" i="36"/>
  <c r="U493" i="36"/>
  <c r="V493" i="36"/>
  <c r="W493" i="36"/>
  <c r="X493" i="36"/>
  <c r="Y493" i="36"/>
  <c r="Z493" i="36"/>
  <c r="AA493" i="36"/>
  <c r="AB493" i="36"/>
  <c r="AC493" i="36"/>
  <c r="AD493" i="36"/>
  <c r="AE493" i="36"/>
  <c r="AF493" i="36"/>
  <c r="AG493" i="36"/>
  <c r="AH493" i="36"/>
  <c r="AI493" i="36"/>
  <c r="AJ493" i="36"/>
  <c r="AK493" i="36"/>
  <c r="AL493" i="36"/>
  <c r="AM493" i="36"/>
  <c r="R494" i="36"/>
  <c r="S494" i="36"/>
  <c r="T494" i="36"/>
  <c r="U494" i="36"/>
  <c r="V494" i="36"/>
  <c r="W494" i="36"/>
  <c r="X494" i="36"/>
  <c r="Y494" i="36"/>
  <c r="Z494" i="36"/>
  <c r="AA494" i="36"/>
  <c r="AB494" i="36"/>
  <c r="AC494" i="36"/>
  <c r="AD494" i="36"/>
  <c r="AE494" i="36"/>
  <c r="AF494" i="36"/>
  <c r="AG494" i="36"/>
  <c r="AH494" i="36"/>
  <c r="AI494" i="36"/>
  <c r="AJ494" i="36"/>
  <c r="AK494" i="36"/>
  <c r="AL494" i="36"/>
  <c r="AM494" i="36"/>
  <c r="R495" i="36"/>
  <c r="S495" i="36"/>
  <c r="T495" i="36"/>
  <c r="U495" i="36"/>
  <c r="V495" i="36"/>
  <c r="W495" i="36"/>
  <c r="X495" i="36"/>
  <c r="Y495" i="36"/>
  <c r="Z495" i="36"/>
  <c r="AA495" i="36"/>
  <c r="AB495" i="36"/>
  <c r="AC495" i="36"/>
  <c r="AD495" i="36"/>
  <c r="AE495" i="36"/>
  <c r="AF495" i="36"/>
  <c r="AG495" i="36"/>
  <c r="AH495" i="36"/>
  <c r="AI495" i="36"/>
  <c r="AJ495" i="36"/>
  <c r="AK495" i="36"/>
  <c r="AL495" i="36"/>
  <c r="AM495" i="36"/>
  <c r="R496" i="36"/>
  <c r="S496" i="36"/>
  <c r="T496" i="36"/>
  <c r="U496" i="36"/>
  <c r="V496" i="36"/>
  <c r="W496" i="36"/>
  <c r="X496" i="36"/>
  <c r="Y496" i="36"/>
  <c r="Z496" i="36"/>
  <c r="AA496" i="36"/>
  <c r="AB496" i="36"/>
  <c r="AC496" i="36"/>
  <c r="AD496" i="36"/>
  <c r="AE496" i="36"/>
  <c r="AF496" i="36"/>
  <c r="AG496" i="36"/>
  <c r="AH496" i="36"/>
  <c r="AI496" i="36"/>
  <c r="AJ496" i="36"/>
  <c r="AK496" i="36"/>
  <c r="AL496" i="36"/>
  <c r="AM496" i="36"/>
  <c r="R497" i="36"/>
  <c r="S497" i="36"/>
  <c r="T497" i="36"/>
  <c r="U497" i="36"/>
  <c r="V497" i="36"/>
  <c r="W497" i="36"/>
  <c r="X497" i="36"/>
  <c r="Y497" i="36"/>
  <c r="Z497" i="36"/>
  <c r="AA497" i="36"/>
  <c r="AB497" i="36"/>
  <c r="AC497" i="36"/>
  <c r="AD497" i="36"/>
  <c r="AE497" i="36"/>
  <c r="AF497" i="36"/>
  <c r="AG497" i="36"/>
  <c r="AH497" i="36"/>
  <c r="AI497" i="36"/>
  <c r="AJ497" i="36"/>
  <c r="AK497" i="36"/>
  <c r="AL497" i="36"/>
  <c r="AM497" i="36"/>
  <c r="R498" i="36"/>
  <c r="S498" i="36"/>
  <c r="T498" i="36"/>
  <c r="U498" i="36"/>
  <c r="V498" i="36"/>
  <c r="W498" i="36"/>
  <c r="X498" i="36"/>
  <c r="Y498" i="36"/>
  <c r="Z498" i="36"/>
  <c r="AA498" i="36"/>
  <c r="AB498" i="36"/>
  <c r="AC498" i="36"/>
  <c r="AD498" i="36"/>
  <c r="AE498" i="36"/>
  <c r="AF498" i="36"/>
  <c r="AG498" i="36"/>
  <c r="AH498" i="36"/>
  <c r="AI498" i="36"/>
  <c r="AJ498" i="36"/>
  <c r="AK498" i="36"/>
  <c r="AL498" i="36"/>
  <c r="AM498" i="36"/>
  <c r="R499" i="36"/>
  <c r="S499" i="36"/>
  <c r="T499" i="36"/>
  <c r="U499" i="36"/>
  <c r="V499" i="36"/>
  <c r="W499" i="36"/>
  <c r="X499" i="36"/>
  <c r="Y499" i="36"/>
  <c r="Z499" i="36"/>
  <c r="AA499" i="36"/>
  <c r="AB499" i="36"/>
  <c r="AC499" i="36"/>
  <c r="AD499" i="36"/>
  <c r="AE499" i="36"/>
  <c r="AF499" i="36"/>
  <c r="AG499" i="36"/>
  <c r="AH499" i="36"/>
  <c r="AI499" i="36"/>
  <c r="AJ499" i="36"/>
  <c r="AK499" i="36"/>
  <c r="AL499" i="36"/>
  <c r="AM499" i="36"/>
  <c r="R500" i="36"/>
  <c r="S500" i="36"/>
  <c r="T500" i="36"/>
  <c r="U500" i="36"/>
  <c r="V500" i="36"/>
  <c r="W500" i="36"/>
  <c r="X500" i="36"/>
  <c r="Y500" i="36"/>
  <c r="Z500" i="36"/>
  <c r="AA500" i="36"/>
  <c r="AB500" i="36"/>
  <c r="AC500" i="36"/>
  <c r="AD500" i="36"/>
  <c r="AE500" i="36"/>
  <c r="AF500" i="36"/>
  <c r="AG500" i="36"/>
  <c r="AH500" i="36"/>
  <c r="AI500" i="36"/>
  <c r="AJ500" i="36"/>
  <c r="AK500" i="36"/>
  <c r="AL500" i="36"/>
  <c r="AM500" i="36"/>
  <c r="R501" i="36"/>
  <c r="S501" i="36"/>
  <c r="T501" i="36"/>
  <c r="U501" i="36"/>
  <c r="V501" i="36"/>
  <c r="W501" i="36"/>
  <c r="X501" i="36"/>
  <c r="Y501" i="36"/>
  <c r="Z501" i="36"/>
  <c r="AA501" i="36"/>
  <c r="AB501" i="36"/>
  <c r="AC501" i="36"/>
  <c r="AD501" i="36"/>
  <c r="AE501" i="36"/>
  <c r="AF501" i="36"/>
  <c r="AG501" i="36"/>
  <c r="AH501" i="36"/>
  <c r="AI501" i="36"/>
  <c r="AJ501" i="36"/>
  <c r="AK501" i="36"/>
  <c r="AL501" i="36"/>
  <c r="AM501" i="36"/>
  <c r="R502" i="36"/>
  <c r="S502" i="36"/>
  <c r="T502" i="36"/>
  <c r="U502" i="36"/>
  <c r="V502" i="36"/>
  <c r="W502" i="36"/>
  <c r="X502" i="36"/>
  <c r="Y502" i="36"/>
  <c r="Z502" i="36"/>
  <c r="AA502" i="36"/>
  <c r="AB502" i="36"/>
  <c r="AC502" i="36"/>
  <c r="AD502" i="36"/>
  <c r="AE502" i="36"/>
  <c r="AF502" i="36"/>
  <c r="AG502" i="36"/>
  <c r="AH502" i="36"/>
  <c r="AI502" i="36"/>
  <c r="AJ502" i="36"/>
  <c r="AK502" i="36"/>
  <c r="AL502" i="36"/>
  <c r="AM502" i="36"/>
  <c r="R503" i="36"/>
  <c r="S503" i="36"/>
  <c r="T503" i="36"/>
  <c r="U503" i="36"/>
  <c r="V503" i="36"/>
  <c r="W503" i="36"/>
  <c r="X503" i="36"/>
  <c r="Y503" i="36"/>
  <c r="Z503" i="36"/>
  <c r="AA503" i="36"/>
  <c r="AB503" i="36"/>
  <c r="AC503" i="36"/>
  <c r="AD503" i="36"/>
  <c r="AE503" i="36"/>
  <c r="AF503" i="36"/>
  <c r="AG503" i="36"/>
  <c r="AH503" i="36"/>
  <c r="AI503" i="36"/>
  <c r="AJ503" i="36"/>
  <c r="AK503" i="36"/>
  <c r="AL503" i="36"/>
  <c r="AM503" i="36"/>
  <c r="R504" i="36"/>
  <c r="S504" i="36"/>
  <c r="T504" i="36"/>
  <c r="U504" i="36"/>
  <c r="V504" i="36"/>
  <c r="W504" i="36"/>
  <c r="X504" i="36"/>
  <c r="Y504" i="36"/>
  <c r="Z504" i="36"/>
  <c r="AA504" i="36"/>
  <c r="AB504" i="36"/>
  <c r="AC504" i="36"/>
  <c r="AD504" i="36"/>
  <c r="AE504" i="36"/>
  <c r="AF504" i="36"/>
  <c r="AG504" i="36"/>
  <c r="AH504" i="36"/>
  <c r="AI504" i="36"/>
  <c r="AJ504" i="36"/>
  <c r="AK504" i="36"/>
  <c r="AL504" i="36"/>
  <c r="AM504" i="36"/>
  <c r="R505" i="36"/>
  <c r="S505" i="36"/>
  <c r="T505" i="36"/>
  <c r="U505" i="36"/>
  <c r="V505" i="36"/>
  <c r="W505" i="36"/>
  <c r="X505" i="36"/>
  <c r="Y505" i="36"/>
  <c r="Z505" i="36"/>
  <c r="AA505" i="36"/>
  <c r="AB505" i="36"/>
  <c r="AC505" i="36"/>
  <c r="AD505" i="36"/>
  <c r="AE505" i="36"/>
  <c r="AF505" i="36"/>
  <c r="AG505" i="36"/>
  <c r="AH505" i="36"/>
  <c r="AI505" i="36"/>
  <c r="AJ505" i="36"/>
  <c r="AK505" i="36"/>
  <c r="AL505" i="36"/>
  <c r="AM505" i="36"/>
  <c r="R506" i="36"/>
  <c r="S506" i="36"/>
  <c r="T506" i="36"/>
  <c r="U506" i="36"/>
  <c r="V506" i="36"/>
  <c r="W506" i="36"/>
  <c r="X506" i="36"/>
  <c r="Y506" i="36"/>
  <c r="Z506" i="36"/>
  <c r="AA506" i="36"/>
  <c r="AB506" i="36"/>
  <c r="AC506" i="36"/>
  <c r="AD506" i="36"/>
  <c r="AE506" i="36"/>
  <c r="AF506" i="36"/>
  <c r="AG506" i="36"/>
  <c r="AH506" i="36"/>
  <c r="AI506" i="36"/>
  <c r="AJ506" i="36"/>
  <c r="AK506" i="36"/>
  <c r="AL506" i="36"/>
  <c r="AM506" i="36"/>
  <c r="R507" i="36"/>
  <c r="S507" i="36"/>
  <c r="T507" i="36"/>
  <c r="U507" i="36"/>
  <c r="V507" i="36"/>
  <c r="W507" i="36"/>
  <c r="X507" i="36"/>
  <c r="Y507" i="36"/>
  <c r="Z507" i="36"/>
  <c r="AA507" i="36"/>
  <c r="AB507" i="36"/>
  <c r="AC507" i="36"/>
  <c r="AD507" i="36"/>
  <c r="AE507" i="36"/>
  <c r="AF507" i="36"/>
  <c r="AG507" i="36"/>
  <c r="AH507" i="36"/>
  <c r="AI507" i="36"/>
  <c r="AJ507" i="36"/>
  <c r="AK507" i="36"/>
  <c r="AL507" i="36"/>
  <c r="AM507" i="36"/>
  <c r="R508" i="36"/>
  <c r="S508" i="36"/>
  <c r="T508" i="36"/>
  <c r="U508" i="36"/>
  <c r="V508" i="36"/>
  <c r="W508" i="36"/>
  <c r="X508" i="36"/>
  <c r="Y508" i="36"/>
  <c r="Z508" i="36"/>
  <c r="AA508" i="36"/>
  <c r="AB508" i="36"/>
  <c r="AC508" i="36"/>
  <c r="AD508" i="36"/>
  <c r="AE508" i="36"/>
  <c r="AF508" i="36"/>
  <c r="AG508" i="36"/>
  <c r="AH508" i="36"/>
  <c r="AI508" i="36"/>
  <c r="AJ508" i="36"/>
  <c r="AK508" i="36"/>
  <c r="AL508" i="36"/>
  <c r="AM508" i="36"/>
  <c r="R509" i="36"/>
  <c r="S509" i="36"/>
  <c r="T509" i="36"/>
  <c r="U509" i="36"/>
  <c r="V509" i="36"/>
  <c r="W509" i="36"/>
  <c r="X509" i="36"/>
  <c r="Y509" i="36"/>
  <c r="Z509" i="36"/>
  <c r="AA509" i="36"/>
  <c r="AB509" i="36"/>
  <c r="AC509" i="36"/>
  <c r="AD509" i="36"/>
  <c r="AE509" i="36"/>
  <c r="AF509" i="36"/>
  <c r="AG509" i="36"/>
  <c r="AH509" i="36"/>
  <c r="AI509" i="36"/>
  <c r="AJ509" i="36"/>
  <c r="AK509" i="36"/>
  <c r="AL509" i="36"/>
  <c r="AM509" i="36"/>
  <c r="R510" i="36"/>
  <c r="S510" i="36"/>
  <c r="T510" i="36"/>
  <c r="U510" i="36"/>
  <c r="V510" i="36"/>
  <c r="W510" i="36"/>
  <c r="X510" i="36"/>
  <c r="Y510" i="36"/>
  <c r="Z510" i="36"/>
  <c r="AA510" i="36"/>
  <c r="AB510" i="36"/>
  <c r="AC510" i="36"/>
  <c r="AD510" i="36"/>
  <c r="AE510" i="36"/>
  <c r="AF510" i="36"/>
  <c r="AG510" i="36"/>
  <c r="AH510" i="36"/>
  <c r="AI510" i="36"/>
  <c r="AJ510" i="36"/>
  <c r="AK510" i="36"/>
  <c r="AL510" i="36"/>
  <c r="AM510" i="36"/>
  <c r="R511" i="36"/>
  <c r="S511" i="36"/>
  <c r="T511" i="36"/>
  <c r="U511" i="36"/>
  <c r="V511" i="36"/>
  <c r="W511" i="36"/>
  <c r="X511" i="36"/>
  <c r="Y511" i="36"/>
  <c r="Z511" i="36"/>
  <c r="AA511" i="36"/>
  <c r="AB511" i="36"/>
  <c r="AC511" i="36"/>
  <c r="AD511" i="36"/>
  <c r="AE511" i="36"/>
  <c r="AF511" i="36"/>
  <c r="AG511" i="36"/>
  <c r="AH511" i="36"/>
  <c r="AI511" i="36"/>
  <c r="AJ511" i="36"/>
  <c r="AK511" i="36"/>
  <c r="AL511" i="36"/>
  <c r="AM511" i="36"/>
  <c r="R512" i="36"/>
  <c r="S512" i="36"/>
  <c r="T512" i="36"/>
  <c r="U512" i="36"/>
  <c r="V512" i="36"/>
  <c r="W512" i="36"/>
  <c r="X512" i="36"/>
  <c r="Y512" i="36"/>
  <c r="Z512" i="36"/>
  <c r="AA512" i="36"/>
  <c r="AB512" i="36"/>
  <c r="AC512" i="36"/>
  <c r="AD512" i="36"/>
  <c r="AE512" i="36"/>
  <c r="AF512" i="36"/>
  <c r="AG512" i="36"/>
  <c r="AH512" i="36"/>
  <c r="AI512" i="36"/>
  <c r="AJ512" i="36"/>
  <c r="AK512" i="36"/>
  <c r="AL512" i="36"/>
  <c r="AM512" i="36"/>
  <c r="R513" i="36"/>
  <c r="S513" i="36"/>
  <c r="T513" i="36"/>
  <c r="U513" i="36"/>
  <c r="V513" i="36"/>
  <c r="W513" i="36"/>
  <c r="X513" i="36"/>
  <c r="Y513" i="36"/>
  <c r="Z513" i="36"/>
  <c r="AA513" i="36"/>
  <c r="AB513" i="36"/>
  <c r="AC513" i="36"/>
  <c r="AD513" i="36"/>
  <c r="AE513" i="36"/>
  <c r="AF513" i="36"/>
  <c r="AG513" i="36"/>
  <c r="AH513" i="36"/>
  <c r="AI513" i="36"/>
  <c r="AJ513" i="36"/>
  <c r="AK513" i="36"/>
  <c r="AL513" i="36"/>
  <c r="AM513" i="36"/>
  <c r="R514" i="36"/>
  <c r="S514" i="36"/>
  <c r="T514" i="36"/>
  <c r="U514" i="36"/>
  <c r="V514" i="36"/>
  <c r="W514" i="36"/>
  <c r="X514" i="36"/>
  <c r="Y514" i="36"/>
  <c r="Z514" i="36"/>
  <c r="AA514" i="36"/>
  <c r="AB514" i="36"/>
  <c r="AC514" i="36"/>
  <c r="AD514" i="36"/>
  <c r="AE514" i="36"/>
  <c r="AF514" i="36"/>
  <c r="AG514" i="36"/>
  <c r="AH514" i="36"/>
  <c r="AI514" i="36"/>
  <c r="AJ514" i="36"/>
  <c r="AK514" i="36"/>
  <c r="AL514" i="36"/>
  <c r="AM514" i="36"/>
  <c r="R515" i="36"/>
  <c r="S515" i="36"/>
  <c r="T515" i="36"/>
  <c r="U515" i="36"/>
  <c r="V515" i="36"/>
  <c r="W515" i="36"/>
  <c r="X515" i="36"/>
  <c r="Y515" i="36"/>
  <c r="Z515" i="36"/>
  <c r="AA515" i="36"/>
  <c r="AB515" i="36"/>
  <c r="AC515" i="36"/>
  <c r="AD515" i="36"/>
  <c r="AE515" i="36"/>
  <c r="AF515" i="36"/>
  <c r="AG515" i="36"/>
  <c r="AH515" i="36"/>
  <c r="AI515" i="36"/>
  <c r="AJ515" i="36"/>
  <c r="AK515" i="36"/>
  <c r="AL515" i="36"/>
  <c r="AM515" i="36"/>
  <c r="R516" i="36"/>
  <c r="S516" i="36"/>
  <c r="T516" i="36"/>
  <c r="U516" i="36"/>
  <c r="V516" i="36"/>
  <c r="W516" i="36"/>
  <c r="X516" i="36"/>
  <c r="Y516" i="36"/>
  <c r="Z516" i="36"/>
  <c r="AA516" i="36"/>
  <c r="AB516" i="36"/>
  <c r="AC516" i="36"/>
  <c r="AD516" i="36"/>
  <c r="AE516" i="36"/>
  <c r="AF516" i="36"/>
  <c r="AG516" i="36"/>
  <c r="AH516" i="36"/>
  <c r="AI516" i="36"/>
  <c r="AJ516" i="36"/>
  <c r="AK516" i="36"/>
  <c r="AL516" i="36"/>
  <c r="AM516" i="36"/>
  <c r="R517" i="36"/>
  <c r="S517" i="36"/>
  <c r="T517" i="36"/>
  <c r="U517" i="36"/>
  <c r="V517" i="36"/>
  <c r="W517" i="36"/>
  <c r="X517" i="36"/>
  <c r="Y517" i="36"/>
  <c r="Z517" i="36"/>
  <c r="AA517" i="36"/>
  <c r="AB517" i="36"/>
  <c r="AC517" i="36"/>
  <c r="AD517" i="36"/>
  <c r="AE517" i="36"/>
  <c r="AF517" i="36"/>
  <c r="AG517" i="36"/>
  <c r="AH517" i="36"/>
  <c r="AI517" i="36"/>
  <c r="AJ517" i="36"/>
  <c r="AK517" i="36"/>
  <c r="AL517" i="36"/>
  <c r="AM517" i="36"/>
  <c r="R518" i="36"/>
  <c r="S518" i="36"/>
  <c r="T518" i="36"/>
  <c r="U518" i="36"/>
  <c r="V518" i="36"/>
  <c r="W518" i="36"/>
  <c r="X518" i="36"/>
  <c r="Y518" i="36"/>
  <c r="Z518" i="36"/>
  <c r="AA518" i="36"/>
  <c r="AB518" i="36"/>
  <c r="AC518" i="36"/>
  <c r="AD518" i="36"/>
  <c r="AE518" i="36"/>
  <c r="AF518" i="36"/>
  <c r="AG518" i="36"/>
  <c r="AH518" i="36"/>
  <c r="AI518" i="36"/>
  <c r="AJ518" i="36"/>
  <c r="AK518" i="36"/>
  <c r="AL518" i="36"/>
  <c r="AM518" i="36"/>
  <c r="R519" i="36"/>
  <c r="S519" i="36"/>
  <c r="T519" i="36"/>
  <c r="U519" i="36"/>
  <c r="V519" i="36"/>
  <c r="W519" i="36"/>
  <c r="X519" i="36"/>
  <c r="Y519" i="36"/>
  <c r="Z519" i="36"/>
  <c r="AA519" i="36"/>
  <c r="AB519" i="36"/>
  <c r="AC519" i="36"/>
  <c r="AD519" i="36"/>
  <c r="AE519" i="36"/>
  <c r="AF519" i="36"/>
  <c r="AG519" i="36"/>
  <c r="AH519" i="36"/>
  <c r="AI519" i="36"/>
  <c r="AJ519" i="36"/>
  <c r="AK519" i="36"/>
  <c r="AL519" i="36"/>
  <c r="AM519" i="36"/>
  <c r="R520" i="36"/>
  <c r="S520" i="36"/>
  <c r="T520" i="36"/>
  <c r="U520" i="36"/>
  <c r="V520" i="36"/>
  <c r="W520" i="36"/>
  <c r="X520" i="36"/>
  <c r="Y520" i="36"/>
  <c r="Z520" i="36"/>
  <c r="AA520" i="36"/>
  <c r="AB520" i="36"/>
  <c r="AC520" i="36"/>
  <c r="AD520" i="36"/>
  <c r="AE520" i="36"/>
  <c r="AF520" i="36"/>
  <c r="AG520" i="36"/>
  <c r="AH520" i="36"/>
  <c r="AI520" i="36"/>
  <c r="AJ520" i="36"/>
  <c r="AK520" i="36"/>
  <c r="AL520" i="36"/>
  <c r="AM520" i="36"/>
  <c r="R521" i="36"/>
  <c r="S521" i="36"/>
  <c r="T521" i="36"/>
  <c r="U521" i="36"/>
  <c r="V521" i="36"/>
  <c r="W521" i="36"/>
  <c r="X521" i="36"/>
  <c r="Y521" i="36"/>
  <c r="Z521" i="36"/>
  <c r="AA521" i="36"/>
  <c r="AB521" i="36"/>
  <c r="AC521" i="36"/>
  <c r="AD521" i="36"/>
  <c r="AE521" i="36"/>
  <c r="AF521" i="36"/>
  <c r="AG521" i="36"/>
  <c r="AH521" i="36"/>
  <c r="AI521" i="36"/>
  <c r="AJ521" i="36"/>
  <c r="AK521" i="36"/>
  <c r="AL521" i="36"/>
  <c r="AM521" i="36"/>
  <c r="R522" i="36"/>
  <c r="S522" i="36"/>
  <c r="T522" i="36"/>
  <c r="U522" i="36"/>
  <c r="V522" i="36"/>
  <c r="W522" i="36"/>
  <c r="X522" i="36"/>
  <c r="Y522" i="36"/>
  <c r="Z522" i="36"/>
  <c r="AA522" i="36"/>
  <c r="AB522" i="36"/>
  <c r="AC522" i="36"/>
  <c r="AD522" i="36"/>
  <c r="AE522" i="36"/>
  <c r="AF522" i="36"/>
  <c r="AG522" i="36"/>
  <c r="AH522" i="36"/>
  <c r="AI522" i="36"/>
  <c r="AJ522" i="36"/>
  <c r="AK522" i="36"/>
  <c r="AL522" i="36"/>
  <c r="AM522" i="36"/>
  <c r="R523" i="36"/>
  <c r="S523" i="36"/>
  <c r="T523" i="36"/>
  <c r="U523" i="36"/>
  <c r="V523" i="36"/>
  <c r="W523" i="36"/>
  <c r="X523" i="36"/>
  <c r="Y523" i="36"/>
  <c r="Z523" i="36"/>
  <c r="AA523" i="36"/>
  <c r="AB523" i="36"/>
  <c r="AC523" i="36"/>
  <c r="AD523" i="36"/>
  <c r="AE523" i="36"/>
  <c r="AF523" i="36"/>
  <c r="AG523" i="36"/>
  <c r="AH523" i="36"/>
  <c r="AI523" i="36"/>
  <c r="AJ523" i="36"/>
  <c r="AK523" i="36"/>
  <c r="AL523" i="36"/>
  <c r="AM523" i="36"/>
  <c r="R524" i="36"/>
  <c r="S524" i="36"/>
  <c r="T524" i="36"/>
  <c r="U524" i="36"/>
  <c r="V524" i="36"/>
  <c r="W524" i="36"/>
  <c r="X524" i="36"/>
  <c r="Y524" i="36"/>
  <c r="Z524" i="36"/>
  <c r="AA524" i="36"/>
  <c r="AB524" i="36"/>
  <c r="AC524" i="36"/>
  <c r="AD524" i="36"/>
  <c r="AE524" i="36"/>
  <c r="AF524" i="36"/>
  <c r="AG524" i="36"/>
  <c r="AH524" i="36"/>
  <c r="AI524" i="36"/>
  <c r="AJ524" i="36"/>
  <c r="AK524" i="36"/>
  <c r="AL524" i="36"/>
  <c r="AM524" i="36"/>
  <c r="R525" i="36"/>
  <c r="S525" i="36"/>
  <c r="T525" i="36"/>
  <c r="U525" i="36"/>
  <c r="V525" i="36"/>
  <c r="W525" i="36"/>
  <c r="X525" i="36"/>
  <c r="Y525" i="36"/>
  <c r="Z525" i="36"/>
  <c r="AA525" i="36"/>
  <c r="AB525" i="36"/>
  <c r="AC525" i="36"/>
  <c r="AD525" i="36"/>
  <c r="AE525" i="36"/>
  <c r="AF525" i="36"/>
  <c r="AG525" i="36"/>
  <c r="AH525" i="36"/>
  <c r="AI525" i="36"/>
  <c r="AJ525" i="36"/>
  <c r="AK525" i="36"/>
  <c r="AL525" i="36"/>
  <c r="AM525" i="36"/>
  <c r="R526" i="36"/>
  <c r="S526" i="36"/>
  <c r="T526" i="36"/>
  <c r="U526" i="36"/>
  <c r="V526" i="36"/>
  <c r="W526" i="36"/>
  <c r="X526" i="36"/>
  <c r="Y526" i="36"/>
  <c r="Z526" i="36"/>
  <c r="AA526" i="36"/>
  <c r="AB526" i="36"/>
  <c r="AC526" i="36"/>
  <c r="AD526" i="36"/>
  <c r="AE526" i="36"/>
  <c r="AF526" i="36"/>
  <c r="AG526" i="36"/>
  <c r="AH526" i="36"/>
  <c r="AI526" i="36"/>
  <c r="AJ526" i="36"/>
  <c r="AK526" i="36"/>
  <c r="AL526" i="36"/>
  <c r="AM526" i="36"/>
  <c r="R527" i="36"/>
  <c r="S527" i="36"/>
  <c r="T527" i="36"/>
  <c r="U527" i="36"/>
  <c r="V527" i="36"/>
  <c r="W527" i="36"/>
  <c r="X527" i="36"/>
  <c r="Y527" i="36"/>
  <c r="Z527" i="36"/>
  <c r="AA527" i="36"/>
  <c r="AB527" i="36"/>
  <c r="AC527" i="36"/>
  <c r="AD527" i="36"/>
  <c r="AE527" i="36"/>
  <c r="AF527" i="36"/>
  <c r="AG527" i="36"/>
  <c r="AH527" i="36"/>
  <c r="AI527" i="36"/>
  <c r="AJ527" i="36"/>
  <c r="AK527" i="36"/>
  <c r="AL527" i="36"/>
  <c r="AM527" i="36"/>
  <c r="R528" i="36"/>
  <c r="S528" i="36"/>
  <c r="T528" i="36"/>
  <c r="U528" i="36"/>
  <c r="V528" i="36"/>
  <c r="W528" i="36"/>
  <c r="X528" i="36"/>
  <c r="Y528" i="36"/>
  <c r="Z528" i="36"/>
  <c r="AA528" i="36"/>
  <c r="AB528" i="36"/>
  <c r="AC528" i="36"/>
  <c r="AD528" i="36"/>
  <c r="AE528" i="36"/>
  <c r="AF528" i="36"/>
  <c r="AG528" i="36"/>
  <c r="AH528" i="36"/>
  <c r="AI528" i="36"/>
  <c r="AJ528" i="36"/>
  <c r="AK528" i="36"/>
  <c r="AL528" i="36"/>
  <c r="AM528" i="36"/>
  <c r="R529" i="36"/>
  <c r="S529" i="36"/>
  <c r="T529" i="36"/>
  <c r="U529" i="36"/>
  <c r="V529" i="36"/>
  <c r="W529" i="36"/>
  <c r="X529" i="36"/>
  <c r="Y529" i="36"/>
  <c r="Z529" i="36"/>
  <c r="AA529" i="36"/>
  <c r="AB529" i="36"/>
  <c r="AC529" i="36"/>
  <c r="AD529" i="36"/>
  <c r="AE529" i="36"/>
  <c r="AF529" i="36"/>
  <c r="AG529" i="36"/>
  <c r="AH529" i="36"/>
  <c r="AI529" i="36"/>
  <c r="AJ529" i="36"/>
  <c r="AK529" i="36"/>
  <c r="AL529" i="36"/>
  <c r="AM529" i="36"/>
  <c r="R530" i="36"/>
  <c r="S530" i="36"/>
  <c r="T530" i="36"/>
  <c r="U530" i="36"/>
  <c r="V530" i="36"/>
  <c r="W530" i="36"/>
  <c r="X530" i="36"/>
  <c r="Y530" i="36"/>
  <c r="Z530" i="36"/>
  <c r="AA530" i="36"/>
  <c r="AB530" i="36"/>
  <c r="AC530" i="36"/>
  <c r="AD530" i="36"/>
  <c r="AE530" i="36"/>
  <c r="AF530" i="36"/>
  <c r="AG530" i="36"/>
  <c r="AH530" i="36"/>
  <c r="AI530" i="36"/>
  <c r="AJ530" i="36"/>
  <c r="AK530" i="36"/>
  <c r="AL530" i="36"/>
  <c r="AM530" i="36"/>
  <c r="R531" i="36"/>
  <c r="S531" i="36"/>
  <c r="T531" i="36"/>
  <c r="U531" i="36"/>
  <c r="V531" i="36"/>
  <c r="W531" i="36"/>
  <c r="X531" i="36"/>
  <c r="Y531" i="36"/>
  <c r="Z531" i="36"/>
  <c r="AA531" i="36"/>
  <c r="AB531" i="36"/>
  <c r="AC531" i="36"/>
  <c r="AD531" i="36"/>
  <c r="AE531" i="36"/>
  <c r="AF531" i="36"/>
  <c r="AG531" i="36"/>
  <c r="AH531" i="36"/>
  <c r="AI531" i="36"/>
  <c r="AJ531" i="36"/>
  <c r="AK531" i="36"/>
  <c r="AL531" i="36"/>
  <c r="AM531" i="36"/>
  <c r="R532" i="36"/>
  <c r="S532" i="36"/>
  <c r="T532" i="36"/>
  <c r="U532" i="36"/>
  <c r="V532" i="36"/>
  <c r="W532" i="36"/>
  <c r="X532" i="36"/>
  <c r="Y532" i="36"/>
  <c r="Z532" i="36"/>
  <c r="AA532" i="36"/>
  <c r="AB532" i="36"/>
  <c r="AC532" i="36"/>
  <c r="AD532" i="36"/>
  <c r="AE532" i="36"/>
  <c r="AF532" i="36"/>
  <c r="AG532" i="36"/>
  <c r="AH532" i="36"/>
  <c r="AI532" i="36"/>
  <c r="AJ532" i="36"/>
  <c r="AK532" i="36"/>
  <c r="AL532" i="36"/>
  <c r="AM532" i="36"/>
  <c r="R533" i="36"/>
  <c r="S533" i="36"/>
  <c r="T533" i="36"/>
  <c r="U533" i="36"/>
  <c r="V533" i="36"/>
  <c r="W533" i="36"/>
  <c r="X533" i="36"/>
  <c r="Y533" i="36"/>
  <c r="Z533" i="36"/>
  <c r="AA533" i="36"/>
  <c r="AB533" i="36"/>
  <c r="AC533" i="36"/>
  <c r="AD533" i="36"/>
  <c r="AE533" i="36"/>
  <c r="AF533" i="36"/>
  <c r="AG533" i="36"/>
  <c r="AH533" i="36"/>
  <c r="AI533" i="36"/>
  <c r="AJ533" i="36"/>
  <c r="AK533" i="36"/>
  <c r="AL533" i="36"/>
  <c r="AM533" i="36"/>
  <c r="R534" i="36"/>
  <c r="S534" i="36"/>
  <c r="T534" i="36"/>
  <c r="U534" i="36"/>
  <c r="V534" i="36"/>
  <c r="W534" i="36"/>
  <c r="X534" i="36"/>
  <c r="Y534" i="36"/>
  <c r="Z534" i="36"/>
  <c r="AA534" i="36"/>
  <c r="AB534" i="36"/>
  <c r="AC534" i="36"/>
  <c r="AD534" i="36"/>
  <c r="AE534" i="36"/>
  <c r="AF534" i="36"/>
  <c r="AG534" i="36"/>
  <c r="AH534" i="36"/>
  <c r="AI534" i="36"/>
  <c r="AJ534" i="36"/>
  <c r="AK534" i="36"/>
  <c r="AL534" i="36"/>
  <c r="AM534" i="36"/>
  <c r="R535" i="36"/>
  <c r="S535" i="36"/>
  <c r="T535" i="36"/>
  <c r="U535" i="36"/>
  <c r="V535" i="36"/>
  <c r="W535" i="36"/>
  <c r="X535" i="36"/>
  <c r="Y535" i="36"/>
  <c r="Z535" i="36"/>
  <c r="AA535" i="36"/>
  <c r="AB535" i="36"/>
  <c r="AC535" i="36"/>
  <c r="AD535" i="36"/>
  <c r="AE535" i="36"/>
  <c r="AF535" i="36"/>
  <c r="AG535" i="36"/>
  <c r="AH535" i="36"/>
  <c r="AI535" i="36"/>
  <c r="AJ535" i="36"/>
  <c r="AK535" i="36"/>
  <c r="AL535" i="36"/>
  <c r="AM535" i="36"/>
  <c r="R536" i="36"/>
  <c r="S536" i="36"/>
  <c r="T536" i="36"/>
  <c r="U536" i="36"/>
  <c r="V536" i="36"/>
  <c r="W536" i="36"/>
  <c r="X536" i="36"/>
  <c r="Y536" i="36"/>
  <c r="Z536" i="36"/>
  <c r="AA536" i="36"/>
  <c r="AB536" i="36"/>
  <c r="AC536" i="36"/>
  <c r="AD536" i="36"/>
  <c r="AE536" i="36"/>
  <c r="AF536" i="36"/>
  <c r="AG536" i="36"/>
  <c r="AH536" i="36"/>
  <c r="AI536" i="36"/>
  <c r="AJ536" i="36"/>
  <c r="AK536" i="36"/>
  <c r="AL536" i="36"/>
  <c r="AM536" i="36"/>
  <c r="R537" i="36"/>
  <c r="S537" i="36"/>
  <c r="T537" i="36"/>
  <c r="U537" i="36"/>
  <c r="V537" i="36"/>
  <c r="W537" i="36"/>
  <c r="X537" i="36"/>
  <c r="Y537" i="36"/>
  <c r="Z537" i="36"/>
  <c r="AA537" i="36"/>
  <c r="AB537" i="36"/>
  <c r="AC537" i="36"/>
  <c r="AD537" i="36"/>
  <c r="AE537" i="36"/>
  <c r="AF537" i="36"/>
  <c r="AG537" i="36"/>
  <c r="AH537" i="36"/>
  <c r="AI537" i="36"/>
  <c r="AJ537" i="36"/>
  <c r="AK537" i="36"/>
  <c r="AL537" i="36"/>
  <c r="AM537" i="36"/>
  <c r="R538" i="36"/>
  <c r="S538" i="36"/>
  <c r="T538" i="36"/>
  <c r="U538" i="36"/>
  <c r="V538" i="36"/>
  <c r="W538" i="36"/>
  <c r="X538" i="36"/>
  <c r="Y538" i="36"/>
  <c r="Z538" i="36"/>
  <c r="AA538" i="36"/>
  <c r="AB538" i="36"/>
  <c r="AC538" i="36"/>
  <c r="AD538" i="36"/>
  <c r="AE538" i="36"/>
  <c r="AF538" i="36"/>
  <c r="AG538" i="36"/>
  <c r="AH538" i="36"/>
  <c r="AI538" i="36"/>
  <c r="AJ538" i="36"/>
  <c r="AK538" i="36"/>
  <c r="AL538" i="36"/>
  <c r="AM538" i="36"/>
  <c r="R539" i="36"/>
  <c r="S539" i="36"/>
  <c r="T539" i="36"/>
  <c r="U539" i="36"/>
  <c r="V539" i="36"/>
  <c r="W539" i="36"/>
  <c r="X539" i="36"/>
  <c r="Y539" i="36"/>
  <c r="Z539" i="36"/>
  <c r="AA539" i="36"/>
  <c r="AB539" i="36"/>
  <c r="AC539" i="36"/>
  <c r="AD539" i="36"/>
  <c r="AE539" i="36"/>
  <c r="AF539" i="36"/>
  <c r="AG539" i="36"/>
  <c r="AH539" i="36"/>
  <c r="AI539" i="36"/>
  <c r="AJ539" i="36"/>
  <c r="AK539" i="36"/>
  <c r="AL539" i="36"/>
  <c r="AM539" i="36"/>
  <c r="R540" i="36"/>
  <c r="S540" i="36"/>
  <c r="T540" i="36"/>
  <c r="U540" i="36"/>
  <c r="V540" i="36"/>
  <c r="W540" i="36"/>
  <c r="X540" i="36"/>
  <c r="Y540" i="36"/>
  <c r="Z540" i="36"/>
  <c r="AA540" i="36"/>
  <c r="AB540" i="36"/>
  <c r="AC540" i="36"/>
  <c r="AD540" i="36"/>
  <c r="AE540" i="36"/>
  <c r="AF540" i="36"/>
  <c r="AG540" i="36"/>
  <c r="AH540" i="36"/>
  <c r="AI540" i="36"/>
  <c r="AJ540" i="36"/>
  <c r="AK540" i="36"/>
  <c r="AL540" i="36"/>
  <c r="AM540" i="36"/>
  <c r="R541" i="36"/>
  <c r="S541" i="36"/>
  <c r="T541" i="36"/>
  <c r="U541" i="36"/>
  <c r="V541" i="36"/>
  <c r="W541" i="36"/>
  <c r="X541" i="36"/>
  <c r="Y541" i="36"/>
  <c r="Z541" i="36"/>
  <c r="AA541" i="36"/>
  <c r="AB541" i="36"/>
  <c r="AC541" i="36"/>
  <c r="AD541" i="36"/>
  <c r="AE541" i="36"/>
  <c r="AF541" i="36"/>
  <c r="AG541" i="36"/>
  <c r="AH541" i="36"/>
  <c r="AI541" i="36"/>
  <c r="AJ541" i="36"/>
  <c r="AK541" i="36"/>
  <c r="AL541" i="36"/>
  <c r="AM541" i="36"/>
  <c r="R542" i="36"/>
  <c r="S542" i="36"/>
  <c r="T542" i="36"/>
  <c r="U542" i="36"/>
  <c r="V542" i="36"/>
  <c r="W542" i="36"/>
  <c r="X542" i="36"/>
  <c r="Y542" i="36"/>
  <c r="Z542" i="36"/>
  <c r="AA542" i="36"/>
  <c r="AB542" i="36"/>
  <c r="AC542" i="36"/>
  <c r="AD542" i="36"/>
  <c r="AE542" i="36"/>
  <c r="AF542" i="36"/>
  <c r="AG542" i="36"/>
  <c r="AH542" i="36"/>
  <c r="AI542" i="36"/>
  <c r="AJ542" i="36"/>
  <c r="AK542" i="36"/>
  <c r="AL542" i="36"/>
  <c r="AM542" i="36"/>
  <c r="R543" i="36"/>
  <c r="S543" i="36"/>
  <c r="T543" i="36"/>
  <c r="U543" i="36"/>
  <c r="V543" i="36"/>
  <c r="W543" i="36"/>
  <c r="X543" i="36"/>
  <c r="Y543" i="36"/>
  <c r="Z543" i="36"/>
  <c r="AA543" i="36"/>
  <c r="AB543" i="36"/>
  <c r="AC543" i="36"/>
  <c r="AD543" i="36"/>
  <c r="AE543" i="36"/>
  <c r="AF543" i="36"/>
  <c r="AG543" i="36"/>
  <c r="AH543" i="36"/>
  <c r="AI543" i="36"/>
  <c r="AJ543" i="36"/>
  <c r="AK543" i="36"/>
  <c r="AL543" i="36"/>
  <c r="AM543" i="36"/>
  <c r="R544" i="36"/>
  <c r="S544" i="36"/>
  <c r="T544" i="36"/>
  <c r="U544" i="36"/>
  <c r="V544" i="36"/>
  <c r="W544" i="36"/>
  <c r="X544" i="36"/>
  <c r="Y544" i="36"/>
  <c r="Z544" i="36"/>
  <c r="AA544" i="36"/>
  <c r="AB544" i="36"/>
  <c r="AC544" i="36"/>
  <c r="AD544" i="36"/>
  <c r="AE544" i="36"/>
  <c r="AF544" i="36"/>
  <c r="AG544" i="36"/>
  <c r="AH544" i="36"/>
  <c r="AI544" i="36"/>
  <c r="AJ544" i="36"/>
  <c r="AK544" i="36"/>
  <c r="AL544" i="36"/>
  <c r="AM544" i="36"/>
  <c r="R545" i="36"/>
  <c r="S545" i="36"/>
  <c r="T545" i="36"/>
  <c r="U545" i="36"/>
  <c r="V545" i="36"/>
  <c r="W545" i="36"/>
  <c r="X545" i="36"/>
  <c r="Y545" i="36"/>
  <c r="Z545" i="36"/>
  <c r="AA545" i="36"/>
  <c r="AB545" i="36"/>
  <c r="AC545" i="36"/>
  <c r="AD545" i="36"/>
  <c r="AE545" i="36"/>
  <c r="AF545" i="36"/>
  <c r="AG545" i="36"/>
  <c r="AH545" i="36"/>
  <c r="AI545" i="36"/>
  <c r="AJ545" i="36"/>
  <c r="AK545" i="36"/>
  <c r="AL545" i="36"/>
  <c r="AM545" i="36"/>
  <c r="R546" i="36"/>
  <c r="S546" i="36"/>
  <c r="T546" i="36"/>
  <c r="U546" i="36"/>
  <c r="V546" i="36"/>
  <c r="W546" i="36"/>
  <c r="X546" i="36"/>
  <c r="Y546" i="36"/>
  <c r="Z546" i="36"/>
  <c r="AA546" i="36"/>
  <c r="AB546" i="36"/>
  <c r="AC546" i="36"/>
  <c r="AD546" i="36"/>
  <c r="AE546" i="36"/>
  <c r="AF546" i="36"/>
  <c r="AG546" i="36"/>
  <c r="AH546" i="36"/>
  <c r="AI546" i="36"/>
  <c r="AJ546" i="36"/>
  <c r="AK546" i="36"/>
  <c r="AL546" i="36"/>
  <c r="AM546" i="36"/>
  <c r="R547" i="36"/>
  <c r="S547" i="36"/>
  <c r="T547" i="36"/>
  <c r="U547" i="36"/>
  <c r="V547" i="36"/>
  <c r="W547" i="36"/>
  <c r="X547" i="36"/>
  <c r="Y547" i="36"/>
  <c r="Z547" i="36"/>
  <c r="AA547" i="36"/>
  <c r="AB547" i="36"/>
  <c r="AC547" i="36"/>
  <c r="AD547" i="36"/>
  <c r="AE547" i="36"/>
  <c r="AF547" i="36"/>
  <c r="AG547" i="36"/>
  <c r="AH547" i="36"/>
  <c r="AI547" i="36"/>
  <c r="AJ547" i="36"/>
  <c r="AK547" i="36"/>
  <c r="AL547" i="36"/>
  <c r="AM547" i="36"/>
  <c r="R548" i="36"/>
  <c r="S548" i="36"/>
  <c r="T548" i="36"/>
  <c r="U548" i="36"/>
  <c r="V548" i="36"/>
  <c r="W548" i="36"/>
  <c r="X548" i="36"/>
  <c r="Y548" i="36"/>
  <c r="Z548" i="36"/>
  <c r="AA548" i="36"/>
  <c r="AB548" i="36"/>
  <c r="AC548" i="36"/>
  <c r="AD548" i="36"/>
  <c r="AE548" i="36"/>
  <c r="AF548" i="36"/>
  <c r="AG548" i="36"/>
  <c r="AH548" i="36"/>
  <c r="AI548" i="36"/>
  <c r="AJ548" i="36"/>
  <c r="AK548" i="36"/>
  <c r="AL548" i="36"/>
  <c r="AM548" i="36"/>
  <c r="R549" i="36"/>
  <c r="S549" i="36"/>
  <c r="T549" i="36"/>
  <c r="U549" i="36"/>
  <c r="V549" i="36"/>
  <c r="W549" i="36"/>
  <c r="X549" i="36"/>
  <c r="Y549" i="36"/>
  <c r="Z549" i="36"/>
  <c r="AA549" i="36"/>
  <c r="AB549" i="36"/>
  <c r="AC549" i="36"/>
  <c r="AD549" i="36"/>
  <c r="AE549" i="36"/>
  <c r="AF549" i="36"/>
  <c r="AG549" i="36"/>
  <c r="AH549" i="36"/>
  <c r="AI549" i="36"/>
  <c r="AJ549" i="36"/>
  <c r="AK549" i="36"/>
  <c r="AL549" i="36"/>
  <c r="AM549" i="36"/>
  <c r="R550" i="36"/>
  <c r="S550" i="36"/>
  <c r="T550" i="36"/>
  <c r="U550" i="36"/>
  <c r="V550" i="36"/>
  <c r="W550" i="36"/>
  <c r="X550" i="36"/>
  <c r="Y550" i="36"/>
  <c r="Z550" i="36"/>
  <c r="AA550" i="36"/>
  <c r="AB550" i="36"/>
  <c r="AC550" i="36"/>
  <c r="AD550" i="36"/>
  <c r="AE550" i="36"/>
  <c r="AF550" i="36"/>
  <c r="AG550" i="36"/>
  <c r="AH550" i="36"/>
  <c r="AI550" i="36"/>
  <c r="AJ550" i="36"/>
  <c r="AK550" i="36"/>
  <c r="AL550" i="36"/>
  <c r="AM550" i="36"/>
  <c r="R551" i="36"/>
  <c r="S551" i="36"/>
  <c r="T551" i="36"/>
  <c r="U551" i="36"/>
  <c r="V551" i="36"/>
  <c r="W551" i="36"/>
  <c r="X551" i="36"/>
  <c r="Y551" i="36"/>
  <c r="Z551" i="36"/>
  <c r="AA551" i="36"/>
  <c r="AB551" i="36"/>
  <c r="AC551" i="36"/>
  <c r="AD551" i="36"/>
  <c r="AE551" i="36"/>
  <c r="AF551" i="36"/>
  <c r="AG551" i="36"/>
  <c r="AH551" i="36"/>
  <c r="AI551" i="36"/>
  <c r="AJ551" i="36"/>
  <c r="AK551" i="36"/>
  <c r="AL551" i="36"/>
  <c r="AM551" i="36"/>
  <c r="R552" i="36"/>
  <c r="S552" i="36"/>
  <c r="T552" i="36"/>
  <c r="U552" i="36"/>
  <c r="V552" i="36"/>
  <c r="W552" i="36"/>
  <c r="X552" i="36"/>
  <c r="Y552" i="36"/>
  <c r="Z552" i="36"/>
  <c r="AA552" i="36"/>
  <c r="AB552" i="36"/>
  <c r="AC552" i="36"/>
  <c r="AD552" i="36"/>
  <c r="AE552" i="36"/>
  <c r="AF552" i="36"/>
  <c r="AG552" i="36"/>
  <c r="AH552" i="36"/>
  <c r="AI552" i="36"/>
  <c r="AJ552" i="36"/>
  <c r="AK552" i="36"/>
  <c r="AL552" i="36"/>
  <c r="AM552" i="36"/>
  <c r="R553" i="36"/>
  <c r="S553" i="36"/>
  <c r="T553" i="36"/>
  <c r="U553" i="36"/>
  <c r="V553" i="36"/>
  <c r="W553" i="36"/>
  <c r="X553" i="36"/>
  <c r="Y553" i="36"/>
  <c r="Z553" i="36"/>
  <c r="AA553" i="36"/>
  <c r="AB553" i="36"/>
  <c r="AC553" i="36"/>
  <c r="AD553" i="36"/>
  <c r="AE553" i="36"/>
  <c r="AF553" i="36"/>
  <c r="AG553" i="36"/>
  <c r="AH553" i="36"/>
  <c r="AI553" i="36"/>
  <c r="AJ553" i="36"/>
  <c r="AK553" i="36"/>
  <c r="AL553" i="36"/>
  <c r="AM553" i="36"/>
  <c r="R554" i="36"/>
  <c r="S554" i="36"/>
  <c r="T554" i="36"/>
  <c r="U554" i="36"/>
  <c r="V554" i="36"/>
  <c r="W554" i="36"/>
  <c r="X554" i="36"/>
  <c r="Y554" i="36"/>
  <c r="Z554" i="36"/>
  <c r="AA554" i="36"/>
  <c r="AB554" i="36"/>
  <c r="AC554" i="36"/>
  <c r="AD554" i="36"/>
  <c r="AE554" i="36"/>
  <c r="AF554" i="36"/>
  <c r="AG554" i="36"/>
  <c r="AH554" i="36"/>
  <c r="AI554" i="36"/>
  <c r="AJ554" i="36"/>
  <c r="AK554" i="36"/>
  <c r="AL554" i="36"/>
  <c r="AM554" i="36"/>
  <c r="R555" i="36"/>
  <c r="S555" i="36"/>
  <c r="T555" i="36"/>
  <c r="U555" i="36"/>
  <c r="V555" i="36"/>
  <c r="W555" i="36"/>
  <c r="X555" i="36"/>
  <c r="Y555" i="36"/>
  <c r="Z555" i="36"/>
  <c r="AA555" i="36"/>
  <c r="AB555" i="36"/>
  <c r="AC555" i="36"/>
  <c r="AD555" i="36"/>
  <c r="AE555" i="36"/>
  <c r="AF555" i="36"/>
  <c r="AG555" i="36"/>
  <c r="AH555" i="36"/>
  <c r="AI555" i="36"/>
  <c r="AJ555" i="36"/>
  <c r="AK555" i="36"/>
  <c r="AL555" i="36"/>
  <c r="AM555" i="36"/>
  <c r="R556" i="36"/>
  <c r="S556" i="36"/>
  <c r="T556" i="36"/>
  <c r="U556" i="36"/>
  <c r="V556" i="36"/>
  <c r="W556" i="36"/>
  <c r="X556" i="36"/>
  <c r="Y556" i="36"/>
  <c r="Z556" i="36"/>
  <c r="AA556" i="36"/>
  <c r="AB556" i="36"/>
  <c r="AC556" i="36"/>
  <c r="AD556" i="36"/>
  <c r="AE556" i="36"/>
  <c r="AF556" i="36"/>
  <c r="AG556" i="36"/>
  <c r="AH556" i="36"/>
  <c r="AI556" i="36"/>
  <c r="AJ556" i="36"/>
  <c r="AK556" i="36"/>
  <c r="AL556" i="36"/>
  <c r="AM556" i="36"/>
  <c r="R557" i="36"/>
  <c r="S557" i="36"/>
  <c r="T557" i="36"/>
  <c r="U557" i="36"/>
  <c r="V557" i="36"/>
  <c r="W557" i="36"/>
  <c r="X557" i="36"/>
  <c r="Y557" i="36"/>
  <c r="Z557" i="36"/>
  <c r="AA557" i="36"/>
  <c r="AB557" i="36"/>
  <c r="AC557" i="36"/>
  <c r="AD557" i="36"/>
  <c r="AE557" i="36"/>
  <c r="AF557" i="36"/>
  <c r="AG557" i="36"/>
  <c r="AH557" i="36"/>
  <c r="AI557" i="36"/>
  <c r="AJ557" i="36"/>
  <c r="AK557" i="36"/>
  <c r="AL557" i="36"/>
  <c r="AM557" i="36"/>
  <c r="R558" i="36"/>
  <c r="S558" i="36"/>
  <c r="T558" i="36"/>
  <c r="U558" i="36"/>
  <c r="V558" i="36"/>
  <c r="W558" i="36"/>
  <c r="X558" i="36"/>
  <c r="Y558" i="36"/>
  <c r="Z558" i="36"/>
  <c r="AA558" i="36"/>
  <c r="AB558" i="36"/>
  <c r="AC558" i="36"/>
  <c r="AD558" i="36"/>
  <c r="AE558" i="36"/>
  <c r="AF558" i="36"/>
  <c r="AG558" i="36"/>
  <c r="AH558" i="36"/>
  <c r="AI558" i="36"/>
  <c r="AJ558" i="36"/>
  <c r="AK558" i="36"/>
  <c r="AL558" i="36"/>
  <c r="AM558" i="36"/>
  <c r="R559" i="36"/>
  <c r="S559" i="36"/>
  <c r="T559" i="36"/>
  <c r="U559" i="36"/>
  <c r="V559" i="36"/>
  <c r="W559" i="36"/>
  <c r="X559" i="36"/>
  <c r="Y559" i="36"/>
  <c r="Z559" i="36"/>
  <c r="AA559" i="36"/>
  <c r="AB559" i="36"/>
  <c r="AC559" i="36"/>
  <c r="AD559" i="36"/>
  <c r="AE559" i="36"/>
  <c r="AF559" i="36"/>
  <c r="AG559" i="36"/>
  <c r="AH559" i="36"/>
  <c r="AI559" i="36"/>
  <c r="AJ559" i="36"/>
  <c r="AK559" i="36"/>
  <c r="AL559" i="36"/>
  <c r="AM559" i="36"/>
  <c r="R560" i="36"/>
  <c r="S560" i="36"/>
  <c r="T560" i="36"/>
  <c r="U560" i="36"/>
  <c r="V560" i="36"/>
  <c r="W560" i="36"/>
  <c r="X560" i="36"/>
  <c r="Y560" i="36"/>
  <c r="Z560" i="36"/>
  <c r="AA560" i="36"/>
  <c r="AB560" i="36"/>
  <c r="AC560" i="36"/>
  <c r="AD560" i="36"/>
  <c r="AE560" i="36"/>
  <c r="AF560" i="36"/>
  <c r="AG560" i="36"/>
  <c r="AH560" i="36"/>
  <c r="AI560" i="36"/>
  <c r="AJ560" i="36"/>
  <c r="AK560" i="36"/>
  <c r="AL560" i="36"/>
  <c r="AM560" i="36"/>
  <c r="R561" i="36"/>
  <c r="S561" i="36"/>
  <c r="T561" i="36"/>
  <c r="U561" i="36"/>
  <c r="V561" i="36"/>
  <c r="W561" i="36"/>
  <c r="X561" i="36"/>
  <c r="Y561" i="36"/>
  <c r="Z561" i="36"/>
  <c r="AA561" i="36"/>
  <c r="AB561" i="36"/>
  <c r="AC561" i="36"/>
  <c r="AD561" i="36"/>
  <c r="AE561" i="36"/>
  <c r="AF561" i="36"/>
  <c r="AG561" i="36"/>
  <c r="AH561" i="36"/>
  <c r="AI561" i="36"/>
  <c r="AJ561" i="36"/>
  <c r="AK561" i="36"/>
  <c r="AL561" i="36"/>
  <c r="AM561" i="36"/>
  <c r="R562" i="36"/>
  <c r="S562" i="36"/>
  <c r="T562" i="36"/>
  <c r="U562" i="36"/>
  <c r="V562" i="36"/>
  <c r="W562" i="36"/>
  <c r="X562" i="36"/>
  <c r="Y562" i="36"/>
  <c r="Z562" i="36"/>
  <c r="AA562" i="36"/>
  <c r="AB562" i="36"/>
  <c r="AC562" i="36"/>
  <c r="AD562" i="36"/>
  <c r="AE562" i="36"/>
  <c r="AF562" i="36"/>
  <c r="AG562" i="36"/>
  <c r="AH562" i="36"/>
  <c r="AI562" i="36"/>
  <c r="AJ562" i="36"/>
  <c r="AK562" i="36"/>
  <c r="AL562" i="36"/>
  <c r="AM562" i="36"/>
  <c r="R563" i="36"/>
  <c r="S563" i="36"/>
  <c r="T563" i="36"/>
  <c r="U563" i="36"/>
  <c r="V563" i="36"/>
  <c r="W563" i="36"/>
  <c r="X563" i="36"/>
  <c r="Y563" i="36"/>
  <c r="Z563" i="36"/>
  <c r="AA563" i="36"/>
  <c r="AB563" i="36"/>
  <c r="AC563" i="36"/>
  <c r="AD563" i="36"/>
  <c r="AE563" i="36"/>
  <c r="AF563" i="36"/>
  <c r="AG563" i="36"/>
  <c r="AH563" i="36"/>
  <c r="AI563" i="36"/>
  <c r="AJ563" i="36"/>
  <c r="AK563" i="36"/>
  <c r="AL563" i="36"/>
  <c r="AM563" i="36"/>
  <c r="R564" i="36"/>
  <c r="S564" i="36"/>
  <c r="T564" i="36"/>
  <c r="U564" i="36"/>
  <c r="V564" i="36"/>
  <c r="W564" i="36"/>
  <c r="X564" i="36"/>
  <c r="Y564" i="36"/>
  <c r="Z564" i="36"/>
  <c r="AA564" i="36"/>
  <c r="AB564" i="36"/>
  <c r="AC564" i="36"/>
  <c r="AD564" i="36"/>
  <c r="AE564" i="36"/>
  <c r="AF564" i="36"/>
  <c r="AG564" i="36"/>
  <c r="AH564" i="36"/>
  <c r="AI564" i="36"/>
  <c r="AJ564" i="36"/>
  <c r="AK564" i="36"/>
  <c r="AL564" i="36"/>
  <c r="AM564" i="36"/>
  <c r="R565" i="36"/>
  <c r="S565" i="36"/>
  <c r="T565" i="36"/>
  <c r="U565" i="36"/>
  <c r="V565" i="36"/>
  <c r="W565" i="36"/>
  <c r="X565" i="36"/>
  <c r="Y565" i="36"/>
  <c r="Z565" i="36"/>
  <c r="AA565" i="36"/>
  <c r="AB565" i="36"/>
  <c r="AC565" i="36"/>
  <c r="AD565" i="36"/>
  <c r="AE565" i="36"/>
  <c r="AF565" i="36"/>
  <c r="AG565" i="36"/>
  <c r="AH565" i="36"/>
  <c r="AI565" i="36"/>
  <c r="AJ565" i="36"/>
  <c r="AK565" i="36"/>
  <c r="AL565" i="36"/>
  <c r="AM565" i="36"/>
  <c r="R566" i="36"/>
  <c r="S566" i="36"/>
  <c r="T566" i="36"/>
  <c r="U566" i="36"/>
  <c r="V566" i="36"/>
  <c r="W566" i="36"/>
  <c r="X566" i="36"/>
  <c r="Y566" i="36"/>
  <c r="Z566" i="36"/>
  <c r="AA566" i="36"/>
  <c r="AB566" i="36"/>
  <c r="AC566" i="36"/>
  <c r="AD566" i="36"/>
  <c r="AE566" i="36"/>
  <c r="AF566" i="36"/>
  <c r="AG566" i="36"/>
  <c r="AH566" i="36"/>
  <c r="AI566" i="36"/>
  <c r="AJ566" i="36"/>
  <c r="AK566" i="36"/>
  <c r="AL566" i="36"/>
  <c r="AM566" i="36"/>
  <c r="R567" i="36"/>
  <c r="S567" i="36"/>
  <c r="T567" i="36"/>
  <c r="U567" i="36"/>
  <c r="V567" i="36"/>
  <c r="W567" i="36"/>
  <c r="X567" i="36"/>
  <c r="Y567" i="36"/>
  <c r="Z567" i="36"/>
  <c r="AA567" i="36"/>
  <c r="AB567" i="36"/>
  <c r="AC567" i="36"/>
  <c r="AD567" i="36"/>
  <c r="AE567" i="36"/>
  <c r="AF567" i="36"/>
  <c r="AG567" i="36"/>
  <c r="AH567" i="36"/>
  <c r="AI567" i="36"/>
  <c r="AJ567" i="36"/>
  <c r="AK567" i="36"/>
  <c r="AL567" i="36"/>
  <c r="AM567" i="36"/>
  <c r="R568" i="36"/>
  <c r="S568" i="36"/>
  <c r="T568" i="36"/>
  <c r="U568" i="36"/>
  <c r="V568" i="36"/>
  <c r="W568" i="36"/>
  <c r="X568" i="36"/>
  <c r="Y568" i="36"/>
  <c r="Z568" i="36"/>
  <c r="AA568" i="36"/>
  <c r="AB568" i="36"/>
  <c r="AC568" i="36"/>
  <c r="AD568" i="36"/>
  <c r="AE568" i="36"/>
  <c r="AF568" i="36"/>
  <c r="AG568" i="36"/>
  <c r="AH568" i="36"/>
  <c r="AI568" i="36"/>
  <c r="AJ568" i="36"/>
  <c r="AK568" i="36"/>
  <c r="AL568" i="36"/>
  <c r="AM568" i="36"/>
  <c r="R569" i="36"/>
  <c r="S569" i="36"/>
  <c r="T569" i="36"/>
  <c r="U569" i="36"/>
  <c r="V569" i="36"/>
  <c r="W569" i="36"/>
  <c r="X569" i="36"/>
  <c r="Y569" i="36"/>
  <c r="Z569" i="36"/>
  <c r="AA569" i="36"/>
  <c r="AB569" i="36"/>
  <c r="AC569" i="36"/>
  <c r="AD569" i="36"/>
  <c r="AE569" i="36"/>
  <c r="AF569" i="36"/>
  <c r="AG569" i="36"/>
  <c r="AH569" i="36"/>
  <c r="AI569" i="36"/>
  <c r="AJ569" i="36"/>
  <c r="AK569" i="36"/>
  <c r="AL569" i="36"/>
  <c r="AM569" i="36"/>
  <c r="R570" i="36"/>
  <c r="S570" i="36"/>
  <c r="T570" i="36"/>
  <c r="U570" i="36"/>
  <c r="V570" i="36"/>
  <c r="W570" i="36"/>
  <c r="X570" i="36"/>
  <c r="Y570" i="36"/>
  <c r="Z570" i="36"/>
  <c r="AA570" i="36"/>
  <c r="AB570" i="36"/>
  <c r="AC570" i="36"/>
  <c r="AD570" i="36"/>
  <c r="AE570" i="36"/>
  <c r="AF570" i="36"/>
  <c r="AG570" i="36"/>
  <c r="AH570" i="36"/>
  <c r="AI570" i="36"/>
  <c r="AJ570" i="36"/>
  <c r="AK570" i="36"/>
  <c r="AL570" i="36"/>
  <c r="AM570" i="36"/>
  <c r="R571" i="36"/>
  <c r="S571" i="36"/>
  <c r="T571" i="36"/>
  <c r="U571" i="36"/>
  <c r="V571" i="36"/>
  <c r="W571" i="36"/>
  <c r="X571" i="36"/>
  <c r="Y571" i="36"/>
  <c r="Z571" i="36"/>
  <c r="AA571" i="36"/>
  <c r="AB571" i="36"/>
  <c r="AC571" i="36"/>
  <c r="AD571" i="36"/>
  <c r="AE571" i="36"/>
  <c r="AF571" i="36"/>
  <c r="AG571" i="36"/>
  <c r="AH571" i="36"/>
  <c r="AI571" i="36"/>
  <c r="AJ571" i="36"/>
  <c r="AK571" i="36"/>
  <c r="AL571" i="36"/>
  <c r="AM571" i="36"/>
  <c r="R572" i="36"/>
  <c r="S572" i="36"/>
  <c r="T572" i="36"/>
  <c r="U572" i="36"/>
  <c r="V572" i="36"/>
  <c r="W572" i="36"/>
  <c r="X572" i="36"/>
  <c r="Y572" i="36"/>
  <c r="Z572" i="36"/>
  <c r="AA572" i="36"/>
  <c r="AB572" i="36"/>
  <c r="AC572" i="36"/>
  <c r="AD572" i="36"/>
  <c r="AE572" i="36"/>
  <c r="AF572" i="36"/>
  <c r="AG572" i="36"/>
  <c r="AH572" i="36"/>
  <c r="AI572" i="36"/>
  <c r="AJ572" i="36"/>
  <c r="AK572" i="36"/>
  <c r="AL572" i="36"/>
  <c r="AM572" i="36"/>
  <c r="R573" i="36"/>
  <c r="S573" i="36"/>
  <c r="T573" i="36"/>
  <c r="U573" i="36"/>
  <c r="V573" i="36"/>
  <c r="W573" i="36"/>
  <c r="X573" i="36"/>
  <c r="Y573" i="36"/>
  <c r="Z573" i="36"/>
  <c r="AA573" i="36"/>
  <c r="AB573" i="36"/>
  <c r="AC573" i="36"/>
  <c r="AD573" i="36"/>
  <c r="AE573" i="36"/>
  <c r="AF573" i="36"/>
  <c r="AG573" i="36"/>
  <c r="AH573" i="36"/>
  <c r="AI573" i="36"/>
  <c r="AJ573" i="36"/>
  <c r="AK573" i="36"/>
  <c r="AL573" i="36"/>
  <c r="AM573" i="36"/>
  <c r="R574" i="36"/>
  <c r="S574" i="36"/>
  <c r="T574" i="36"/>
  <c r="U574" i="36"/>
  <c r="V574" i="36"/>
  <c r="W574" i="36"/>
  <c r="X574" i="36"/>
  <c r="Y574" i="36"/>
  <c r="Z574" i="36"/>
  <c r="AA574" i="36"/>
  <c r="AB574" i="36"/>
  <c r="AC574" i="36"/>
  <c r="AD574" i="36"/>
  <c r="AE574" i="36"/>
  <c r="AF574" i="36"/>
  <c r="AG574" i="36"/>
  <c r="AH574" i="36"/>
  <c r="AI574" i="36"/>
  <c r="AJ574" i="36"/>
  <c r="AK574" i="36"/>
  <c r="AL574" i="36"/>
  <c r="AM574" i="36"/>
  <c r="R575" i="36"/>
  <c r="S575" i="36"/>
  <c r="T575" i="36"/>
  <c r="U575" i="36"/>
  <c r="V575" i="36"/>
  <c r="W575" i="36"/>
  <c r="X575" i="36"/>
  <c r="Y575" i="36"/>
  <c r="Z575" i="36"/>
  <c r="AA575" i="36"/>
  <c r="AB575" i="36"/>
  <c r="AC575" i="36"/>
  <c r="AD575" i="36"/>
  <c r="AE575" i="36"/>
  <c r="AF575" i="36"/>
  <c r="AG575" i="36"/>
  <c r="AH575" i="36"/>
  <c r="AI575" i="36"/>
  <c r="AJ575" i="36"/>
  <c r="AK575" i="36"/>
  <c r="AL575" i="36"/>
  <c r="AM575" i="36"/>
  <c r="R576" i="36"/>
  <c r="S576" i="36"/>
  <c r="T576" i="36"/>
  <c r="U576" i="36"/>
  <c r="V576" i="36"/>
  <c r="W576" i="36"/>
  <c r="X576" i="36"/>
  <c r="Y576" i="36"/>
  <c r="Z576" i="36"/>
  <c r="AA576" i="36"/>
  <c r="AB576" i="36"/>
  <c r="AC576" i="36"/>
  <c r="AD576" i="36"/>
  <c r="AE576" i="36"/>
  <c r="AF576" i="36"/>
  <c r="AG576" i="36"/>
  <c r="AH576" i="36"/>
  <c r="AI576" i="36"/>
  <c r="AJ576" i="36"/>
  <c r="AK576" i="36"/>
  <c r="AL576" i="36"/>
  <c r="AM576" i="36"/>
  <c r="R577" i="36"/>
  <c r="S577" i="36"/>
  <c r="T577" i="36"/>
  <c r="U577" i="36"/>
  <c r="V577" i="36"/>
  <c r="W577" i="36"/>
  <c r="X577" i="36"/>
  <c r="Y577" i="36"/>
  <c r="Z577" i="36"/>
  <c r="AA577" i="36"/>
  <c r="AB577" i="36"/>
  <c r="AC577" i="36"/>
  <c r="AD577" i="36"/>
  <c r="AE577" i="36"/>
  <c r="AF577" i="36"/>
  <c r="AG577" i="36"/>
  <c r="AH577" i="36"/>
  <c r="AI577" i="36"/>
  <c r="AJ577" i="36"/>
  <c r="AK577" i="36"/>
  <c r="AL577" i="36"/>
  <c r="AM577" i="36"/>
  <c r="R578" i="36"/>
  <c r="S578" i="36"/>
  <c r="T578" i="36"/>
  <c r="U578" i="36"/>
  <c r="V578" i="36"/>
  <c r="W578" i="36"/>
  <c r="X578" i="36"/>
  <c r="Y578" i="36"/>
  <c r="Z578" i="36"/>
  <c r="AA578" i="36"/>
  <c r="AB578" i="36"/>
  <c r="AC578" i="36"/>
  <c r="AD578" i="36"/>
  <c r="AE578" i="36"/>
  <c r="AF578" i="36"/>
  <c r="AG578" i="36"/>
  <c r="AH578" i="36"/>
  <c r="AI578" i="36"/>
  <c r="AJ578" i="36"/>
  <c r="AK578" i="36"/>
  <c r="AL578" i="36"/>
  <c r="AM578" i="36"/>
  <c r="R579" i="36"/>
  <c r="S579" i="36"/>
  <c r="T579" i="36"/>
  <c r="U579" i="36"/>
  <c r="V579" i="36"/>
  <c r="W579" i="36"/>
  <c r="X579" i="36"/>
  <c r="Y579" i="36"/>
  <c r="Z579" i="36"/>
  <c r="AA579" i="36"/>
  <c r="AB579" i="36"/>
  <c r="AC579" i="36"/>
  <c r="AD579" i="36"/>
  <c r="AE579" i="36"/>
  <c r="AF579" i="36"/>
  <c r="AG579" i="36"/>
  <c r="AH579" i="36"/>
  <c r="AI579" i="36"/>
  <c r="AJ579" i="36"/>
  <c r="AK579" i="36"/>
  <c r="AL579" i="36"/>
  <c r="AM579" i="36"/>
  <c r="R580" i="36"/>
  <c r="S580" i="36"/>
  <c r="T580" i="36"/>
  <c r="U580" i="36"/>
  <c r="V580" i="36"/>
  <c r="W580" i="36"/>
  <c r="X580" i="36"/>
  <c r="Y580" i="36"/>
  <c r="Z580" i="36"/>
  <c r="AA580" i="36"/>
  <c r="AB580" i="36"/>
  <c r="AC580" i="36"/>
  <c r="AD580" i="36"/>
  <c r="AE580" i="36"/>
  <c r="AF580" i="36"/>
  <c r="AG580" i="36"/>
  <c r="AH580" i="36"/>
  <c r="AI580" i="36"/>
  <c r="AJ580" i="36"/>
  <c r="AK580" i="36"/>
  <c r="AL580" i="36"/>
  <c r="AM580" i="36"/>
  <c r="R581" i="36"/>
  <c r="S581" i="36"/>
  <c r="T581" i="36"/>
  <c r="U581" i="36"/>
  <c r="V581" i="36"/>
  <c r="W581" i="36"/>
  <c r="X581" i="36"/>
  <c r="Y581" i="36"/>
  <c r="Z581" i="36"/>
  <c r="AA581" i="36"/>
  <c r="AB581" i="36"/>
  <c r="AC581" i="36"/>
  <c r="AD581" i="36"/>
  <c r="AE581" i="36"/>
  <c r="AF581" i="36"/>
  <c r="AG581" i="36"/>
  <c r="AH581" i="36"/>
  <c r="AI581" i="36"/>
  <c r="AJ581" i="36"/>
  <c r="AK581" i="36"/>
  <c r="AL581" i="36"/>
  <c r="AM581" i="36"/>
  <c r="R582" i="36"/>
  <c r="S582" i="36"/>
  <c r="T582" i="36"/>
  <c r="U582" i="36"/>
  <c r="V582" i="36"/>
  <c r="W582" i="36"/>
  <c r="X582" i="36"/>
  <c r="Y582" i="36"/>
  <c r="Z582" i="36"/>
  <c r="AA582" i="36"/>
  <c r="AB582" i="36"/>
  <c r="AC582" i="36"/>
  <c r="AD582" i="36"/>
  <c r="AE582" i="36"/>
  <c r="AF582" i="36"/>
  <c r="AG582" i="36"/>
  <c r="AH582" i="36"/>
  <c r="AI582" i="36"/>
  <c r="AJ582" i="36"/>
  <c r="AK582" i="36"/>
  <c r="AL582" i="36"/>
  <c r="AM582" i="36"/>
  <c r="R583" i="36"/>
  <c r="S583" i="36"/>
  <c r="T583" i="36"/>
  <c r="U583" i="36"/>
  <c r="V583" i="36"/>
  <c r="W583" i="36"/>
  <c r="X583" i="36"/>
  <c r="Y583" i="36"/>
  <c r="Z583" i="36"/>
  <c r="AA583" i="36"/>
  <c r="AB583" i="36"/>
  <c r="AC583" i="36"/>
  <c r="AD583" i="36"/>
  <c r="AE583" i="36"/>
  <c r="AF583" i="36"/>
  <c r="AG583" i="36"/>
  <c r="AH583" i="36"/>
  <c r="AI583" i="36"/>
  <c r="AJ583" i="36"/>
  <c r="AK583" i="36"/>
  <c r="AL583" i="36"/>
  <c r="AM583" i="36"/>
  <c r="R584" i="36"/>
  <c r="S584" i="36"/>
  <c r="T584" i="36"/>
  <c r="U584" i="36"/>
  <c r="V584" i="36"/>
  <c r="W584" i="36"/>
  <c r="X584" i="36"/>
  <c r="Y584" i="36"/>
  <c r="Z584" i="36"/>
  <c r="AA584" i="36"/>
  <c r="AB584" i="36"/>
  <c r="AC584" i="36"/>
  <c r="AD584" i="36"/>
  <c r="AE584" i="36"/>
  <c r="AF584" i="36"/>
  <c r="AG584" i="36"/>
  <c r="AH584" i="36"/>
  <c r="AI584" i="36"/>
  <c r="AJ584" i="36"/>
  <c r="AK584" i="36"/>
  <c r="AL584" i="36"/>
  <c r="AM584" i="36"/>
  <c r="R585" i="36"/>
  <c r="S585" i="36"/>
  <c r="T585" i="36"/>
  <c r="U585" i="36"/>
  <c r="V585" i="36"/>
  <c r="W585" i="36"/>
  <c r="X585" i="36"/>
  <c r="Y585" i="36"/>
  <c r="Z585" i="36"/>
  <c r="AA585" i="36"/>
  <c r="AB585" i="36"/>
  <c r="AC585" i="36"/>
  <c r="AD585" i="36"/>
  <c r="AE585" i="36"/>
  <c r="AF585" i="36"/>
  <c r="AG585" i="36"/>
  <c r="AH585" i="36"/>
  <c r="AI585" i="36"/>
  <c r="AJ585" i="36"/>
  <c r="AK585" i="36"/>
  <c r="AL585" i="36"/>
  <c r="AM585" i="36"/>
  <c r="R586" i="36"/>
  <c r="S586" i="36"/>
  <c r="T586" i="36"/>
  <c r="U586" i="36"/>
  <c r="V586" i="36"/>
  <c r="W586" i="36"/>
  <c r="X586" i="36"/>
  <c r="Y586" i="36"/>
  <c r="Z586" i="36"/>
  <c r="AA586" i="36"/>
  <c r="AB586" i="36"/>
  <c r="AC586" i="36"/>
  <c r="AD586" i="36"/>
  <c r="AE586" i="36"/>
  <c r="AF586" i="36"/>
  <c r="AG586" i="36"/>
  <c r="AH586" i="36"/>
  <c r="AI586" i="36"/>
  <c r="AJ586" i="36"/>
  <c r="AK586" i="36"/>
  <c r="AL586" i="36"/>
  <c r="AM586" i="36"/>
  <c r="R587" i="36"/>
  <c r="S587" i="36"/>
  <c r="T587" i="36"/>
  <c r="U587" i="36"/>
  <c r="V587" i="36"/>
  <c r="W587" i="36"/>
  <c r="X587" i="36"/>
  <c r="Y587" i="36"/>
  <c r="Z587" i="36"/>
  <c r="AA587" i="36"/>
  <c r="AB587" i="36"/>
  <c r="AC587" i="36"/>
  <c r="AD587" i="36"/>
  <c r="AE587" i="36"/>
  <c r="AF587" i="36"/>
  <c r="AG587" i="36"/>
  <c r="AH587" i="36"/>
  <c r="AI587" i="36"/>
  <c r="AJ587" i="36"/>
  <c r="AK587" i="36"/>
  <c r="AL587" i="36"/>
  <c r="AM587" i="36"/>
  <c r="R588" i="36"/>
  <c r="S588" i="36"/>
  <c r="T588" i="36"/>
  <c r="U588" i="36"/>
  <c r="V588" i="36"/>
  <c r="W588" i="36"/>
  <c r="X588" i="36"/>
  <c r="Y588" i="36"/>
  <c r="Z588" i="36"/>
  <c r="AA588" i="36"/>
  <c r="AB588" i="36"/>
  <c r="AC588" i="36"/>
  <c r="AD588" i="36"/>
  <c r="AE588" i="36"/>
  <c r="AF588" i="36"/>
  <c r="AG588" i="36"/>
  <c r="AH588" i="36"/>
  <c r="AI588" i="36"/>
  <c r="AJ588" i="36"/>
  <c r="AK588" i="36"/>
  <c r="AL588" i="36"/>
  <c r="AM588" i="36"/>
  <c r="R589" i="36"/>
  <c r="S589" i="36"/>
  <c r="T589" i="36"/>
  <c r="U589" i="36"/>
  <c r="V589" i="36"/>
  <c r="W589" i="36"/>
  <c r="X589" i="36"/>
  <c r="Y589" i="36"/>
  <c r="Z589" i="36"/>
  <c r="AA589" i="36"/>
  <c r="AB589" i="36"/>
  <c r="AC589" i="36"/>
  <c r="AD589" i="36"/>
  <c r="AE589" i="36"/>
  <c r="AF589" i="36"/>
  <c r="AG589" i="36"/>
  <c r="AH589" i="36"/>
  <c r="AI589" i="36"/>
  <c r="AJ589" i="36"/>
  <c r="AK589" i="36"/>
  <c r="AL589" i="36"/>
  <c r="AM589" i="36"/>
  <c r="R590" i="36"/>
  <c r="S590" i="36"/>
  <c r="T590" i="36"/>
  <c r="U590" i="36"/>
  <c r="V590" i="36"/>
  <c r="W590" i="36"/>
  <c r="X590" i="36"/>
  <c r="Y590" i="36"/>
  <c r="Z590" i="36"/>
  <c r="AA590" i="36"/>
  <c r="AB590" i="36"/>
  <c r="AC590" i="36"/>
  <c r="AD590" i="36"/>
  <c r="AE590" i="36"/>
  <c r="AF590" i="36"/>
  <c r="AG590" i="36"/>
  <c r="AH590" i="36"/>
  <c r="AI590" i="36"/>
  <c r="AJ590" i="36"/>
  <c r="AK590" i="36"/>
  <c r="AL590" i="36"/>
  <c r="AM590" i="36"/>
  <c r="R591" i="36"/>
  <c r="S591" i="36"/>
  <c r="T591" i="36"/>
  <c r="U591" i="36"/>
  <c r="V591" i="36"/>
  <c r="W591" i="36"/>
  <c r="X591" i="36"/>
  <c r="Y591" i="36"/>
  <c r="Z591" i="36"/>
  <c r="AA591" i="36"/>
  <c r="AB591" i="36"/>
  <c r="AC591" i="36"/>
  <c r="AD591" i="36"/>
  <c r="AE591" i="36"/>
  <c r="AF591" i="36"/>
  <c r="AG591" i="36"/>
  <c r="AH591" i="36"/>
  <c r="AI591" i="36"/>
  <c r="AJ591" i="36"/>
  <c r="AK591" i="36"/>
  <c r="AL591" i="36"/>
  <c r="AM591" i="36"/>
  <c r="R592" i="36"/>
  <c r="S592" i="36"/>
  <c r="T592" i="36"/>
  <c r="U592" i="36"/>
  <c r="V592" i="36"/>
  <c r="W592" i="36"/>
  <c r="X592" i="36"/>
  <c r="Y592" i="36"/>
  <c r="Z592" i="36"/>
  <c r="AA592" i="36"/>
  <c r="AB592" i="36"/>
  <c r="AC592" i="36"/>
  <c r="AD592" i="36"/>
  <c r="AE592" i="36"/>
  <c r="AF592" i="36"/>
  <c r="AG592" i="36"/>
  <c r="AH592" i="36"/>
  <c r="AI592" i="36"/>
  <c r="AJ592" i="36"/>
  <c r="AK592" i="36"/>
  <c r="AL592" i="36"/>
  <c r="AM592" i="36"/>
  <c r="R593" i="36"/>
  <c r="S593" i="36"/>
  <c r="T593" i="36"/>
  <c r="U593" i="36"/>
  <c r="V593" i="36"/>
  <c r="W593" i="36"/>
  <c r="X593" i="36"/>
  <c r="Y593" i="36"/>
  <c r="Z593" i="36"/>
  <c r="AA593" i="36"/>
  <c r="AB593" i="36"/>
  <c r="AC593" i="36"/>
  <c r="AD593" i="36"/>
  <c r="AE593" i="36"/>
  <c r="AF593" i="36"/>
  <c r="AG593" i="36"/>
  <c r="AH593" i="36"/>
  <c r="AI593" i="36"/>
  <c r="AJ593" i="36"/>
  <c r="AK593" i="36"/>
  <c r="AL593" i="36"/>
  <c r="AM593" i="36"/>
  <c r="R594" i="36"/>
  <c r="S594" i="36"/>
  <c r="T594" i="36"/>
  <c r="U594" i="36"/>
  <c r="V594" i="36"/>
  <c r="W594" i="36"/>
  <c r="X594" i="36"/>
  <c r="Y594" i="36"/>
  <c r="Z594" i="36"/>
  <c r="AA594" i="36"/>
  <c r="AB594" i="36"/>
  <c r="AC594" i="36"/>
  <c r="AD594" i="36"/>
  <c r="AE594" i="36"/>
  <c r="AF594" i="36"/>
  <c r="AG594" i="36"/>
  <c r="AH594" i="36"/>
  <c r="AI594" i="36"/>
  <c r="AJ594" i="36"/>
  <c r="AK594" i="36"/>
  <c r="AL594" i="36"/>
  <c r="AM594" i="36"/>
  <c r="R595" i="36"/>
  <c r="S595" i="36"/>
  <c r="T595" i="36"/>
  <c r="U595" i="36"/>
  <c r="V595" i="36"/>
  <c r="W595" i="36"/>
  <c r="X595" i="36"/>
  <c r="Y595" i="36"/>
  <c r="Z595" i="36"/>
  <c r="AA595" i="36"/>
  <c r="AB595" i="36"/>
  <c r="AC595" i="36"/>
  <c r="AD595" i="36"/>
  <c r="AE595" i="36"/>
  <c r="AF595" i="36"/>
  <c r="AG595" i="36"/>
  <c r="AH595" i="36"/>
  <c r="AI595" i="36"/>
  <c r="AJ595" i="36"/>
  <c r="AK595" i="36"/>
  <c r="AL595" i="36"/>
  <c r="AM595" i="36"/>
  <c r="R596" i="36"/>
  <c r="S596" i="36"/>
  <c r="T596" i="36"/>
  <c r="U596" i="36"/>
  <c r="V596" i="36"/>
  <c r="W596" i="36"/>
  <c r="X596" i="36"/>
  <c r="Y596" i="36"/>
  <c r="Z596" i="36"/>
  <c r="AA596" i="36"/>
  <c r="AB596" i="36"/>
  <c r="AC596" i="36"/>
  <c r="AD596" i="36"/>
  <c r="AE596" i="36"/>
  <c r="AF596" i="36"/>
  <c r="AG596" i="36"/>
  <c r="AH596" i="36"/>
  <c r="AI596" i="36"/>
  <c r="AJ596" i="36"/>
  <c r="AK596" i="36"/>
  <c r="AL596" i="36"/>
  <c r="AM596" i="36"/>
  <c r="R597" i="36"/>
  <c r="S597" i="36"/>
  <c r="T597" i="36"/>
  <c r="U597" i="36"/>
  <c r="V597" i="36"/>
  <c r="W597" i="36"/>
  <c r="X597" i="36"/>
  <c r="Y597" i="36"/>
  <c r="Z597" i="36"/>
  <c r="AA597" i="36"/>
  <c r="AB597" i="36"/>
  <c r="AC597" i="36"/>
  <c r="AD597" i="36"/>
  <c r="AE597" i="36"/>
  <c r="AF597" i="36"/>
  <c r="AG597" i="36"/>
  <c r="AH597" i="36"/>
  <c r="AI597" i="36"/>
  <c r="AJ597" i="36"/>
  <c r="AK597" i="36"/>
  <c r="AL597" i="36"/>
  <c r="AM597" i="36"/>
  <c r="R598" i="36"/>
  <c r="S598" i="36"/>
  <c r="T598" i="36"/>
  <c r="U598" i="36"/>
  <c r="V598" i="36"/>
  <c r="W598" i="36"/>
  <c r="X598" i="36"/>
  <c r="Y598" i="36"/>
  <c r="Z598" i="36"/>
  <c r="AA598" i="36"/>
  <c r="AB598" i="36"/>
  <c r="AC598" i="36"/>
  <c r="AD598" i="36"/>
  <c r="AE598" i="36"/>
  <c r="AF598" i="36"/>
  <c r="AG598" i="36"/>
  <c r="AH598" i="36"/>
  <c r="AI598" i="36"/>
  <c r="AJ598" i="36"/>
  <c r="AK598" i="36"/>
  <c r="AL598" i="36"/>
  <c r="AM598" i="36"/>
  <c r="R599" i="36"/>
  <c r="S599" i="36"/>
  <c r="T599" i="36"/>
  <c r="U599" i="36"/>
  <c r="V599" i="36"/>
  <c r="W599" i="36"/>
  <c r="X599" i="36"/>
  <c r="Y599" i="36"/>
  <c r="Z599" i="36"/>
  <c r="AA599" i="36"/>
  <c r="AB599" i="36"/>
  <c r="AC599" i="36"/>
  <c r="AD599" i="36"/>
  <c r="AE599" i="36"/>
  <c r="AF599" i="36"/>
  <c r="AG599" i="36"/>
  <c r="AH599" i="36"/>
  <c r="AI599" i="36"/>
  <c r="AJ599" i="36"/>
  <c r="AK599" i="36"/>
  <c r="AL599" i="36"/>
  <c r="AM599" i="36"/>
  <c r="R600" i="36"/>
  <c r="S600" i="36"/>
  <c r="T600" i="36"/>
  <c r="U600" i="36"/>
  <c r="V600" i="36"/>
  <c r="W600" i="36"/>
  <c r="X600" i="36"/>
  <c r="Y600" i="36"/>
  <c r="Z600" i="36"/>
  <c r="AA600" i="36"/>
  <c r="AB600" i="36"/>
  <c r="AC600" i="36"/>
  <c r="AD600" i="36"/>
  <c r="AE600" i="36"/>
  <c r="AF600" i="36"/>
  <c r="AG600" i="36"/>
  <c r="AH600" i="36"/>
  <c r="AI600" i="36"/>
  <c r="AJ600" i="36"/>
  <c r="AK600" i="36"/>
  <c r="AL600" i="36"/>
  <c r="AM600" i="36"/>
  <c r="R601" i="36"/>
  <c r="S601" i="36"/>
  <c r="T601" i="36"/>
  <c r="U601" i="36"/>
  <c r="V601" i="36"/>
  <c r="W601" i="36"/>
  <c r="X601" i="36"/>
  <c r="Y601" i="36"/>
  <c r="Z601" i="36"/>
  <c r="AA601" i="36"/>
  <c r="AB601" i="36"/>
  <c r="AC601" i="36"/>
  <c r="AD601" i="36"/>
  <c r="AE601" i="36"/>
  <c r="AF601" i="36"/>
  <c r="AG601" i="36"/>
  <c r="AH601" i="36"/>
  <c r="AI601" i="36"/>
  <c r="AJ601" i="36"/>
  <c r="AK601" i="36"/>
  <c r="AL601" i="36"/>
  <c r="AM601" i="36"/>
  <c r="R602" i="36"/>
  <c r="S602" i="36"/>
  <c r="T602" i="36"/>
  <c r="U602" i="36"/>
  <c r="V602" i="36"/>
  <c r="W602" i="36"/>
  <c r="X602" i="36"/>
  <c r="Y602" i="36"/>
  <c r="Z602" i="36"/>
  <c r="AA602" i="36"/>
  <c r="AB602" i="36"/>
  <c r="AC602" i="36"/>
  <c r="AD602" i="36"/>
  <c r="AE602" i="36"/>
  <c r="AF602" i="36"/>
  <c r="AG602" i="36"/>
  <c r="AH602" i="36"/>
  <c r="AI602" i="36"/>
  <c r="AJ602" i="36"/>
  <c r="AK602" i="36"/>
  <c r="AL602" i="36"/>
  <c r="AM602" i="36"/>
  <c r="R603" i="36"/>
  <c r="S603" i="36"/>
  <c r="T603" i="36"/>
  <c r="U603" i="36"/>
  <c r="V603" i="36"/>
  <c r="W603" i="36"/>
  <c r="X603" i="36"/>
  <c r="Y603" i="36"/>
  <c r="Z603" i="36"/>
  <c r="AA603" i="36"/>
  <c r="AB603" i="36"/>
  <c r="AC603" i="36"/>
  <c r="AD603" i="36"/>
  <c r="AE603" i="36"/>
  <c r="AF603" i="36"/>
  <c r="AG603" i="36"/>
  <c r="AH603" i="36"/>
  <c r="AI603" i="36"/>
  <c r="AJ603" i="36"/>
  <c r="AK603" i="36"/>
  <c r="AL603" i="36"/>
  <c r="AM603" i="36"/>
  <c r="R604" i="36"/>
  <c r="S604" i="36"/>
  <c r="T604" i="36"/>
  <c r="U604" i="36"/>
  <c r="V604" i="36"/>
  <c r="W604" i="36"/>
  <c r="X604" i="36"/>
  <c r="Y604" i="36"/>
  <c r="Z604" i="36"/>
  <c r="AA604" i="36"/>
  <c r="AB604" i="36"/>
  <c r="AC604" i="36"/>
  <c r="AD604" i="36"/>
  <c r="AE604" i="36"/>
  <c r="AF604" i="36"/>
  <c r="AG604" i="36"/>
  <c r="AH604" i="36"/>
  <c r="AI604" i="36"/>
  <c r="AJ604" i="36"/>
  <c r="AK604" i="36"/>
  <c r="AL604" i="36"/>
  <c r="AM604" i="36"/>
  <c r="R605" i="36"/>
  <c r="S605" i="36"/>
  <c r="T605" i="36"/>
  <c r="U605" i="36"/>
  <c r="V605" i="36"/>
  <c r="W605" i="36"/>
  <c r="X605" i="36"/>
  <c r="Y605" i="36"/>
  <c r="Z605" i="36"/>
  <c r="AA605" i="36"/>
  <c r="AB605" i="36"/>
  <c r="AC605" i="36"/>
  <c r="AD605" i="36"/>
  <c r="AE605" i="36"/>
  <c r="AF605" i="36"/>
  <c r="AG605" i="36"/>
  <c r="AH605" i="36"/>
  <c r="AI605" i="36"/>
  <c r="AJ605" i="36"/>
  <c r="AK605" i="36"/>
  <c r="AL605" i="36"/>
  <c r="AM605" i="36"/>
  <c r="R606" i="36"/>
  <c r="S606" i="36"/>
  <c r="T606" i="36"/>
  <c r="U606" i="36"/>
  <c r="V606" i="36"/>
  <c r="W606" i="36"/>
  <c r="X606" i="36"/>
  <c r="Y606" i="36"/>
  <c r="Z606" i="36"/>
  <c r="AA606" i="36"/>
  <c r="AB606" i="36"/>
  <c r="AC606" i="36"/>
  <c r="AD606" i="36"/>
  <c r="AE606" i="36"/>
  <c r="AF606" i="36"/>
  <c r="AG606" i="36"/>
  <c r="AH606" i="36"/>
  <c r="AI606" i="36"/>
  <c r="AJ606" i="36"/>
  <c r="AK606" i="36"/>
  <c r="AL606" i="36"/>
  <c r="AM606" i="36"/>
  <c r="R607" i="36"/>
  <c r="S607" i="36"/>
  <c r="T607" i="36"/>
  <c r="U607" i="36"/>
  <c r="V607" i="36"/>
  <c r="W607" i="36"/>
  <c r="X607" i="36"/>
  <c r="Y607" i="36"/>
  <c r="Z607" i="36"/>
  <c r="AA607" i="36"/>
  <c r="AB607" i="36"/>
  <c r="AC607" i="36"/>
  <c r="AD607" i="36"/>
  <c r="AE607" i="36"/>
  <c r="AF607" i="36"/>
  <c r="AG607" i="36"/>
  <c r="AH607" i="36"/>
  <c r="AI607" i="36"/>
  <c r="AJ607" i="36"/>
  <c r="AK607" i="36"/>
  <c r="AL607" i="36"/>
  <c r="AM607" i="36"/>
  <c r="R608" i="36"/>
  <c r="S608" i="36"/>
  <c r="T608" i="36"/>
  <c r="U608" i="36"/>
  <c r="V608" i="36"/>
  <c r="W608" i="36"/>
  <c r="X608" i="36"/>
  <c r="Y608" i="36"/>
  <c r="Z608" i="36"/>
  <c r="AA608" i="36"/>
  <c r="AB608" i="36"/>
  <c r="AC608" i="36"/>
  <c r="AD608" i="36"/>
  <c r="AE608" i="36"/>
  <c r="AF608" i="36"/>
  <c r="AG608" i="36"/>
  <c r="AH608" i="36"/>
  <c r="AI608" i="36"/>
  <c r="AJ608" i="36"/>
  <c r="AK608" i="36"/>
  <c r="AL608" i="36"/>
  <c r="AM608" i="36"/>
  <c r="R609" i="36"/>
  <c r="S609" i="36"/>
  <c r="T609" i="36"/>
  <c r="U609" i="36"/>
  <c r="V609" i="36"/>
  <c r="W609" i="36"/>
  <c r="X609" i="36"/>
  <c r="Y609" i="36"/>
  <c r="Z609" i="36"/>
  <c r="AA609" i="36"/>
  <c r="AB609" i="36"/>
  <c r="AC609" i="36"/>
  <c r="AD609" i="36"/>
  <c r="AE609" i="36"/>
  <c r="AF609" i="36"/>
  <c r="AG609" i="36"/>
  <c r="AH609" i="36"/>
  <c r="AI609" i="36"/>
  <c r="AJ609" i="36"/>
  <c r="AK609" i="36"/>
  <c r="AL609" i="36"/>
  <c r="AM609" i="36"/>
  <c r="R610" i="36"/>
  <c r="S610" i="36"/>
  <c r="T610" i="36"/>
  <c r="U610" i="36"/>
  <c r="V610" i="36"/>
  <c r="W610" i="36"/>
  <c r="X610" i="36"/>
  <c r="Y610" i="36"/>
  <c r="Z610" i="36"/>
  <c r="AA610" i="36"/>
  <c r="AB610" i="36"/>
  <c r="AC610" i="36"/>
  <c r="AD610" i="36"/>
  <c r="AE610" i="36"/>
  <c r="AF610" i="36"/>
  <c r="AG610" i="36"/>
  <c r="AH610" i="36"/>
  <c r="AI610" i="36"/>
  <c r="AJ610" i="36"/>
  <c r="AK610" i="36"/>
  <c r="AL610" i="36"/>
  <c r="AM610" i="36"/>
  <c r="R611" i="36"/>
  <c r="S611" i="36"/>
  <c r="T611" i="36"/>
  <c r="U611" i="36"/>
  <c r="V611" i="36"/>
  <c r="W611" i="36"/>
  <c r="X611" i="36"/>
  <c r="Y611" i="36"/>
  <c r="Z611" i="36"/>
  <c r="AA611" i="36"/>
  <c r="AB611" i="36"/>
  <c r="AC611" i="36"/>
  <c r="AD611" i="36"/>
  <c r="AE611" i="36"/>
  <c r="AF611" i="36"/>
  <c r="AG611" i="36"/>
  <c r="AH611" i="36"/>
  <c r="AI611" i="36"/>
  <c r="AJ611" i="36"/>
  <c r="AK611" i="36"/>
  <c r="AL611" i="36"/>
  <c r="AM611" i="36"/>
  <c r="R612" i="36"/>
  <c r="S612" i="36"/>
  <c r="T612" i="36"/>
  <c r="U612" i="36"/>
  <c r="V612" i="36"/>
  <c r="W612" i="36"/>
  <c r="X612" i="36"/>
  <c r="Y612" i="36"/>
  <c r="Z612" i="36"/>
  <c r="AA612" i="36"/>
  <c r="AB612" i="36"/>
  <c r="AC612" i="36"/>
  <c r="AD612" i="36"/>
  <c r="AE612" i="36"/>
  <c r="AF612" i="36"/>
  <c r="AG612" i="36"/>
  <c r="AH612" i="36"/>
  <c r="AI612" i="36"/>
  <c r="AJ612" i="36"/>
  <c r="AK612" i="36"/>
  <c r="AL612" i="36"/>
  <c r="AM612" i="36"/>
  <c r="R613" i="36"/>
  <c r="S613" i="36"/>
  <c r="T613" i="36"/>
  <c r="U613" i="36"/>
  <c r="V613" i="36"/>
  <c r="W613" i="36"/>
  <c r="X613" i="36"/>
  <c r="Y613" i="36"/>
  <c r="Z613" i="36"/>
  <c r="AA613" i="36"/>
  <c r="AB613" i="36"/>
  <c r="AC613" i="36"/>
  <c r="AD613" i="36"/>
  <c r="AE613" i="36"/>
  <c r="AF613" i="36"/>
  <c r="AG613" i="36"/>
  <c r="AH613" i="36"/>
  <c r="AI613" i="36"/>
  <c r="AJ613" i="36"/>
  <c r="AK613" i="36"/>
  <c r="AL613" i="36"/>
  <c r="AM613" i="36"/>
  <c r="R614" i="36"/>
  <c r="S614" i="36"/>
  <c r="T614" i="36"/>
  <c r="U614" i="36"/>
  <c r="V614" i="36"/>
  <c r="W614" i="36"/>
  <c r="X614" i="36"/>
  <c r="Y614" i="36"/>
  <c r="Z614" i="36"/>
  <c r="AA614" i="36"/>
  <c r="AB614" i="36"/>
  <c r="AC614" i="36"/>
  <c r="AD614" i="36"/>
  <c r="AE614" i="36"/>
  <c r="AF614" i="36"/>
  <c r="AG614" i="36"/>
  <c r="AH614" i="36"/>
  <c r="AI614" i="36"/>
  <c r="AJ614" i="36"/>
  <c r="AK614" i="36"/>
  <c r="AL614" i="36"/>
  <c r="AM614" i="36"/>
  <c r="R615" i="36"/>
  <c r="S615" i="36"/>
  <c r="T615" i="36"/>
  <c r="U615" i="36"/>
  <c r="V615" i="36"/>
  <c r="W615" i="36"/>
  <c r="X615" i="36"/>
  <c r="Y615" i="36"/>
  <c r="Z615" i="36"/>
  <c r="AA615" i="36"/>
  <c r="AB615" i="36"/>
  <c r="AC615" i="36"/>
  <c r="AD615" i="36"/>
  <c r="AE615" i="36"/>
  <c r="AF615" i="36"/>
  <c r="AG615" i="36"/>
  <c r="AH615" i="36"/>
  <c r="AI615" i="36"/>
  <c r="AJ615" i="36"/>
  <c r="AK615" i="36"/>
  <c r="AL615" i="36"/>
  <c r="AM615" i="36"/>
  <c r="R616" i="36"/>
  <c r="S616" i="36"/>
  <c r="T616" i="36"/>
  <c r="U616" i="36"/>
  <c r="V616" i="36"/>
  <c r="W616" i="36"/>
  <c r="X616" i="36"/>
  <c r="Y616" i="36"/>
  <c r="Z616" i="36"/>
  <c r="AA616" i="36"/>
  <c r="AB616" i="36"/>
  <c r="AC616" i="36"/>
  <c r="AD616" i="36"/>
  <c r="AE616" i="36"/>
  <c r="AF616" i="36"/>
  <c r="AG616" i="36"/>
  <c r="AH616" i="36"/>
  <c r="AI616" i="36"/>
  <c r="AJ616" i="36"/>
  <c r="AK616" i="36"/>
  <c r="AL616" i="36"/>
  <c r="AM616" i="36"/>
  <c r="R617" i="36"/>
  <c r="S617" i="36"/>
  <c r="T617" i="36"/>
  <c r="U617" i="36"/>
  <c r="V617" i="36"/>
  <c r="W617" i="36"/>
  <c r="X617" i="36"/>
  <c r="Y617" i="36"/>
  <c r="Z617" i="36"/>
  <c r="AA617" i="36"/>
  <c r="AB617" i="36"/>
  <c r="AC617" i="36"/>
  <c r="AD617" i="36"/>
  <c r="AE617" i="36"/>
  <c r="AF617" i="36"/>
  <c r="AG617" i="36"/>
  <c r="AH617" i="36"/>
  <c r="AI617" i="36"/>
  <c r="AJ617" i="36"/>
  <c r="AK617" i="36"/>
  <c r="AL617" i="36"/>
  <c r="AM617" i="36"/>
  <c r="R618" i="36"/>
  <c r="S618" i="36"/>
  <c r="T618" i="36"/>
  <c r="U618" i="36"/>
  <c r="V618" i="36"/>
  <c r="W618" i="36"/>
  <c r="X618" i="36"/>
  <c r="Y618" i="36"/>
  <c r="Z618" i="36"/>
  <c r="AA618" i="36"/>
  <c r="AB618" i="36"/>
  <c r="AC618" i="36"/>
  <c r="AD618" i="36"/>
  <c r="AE618" i="36"/>
  <c r="AF618" i="36"/>
  <c r="AG618" i="36"/>
  <c r="AH618" i="36"/>
  <c r="AI618" i="36"/>
  <c r="AJ618" i="36"/>
  <c r="AK618" i="36"/>
  <c r="AL618" i="36"/>
  <c r="AM618" i="36"/>
  <c r="R619" i="36"/>
  <c r="S619" i="36"/>
  <c r="T619" i="36"/>
  <c r="U619" i="36"/>
  <c r="V619" i="36"/>
  <c r="W619" i="36"/>
  <c r="X619" i="36"/>
  <c r="Y619" i="36"/>
  <c r="Z619" i="36"/>
  <c r="AA619" i="36"/>
  <c r="AB619" i="36"/>
  <c r="AC619" i="36"/>
  <c r="AD619" i="36"/>
  <c r="AE619" i="36"/>
  <c r="AF619" i="36"/>
  <c r="AG619" i="36"/>
  <c r="AH619" i="36"/>
  <c r="AI619" i="36"/>
  <c r="AJ619" i="36"/>
  <c r="AK619" i="36"/>
  <c r="AL619" i="36"/>
  <c r="AM619" i="36"/>
  <c r="R620" i="36"/>
  <c r="S620" i="36"/>
  <c r="T620" i="36"/>
  <c r="U620" i="36"/>
  <c r="V620" i="36"/>
  <c r="W620" i="36"/>
  <c r="X620" i="36"/>
  <c r="Y620" i="36"/>
  <c r="Z620" i="36"/>
  <c r="AA620" i="36"/>
  <c r="AB620" i="36"/>
  <c r="AC620" i="36"/>
  <c r="AD620" i="36"/>
  <c r="AE620" i="36"/>
  <c r="AF620" i="36"/>
  <c r="AG620" i="36"/>
  <c r="AH620" i="36"/>
  <c r="AI620" i="36"/>
  <c r="AJ620" i="36"/>
  <c r="AK620" i="36"/>
  <c r="AL620" i="36"/>
  <c r="AM620" i="36"/>
  <c r="R621" i="36"/>
  <c r="S621" i="36"/>
  <c r="T621" i="36"/>
  <c r="U621" i="36"/>
  <c r="V621" i="36"/>
  <c r="W621" i="36"/>
  <c r="X621" i="36"/>
  <c r="Y621" i="36"/>
  <c r="Z621" i="36"/>
  <c r="AA621" i="36"/>
  <c r="AB621" i="36"/>
  <c r="AC621" i="36"/>
  <c r="AD621" i="36"/>
  <c r="AE621" i="36"/>
  <c r="AF621" i="36"/>
  <c r="AG621" i="36"/>
  <c r="AH621" i="36"/>
  <c r="AI621" i="36"/>
  <c r="AJ621" i="36"/>
  <c r="AK621" i="36"/>
  <c r="AL621" i="36"/>
  <c r="AM621" i="36"/>
  <c r="R622" i="36"/>
  <c r="S622" i="36"/>
  <c r="T622" i="36"/>
  <c r="U622" i="36"/>
  <c r="V622" i="36"/>
  <c r="W622" i="36"/>
  <c r="X622" i="36"/>
  <c r="Y622" i="36"/>
  <c r="Z622" i="36"/>
  <c r="AA622" i="36"/>
  <c r="AB622" i="36"/>
  <c r="AC622" i="36"/>
  <c r="AD622" i="36"/>
  <c r="AE622" i="36"/>
  <c r="AF622" i="36"/>
  <c r="AG622" i="36"/>
  <c r="AH622" i="36"/>
  <c r="AI622" i="36"/>
  <c r="AJ622" i="36"/>
  <c r="AK622" i="36"/>
  <c r="AL622" i="36"/>
  <c r="AM622" i="36"/>
  <c r="R623" i="36"/>
  <c r="S623" i="36"/>
  <c r="T623" i="36"/>
  <c r="U623" i="36"/>
  <c r="V623" i="36"/>
  <c r="W623" i="36"/>
  <c r="X623" i="36"/>
  <c r="Y623" i="36"/>
  <c r="Z623" i="36"/>
  <c r="AA623" i="36"/>
  <c r="AB623" i="36"/>
  <c r="AC623" i="36"/>
  <c r="AD623" i="36"/>
  <c r="AE623" i="36"/>
  <c r="AF623" i="36"/>
  <c r="AG623" i="36"/>
  <c r="AH623" i="36"/>
  <c r="AI623" i="36"/>
  <c r="AJ623" i="36"/>
  <c r="AK623" i="36"/>
  <c r="AL623" i="36"/>
  <c r="AM623" i="36"/>
  <c r="R624" i="36"/>
  <c r="S624" i="36"/>
  <c r="T624" i="36"/>
  <c r="U624" i="36"/>
  <c r="V624" i="36"/>
  <c r="W624" i="36"/>
  <c r="X624" i="36"/>
  <c r="Y624" i="36"/>
  <c r="Z624" i="36"/>
  <c r="AA624" i="36"/>
  <c r="AB624" i="36"/>
  <c r="AC624" i="36"/>
  <c r="AD624" i="36"/>
  <c r="AE624" i="36"/>
  <c r="AF624" i="36"/>
  <c r="AG624" i="36"/>
  <c r="AH624" i="36"/>
  <c r="AI624" i="36"/>
  <c r="AJ624" i="36"/>
  <c r="AK624" i="36"/>
  <c r="AL624" i="36"/>
  <c r="AM624" i="36"/>
  <c r="R625" i="36"/>
  <c r="S625" i="36"/>
  <c r="T625" i="36"/>
  <c r="U625" i="36"/>
  <c r="V625" i="36"/>
  <c r="W625" i="36"/>
  <c r="X625" i="36"/>
  <c r="Y625" i="36"/>
  <c r="Z625" i="36"/>
  <c r="AA625" i="36"/>
  <c r="AB625" i="36"/>
  <c r="AC625" i="36"/>
  <c r="AD625" i="36"/>
  <c r="AE625" i="36"/>
  <c r="AF625" i="36"/>
  <c r="AG625" i="36"/>
  <c r="AH625" i="36"/>
  <c r="AI625" i="36"/>
  <c r="AJ625" i="36"/>
  <c r="AK625" i="36"/>
  <c r="AL625" i="36"/>
  <c r="AM625" i="36"/>
  <c r="R626" i="36"/>
  <c r="S626" i="36"/>
  <c r="T626" i="36"/>
  <c r="U626" i="36"/>
  <c r="V626" i="36"/>
  <c r="W626" i="36"/>
  <c r="X626" i="36"/>
  <c r="Y626" i="36"/>
  <c r="Z626" i="36"/>
  <c r="AA626" i="36"/>
  <c r="AB626" i="36"/>
  <c r="AC626" i="36"/>
  <c r="AD626" i="36"/>
  <c r="AE626" i="36"/>
  <c r="AF626" i="36"/>
  <c r="AG626" i="36"/>
  <c r="AH626" i="36"/>
  <c r="AI626" i="36"/>
  <c r="AJ626" i="36"/>
  <c r="AK626" i="36"/>
  <c r="AL626" i="36"/>
  <c r="AM626" i="36"/>
  <c r="R627" i="36"/>
  <c r="S627" i="36"/>
  <c r="T627" i="36"/>
  <c r="U627" i="36"/>
  <c r="V627" i="36"/>
  <c r="W627" i="36"/>
  <c r="X627" i="36"/>
  <c r="Y627" i="36"/>
  <c r="Z627" i="36"/>
  <c r="AA627" i="36"/>
  <c r="AB627" i="36"/>
  <c r="AC627" i="36"/>
  <c r="AD627" i="36"/>
  <c r="AE627" i="36"/>
  <c r="AF627" i="36"/>
  <c r="AG627" i="36"/>
  <c r="AH627" i="36"/>
  <c r="AI627" i="36"/>
  <c r="AJ627" i="36"/>
  <c r="AK627" i="36"/>
  <c r="AL627" i="36"/>
  <c r="AM627" i="36"/>
  <c r="R628" i="36"/>
  <c r="S628" i="36"/>
  <c r="T628" i="36"/>
  <c r="U628" i="36"/>
  <c r="V628" i="36"/>
  <c r="W628" i="36"/>
  <c r="X628" i="36"/>
  <c r="Y628" i="36"/>
  <c r="Z628" i="36"/>
  <c r="AA628" i="36"/>
  <c r="AB628" i="36"/>
  <c r="AC628" i="36"/>
  <c r="AD628" i="36"/>
  <c r="AE628" i="36"/>
  <c r="AF628" i="36"/>
  <c r="AG628" i="36"/>
  <c r="AH628" i="36"/>
  <c r="AI628" i="36"/>
  <c r="AJ628" i="36"/>
  <c r="AK628" i="36"/>
  <c r="AL628" i="36"/>
  <c r="AM628" i="36"/>
  <c r="R629" i="36"/>
  <c r="S629" i="36"/>
  <c r="T629" i="36"/>
  <c r="U629" i="36"/>
  <c r="V629" i="36"/>
  <c r="W629" i="36"/>
  <c r="X629" i="36"/>
  <c r="Y629" i="36"/>
  <c r="Z629" i="36"/>
  <c r="AA629" i="36"/>
  <c r="AB629" i="36"/>
  <c r="AC629" i="36"/>
  <c r="AD629" i="36"/>
  <c r="AE629" i="36"/>
  <c r="AF629" i="36"/>
  <c r="AG629" i="36"/>
  <c r="AH629" i="36"/>
  <c r="AI629" i="36"/>
  <c r="AJ629" i="36"/>
  <c r="AK629" i="36"/>
  <c r="AL629" i="36"/>
  <c r="AM629" i="36"/>
  <c r="R630" i="36"/>
  <c r="S630" i="36"/>
  <c r="T630" i="36"/>
  <c r="U630" i="36"/>
  <c r="V630" i="36"/>
  <c r="W630" i="36"/>
  <c r="X630" i="36"/>
  <c r="Y630" i="36"/>
  <c r="Z630" i="36"/>
  <c r="AA630" i="36"/>
  <c r="AB630" i="36"/>
  <c r="AC630" i="36"/>
  <c r="AD630" i="36"/>
  <c r="AE630" i="36"/>
  <c r="AF630" i="36"/>
  <c r="AG630" i="36"/>
  <c r="AH630" i="36"/>
  <c r="AI630" i="36"/>
  <c r="AJ630" i="36"/>
  <c r="AK630" i="36"/>
  <c r="AL630" i="36"/>
  <c r="AM630" i="36"/>
  <c r="R631" i="36"/>
  <c r="S631" i="36"/>
  <c r="T631" i="36"/>
  <c r="U631" i="36"/>
  <c r="V631" i="36"/>
  <c r="W631" i="36"/>
  <c r="X631" i="36"/>
  <c r="Y631" i="36"/>
  <c r="Z631" i="36"/>
  <c r="AA631" i="36"/>
  <c r="AB631" i="36"/>
  <c r="AC631" i="36"/>
  <c r="AD631" i="36"/>
  <c r="AE631" i="36"/>
  <c r="AF631" i="36"/>
  <c r="AG631" i="36"/>
  <c r="AH631" i="36"/>
  <c r="AI631" i="36"/>
  <c r="AJ631" i="36"/>
  <c r="AK631" i="36"/>
  <c r="AL631" i="36"/>
  <c r="AM631" i="36"/>
  <c r="R632" i="36"/>
  <c r="S632" i="36"/>
  <c r="T632" i="36"/>
  <c r="U632" i="36"/>
  <c r="V632" i="36"/>
  <c r="W632" i="36"/>
  <c r="X632" i="36"/>
  <c r="Y632" i="36"/>
  <c r="Z632" i="36"/>
  <c r="AA632" i="36"/>
  <c r="AB632" i="36"/>
  <c r="AC632" i="36"/>
  <c r="AD632" i="36"/>
  <c r="AE632" i="36"/>
  <c r="AF632" i="36"/>
  <c r="AG632" i="36"/>
  <c r="AH632" i="36"/>
  <c r="AI632" i="36"/>
  <c r="AJ632" i="36"/>
  <c r="AK632" i="36"/>
  <c r="AL632" i="36"/>
  <c r="AM632" i="36"/>
  <c r="R633" i="36"/>
  <c r="S633" i="36"/>
  <c r="T633" i="36"/>
  <c r="U633" i="36"/>
  <c r="V633" i="36"/>
  <c r="W633" i="36"/>
  <c r="X633" i="36"/>
  <c r="Y633" i="36"/>
  <c r="Z633" i="36"/>
  <c r="AA633" i="36"/>
  <c r="AB633" i="36"/>
  <c r="AC633" i="36"/>
  <c r="AD633" i="36"/>
  <c r="AE633" i="36"/>
  <c r="AF633" i="36"/>
  <c r="AG633" i="36"/>
  <c r="AH633" i="36"/>
  <c r="AI633" i="36"/>
  <c r="AJ633" i="36"/>
  <c r="AK633" i="36"/>
  <c r="AL633" i="36"/>
  <c r="AM633" i="36"/>
  <c r="R634" i="36"/>
  <c r="S634" i="36"/>
  <c r="T634" i="36"/>
  <c r="U634" i="36"/>
  <c r="V634" i="36"/>
  <c r="W634" i="36"/>
  <c r="X634" i="36"/>
  <c r="Y634" i="36"/>
  <c r="Z634" i="36"/>
  <c r="AA634" i="36"/>
  <c r="AB634" i="36"/>
  <c r="AC634" i="36"/>
  <c r="AD634" i="36"/>
  <c r="AE634" i="36"/>
  <c r="AF634" i="36"/>
  <c r="AG634" i="36"/>
  <c r="AH634" i="36"/>
  <c r="AI634" i="36"/>
  <c r="AJ634" i="36"/>
  <c r="AK634" i="36"/>
  <c r="AL634" i="36"/>
  <c r="AM634" i="36"/>
  <c r="R635" i="36"/>
  <c r="S635" i="36"/>
  <c r="T635" i="36"/>
  <c r="U635" i="36"/>
  <c r="V635" i="36"/>
  <c r="W635" i="36"/>
  <c r="X635" i="36"/>
  <c r="Y635" i="36"/>
  <c r="Z635" i="36"/>
  <c r="AA635" i="36"/>
  <c r="AB635" i="36"/>
  <c r="AC635" i="36"/>
  <c r="AD635" i="36"/>
  <c r="AE635" i="36"/>
  <c r="AF635" i="36"/>
  <c r="AG635" i="36"/>
  <c r="AH635" i="36"/>
  <c r="AI635" i="36"/>
  <c r="AJ635" i="36"/>
  <c r="AK635" i="36"/>
  <c r="AL635" i="36"/>
  <c r="AM635" i="36"/>
  <c r="R636" i="36"/>
  <c r="S636" i="36"/>
  <c r="T636" i="36"/>
  <c r="U636" i="36"/>
  <c r="V636" i="36"/>
  <c r="W636" i="36"/>
  <c r="X636" i="36"/>
  <c r="Y636" i="36"/>
  <c r="Z636" i="36"/>
  <c r="AA636" i="36"/>
  <c r="AB636" i="36"/>
  <c r="AC636" i="36"/>
  <c r="AD636" i="36"/>
  <c r="AE636" i="36"/>
  <c r="AF636" i="36"/>
  <c r="AG636" i="36"/>
  <c r="AH636" i="36"/>
  <c r="AI636" i="36"/>
  <c r="AJ636" i="36"/>
  <c r="AK636" i="36"/>
  <c r="AL636" i="36"/>
  <c r="AM636" i="36"/>
  <c r="R637" i="36"/>
  <c r="S637" i="36"/>
  <c r="T637" i="36"/>
  <c r="U637" i="36"/>
  <c r="V637" i="36"/>
  <c r="W637" i="36"/>
  <c r="X637" i="36"/>
  <c r="Y637" i="36"/>
  <c r="Z637" i="36"/>
  <c r="AA637" i="36"/>
  <c r="AB637" i="36"/>
  <c r="AC637" i="36"/>
  <c r="AD637" i="36"/>
  <c r="AE637" i="36"/>
  <c r="AF637" i="36"/>
  <c r="AG637" i="36"/>
  <c r="AH637" i="36"/>
  <c r="AI637" i="36"/>
  <c r="AJ637" i="36"/>
  <c r="AK637" i="36"/>
  <c r="AL637" i="36"/>
  <c r="AM637" i="36"/>
  <c r="R638" i="36"/>
  <c r="S638" i="36"/>
  <c r="T638" i="36"/>
  <c r="U638" i="36"/>
  <c r="V638" i="36"/>
  <c r="W638" i="36"/>
  <c r="X638" i="36"/>
  <c r="Y638" i="36"/>
  <c r="Z638" i="36"/>
  <c r="AA638" i="36"/>
  <c r="AB638" i="36"/>
  <c r="AC638" i="36"/>
  <c r="AD638" i="36"/>
  <c r="AE638" i="36"/>
  <c r="AF638" i="36"/>
  <c r="AG638" i="36"/>
  <c r="AH638" i="36"/>
  <c r="AI638" i="36"/>
  <c r="AJ638" i="36"/>
  <c r="AK638" i="36"/>
  <c r="AL638" i="36"/>
  <c r="AM638" i="36"/>
  <c r="R639" i="36"/>
  <c r="S639" i="36"/>
  <c r="T639" i="36"/>
  <c r="U639" i="36"/>
  <c r="V639" i="36"/>
  <c r="W639" i="36"/>
  <c r="X639" i="36"/>
  <c r="Y639" i="36"/>
  <c r="Z639" i="36"/>
  <c r="AA639" i="36"/>
  <c r="AB639" i="36"/>
  <c r="AC639" i="36"/>
  <c r="AD639" i="36"/>
  <c r="AE639" i="36"/>
  <c r="AF639" i="36"/>
  <c r="AG639" i="36"/>
  <c r="AH639" i="36"/>
  <c r="AI639" i="36"/>
  <c r="AJ639" i="36"/>
  <c r="AK639" i="36"/>
  <c r="AL639" i="36"/>
  <c r="AM639" i="36"/>
  <c r="R640" i="36"/>
  <c r="S640" i="36"/>
  <c r="T640" i="36"/>
  <c r="U640" i="36"/>
  <c r="V640" i="36"/>
  <c r="W640" i="36"/>
  <c r="X640" i="36"/>
  <c r="Y640" i="36"/>
  <c r="Z640" i="36"/>
  <c r="AA640" i="36"/>
  <c r="AB640" i="36"/>
  <c r="AC640" i="36"/>
  <c r="AD640" i="36"/>
  <c r="AE640" i="36"/>
  <c r="AF640" i="36"/>
  <c r="AG640" i="36"/>
  <c r="AH640" i="36"/>
  <c r="AI640" i="36"/>
  <c r="AJ640" i="36"/>
  <c r="AK640" i="36"/>
  <c r="AL640" i="36"/>
  <c r="AM640" i="36"/>
  <c r="R641" i="36"/>
  <c r="S641" i="36"/>
  <c r="T641" i="36"/>
  <c r="U641" i="36"/>
  <c r="V641" i="36"/>
  <c r="W641" i="36"/>
  <c r="X641" i="36"/>
  <c r="Y641" i="36"/>
  <c r="Z641" i="36"/>
  <c r="AA641" i="36"/>
  <c r="AB641" i="36"/>
  <c r="AC641" i="36"/>
  <c r="AD641" i="36"/>
  <c r="AE641" i="36"/>
  <c r="AF641" i="36"/>
  <c r="AG641" i="36"/>
  <c r="AH641" i="36"/>
  <c r="AI641" i="36"/>
  <c r="AJ641" i="36"/>
  <c r="AK641" i="36"/>
  <c r="AL641" i="36"/>
  <c r="AM641" i="36"/>
  <c r="R642" i="36"/>
  <c r="S642" i="36"/>
  <c r="T642" i="36"/>
  <c r="U642" i="36"/>
  <c r="V642" i="36"/>
  <c r="W642" i="36"/>
  <c r="X642" i="36"/>
  <c r="Y642" i="36"/>
  <c r="Z642" i="36"/>
  <c r="AA642" i="36"/>
  <c r="AB642" i="36"/>
  <c r="AC642" i="36"/>
  <c r="AD642" i="36"/>
  <c r="AE642" i="36"/>
  <c r="AF642" i="36"/>
  <c r="AG642" i="36"/>
  <c r="AH642" i="36"/>
  <c r="AI642" i="36"/>
  <c r="AJ642" i="36"/>
  <c r="AK642" i="36"/>
  <c r="AL642" i="36"/>
  <c r="AM642" i="36"/>
  <c r="R643" i="36"/>
  <c r="S643" i="36"/>
  <c r="T643" i="36"/>
  <c r="U643" i="36"/>
  <c r="V643" i="36"/>
  <c r="W643" i="36"/>
  <c r="X643" i="36"/>
  <c r="Y643" i="36"/>
  <c r="Z643" i="36"/>
  <c r="AA643" i="36"/>
  <c r="AB643" i="36"/>
  <c r="AC643" i="36"/>
  <c r="AD643" i="36"/>
  <c r="AE643" i="36"/>
  <c r="AF643" i="36"/>
  <c r="AG643" i="36"/>
  <c r="AH643" i="36"/>
  <c r="AI643" i="36"/>
  <c r="AJ643" i="36"/>
  <c r="AK643" i="36"/>
  <c r="AL643" i="36"/>
  <c r="AM643" i="36"/>
  <c r="R644" i="36"/>
  <c r="S644" i="36"/>
  <c r="T644" i="36"/>
  <c r="U644" i="36"/>
  <c r="V644" i="36"/>
  <c r="W644" i="36"/>
  <c r="X644" i="36"/>
  <c r="Y644" i="36"/>
  <c r="Z644" i="36"/>
  <c r="AA644" i="36"/>
  <c r="AB644" i="36"/>
  <c r="AC644" i="36"/>
  <c r="AD644" i="36"/>
  <c r="AE644" i="36"/>
  <c r="AF644" i="36"/>
  <c r="AG644" i="36"/>
  <c r="AH644" i="36"/>
  <c r="AI644" i="36"/>
  <c r="AJ644" i="36"/>
  <c r="AK644" i="36"/>
  <c r="AL644" i="36"/>
  <c r="AM644" i="36"/>
  <c r="R645" i="36"/>
  <c r="S645" i="36"/>
  <c r="T645" i="36"/>
  <c r="U645" i="36"/>
  <c r="V645" i="36"/>
  <c r="W645" i="36"/>
  <c r="X645" i="36"/>
  <c r="Y645" i="36"/>
  <c r="Z645" i="36"/>
  <c r="AA645" i="36"/>
  <c r="AB645" i="36"/>
  <c r="AC645" i="36"/>
  <c r="AD645" i="36"/>
  <c r="AE645" i="36"/>
  <c r="AF645" i="36"/>
  <c r="AG645" i="36"/>
  <c r="AH645" i="36"/>
  <c r="AI645" i="36"/>
  <c r="AJ645" i="36"/>
  <c r="AK645" i="36"/>
  <c r="AL645" i="36"/>
  <c r="AM645" i="36"/>
  <c r="R646" i="36"/>
  <c r="S646" i="36"/>
  <c r="T646" i="36"/>
  <c r="U646" i="36"/>
  <c r="V646" i="36"/>
  <c r="W646" i="36"/>
  <c r="X646" i="36"/>
  <c r="Y646" i="36"/>
  <c r="Z646" i="36"/>
  <c r="AA646" i="36"/>
  <c r="AB646" i="36"/>
  <c r="AC646" i="36"/>
  <c r="AD646" i="36"/>
  <c r="AE646" i="36"/>
  <c r="AF646" i="36"/>
  <c r="AG646" i="36"/>
  <c r="AH646" i="36"/>
  <c r="AI646" i="36"/>
  <c r="AJ646" i="36"/>
  <c r="AK646" i="36"/>
  <c r="AL646" i="36"/>
  <c r="AM646" i="36"/>
  <c r="R647" i="36"/>
  <c r="S647" i="36"/>
  <c r="T647" i="36"/>
  <c r="U647" i="36"/>
  <c r="V647" i="36"/>
  <c r="W647" i="36"/>
  <c r="X647" i="36"/>
  <c r="Y647" i="36"/>
  <c r="Z647" i="36"/>
  <c r="AA647" i="36"/>
  <c r="AB647" i="36"/>
  <c r="AC647" i="36"/>
  <c r="AD647" i="36"/>
  <c r="AE647" i="36"/>
  <c r="AF647" i="36"/>
  <c r="AG647" i="36"/>
  <c r="AH647" i="36"/>
  <c r="AI647" i="36"/>
  <c r="AJ647" i="36"/>
  <c r="AK647" i="36"/>
  <c r="AL647" i="36"/>
  <c r="AM647" i="36"/>
  <c r="R648" i="36"/>
  <c r="S648" i="36"/>
  <c r="T648" i="36"/>
  <c r="U648" i="36"/>
  <c r="V648" i="36"/>
  <c r="W648" i="36"/>
  <c r="X648" i="36"/>
  <c r="Y648" i="36"/>
  <c r="Z648" i="36"/>
  <c r="AA648" i="36"/>
  <c r="AB648" i="36"/>
  <c r="AC648" i="36"/>
  <c r="AD648" i="36"/>
  <c r="AE648" i="36"/>
  <c r="AF648" i="36"/>
  <c r="AG648" i="36"/>
  <c r="AH648" i="36"/>
  <c r="AI648" i="36"/>
  <c r="AJ648" i="36"/>
  <c r="AK648" i="36"/>
  <c r="AL648" i="36"/>
  <c r="AM648" i="36"/>
  <c r="R649" i="36"/>
  <c r="S649" i="36"/>
  <c r="T649" i="36"/>
  <c r="U649" i="36"/>
  <c r="V649" i="36"/>
  <c r="W649" i="36"/>
  <c r="X649" i="36"/>
  <c r="Y649" i="36"/>
  <c r="Z649" i="36"/>
  <c r="AA649" i="36"/>
  <c r="AB649" i="36"/>
  <c r="AC649" i="36"/>
  <c r="AD649" i="36"/>
  <c r="AE649" i="36"/>
  <c r="AF649" i="36"/>
  <c r="AG649" i="36"/>
  <c r="AH649" i="36"/>
  <c r="AI649" i="36"/>
  <c r="AJ649" i="36"/>
  <c r="AK649" i="36"/>
  <c r="AL649" i="36"/>
  <c r="AM649" i="36"/>
  <c r="R650" i="36"/>
  <c r="S650" i="36"/>
  <c r="T650" i="36"/>
  <c r="U650" i="36"/>
  <c r="V650" i="36"/>
  <c r="W650" i="36"/>
  <c r="X650" i="36"/>
  <c r="Y650" i="36"/>
  <c r="Z650" i="36"/>
  <c r="AA650" i="36"/>
  <c r="AB650" i="36"/>
  <c r="AC650" i="36"/>
  <c r="AD650" i="36"/>
  <c r="AE650" i="36"/>
  <c r="AF650" i="36"/>
  <c r="AG650" i="36"/>
  <c r="AH650" i="36"/>
  <c r="AI650" i="36"/>
  <c r="AJ650" i="36"/>
  <c r="AK650" i="36"/>
  <c r="AL650" i="36"/>
  <c r="AM650" i="36"/>
  <c r="R651" i="36"/>
  <c r="S651" i="36"/>
  <c r="T651" i="36"/>
  <c r="U651" i="36"/>
  <c r="V651" i="36"/>
  <c r="W651" i="36"/>
  <c r="X651" i="36"/>
  <c r="Y651" i="36"/>
  <c r="Z651" i="36"/>
  <c r="AA651" i="36"/>
  <c r="AB651" i="36"/>
  <c r="AC651" i="36"/>
  <c r="AD651" i="36"/>
  <c r="AE651" i="36"/>
  <c r="AF651" i="36"/>
  <c r="AG651" i="36"/>
  <c r="AH651" i="36"/>
  <c r="AI651" i="36"/>
  <c r="AJ651" i="36"/>
  <c r="AK651" i="36"/>
  <c r="AL651" i="36"/>
  <c r="AM651" i="36"/>
  <c r="R652" i="36"/>
  <c r="S652" i="36"/>
  <c r="T652" i="36"/>
  <c r="U652" i="36"/>
  <c r="V652" i="36"/>
  <c r="W652" i="36"/>
  <c r="X652" i="36"/>
  <c r="Y652" i="36"/>
  <c r="Z652" i="36"/>
  <c r="AA652" i="36"/>
  <c r="AB652" i="36"/>
  <c r="AC652" i="36"/>
  <c r="AD652" i="36"/>
  <c r="AE652" i="36"/>
  <c r="AF652" i="36"/>
  <c r="AG652" i="36"/>
  <c r="AH652" i="36"/>
  <c r="AI652" i="36"/>
  <c r="AJ652" i="36"/>
  <c r="AK652" i="36"/>
  <c r="AL652" i="36"/>
  <c r="AM652" i="36"/>
  <c r="R653" i="36"/>
  <c r="S653" i="36"/>
  <c r="T653" i="36"/>
  <c r="U653" i="36"/>
  <c r="V653" i="36"/>
  <c r="W653" i="36"/>
  <c r="X653" i="36"/>
  <c r="Y653" i="36"/>
  <c r="Z653" i="36"/>
  <c r="AA653" i="36"/>
  <c r="AB653" i="36"/>
  <c r="AC653" i="36"/>
  <c r="AD653" i="36"/>
  <c r="AE653" i="36"/>
  <c r="AF653" i="36"/>
  <c r="AG653" i="36"/>
  <c r="AH653" i="36"/>
  <c r="AI653" i="36"/>
  <c r="AJ653" i="36"/>
  <c r="AK653" i="36"/>
  <c r="AL653" i="36"/>
  <c r="AM653" i="36"/>
  <c r="R654" i="36"/>
  <c r="S654" i="36"/>
  <c r="T654" i="36"/>
  <c r="U654" i="36"/>
  <c r="V654" i="36"/>
  <c r="W654" i="36"/>
  <c r="X654" i="36"/>
  <c r="Y654" i="36"/>
  <c r="Z654" i="36"/>
  <c r="AA654" i="36"/>
  <c r="AB654" i="36"/>
  <c r="AC654" i="36"/>
  <c r="AD654" i="36"/>
  <c r="AE654" i="36"/>
  <c r="AF654" i="36"/>
  <c r="AG654" i="36"/>
  <c r="AH654" i="36"/>
  <c r="AI654" i="36"/>
  <c r="AJ654" i="36"/>
  <c r="AK654" i="36"/>
  <c r="AL654" i="36"/>
  <c r="AM654" i="36"/>
  <c r="R655" i="36"/>
  <c r="S655" i="36"/>
  <c r="T655" i="36"/>
  <c r="U655" i="36"/>
  <c r="V655" i="36"/>
  <c r="W655" i="36"/>
  <c r="X655" i="36"/>
  <c r="Y655" i="36"/>
  <c r="Z655" i="36"/>
  <c r="AA655" i="36"/>
  <c r="AB655" i="36"/>
  <c r="AC655" i="36"/>
  <c r="AD655" i="36"/>
  <c r="AE655" i="36"/>
  <c r="AF655" i="36"/>
  <c r="AG655" i="36"/>
  <c r="AH655" i="36"/>
  <c r="AI655" i="36"/>
  <c r="AJ655" i="36"/>
  <c r="AK655" i="36"/>
  <c r="AL655" i="36"/>
  <c r="AM655" i="36"/>
  <c r="R656" i="36"/>
  <c r="S656" i="36"/>
  <c r="T656" i="36"/>
  <c r="U656" i="36"/>
  <c r="V656" i="36"/>
  <c r="W656" i="36"/>
  <c r="X656" i="36"/>
  <c r="Y656" i="36"/>
  <c r="Z656" i="36"/>
  <c r="AA656" i="36"/>
  <c r="AB656" i="36"/>
  <c r="AC656" i="36"/>
  <c r="AD656" i="36"/>
  <c r="AE656" i="36"/>
  <c r="AF656" i="36"/>
  <c r="AG656" i="36"/>
  <c r="AH656" i="36"/>
  <c r="AI656" i="36"/>
  <c r="AJ656" i="36"/>
  <c r="AK656" i="36"/>
  <c r="AL656" i="36"/>
  <c r="AM656" i="36"/>
  <c r="R657" i="36"/>
  <c r="S657" i="36"/>
  <c r="T657" i="36"/>
  <c r="U657" i="36"/>
  <c r="V657" i="36"/>
  <c r="W657" i="36"/>
  <c r="X657" i="36"/>
  <c r="Y657" i="36"/>
  <c r="Z657" i="36"/>
  <c r="AA657" i="36"/>
  <c r="AB657" i="36"/>
  <c r="AC657" i="36"/>
  <c r="AD657" i="36"/>
  <c r="AE657" i="36"/>
  <c r="AF657" i="36"/>
  <c r="AG657" i="36"/>
  <c r="AH657" i="36"/>
  <c r="AI657" i="36"/>
  <c r="AJ657" i="36"/>
  <c r="AK657" i="36"/>
  <c r="AL657" i="36"/>
  <c r="AM657" i="36"/>
  <c r="R658" i="36"/>
  <c r="S658" i="36"/>
  <c r="T658" i="36"/>
  <c r="U658" i="36"/>
  <c r="V658" i="36"/>
  <c r="W658" i="36"/>
  <c r="X658" i="36"/>
  <c r="Y658" i="36"/>
  <c r="Z658" i="36"/>
  <c r="AA658" i="36"/>
  <c r="AB658" i="36"/>
  <c r="AC658" i="36"/>
  <c r="AD658" i="36"/>
  <c r="AE658" i="36"/>
  <c r="AF658" i="36"/>
  <c r="AG658" i="36"/>
  <c r="AH658" i="36"/>
  <c r="AI658" i="36"/>
  <c r="AJ658" i="36"/>
  <c r="AK658" i="36"/>
  <c r="AL658" i="36"/>
  <c r="AM658" i="36"/>
  <c r="R659" i="36"/>
  <c r="S659" i="36"/>
  <c r="T659" i="36"/>
  <c r="U659" i="36"/>
  <c r="V659" i="36"/>
  <c r="W659" i="36"/>
  <c r="X659" i="36"/>
  <c r="Y659" i="36"/>
  <c r="Z659" i="36"/>
  <c r="AA659" i="36"/>
  <c r="AB659" i="36"/>
  <c r="AC659" i="36"/>
  <c r="AD659" i="36"/>
  <c r="AE659" i="36"/>
  <c r="AF659" i="36"/>
  <c r="AG659" i="36"/>
  <c r="AH659" i="36"/>
  <c r="AI659" i="36"/>
  <c r="AJ659" i="36"/>
  <c r="AK659" i="36"/>
  <c r="AL659" i="36"/>
  <c r="AM659" i="36"/>
  <c r="R660" i="36"/>
  <c r="S660" i="36"/>
  <c r="T660" i="36"/>
  <c r="U660" i="36"/>
  <c r="V660" i="36"/>
  <c r="W660" i="36"/>
  <c r="X660" i="36"/>
  <c r="Y660" i="36"/>
  <c r="Z660" i="36"/>
  <c r="AA660" i="36"/>
  <c r="AB660" i="36"/>
  <c r="AC660" i="36"/>
  <c r="AD660" i="36"/>
  <c r="AE660" i="36"/>
  <c r="AF660" i="36"/>
  <c r="AG660" i="36"/>
  <c r="AH660" i="36"/>
  <c r="AI660" i="36"/>
  <c r="AJ660" i="36"/>
  <c r="AK660" i="36"/>
  <c r="AL660" i="36"/>
  <c r="AM660" i="36"/>
  <c r="R661" i="36"/>
  <c r="S661" i="36"/>
  <c r="T661" i="36"/>
  <c r="U661" i="36"/>
  <c r="V661" i="36"/>
  <c r="W661" i="36"/>
  <c r="X661" i="36"/>
  <c r="Y661" i="36"/>
  <c r="Z661" i="36"/>
  <c r="AA661" i="36"/>
  <c r="AB661" i="36"/>
  <c r="AC661" i="36"/>
  <c r="AD661" i="36"/>
  <c r="AE661" i="36"/>
  <c r="AF661" i="36"/>
  <c r="AG661" i="36"/>
  <c r="AH661" i="36"/>
  <c r="AI661" i="36"/>
  <c r="AJ661" i="36"/>
  <c r="AK661" i="36"/>
  <c r="AL661" i="36"/>
  <c r="AM661" i="36"/>
  <c r="R662" i="36"/>
  <c r="S662" i="36"/>
  <c r="T662" i="36"/>
  <c r="U662" i="36"/>
  <c r="V662" i="36"/>
  <c r="W662" i="36"/>
  <c r="X662" i="36"/>
  <c r="Y662" i="36"/>
  <c r="Z662" i="36"/>
  <c r="AA662" i="36"/>
  <c r="AB662" i="36"/>
  <c r="AC662" i="36"/>
  <c r="AD662" i="36"/>
  <c r="AE662" i="36"/>
  <c r="AF662" i="36"/>
  <c r="AG662" i="36"/>
  <c r="AH662" i="36"/>
  <c r="AI662" i="36"/>
  <c r="AJ662" i="36"/>
  <c r="AK662" i="36"/>
  <c r="AL662" i="36"/>
  <c r="AM662" i="36"/>
  <c r="R663" i="36"/>
  <c r="S663" i="36"/>
  <c r="T663" i="36"/>
  <c r="U663" i="36"/>
  <c r="V663" i="36"/>
  <c r="W663" i="36"/>
  <c r="X663" i="36"/>
  <c r="Y663" i="36"/>
  <c r="Z663" i="36"/>
  <c r="AA663" i="36"/>
  <c r="AB663" i="36"/>
  <c r="AC663" i="36"/>
  <c r="AD663" i="36"/>
  <c r="AE663" i="36"/>
  <c r="AF663" i="36"/>
  <c r="AG663" i="36"/>
  <c r="AH663" i="36"/>
  <c r="AI663" i="36"/>
  <c r="AJ663" i="36"/>
  <c r="AK663" i="36"/>
  <c r="AL663" i="36"/>
  <c r="AM663" i="36"/>
  <c r="R664" i="36"/>
  <c r="S664" i="36"/>
  <c r="T664" i="36"/>
  <c r="U664" i="36"/>
  <c r="V664" i="36"/>
  <c r="W664" i="36"/>
  <c r="X664" i="36"/>
  <c r="Y664" i="36"/>
  <c r="Z664" i="36"/>
  <c r="AA664" i="36"/>
  <c r="AB664" i="36"/>
  <c r="AC664" i="36"/>
  <c r="AD664" i="36"/>
  <c r="AE664" i="36"/>
  <c r="AF664" i="36"/>
  <c r="AG664" i="36"/>
  <c r="AH664" i="36"/>
  <c r="AI664" i="36"/>
  <c r="AJ664" i="36"/>
  <c r="AK664" i="36"/>
  <c r="AL664" i="36"/>
  <c r="AM664" i="36"/>
  <c r="R665" i="36"/>
  <c r="S665" i="36"/>
  <c r="T665" i="36"/>
  <c r="U665" i="36"/>
  <c r="V665" i="36"/>
  <c r="W665" i="36"/>
  <c r="X665" i="36"/>
  <c r="Y665" i="36"/>
  <c r="Z665" i="36"/>
  <c r="AA665" i="36"/>
  <c r="AB665" i="36"/>
  <c r="AC665" i="36"/>
  <c r="AD665" i="36"/>
  <c r="AE665" i="36"/>
  <c r="AF665" i="36"/>
  <c r="AG665" i="36"/>
  <c r="AH665" i="36"/>
  <c r="AI665" i="36"/>
  <c r="AJ665" i="36"/>
  <c r="AK665" i="36"/>
  <c r="AL665" i="36"/>
  <c r="AM665" i="36"/>
  <c r="R666" i="36"/>
  <c r="S666" i="36"/>
  <c r="T666" i="36"/>
  <c r="U666" i="36"/>
  <c r="V666" i="36"/>
  <c r="W666" i="36"/>
  <c r="X666" i="36"/>
  <c r="Y666" i="36"/>
  <c r="Z666" i="36"/>
  <c r="AA666" i="36"/>
  <c r="AB666" i="36"/>
  <c r="AC666" i="36"/>
  <c r="AD666" i="36"/>
  <c r="AE666" i="36"/>
  <c r="AF666" i="36"/>
  <c r="AG666" i="36"/>
  <c r="AH666" i="36"/>
  <c r="AI666" i="36"/>
  <c r="AJ666" i="36"/>
  <c r="AK666" i="36"/>
  <c r="AL666" i="36"/>
  <c r="AM666" i="36"/>
  <c r="R667" i="36"/>
  <c r="S667" i="36"/>
  <c r="T667" i="36"/>
  <c r="U667" i="36"/>
  <c r="V667" i="36"/>
  <c r="W667" i="36"/>
  <c r="X667" i="36"/>
  <c r="Y667" i="36"/>
  <c r="Z667" i="36"/>
  <c r="AA667" i="36"/>
  <c r="AB667" i="36"/>
  <c r="AC667" i="36"/>
  <c r="AD667" i="36"/>
  <c r="AE667" i="36"/>
  <c r="AF667" i="36"/>
  <c r="AG667" i="36"/>
  <c r="AH667" i="36"/>
  <c r="AI667" i="36"/>
  <c r="AJ667" i="36"/>
  <c r="AK667" i="36"/>
  <c r="AL667" i="36"/>
  <c r="AM667" i="36"/>
  <c r="R668" i="36"/>
  <c r="S668" i="36"/>
  <c r="T668" i="36"/>
  <c r="U668" i="36"/>
  <c r="V668" i="36"/>
  <c r="W668" i="36"/>
  <c r="X668" i="36"/>
  <c r="Y668" i="36"/>
  <c r="Z668" i="36"/>
  <c r="AA668" i="36"/>
  <c r="AB668" i="36"/>
  <c r="AC668" i="36"/>
  <c r="AD668" i="36"/>
  <c r="AE668" i="36"/>
  <c r="AF668" i="36"/>
  <c r="AG668" i="36"/>
  <c r="AH668" i="36"/>
  <c r="AI668" i="36"/>
  <c r="AJ668" i="36"/>
  <c r="AK668" i="36"/>
  <c r="AL668" i="36"/>
  <c r="AM668" i="36"/>
  <c r="R669" i="36"/>
  <c r="S669" i="36"/>
  <c r="T669" i="36"/>
  <c r="U669" i="36"/>
  <c r="V669" i="36"/>
  <c r="W669" i="36"/>
  <c r="X669" i="36"/>
  <c r="Y669" i="36"/>
  <c r="Z669" i="36"/>
  <c r="AA669" i="36"/>
  <c r="AB669" i="36"/>
  <c r="AC669" i="36"/>
  <c r="AD669" i="36"/>
  <c r="AE669" i="36"/>
  <c r="AF669" i="36"/>
  <c r="AG669" i="36"/>
  <c r="AH669" i="36"/>
  <c r="AI669" i="36"/>
  <c r="AJ669" i="36"/>
  <c r="AK669" i="36"/>
  <c r="AL669" i="36"/>
  <c r="AM669" i="36"/>
  <c r="R670" i="36"/>
  <c r="S670" i="36"/>
  <c r="T670" i="36"/>
  <c r="U670" i="36"/>
  <c r="V670" i="36"/>
  <c r="W670" i="36"/>
  <c r="X670" i="36"/>
  <c r="Y670" i="36"/>
  <c r="Z670" i="36"/>
  <c r="AA670" i="36"/>
  <c r="AB670" i="36"/>
  <c r="AC670" i="36"/>
  <c r="AD670" i="36"/>
  <c r="AE670" i="36"/>
  <c r="AF670" i="36"/>
  <c r="AG670" i="36"/>
  <c r="AH670" i="36"/>
  <c r="AI670" i="36"/>
  <c r="AJ670" i="36"/>
  <c r="AK670" i="36"/>
  <c r="AL670" i="36"/>
  <c r="AM670" i="36"/>
  <c r="R671" i="36"/>
  <c r="S671" i="36"/>
  <c r="T671" i="36"/>
  <c r="U671" i="36"/>
  <c r="V671" i="36"/>
  <c r="W671" i="36"/>
  <c r="X671" i="36"/>
  <c r="Y671" i="36"/>
  <c r="Z671" i="36"/>
  <c r="AA671" i="36"/>
  <c r="AB671" i="36"/>
  <c r="AC671" i="36"/>
  <c r="AD671" i="36"/>
  <c r="AE671" i="36"/>
  <c r="AF671" i="36"/>
  <c r="AG671" i="36"/>
  <c r="AH671" i="36"/>
  <c r="AI671" i="36"/>
  <c r="AJ671" i="36"/>
  <c r="AK671" i="36"/>
  <c r="AL671" i="36"/>
  <c r="AM671" i="36"/>
  <c r="R672" i="36"/>
  <c r="S672" i="36"/>
  <c r="T672" i="36"/>
  <c r="U672" i="36"/>
  <c r="V672" i="36"/>
  <c r="W672" i="36"/>
  <c r="X672" i="36"/>
  <c r="Y672" i="36"/>
  <c r="Z672" i="36"/>
  <c r="AA672" i="36"/>
  <c r="AB672" i="36"/>
  <c r="AC672" i="36"/>
  <c r="AD672" i="36"/>
  <c r="AE672" i="36"/>
  <c r="AF672" i="36"/>
  <c r="AG672" i="36"/>
  <c r="AH672" i="36"/>
  <c r="AI672" i="36"/>
  <c r="AJ672" i="36"/>
  <c r="AK672" i="36"/>
  <c r="AL672" i="36"/>
  <c r="AM672" i="36"/>
  <c r="R673" i="36"/>
  <c r="S673" i="36"/>
  <c r="T673" i="36"/>
  <c r="U673" i="36"/>
  <c r="V673" i="36"/>
  <c r="W673" i="36"/>
  <c r="X673" i="36"/>
  <c r="Y673" i="36"/>
  <c r="Z673" i="36"/>
  <c r="AA673" i="36"/>
  <c r="AB673" i="36"/>
  <c r="AC673" i="36"/>
  <c r="AD673" i="36"/>
  <c r="AE673" i="36"/>
  <c r="AF673" i="36"/>
  <c r="AG673" i="36"/>
  <c r="AH673" i="36"/>
  <c r="AI673" i="36"/>
  <c r="AJ673" i="36"/>
  <c r="AK673" i="36"/>
  <c r="AL673" i="36"/>
  <c r="AM673" i="36"/>
  <c r="R674" i="36"/>
  <c r="S674" i="36"/>
  <c r="T674" i="36"/>
  <c r="U674" i="36"/>
  <c r="V674" i="36"/>
  <c r="W674" i="36"/>
  <c r="X674" i="36"/>
  <c r="Y674" i="36"/>
  <c r="Z674" i="36"/>
  <c r="AA674" i="36"/>
  <c r="AB674" i="36"/>
  <c r="AC674" i="36"/>
  <c r="AD674" i="36"/>
  <c r="AE674" i="36"/>
  <c r="AF674" i="36"/>
  <c r="AG674" i="36"/>
  <c r="AH674" i="36"/>
  <c r="AI674" i="36"/>
  <c r="AJ674" i="36"/>
  <c r="AK674" i="36"/>
  <c r="AL674" i="36"/>
  <c r="AM674" i="36"/>
  <c r="R675" i="36"/>
  <c r="S675" i="36"/>
  <c r="T675" i="36"/>
  <c r="U675" i="36"/>
  <c r="V675" i="36"/>
  <c r="W675" i="36"/>
  <c r="X675" i="36"/>
  <c r="Y675" i="36"/>
  <c r="Z675" i="36"/>
  <c r="AA675" i="36"/>
  <c r="AB675" i="36"/>
  <c r="AC675" i="36"/>
  <c r="AD675" i="36"/>
  <c r="AE675" i="36"/>
  <c r="AF675" i="36"/>
  <c r="AG675" i="36"/>
  <c r="AH675" i="36"/>
  <c r="AI675" i="36"/>
  <c r="AJ675" i="36"/>
  <c r="AK675" i="36"/>
  <c r="AL675" i="36"/>
  <c r="AM675" i="36"/>
  <c r="R676" i="36"/>
  <c r="S676" i="36"/>
  <c r="T676" i="36"/>
  <c r="U676" i="36"/>
  <c r="V676" i="36"/>
  <c r="W676" i="36"/>
  <c r="X676" i="36"/>
  <c r="Y676" i="36"/>
  <c r="Z676" i="36"/>
  <c r="AA676" i="36"/>
  <c r="AB676" i="36"/>
  <c r="AC676" i="36"/>
  <c r="AD676" i="36"/>
  <c r="AE676" i="36"/>
  <c r="AF676" i="36"/>
  <c r="AG676" i="36"/>
  <c r="AH676" i="36"/>
  <c r="AI676" i="36"/>
  <c r="AJ676" i="36"/>
  <c r="AK676" i="36"/>
  <c r="AL676" i="36"/>
  <c r="AM676" i="36"/>
  <c r="R677" i="36"/>
  <c r="S677" i="36"/>
  <c r="T677" i="36"/>
  <c r="U677" i="36"/>
  <c r="V677" i="36"/>
  <c r="W677" i="36"/>
  <c r="X677" i="36"/>
  <c r="Y677" i="36"/>
  <c r="Z677" i="36"/>
  <c r="AA677" i="36"/>
  <c r="AB677" i="36"/>
  <c r="AC677" i="36"/>
  <c r="AD677" i="36"/>
  <c r="AE677" i="36"/>
  <c r="AF677" i="36"/>
  <c r="AG677" i="36"/>
  <c r="AH677" i="36"/>
  <c r="AI677" i="36"/>
  <c r="AJ677" i="36"/>
  <c r="AK677" i="36"/>
  <c r="AL677" i="36"/>
  <c r="AM677" i="36"/>
  <c r="R678" i="36"/>
  <c r="S678" i="36"/>
  <c r="T678" i="36"/>
  <c r="U678" i="36"/>
  <c r="V678" i="36"/>
  <c r="W678" i="36"/>
  <c r="X678" i="36"/>
  <c r="Y678" i="36"/>
  <c r="Z678" i="36"/>
  <c r="AA678" i="36"/>
  <c r="AB678" i="36"/>
  <c r="AC678" i="36"/>
  <c r="AD678" i="36"/>
  <c r="AE678" i="36"/>
  <c r="AF678" i="36"/>
  <c r="AG678" i="36"/>
  <c r="AH678" i="36"/>
  <c r="AI678" i="36"/>
  <c r="AJ678" i="36"/>
  <c r="AK678" i="36"/>
  <c r="AL678" i="36"/>
  <c r="AM678" i="36"/>
  <c r="R679" i="36"/>
  <c r="S679" i="36"/>
  <c r="T679" i="36"/>
  <c r="U679" i="36"/>
  <c r="V679" i="36"/>
  <c r="W679" i="36"/>
  <c r="X679" i="36"/>
  <c r="Y679" i="36"/>
  <c r="Z679" i="36"/>
  <c r="AA679" i="36"/>
  <c r="AB679" i="36"/>
  <c r="AC679" i="36"/>
  <c r="AD679" i="36"/>
  <c r="AE679" i="36"/>
  <c r="AF679" i="36"/>
  <c r="AG679" i="36"/>
  <c r="AH679" i="36"/>
  <c r="AI679" i="36"/>
  <c r="AJ679" i="36"/>
  <c r="AK679" i="36"/>
  <c r="AL679" i="36"/>
  <c r="AM679" i="36"/>
  <c r="R680" i="36"/>
  <c r="S680" i="36"/>
  <c r="T680" i="36"/>
  <c r="U680" i="36"/>
  <c r="V680" i="36"/>
  <c r="W680" i="36"/>
  <c r="X680" i="36"/>
  <c r="Y680" i="36"/>
  <c r="Z680" i="36"/>
  <c r="AA680" i="36"/>
  <c r="AB680" i="36"/>
  <c r="AC680" i="36"/>
  <c r="AD680" i="36"/>
  <c r="AE680" i="36"/>
  <c r="AF680" i="36"/>
  <c r="AG680" i="36"/>
  <c r="AH680" i="36"/>
  <c r="AI680" i="36"/>
  <c r="AJ680" i="36"/>
  <c r="AK680" i="36"/>
  <c r="AL680" i="36"/>
  <c r="AM680" i="36"/>
  <c r="R681" i="36"/>
  <c r="S681" i="36"/>
  <c r="T681" i="36"/>
  <c r="U681" i="36"/>
  <c r="V681" i="36"/>
  <c r="W681" i="36"/>
  <c r="X681" i="36"/>
  <c r="Y681" i="36"/>
  <c r="Z681" i="36"/>
  <c r="AA681" i="36"/>
  <c r="AB681" i="36"/>
  <c r="AC681" i="36"/>
  <c r="AD681" i="36"/>
  <c r="AE681" i="36"/>
  <c r="AF681" i="36"/>
  <c r="AG681" i="36"/>
  <c r="AH681" i="36"/>
  <c r="AI681" i="36"/>
  <c r="AJ681" i="36"/>
  <c r="AK681" i="36"/>
  <c r="AL681" i="36"/>
  <c r="AM681" i="36"/>
  <c r="R682" i="36"/>
  <c r="S682" i="36"/>
  <c r="T682" i="36"/>
  <c r="U682" i="36"/>
  <c r="V682" i="36"/>
  <c r="W682" i="36"/>
  <c r="X682" i="36"/>
  <c r="Y682" i="36"/>
  <c r="Z682" i="36"/>
  <c r="AA682" i="36"/>
  <c r="AB682" i="36"/>
  <c r="AC682" i="36"/>
  <c r="AD682" i="36"/>
  <c r="AE682" i="36"/>
  <c r="AF682" i="36"/>
  <c r="AG682" i="36"/>
  <c r="AH682" i="36"/>
  <c r="AI682" i="36"/>
  <c r="AJ682" i="36"/>
  <c r="AK682" i="36"/>
  <c r="AL682" i="36"/>
  <c r="AM682" i="36"/>
  <c r="R683" i="36"/>
  <c r="S683" i="36"/>
  <c r="T683" i="36"/>
  <c r="U683" i="36"/>
  <c r="V683" i="36"/>
  <c r="W683" i="36"/>
  <c r="X683" i="36"/>
  <c r="Y683" i="36"/>
  <c r="Z683" i="36"/>
  <c r="AA683" i="36"/>
  <c r="AB683" i="36"/>
  <c r="AC683" i="36"/>
  <c r="AD683" i="36"/>
  <c r="AE683" i="36"/>
  <c r="AF683" i="36"/>
  <c r="AG683" i="36"/>
  <c r="AH683" i="36"/>
  <c r="AI683" i="36"/>
  <c r="AJ683" i="36"/>
  <c r="AK683" i="36"/>
  <c r="AL683" i="36"/>
  <c r="AM683" i="36"/>
  <c r="R684" i="36"/>
  <c r="S684" i="36"/>
  <c r="T684" i="36"/>
  <c r="U684" i="36"/>
  <c r="V684" i="36"/>
  <c r="W684" i="36"/>
  <c r="X684" i="36"/>
  <c r="Y684" i="36"/>
  <c r="Z684" i="36"/>
  <c r="AA684" i="36"/>
  <c r="AB684" i="36"/>
  <c r="AC684" i="36"/>
  <c r="AD684" i="36"/>
  <c r="AE684" i="36"/>
  <c r="AF684" i="36"/>
  <c r="AG684" i="36"/>
  <c r="AH684" i="36"/>
  <c r="AI684" i="36"/>
  <c r="AJ684" i="36"/>
  <c r="AK684" i="36"/>
  <c r="AL684" i="36"/>
  <c r="AM684" i="36"/>
  <c r="R685" i="36"/>
  <c r="S685" i="36"/>
  <c r="T685" i="36"/>
  <c r="U685" i="36"/>
  <c r="V685" i="36"/>
  <c r="W685" i="36"/>
  <c r="X685" i="36"/>
  <c r="Y685" i="36"/>
  <c r="Z685" i="36"/>
  <c r="AA685" i="36"/>
  <c r="AB685" i="36"/>
  <c r="AC685" i="36"/>
  <c r="AD685" i="36"/>
  <c r="AE685" i="36"/>
  <c r="AF685" i="36"/>
  <c r="AG685" i="36"/>
  <c r="AH685" i="36"/>
  <c r="AI685" i="36"/>
  <c r="AJ685" i="36"/>
  <c r="AK685" i="36"/>
  <c r="AL685" i="36"/>
  <c r="AM685" i="36"/>
  <c r="R686" i="36"/>
  <c r="S686" i="36"/>
  <c r="T686" i="36"/>
  <c r="U686" i="36"/>
  <c r="V686" i="36"/>
  <c r="W686" i="36"/>
  <c r="X686" i="36"/>
  <c r="Y686" i="36"/>
  <c r="Z686" i="36"/>
  <c r="AA686" i="36"/>
  <c r="AB686" i="36"/>
  <c r="AC686" i="36"/>
  <c r="AD686" i="36"/>
  <c r="AE686" i="36"/>
  <c r="AF686" i="36"/>
  <c r="AG686" i="36"/>
  <c r="AH686" i="36"/>
  <c r="AI686" i="36"/>
  <c r="AJ686" i="36"/>
  <c r="AK686" i="36"/>
  <c r="AL686" i="36"/>
  <c r="AM686" i="36"/>
  <c r="R687" i="36"/>
  <c r="S687" i="36"/>
  <c r="T687" i="36"/>
  <c r="U687" i="36"/>
  <c r="V687" i="36"/>
  <c r="W687" i="36"/>
  <c r="X687" i="36"/>
  <c r="Y687" i="36"/>
  <c r="Z687" i="36"/>
  <c r="AA687" i="36"/>
  <c r="AB687" i="36"/>
  <c r="AC687" i="36"/>
  <c r="AD687" i="36"/>
  <c r="AE687" i="36"/>
  <c r="AF687" i="36"/>
  <c r="AG687" i="36"/>
  <c r="AH687" i="36"/>
  <c r="AI687" i="36"/>
  <c r="AJ687" i="36"/>
  <c r="AK687" i="36"/>
  <c r="AL687" i="36"/>
  <c r="AM687" i="36"/>
  <c r="R688" i="36"/>
  <c r="S688" i="36"/>
  <c r="T688" i="36"/>
  <c r="U688" i="36"/>
  <c r="V688" i="36"/>
  <c r="W688" i="36"/>
  <c r="X688" i="36"/>
  <c r="Y688" i="36"/>
  <c r="Z688" i="36"/>
  <c r="AA688" i="36"/>
  <c r="AB688" i="36"/>
  <c r="AC688" i="36"/>
  <c r="AD688" i="36"/>
  <c r="AE688" i="36"/>
  <c r="AF688" i="36"/>
  <c r="AG688" i="36"/>
  <c r="AH688" i="36"/>
  <c r="AI688" i="36"/>
  <c r="AJ688" i="36"/>
  <c r="AK688" i="36"/>
  <c r="AL688" i="36"/>
  <c r="AM688" i="36"/>
  <c r="R689" i="36"/>
  <c r="S689" i="36"/>
  <c r="T689" i="36"/>
  <c r="U689" i="36"/>
  <c r="V689" i="36"/>
  <c r="W689" i="36"/>
  <c r="X689" i="36"/>
  <c r="Y689" i="36"/>
  <c r="Z689" i="36"/>
  <c r="AA689" i="36"/>
  <c r="AB689" i="36"/>
  <c r="AC689" i="36"/>
  <c r="AD689" i="36"/>
  <c r="AE689" i="36"/>
  <c r="AF689" i="36"/>
  <c r="AG689" i="36"/>
  <c r="AH689" i="36"/>
  <c r="AI689" i="36"/>
  <c r="AJ689" i="36"/>
  <c r="AK689" i="36"/>
  <c r="AL689" i="36"/>
  <c r="AM689" i="36"/>
  <c r="R690" i="36"/>
  <c r="S690" i="36"/>
  <c r="T690" i="36"/>
  <c r="U690" i="36"/>
  <c r="V690" i="36"/>
  <c r="W690" i="36"/>
  <c r="X690" i="36"/>
  <c r="Y690" i="36"/>
  <c r="Z690" i="36"/>
  <c r="AA690" i="36"/>
  <c r="AB690" i="36"/>
  <c r="AC690" i="36"/>
  <c r="AD690" i="36"/>
  <c r="AE690" i="36"/>
  <c r="AF690" i="36"/>
  <c r="AG690" i="36"/>
  <c r="AH690" i="36"/>
  <c r="AI690" i="36"/>
  <c r="AJ690" i="36"/>
  <c r="AK690" i="36"/>
  <c r="AL690" i="36"/>
  <c r="AM690" i="36"/>
  <c r="R691" i="36"/>
  <c r="S691" i="36"/>
  <c r="T691" i="36"/>
  <c r="U691" i="36"/>
  <c r="V691" i="36"/>
  <c r="W691" i="36"/>
  <c r="X691" i="36"/>
  <c r="Y691" i="36"/>
  <c r="Z691" i="36"/>
  <c r="AA691" i="36"/>
  <c r="AB691" i="36"/>
  <c r="AC691" i="36"/>
  <c r="AD691" i="36"/>
  <c r="AE691" i="36"/>
  <c r="AF691" i="36"/>
  <c r="AG691" i="36"/>
  <c r="AH691" i="36"/>
  <c r="AI691" i="36"/>
  <c r="AJ691" i="36"/>
  <c r="AK691" i="36"/>
  <c r="AL691" i="36"/>
  <c r="AM691" i="36"/>
  <c r="R692" i="36"/>
  <c r="S692" i="36"/>
  <c r="T692" i="36"/>
  <c r="U692" i="36"/>
  <c r="V692" i="36"/>
  <c r="W692" i="36"/>
  <c r="X692" i="36"/>
  <c r="Y692" i="36"/>
  <c r="Z692" i="36"/>
  <c r="AA692" i="36"/>
  <c r="AB692" i="36"/>
  <c r="AC692" i="36"/>
  <c r="AD692" i="36"/>
  <c r="AE692" i="36"/>
  <c r="AF692" i="36"/>
  <c r="AG692" i="36"/>
  <c r="AH692" i="36"/>
  <c r="AI692" i="36"/>
  <c r="AJ692" i="36"/>
  <c r="AK692" i="36"/>
  <c r="AL692" i="36"/>
  <c r="AM692" i="36"/>
  <c r="R693" i="36"/>
  <c r="S693" i="36"/>
  <c r="T693" i="36"/>
  <c r="U693" i="36"/>
  <c r="V693" i="36"/>
  <c r="W693" i="36"/>
  <c r="X693" i="36"/>
  <c r="Y693" i="36"/>
  <c r="Z693" i="36"/>
  <c r="AA693" i="36"/>
  <c r="AB693" i="36"/>
  <c r="AC693" i="36"/>
  <c r="AD693" i="36"/>
  <c r="AE693" i="36"/>
  <c r="AF693" i="36"/>
  <c r="AG693" i="36"/>
  <c r="AH693" i="36"/>
  <c r="AI693" i="36"/>
  <c r="AJ693" i="36"/>
  <c r="AK693" i="36"/>
  <c r="AL693" i="36"/>
  <c r="AM693" i="36"/>
  <c r="R694" i="36"/>
  <c r="S694" i="36"/>
  <c r="T694" i="36"/>
  <c r="U694" i="36"/>
  <c r="V694" i="36"/>
  <c r="W694" i="36"/>
  <c r="X694" i="36"/>
  <c r="Y694" i="36"/>
  <c r="Z694" i="36"/>
  <c r="AA694" i="36"/>
  <c r="AB694" i="36"/>
  <c r="AC694" i="36"/>
  <c r="AD694" i="36"/>
  <c r="AE694" i="36"/>
  <c r="AF694" i="36"/>
  <c r="AG694" i="36"/>
  <c r="AH694" i="36"/>
  <c r="AI694" i="36"/>
  <c r="AJ694" i="36"/>
  <c r="AK694" i="36"/>
  <c r="AL694" i="36"/>
  <c r="AM694" i="36"/>
  <c r="R695" i="36"/>
  <c r="S695" i="36"/>
  <c r="T695" i="36"/>
  <c r="U695" i="36"/>
  <c r="V695" i="36"/>
  <c r="W695" i="36"/>
  <c r="X695" i="36"/>
  <c r="Y695" i="36"/>
  <c r="Z695" i="36"/>
  <c r="AA695" i="36"/>
  <c r="AB695" i="36"/>
  <c r="AC695" i="36"/>
  <c r="AD695" i="36"/>
  <c r="AE695" i="36"/>
  <c r="AF695" i="36"/>
  <c r="AG695" i="36"/>
  <c r="AH695" i="36"/>
  <c r="AI695" i="36"/>
  <c r="AJ695" i="36"/>
  <c r="AK695" i="36"/>
  <c r="AL695" i="36"/>
  <c r="AM695" i="36"/>
  <c r="R696" i="36"/>
  <c r="S696" i="36"/>
  <c r="T696" i="36"/>
  <c r="U696" i="36"/>
  <c r="V696" i="36"/>
  <c r="W696" i="36"/>
  <c r="X696" i="36"/>
  <c r="Y696" i="36"/>
  <c r="Z696" i="36"/>
  <c r="AA696" i="36"/>
  <c r="AB696" i="36"/>
  <c r="AC696" i="36"/>
  <c r="AD696" i="36"/>
  <c r="AE696" i="36"/>
  <c r="AF696" i="36"/>
  <c r="AG696" i="36"/>
  <c r="AH696" i="36"/>
  <c r="AI696" i="36"/>
  <c r="AJ696" i="36"/>
  <c r="AK696" i="36"/>
  <c r="AL696" i="36"/>
  <c r="AM696" i="36"/>
  <c r="R697" i="36"/>
  <c r="S697" i="36"/>
  <c r="T697" i="36"/>
  <c r="U697" i="36"/>
  <c r="V697" i="36"/>
  <c r="W697" i="36"/>
  <c r="X697" i="36"/>
  <c r="Y697" i="36"/>
  <c r="Z697" i="36"/>
  <c r="AA697" i="36"/>
  <c r="AB697" i="36"/>
  <c r="AC697" i="36"/>
  <c r="AD697" i="36"/>
  <c r="AE697" i="36"/>
  <c r="AF697" i="36"/>
  <c r="AG697" i="36"/>
  <c r="AH697" i="36"/>
  <c r="AI697" i="36"/>
  <c r="AJ697" i="36"/>
  <c r="AK697" i="36"/>
  <c r="AL697" i="36"/>
  <c r="AM697" i="36"/>
  <c r="R698" i="36"/>
  <c r="S698" i="36"/>
  <c r="T698" i="36"/>
  <c r="U698" i="36"/>
  <c r="V698" i="36"/>
  <c r="W698" i="36"/>
  <c r="X698" i="36"/>
  <c r="Y698" i="36"/>
  <c r="Z698" i="36"/>
  <c r="AA698" i="36"/>
  <c r="AB698" i="36"/>
  <c r="AC698" i="36"/>
  <c r="AD698" i="36"/>
  <c r="AE698" i="36"/>
  <c r="AF698" i="36"/>
  <c r="AG698" i="36"/>
  <c r="AH698" i="36"/>
  <c r="AI698" i="36"/>
  <c r="AJ698" i="36"/>
  <c r="AK698" i="36"/>
  <c r="AL698" i="36"/>
  <c r="AM698" i="36"/>
  <c r="R699" i="36"/>
  <c r="S699" i="36"/>
  <c r="T699" i="36"/>
  <c r="U699" i="36"/>
  <c r="V699" i="36"/>
  <c r="W699" i="36"/>
  <c r="X699" i="36"/>
  <c r="Y699" i="36"/>
  <c r="Z699" i="36"/>
  <c r="AA699" i="36"/>
  <c r="AB699" i="36"/>
  <c r="AC699" i="36"/>
  <c r="AD699" i="36"/>
  <c r="AE699" i="36"/>
  <c r="AF699" i="36"/>
  <c r="AG699" i="36"/>
  <c r="AH699" i="36"/>
  <c r="AI699" i="36"/>
  <c r="AJ699" i="36"/>
  <c r="AK699" i="36"/>
  <c r="AL699" i="36"/>
  <c r="AM699" i="36"/>
  <c r="R700" i="36"/>
  <c r="S700" i="36"/>
  <c r="T700" i="36"/>
  <c r="U700" i="36"/>
  <c r="V700" i="36"/>
  <c r="W700" i="36"/>
  <c r="X700" i="36"/>
  <c r="Y700" i="36"/>
  <c r="Z700" i="36"/>
  <c r="AA700" i="36"/>
  <c r="AB700" i="36"/>
  <c r="AC700" i="36"/>
  <c r="AD700" i="36"/>
  <c r="AE700" i="36"/>
  <c r="AF700" i="36"/>
  <c r="AG700" i="36"/>
  <c r="AH700" i="36"/>
  <c r="AI700" i="36"/>
  <c r="AJ700" i="36"/>
  <c r="AK700" i="36"/>
  <c r="AL700" i="36"/>
  <c r="AM700" i="36"/>
  <c r="R701" i="36"/>
  <c r="S701" i="36"/>
  <c r="T701" i="36"/>
  <c r="U701" i="36"/>
  <c r="V701" i="36"/>
  <c r="W701" i="36"/>
  <c r="X701" i="36"/>
  <c r="Y701" i="36"/>
  <c r="Z701" i="36"/>
  <c r="AA701" i="36"/>
  <c r="AB701" i="36"/>
  <c r="AC701" i="36"/>
  <c r="AD701" i="36"/>
  <c r="AE701" i="36"/>
  <c r="AF701" i="36"/>
  <c r="AG701" i="36"/>
  <c r="AH701" i="36"/>
  <c r="AI701" i="36"/>
  <c r="AJ701" i="36"/>
  <c r="AK701" i="36"/>
  <c r="AL701" i="36"/>
  <c r="AM701" i="36"/>
  <c r="R702" i="36"/>
  <c r="S702" i="36"/>
  <c r="T702" i="36"/>
  <c r="U702" i="36"/>
  <c r="V702" i="36"/>
  <c r="W702" i="36"/>
  <c r="X702" i="36"/>
  <c r="Y702" i="36"/>
  <c r="Z702" i="36"/>
  <c r="AA702" i="36"/>
  <c r="AB702" i="36"/>
  <c r="AC702" i="36"/>
  <c r="AD702" i="36"/>
  <c r="AE702" i="36"/>
  <c r="AF702" i="36"/>
  <c r="AG702" i="36"/>
  <c r="AH702" i="36"/>
  <c r="AI702" i="36"/>
  <c r="AJ702" i="36"/>
  <c r="AK702" i="36"/>
  <c r="AL702" i="36"/>
  <c r="AM702" i="36"/>
  <c r="R703" i="36"/>
  <c r="S703" i="36"/>
  <c r="T703" i="36"/>
  <c r="U703" i="36"/>
  <c r="V703" i="36"/>
  <c r="W703" i="36"/>
  <c r="X703" i="36"/>
  <c r="Y703" i="36"/>
  <c r="Z703" i="36"/>
  <c r="AA703" i="36"/>
  <c r="AB703" i="36"/>
  <c r="AC703" i="36"/>
  <c r="AD703" i="36"/>
  <c r="AE703" i="36"/>
  <c r="AF703" i="36"/>
  <c r="AG703" i="36"/>
  <c r="AH703" i="36"/>
  <c r="AI703" i="36"/>
  <c r="AJ703" i="36"/>
  <c r="AK703" i="36"/>
  <c r="AL703" i="36"/>
  <c r="AM703" i="36"/>
  <c r="R704" i="36"/>
  <c r="S704" i="36"/>
  <c r="T704" i="36"/>
  <c r="U704" i="36"/>
  <c r="V704" i="36"/>
  <c r="W704" i="36"/>
  <c r="X704" i="36"/>
  <c r="Y704" i="36"/>
  <c r="Z704" i="36"/>
  <c r="AA704" i="36"/>
  <c r="AB704" i="36"/>
  <c r="AC704" i="36"/>
  <c r="AD704" i="36"/>
  <c r="AE704" i="36"/>
  <c r="AF704" i="36"/>
  <c r="AG704" i="36"/>
  <c r="AH704" i="36"/>
  <c r="AI704" i="36"/>
  <c r="AJ704" i="36"/>
  <c r="AK704" i="36"/>
  <c r="AL704" i="36"/>
  <c r="AM704" i="36"/>
  <c r="R705" i="36"/>
  <c r="S705" i="36"/>
  <c r="T705" i="36"/>
  <c r="U705" i="36"/>
  <c r="V705" i="36"/>
  <c r="W705" i="36"/>
  <c r="X705" i="36"/>
  <c r="Y705" i="36"/>
  <c r="Z705" i="36"/>
  <c r="AA705" i="36"/>
  <c r="AB705" i="36"/>
  <c r="AC705" i="36"/>
  <c r="AD705" i="36"/>
  <c r="AE705" i="36"/>
  <c r="AF705" i="36"/>
  <c r="AG705" i="36"/>
  <c r="AH705" i="36"/>
  <c r="AI705" i="36"/>
  <c r="AJ705" i="36"/>
  <c r="AK705" i="36"/>
  <c r="AL705" i="36"/>
  <c r="AM705" i="36"/>
  <c r="R706" i="36"/>
  <c r="S706" i="36"/>
  <c r="T706" i="36"/>
  <c r="U706" i="36"/>
  <c r="V706" i="36"/>
  <c r="W706" i="36"/>
  <c r="X706" i="36"/>
  <c r="Y706" i="36"/>
  <c r="Z706" i="36"/>
  <c r="AA706" i="36"/>
  <c r="AB706" i="36"/>
  <c r="AC706" i="36"/>
  <c r="AD706" i="36"/>
  <c r="AE706" i="36"/>
  <c r="AF706" i="36"/>
  <c r="AG706" i="36"/>
  <c r="AH706" i="36"/>
  <c r="AI706" i="36"/>
  <c r="AJ706" i="36"/>
  <c r="AK706" i="36"/>
  <c r="AL706" i="36"/>
  <c r="AM706" i="36"/>
  <c r="R707" i="36"/>
  <c r="S707" i="36"/>
  <c r="T707" i="36"/>
  <c r="U707" i="36"/>
  <c r="V707" i="36"/>
  <c r="W707" i="36"/>
  <c r="X707" i="36"/>
  <c r="Y707" i="36"/>
  <c r="Z707" i="36"/>
  <c r="AA707" i="36"/>
  <c r="AB707" i="36"/>
  <c r="AC707" i="36"/>
  <c r="AD707" i="36"/>
  <c r="AE707" i="36"/>
  <c r="AF707" i="36"/>
  <c r="AG707" i="36"/>
  <c r="AH707" i="36"/>
  <c r="AI707" i="36"/>
  <c r="AJ707" i="36"/>
  <c r="AK707" i="36"/>
  <c r="AL707" i="36"/>
  <c r="AM707" i="36"/>
  <c r="R708" i="36"/>
  <c r="S708" i="36"/>
  <c r="T708" i="36"/>
  <c r="U708" i="36"/>
  <c r="V708" i="36"/>
  <c r="W708" i="36"/>
  <c r="X708" i="36"/>
  <c r="Y708" i="36"/>
  <c r="Z708" i="36"/>
  <c r="AA708" i="36"/>
  <c r="AB708" i="36"/>
  <c r="AC708" i="36"/>
  <c r="AD708" i="36"/>
  <c r="AE708" i="36"/>
  <c r="AF708" i="36"/>
  <c r="AG708" i="36"/>
  <c r="AH708" i="36"/>
  <c r="AI708" i="36"/>
  <c r="AJ708" i="36"/>
  <c r="AK708" i="36"/>
  <c r="AL708" i="36"/>
  <c r="AM708" i="36"/>
  <c r="R709" i="36"/>
  <c r="S709" i="36"/>
  <c r="T709" i="36"/>
  <c r="U709" i="36"/>
  <c r="V709" i="36"/>
  <c r="W709" i="36"/>
  <c r="X709" i="36"/>
  <c r="Y709" i="36"/>
  <c r="Z709" i="36"/>
  <c r="AA709" i="36"/>
  <c r="AB709" i="36"/>
  <c r="AC709" i="36"/>
  <c r="AD709" i="36"/>
  <c r="AE709" i="36"/>
  <c r="AF709" i="36"/>
  <c r="AG709" i="36"/>
  <c r="AH709" i="36"/>
  <c r="AI709" i="36"/>
  <c r="AJ709" i="36"/>
  <c r="AK709" i="36"/>
  <c r="AL709" i="36"/>
  <c r="AM709" i="36"/>
  <c r="R710" i="36"/>
  <c r="S710" i="36"/>
  <c r="T710" i="36"/>
  <c r="U710" i="36"/>
  <c r="V710" i="36"/>
  <c r="W710" i="36"/>
  <c r="X710" i="36"/>
  <c r="Y710" i="36"/>
  <c r="Z710" i="36"/>
  <c r="AA710" i="36"/>
  <c r="AB710" i="36"/>
  <c r="AC710" i="36"/>
  <c r="AD710" i="36"/>
  <c r="AE710" i="36"/>
  <c r="AF710" i="36"/>
  <c r="AG710" i="36"/>
  <c r="AH710" i="36"/>
  <c r="AI710" i="36"/>
  <c r="AJ710" i="36"/>
  <c r="AK710" i="36"/>
  <c r="AL710" i="36"/>
  <c r="AM710" i="36"/>
  <c r="R711" i="36"/>
  <c r="S711" i="36"/>
  <c r="T711" i="36"/>
  <c r="U711" i="36"/>
  <c r="V711" i="36"/>
  <c r="W711" i="36"/>
  <c r="X711" i="36"/>
  <c r="Y711" i="36"/>
  <c r="Z711" i="36"/>
  <c r="AA711" i="36"/>
  <c r="AB711" i="36"/>
  <c r="AC711" i="36"/>
  <c r="AD711" i="36"/>
  <c r="AE711" i="36"/>
  <c r="AF711" i="36"/>
  <c r="AG711" i="36"/>
  <c r="AH711" i="36"/>
  <c r="AI711" i="36"/>
  <c r="AJ711" i="36"/>
  <c r="AK711" i="36"/>
  <c r="AL711" i="36"/>
  <c r="AM711" i="36"/>
  <c r="R712" i="36"/>
  <c r="S712" i="36"/>
  <c r="T712" i="36"/>
  <c r="U712" i="36"/>
  <c r="V712" i="36"/>
  <c r="W712" i="36"/>
  <c r="X712" i="36"/>
  <c r="Y712" i="36"/>
  <c r="Z712" i="36"/>
  <c r="AA712" i="36"/>
  <c r="AB712" i="36"/>
  <c r="AC712" i="36"/>
  <c r="AD712" i="36"/>
  <c r="AE712" i="36"/>
  <c r="AF712" i="36"/>
  <c r="AG712" i="36"/>
  <c r="AH712" i="36"/>
  <c r="AI712" i="36"/>
  <c r="AJ712" i="36"/>
  <c r="AK712" i="36"/>
  <c r="AL712" i="36"/>
  <c r="AM712" i="36"/>
  <c r="R713" i="36"/>
  <c r="S713" i="36"/>
  <c r="T713" i="36"/>
  <c r="U713" i="36"/>
  <c r="V713" i="36"/>
  <c r="W713" i="36"/>
  <c r="X713" i="36"/>
  <c r="Y713" i="36"/>
  <c r="Z713" i="36"/>
  <c r="AA713" i="36"/>
  <c r="AB713" i="36"/>
  <c r="AC713" i="36"/>
  <c r="AD713" i="36"/>
  <c r="AE713" i="36"/>
  <c r="AF713" i="36"/>
  <c r="AG713" i="36"/>
  <c r="AH713" i="36"/>
  <c r="AI713" i="36"/>
  <c r="AJ713" i="36"/>
  <c r="AK713" i="36"/>
  <c r="AL713" i="36"/>
  <c r="AM713" i="36"/>
  <c r="R714" i="36"/>
  <c r="S714" i="36"/>
  <c r="T714" i="36"/>
  <c r="U714" i="36"/>
  <c r="V714" i="36"/>
  <c r="W714" i="36"/>
  <c r="X714" i="36"/>
  <c r="Y714" i="36"/>
  <c r="Z714" i="36"/>
  <c r="AA714" i="36"/>
  <c r="AB714" i="36"/>
  <c r="AC714" i="36"/>
  <c r="AD714" i="36"/>
  <c r="AE714" i="36"/>
  <c r="AF714" i="36"/>
  <c r="AG714" i="36"/>
  <c r="AH714" i="36"/>
  <c r="AI714" i="36"/>
  <c r="AJ714" i="36"/>
  <c r="AK714" i="36"/>
  <c r="AL714" i="36"/>
  <c r="AM714" i="36"/>
  <c r="R715" i="36"/>
  <c r="S715" i="36"/>
  <c r="T715" i="36"/>
  <c r="U715" i="36"/>
  <c r="V715" i="36"/>
  <c r="W715" i="36"/>
  <c r="X715" i="36"/>
  <c r="Y715" i="36"/>
  <c r="Z715" i="36"/>
  <c r="AA715" i="36"/>
  <c r="AB715" i="36"/>
  <c r="AC715" i="36"/>
  <c r="AD715" i="36"/>
  <c r="AE715" i="36"/>
  <c r="AF715" i="36"/>
  <c r="AG715" i="36"/>
  <c r="AH715" i="36"/>
  <c r="AI715" i="36"/>
  <c r="AJ715" i="36"/>
  <c r="AK715" i="36"/>
  <c r="AL715" i="36"/>
  <c r="AM715" i="36"/>
  <c r="R716" i="36"/>
  <c r="S716" i="36"/>
  <c r="T716" i="36"/>
  <c r="U716" i="36"/>
  <c r="V716" i="36"/>
  <c r="W716" i="36"/>
  <c r="X716" i="36"/>
  <c r="Y716" i="36"/>
  <c r="Z716" i="36"/>
  <c r="AA716" i="36"/>
  <c r="AB716" i="36"/>
  <c r="AC716" i="36"/>
  <c r="AD716" i="36"/>
  <c r="AE716" i="36"/>
  <c r="AF716" i="36"/>
  <c r="AG716" i="36"/>
  <c r="AH716" i="36"/>
  <c r="AI716" i="36"/>
  <c r="AJ716" i="36"/>
  <c r="AK716" i="36"/>
  <c r="AL716" i="36"/>
  <c r="AM716" i="36"/>
  <c r="R717" i="36"/>
  <c r="S717" i="36"/>
  <c r="T717" i="36"/>
  <c r="U717" i="36"/>
  <c r="V717" i="36"/>
  <c r="W717" i="36"/>
  <c r="X717" i="36"/>
  <c r="Y717" i="36"/>
  <c r="Z717" i="36"/>
  <c r="AA717" i="36"/>
  <c r="AB717" i="36"/>
  <c r="AC717" i="36"/>
  <c r="AD717" i="36"/>
  <c r="AE717" i="36"/>
  <c r="AF717" i="36"/>
  <c r="AG717" i="36"/>
  <c r="AH717" i="36"/>
  <c r="AI717" i="36"/>
  <c r="AJ717" i="36"/>
  <c r="AK717" i="36"/>
  <c r="AL717" i="36"/>
  <c r="AM717" i="36"/>
  <c r="R718" i="36"/>
  <c r="S718" i="36"/>
  <c r="T718" i="36"/>
  <c r="U718" i="36"/>
  <c r="V718" i="36"/>
  <c r="W718" i="36"/>
  <c r="X718" i="36"/>
  <c r="Y718" i="36"/>
  <c r="Z718" i="36"/>
  <c r="AA718" i="36"/>
  <c r="AB718" i="36"/>
  <c r="AC718" i="36"/>
  <c r="AD718" i="36"/>
  <c r="AE718" i="36"/>
  <c r="AF718" i="36"/>
  <c r="AG718" i="36"/>
  <c r="AH718" i="36"/>
  <c r="AI718" i="36"/>
  <c r="AJ718" i="36"/>
  <c r="AK718" i="36"/>
  <c r="AL718" i="36"/>
  <c r="AM718" i="36"/>
  <c r="R719" i="36"/>
  <c r="S719" i="36"/>
  <c r="T719" i="36"/>
  <c r="U719" i="36"/>
  <c r="V719" i="36"/>
  <c r="W719" i="36"/>
  <c r="X719" i="36"/>
  <c r="Y719" i="36"/>
  <c r="Z719" i="36"/>
  <c r="AA719" i="36"/>
  <c r="AB719" i="36"/>
  <c r="AC719" i="36"/>
  <c r="AD719" i="36"/>
  <c r="AE719" i="36"/>
  <c r="AF719" i="36"/>
  <c r="AG719" i="36"/>
  <c r="AH719" i="36"/>
  <c r="AI719" i="36"/>
  <c r="AJ719" i="36"/>
  <c r="AK719" i="36"/>
  <c r="AL719" i="36"/>
  <c r="AM719" i="36"/>
  <c r="R720" i="36"/>
  <c r="S720" i="36"/>
  <c r="T720" i="36"/>
  <c r="U720" i="36"/>
  <c r="V720" i="36"/>
  <c r="W720" i="36"/>
  <c r="X720" i="36"/>
  <c r="Y720" i="36"/>
  <c r="Z720" i="36"/>
  <c r="AA720" i="36"/>
  <c r="AB720" i="36"/>
  <c r="AC720" i="36"/>
  <c r="AD720" i="36"/>
  <c r="AE720" i="36"/>
  <c r="AF720" i="36"/>
  <c r="AG720" i="36"/>
  <c r="AH720" i="36"/>
  <c r="AI720" i="36"/>
  <c r="AJ720" i="36"/>
  <c r="AK720" i="36"/>
  <c r="AL720" i="36"/>
  <c r="AM720" i="36"/>
  <c r="R721" i="36"/>
  <c r="S721" i="36"/>
  <c r="T721" i="36"/>
  <c r="U721" i="36"/>
  <c r="V721" i="36"/>
  <c r="W721" i="36"/>
  <c r="X721" i="36"/>
  <c r="Y721" i="36"/>
  <c r="Z721" i="36"/>
  <c r="AA721" i="36"/>
  <c r="AB721" i="36"/>
  <c r="AC721" i="36"/>
  <c r="AD721" i="36"/>
  <c r="AE721" i="36"/>
  <c r="AF721" i="36"/>
  <c r="AG721" i="36"/>
  <c r="AH721" i="36"/>
  <c r="AI721" i="36"/>
  <c r="AJ721" i="36"/>
  <c r="AK721" i="36"/>
  <c r="AL721" i="36"/>
  <c r="AM721" i="36"/>
  <c r="R722" i="36"/>
  <c r="S722" i="36"/>
  <c r="T722" i="36"/>
  <c r="U722" i="36"/>
  <c r="V722" i="36"/>
  <c r="W722" i="36"/>
  <c r="X722" i="36"/>
  <c r="Y722" i="36"/>
  <c r="Z722" i="36"/>
  <c r="AA722" i="36"/>
  <c r="AB722" i="36"/>
  <c r="AC722" i="36"/>
  <c r="AD722" i="36"/>
  <c r="AE722" i="36"/>
  <c r="AF722" i="36"/>
  <c r="AG722" i="36"/>
  <c r="AH722" i="36"/>
  <c r="AI722" i="36"/>
  <c r="AJ722" i="36"/>
  <c r="AK722" i="36"/>
  <c r="AL722" i="36"/>
  <c r="AM722" i="36"/>
  <c r="R723" i="36"/>
  <c r="S723" i="36"/>
  <c r="T723" i="36"/>
  <c r="U723" i="36"/>
  <c r="V723" i="36"/>
  <c r="W723" i="36"/>
  <c r="X723" i="36"/>
  <c r="Y723" i="36"/>
  <c r="Z723" i="36"/>
  <c r="AA723" i="36"/>
  <c r="AB723" i="36"/>
  <c r="AC723" i="36"/>
  <c r="AD723" i="36"/>
  <c r="AE723" i="36"/>
  <c r="AF723" i="36"/>
  <c r="AG723" i="36"/>
  <c r="AH723" i="36"/>
  <c r="AI723" i="36"/>
  <c r="AJ723" i="36"/>
  <c r="AK723" i="36"/>
  <c r="AL723" i="36"/>
  <c r="AM723" i="36"/>
  <c r="R724" i="36"/>
  <c r="S724" i="36"/>
  <c r="T724" i="36"/>
  <c r="U724" i="36"/>
  <c r="V724" i="36"/>
  <c r="W724" i="36"/>
  <c r="X724" i="36"/>
  <c r="Y724" i="36"/>
  <c r="Z724" i="36"/>
  <c r="AA724" i="36"/>
  <c r="AB724" i="36"/>
  <c r="AC724" i="36"/>
  <c r="AD724" i="36"/>
  <c r="AE724" i="36"/>
  <c r="AF724" i="36"/>
  <c r="AG724" i="36"/>
  <c r="AH724" i="36"/>
  <c r="AI724" i="36"/>
  <c r="AJ724" i="36"/>
  <c r="AK724" i="36"/>
  <c r="AL724" i="36"/>
  <c r="AM724" i="36"/>
  <c r="R725" i="36"/>
  <c r="S725" i="36"/>
  <c r="T725" i="36"/>
  <c r="U725" i="36"/>
  <c r="V725" i="36"/>
  <c r="W725" i="36"/>
  <c r="X725" i="36"/>
  <c r="Y725" i="36"/>
  <c r="Z725" i="36"/>
  <c r="AA725" i="36"/>
  <c r="AB725" i="36"/>
  <c r="AC725" i="36"/>
  <c r="AD725" i="36"/>
  <c r="AE725" i="36"/>
  <c r="AF725" i="36"/>
  <c r="AG725" i="36"/>
  <c r="AH725" i="36"/>
  <c r="AI725" i="36"/>
  <c r="AJ725" i="36"/>
  <c r="AK725" i="36"/>
  <c r="AL725" i="36"/>
  <c r="AM725" i="36"/>
  <c r="R726" i="36"/>
  <c r="S726" i="36"/>
  <c r="T726" i="36"/>
  <c r="U726" i="36"/>
  <c r="V726" i="36"/>
  <c r="W726" i="36"/>
  <c r="X726" i="36"/>
  <c r="Y726" i="36"/>
  <c r="Z726" i="36"/>
  <c r="AA726" i="36"/>
  <c r="AB726" i="36"/>
  <c r="AC726" i="36"/>
  <c r="AD726" i="36"/>
  <c r="AE726" i="36"/>
  <c r="AF726" i="36"/>
  <c r="AG726" i="36"/>
  <c r="AH726" i="36"/>
  <c r="AI726" i="36"/>
  <c r="AJ726" i="36"/>
  <c r="AK726" i="36"/>
  <c r="AL726" i="36"/>
  <c r="AM726" i="36"/>
  <c r="R727" i="36"/>
  <c r="S727" i="36"/>
  <c r="T727" i="36"/>
  <c r="U727" i="36"/>
  <c r="V727" i="36"/>
  <c r="W727" i="36"/>
  <c r="X727" i="36"/>
  <c r="Y727" i="36"/>
  <c r="Z727" i="36"/>
  <c r="AA727" i="36"/>
  <c r="AB727" i="36"/>
  <c r="AC727" i="36"/>
  <c r="AD727" i="36"/>
  <c r="AE727" i="36"/>
  <c r="AF727" i="36"/>
  <c r="AG727" i="36"/>
  <c r="AH727" i="36"/>
  <c r="AI727" i="36"/>
  <c r="AJ727" i="36"/>
  <c r="AK727" i="36"/>
  <c r="AL727" i="36"/>
  <c r="AM727" i="36"/>
  <c r="R728" i="36"/>
  <c r="S728" i="36"/>
  <c r="T728" i="36"/>
  <c r="U728" i="36"/>
  <c r="V728" i="36"/>
  <c r="W728" i="36"/>
  <c r="X728" i="36"/>
  <c r="Y728" i="36"/>
  <c r="Z728" i="36"/>
  <c r="AA728" i="36"/>
  <c r="AB728" i="36"/>
  <c r="AC728" i="36"/>
  <c r="AD728" i="36"/>
  <c r="AE728" i="36"/>
  <c r="AF728" i="36"/>
  <c r="AG728" i="36"/>
  <c r="AH728" i="36"/>
  <c r="AI728" i="36"/>
  <c r="AJ728" i="36"/>
  <c r="AK728" i="36"/>
  <c r="AL728" i="36"/>
  <c r="AM728" i="36"/>
  <c r="R729" i="36"/>
  <c r="S729" i="36"/>
  <c r="T729" i="36"/>
  <c r="U729" i="36"/>
  <c r="V729" i="36"/>
  <c r="W729" i="36"/>
  <c r="X729" i="36"/>
  <c r="Y729" i="36"/>
  <c r="Z729" i="36"/>
  <c r="AA729" i="36"/>
  <c r="AB729" i="36"/>
  <c r="AC729" i="36"/>
  <c r="AD729" i="36"/>
  <c r="AE729" i="36"/>
  <c r="AF729" i="36"/>
  <c r="AG729" i="36"/>
  <c r="AH729" i="36"/>
  <c r="AI729" i="36"/>
  <c r="AJ729" i="36"/>
  <c r="AK729" i="36"/>
  <c r="AL729" i="36"/>
  <c r="AM729" i="36"/>
  <c r="R730" i="36"/>
  <c r="S730" i="36"/>
  <c r="T730" i="36"/>
  <c r="U730" i="36"/>
  <c r="V730" i="36"/>
  <c r="W730" i="36"/>
  <c r="X730" i="36"/>
  <c r="Y730" i="36"/>
  <c r="Z730" i="36"/>
  <c r="AA730" i="36"/>
  <c r="AB730" i="36"/>
  <c r="AC730" i="36"/>
  <c r="AD730" i="36"/>
  <c r="AE730" i="36"/>
  <c r="AF730" i="36"/>
  <c r="AG730" i="36"/>
  <c r="AH730" i="36"/>
  <c r="AI730" i="36"/>
  <c r="AJ730" i="36"/>
  <c r="AK730" i="36"/>
  <c r="AL730" i="36"/>
  <c r="AM730" i="36"/>
  <c r="R731" i="36"/>
  <c r="S731" i="36"/>
  <c r="T731" i="36"/>
  <c r="U731" i="36"/>
  <c r="V731" i="36"/>
  <c r="W731" i="36"/>
  <c r="X731" i="36"/>
  <c r="Y731" i="36"/>
  <c r="Z731" i="36"/>
  <c r="AA731" i="36"/>
  <c r="AB731" i="36"/>
  <c r="AC731" i="36"/>
  <c r="AD731" i="36"/>
  <c r="AE731" i="36"/>
  <c r="AF731" i="36"/>
  <c r="AG731" i="36"/>
  <c r="AH731" i="36"/>
  <c r="AI731" i="36"/>
  <c r="AJ731" i="36"/>
  <c r="AK731" i="36"/>
  <c r="AL731" i="36"/>
  <c r="AM731" i="36"/>
  <c r="R732" i="36"/>
  <c r="S732" i="36"/>
  <c r="T732" i="36"/>
  <c r="U732" i="36"/>
  <c r="V732" i="36"/>
  <c r="W732" i="36"/>
  <c r="X732" i="36"/>
  <c r="Y732" i="36"/>
  <c r="Z732" i="36"/>
  <c r="AA732" i="36"/>
  <c r="AB732" i="36"/>
  <c r="AC732" i="36"/>
  <c r="AD732" i="36"/>
  <c r="AE732" i="36"/>
  <c r="AF732" i="36"/>
  <c r="AG732" i="36"/>
  <c r="AH732" i="36"/>
  <c r="AI732" i="36"/>
  <c r="AJ732" i="36"/>
  <c r="AK732" i="36"/>
  <c r="AL732" i="36"/>
  <c r="AM732" i="36"/>
  <c r="R733" i="36"/>
  <c r="S733" i="36"/>
  <c r="T733" i="36"/>
  <c r="U733" i="36"/>
  <c r="V733" i="36"/>
  <c r="W733" i="36"/>
  <c r="X733" i="36"/>
  <c r="Y733" i="36"/>
  <c r="Z733" i="36"/>
  <c r="AA733" i="36"/>
  <c r="AB733" i="36"/>
  <c r="AC733" i="36"/>
  <c r="AD733" i="36"/>
  <c r="AE733" i="36"/>
  <c r="AF733" i="36"/>
  <c r="AG733" i="36"/>
  <c r="AH733" i="36"/>
  <c r="AI733" i="36"/>
  <c r="AJ733" i="36"/>
  <c r="AK733" i="36"/>
  <c r="AL733" i="36"/>
  <c r="AM733" i="36"/>
  <c r="R734" i="36"/>
  <c r="S734" i="36"/>
  <c r="T734" i="36"/>
  <c r="U734" i="36"/>
  <c r="V734" i="36"/>
  <c r="W734" i="36"/>
  <c r="X734" i="36"/>
  <c r="Y734" i="36"/>
  <c r="Z734" i="36"/>
  <c r="AA734" i="36"/>
  <c r="AB734" i="36"/>
  <c r="AC734" i="36"/>
  <c r="AD734" i="36"/>
  <c r="AE734" i="36"/>
  <c r="AF734" i="36"/>
  <c r="AG734" i="36"/>
  <c r="AH734" i="36"/>
  <c r="AI734" i="36"/>
  <c r="AJ734" i="36"/>
  <c r="AK734" i="36"/>
  <c r="AL734" i="36"/>
  <c r="AM734" i="36"/>
  <c r="R735" i="36"/>
  <c r="S735" i="36"/>
  <c r="T735" i="36"/>
  <c r="U735" i="36"/>
  <c r="V735" i="36"/>
  <c r="W735" i="36"/>
  <c r="X735" i="36"/>
  <c r="Y735" i="36"/>
  <c r="Z735" i="36"/>
  <c r="AA735" i="36"/>
  <c r="AB735" i="36"/>
  <c r="AC735" i="36"/>
  <c r="AD735" i="36"/>
  <c r="AE735" i="36"/>
  <c r="AF735" i="36"/>
  <c r="AG735" i="36"/>
  <c r="AH735" i="36"/>
  <c r="AI735" i="36"/>
  <c r="AJ735" i="36"/>
  <c r="AK735" i="36"/>
  <c r="AL735" i="36"/>
  <c r="AM735" i="36"/>
  <c r="R736" i="36"/>
  <c r="S736" i="36"/>
  <c r="T736" i="36"/>
  <c r="U736" i="36"/>
  <c r="V736" i="36"/>
  <c r="W736" i="36"/>
  <c r="X736" i="36"/>
  <c r="Y736" i="36"/>
  <c r="Z736" i="36"/>
  <c r="AA736" i="36"/>
  <c r="AB736" i="36"/>
  <c r="AC736" i="36"/>
  <c r="AD736" i="36"/>
  <c r="AE736" i="36"/>
  <c r="AF736" i="36"/>
  <c r="AG736" i="36"/>
  <c r="AH736" i="36"/>
  <c r="AI736" i="36"/>
  <c r="AJ736" i="36"/>
  <c r="AK736" i="36"/>
  <c r="AL736" i="36"/>
  <c r="AM736" i="36"/>
  <c r="R737" i="36"/>
  <c r="S737" i="36"/>
  <c r="T737" i="36"/>
  <c r="U737" i="36"/>
  <c r="V737" i="36"/>
  <c r="W737" i="36"/>
  <c r="X737" i="36"/>
  <c r="Y737" i="36"/>
  <c r="Z737" i="36"/>
  <c r="AA737" i="36"/>
  <c r="AB737" i="36"/>
  <c r="AC737" i="36"/>
  <c r="AD737" i="36"/>
  <c r="AE737" i="36"/>
  <c r="AF737" i="36"/>
  <c r="AG737" i="36"/>
  <c r="AH737" i="36"/>
  <c r="AI737" i="36"/>
  <c r="AJ737" i="36"/>
  <c r="AK737" i="36"/>
  <c r="AL737" i="36"/>
  <c r="AM737" i="36"/>
  <c r="R738" i="36"/>
  <c r="S738" i="36"/>
  <c r="T738" i="36"/>
  <c r="U738" i="36"/>
  <c r="V738" i="36"/>
  <c r="W738" i="36"/>
  <c r="X738" i="36"/>
  <c r="Y738" i="36"/>
  <c r="Z738" i="36"/>
  <c r="AA738" i="36"/>
  <c r="AB738" i="36"/>
  <c r="AC738" i="36"/>
  <c r="AD738" i="36"/>
  <c r="AE738" i="36"/>
  <c r="AF738" i="36"/>
  <c r="AG738" i="36"/>
  <c r="AH738" i="36"/>
  <c r="AI738" i="36"/>
  <c r="AJ738" i="36"/>
  <c r="AK738" i="36"/>
  <c r="AL738" i="36"/>
  <c r="AM738" i="36"/>
  <c r="R739" i="36"/>
  <c r="S739" i="36"/>
  <c r="T739" i="36"/>
  <c r="U739" i="36"/>
  <c r="V739" i="36"/>
  <c r="W739" i="36"/>
  <c r="X739" i="36"/>
  <c r="Y739" i="36"/>
  <c r="Z739" i="36"/>
  <c r="AA739" i="36"/>
  <c r="AB739" i="36"/>
  <c r="AC739" i="36"/>
  <c r="AD739" i="36"/>
  <c r="AE739" i="36"/>
  <c r="AF739" i="36"/>
  <c r="AG739" i="36"/>
  <c r="AH739" i="36"/>
  <c r="AI739" i="36"/>
  <c r="AJ739" i="36"/>
  <c r="AK739" i="36"/>
  <c r="AL739" i="36"/>
  <c r="AM739" i="36"/>
  <c r="R740" i="36"/>
  <c r="S740" i="36"/>
  <c r="T740" i="36"/>
  <c r="U740" i="36"/>
  <c r="V740" i="36"/>
  <c r="W740" i="36"/>
  <c r="X740" i="36"/>
  <c r="Y740" i="36"/>
  <c r="Z740" i="36"/>
  <c r="AA740" i="36"/>
  <c r="AB740" i="36"/>
  <c r="AC740" i="36"/>
  <c r="AD740" i="36"/>
  <c r="AE740" i="36"/>
  <c r="AF740" i="36"/>
  <c r="AG740" i="36"/>
  <c r="AH740" i="36"/>
  <c r="AI740" i="36"/>
  <c r="AJ740" i="36"/>
  <c r="AK740" i="36"/>
  <c r="AL740" i="36"/>
  <c r="AM740" i="36"/>
  <c r="R741" i="36"/>
  <c r="S741" i="36"/>
  <c r="T741" i="36"/>
  <c r="U741" i="36"/>
  <c r="V741" i="36"/>
  <c r="W741" i="36"/>
  <c r="X741" i="36"/>
  <c r="Y741" i="36"/>
  <c r="Z741" i="36"/>
  <c r="AA741" i="36"/>
  <c r="AB741" i="36"/>
  <c r="AC741" i="36"/>
  <c r="AD741" i="36"/>
  <c r="AE741" i="36"/>
  <c r="AF741" i="36"/>
  <c r="AG741" i="36"/>
  <c r="AH741" i="36"/>
  <c r="AI741" i="36"/>
  <c r="AJ741" i="36"/>
  <c r="AK741" i="36"/>
  <c r="AL741" i="36"/>
  <c r="AM741" i="36"/>
  <c r="R742" i="36"/>
  <c r="S742" i="36"/>
  <c r="T742" i="36"/>
  <c r="U742" i="36"/>
  <c r="V742" i="36"/>
  <c r="W742" i="36"/>
  <c r="X742" i="36"/>
  <c r="Y742" i="36"/>
  <c r="Z742" i="36"/>
  <c r="AA742" i="36"/>
  <c r="AB742" i="36"/>
  <c r="AC742" i="36"/>
  <c r="AD742" i="36"/>
  <c r="AE742" i="36"/>
  <c r="AF742" i="36"/>
  <c r="AG742" i="36"/>
  <c r="AH742" i="36"/>
  <c r="AI742" i="36"/>
  <c r="AJ742" i="36"/>
  <c r="AK742" i="36"/>
  <c r="AL742" i="36"/>
  <c r="AM742" i="36"/>
  <c r="R743" i="36"/>
  <c r="S743" i="36"/>
  <c r="T743" i="36"/>
  <c r="U743" i="36"/>
  <c r="V743" i="36"/>
  <c r="W743" i="36"/>
  <c r="X743" i="36"/>
  <c r="Y743" i="36"/>
  <c r="Z743" i="36"/>
  <c r="AA743" i="36"/>
  <c r="AB743" i="36"/>
  <c r="AC743" i="36"/>
  <c r="AD743" i="36"/>
  <c r="AE743" i="36"/>
  <c r="AF743" i="36"/>
  <c r="AG743" i="36"/>
  <c r="AH743" i="36"/>
  <c r="AI743" i="36"/>
  <c r="AJ743" i="36"/>
  <c r="AK743" i="36"/>
  <c r="AL743" i="36"/>
  <c r="AM743" i="36"/>
  <c r="R744" i="36"/>
  <c r="S744" i="36"/>
  <c r="T744" i="36"/>
  <c r="U744" i="36"/>
  <c r="V744" i="36"/>
  <c r="W744" i="36"/>
  <c r="X744" i="36"/>
  <c r="Y744" i="36"/>
  <c r="Z744" i="36"/>
  <c r="AA744" i="36"/>
  <c r="AB744" i="36"/>
  <c r="AC744" i="36"/>
  <c r="AD744" i="36"/>
  <c r="AE744" i="36"/>
  <c r="AF744" i="36"/>
  <c r="AG744" i="36"/>
  <c r="AH744" i="36"/>
  <c r="AI744" i="36"/>
  <c r="AJ744" i="36"/>
  <c r="AK744" i="36"/>
  <c r="AL744" i="36"/>
  <c r="AM744" i="36"/>
  <c r="R745" i="36"/>
  <c r="S745" i="36"/>
  <c r="T745" i="36"/>
  <c r="U745" i="36"/>
  <c r="V745" i="36"/>
  <c r="W745" i="36"/>
  <c r="X745" i="36"/>
  <c r="Y745" i="36"/>
  <c r="Z745" i="36"/>
  <c r="AA745" i="36"/>
  <c r="AB745" i="36"/>
  <c r="AC745" i="36"/>
  <c r="AD745" i="36"/>
  <c r="AE745" i="36"/>
  <c r="AF745" i="36"/>
  <c r="AG745" i="36"/>
  <c r="AH745" i="36"/>
  <c r="AI745" i="36"/>
  <c r="AJ745" i="36"/>
  <c r="AK745" i="36"/>
  <c r="AL745" i="36"/>
  <c r="AM745" i="36"/>
  <c r="R746" i="36"/>
  <c r="S746" i="36"/>
  <c r="T746" i="36"/>
  <c r="U746" i="36"/>
  <c r="V746" i="36"/>
  <c r="W746" i="36"/>
  <c r="X746" i="36"/>
  <c r="Y746" i="36"/>
  <c r="Z746" i="36"/>
  <c r="AA746" i="36"/>
  <c r="AB746" i="36"/>
  <c r="AC746" i="36"/>
  <c r="AD746" i="36"/>
  <c r="AE746" i="36"/>
  <c r="AF746" i="36"/>
  <c r="AG746" i="36"/>
  <c r="AH746" i="36"/>
  <c r="AI746" i="36"/>
  <c r="AJ746" i="36"/>
  <c r="AK746" i="36"/>
  <c r="AL746" i="36"/>
  <c r="AM746" i="36"/>
  <c r="R747" i="36"/>
  <c r="S747" i="36"/>
  <c r="T747" i="36"/>
  <c r="U747" i="36"/>
  <c r="V747" i="36"/>
  <c r="W747" i="36"/>
  <c r="X747" i="36"/>
  <c r="Y747" i="36"/>
  <c r="Z747" i="36"/>
  <c r="AA747" i="36"/>
  <c r="AB747" i="36"/>
  <c r="AC747" i="36"/>
  <c r="AD747" i="36"/>
  <c r="AE747" i="36"/>
  <c r="AF747" i="36"/>
  <c r="AG747" i="36"/>
  <c r="AH747" i="36"/>
  <c r="AI747" i="36"/>
  <c r="AJ747" i="36"/>
  <c r="AK747" i="36"/>
  <c r="AL747" i="36"/>
  <c r="AM747" i="36"/>
  <c r="R748" i="36"/>
  <c r="S748" i="36"/>
  <c r="T748" i="36"/>
  <c r="U748" i="36"/>
  <c r="V748" i="36"/>
  <c r="W748" i="36"/>
  <c r="X748" i="36"/>
  <c r="Y748" i="36"/>
  <c r="Z748" i="36"/>
  <c r="AA748" i="36"/>
  <c r="AB748" i="36"/>
  <c r="AC748" i="36"/>
  <c r="AD748" i="36"/>
  <c r="AE748" i="36"/>
  <c r="AF748" i="36"/>
  <c r="AG748" i="36"/>
  <c r="AH748" i="36"/>
  <c r="AI748" i="36"/>
  <c r="AJ748" i="36"/>
  <c r="AK748" i="36"/>
  <c r="AL748" i="36"/>
  <c r="AM748" i="36"/>
  <c r="R749" i="36"/>
  <c r="S749" i="36"/>
  <c r="T749" i="36"/>
  <c r="U749" i="36"/>
  <c r="V749" i="36"/>
  <c r="W749" i="36"/>
  <c r="X749" i="36"/>
  <c r="Y749" i="36"/>
  <c r="Z749" i="36"/>
  <c r="AA749" i="36"/>
  <c r="AB749" i="36"/>
  <c r="AC749" i="36"/>
  <c r="AD749" i="36"/>
  <c r="AE749" i="36"/>
  <c r="AF749" i="36"/>
  <c r="AG749" i="36"/>
  <c r="AH749" i="36"/>
  <c r="AI749" i="36"/>
  <c r="AJ749" i="36"/>
  <c r="AK749" i="36"/>
  <c r="AL749" i="36"/>
  <c r="AM749" i="36"/>
  <c r="R750" i="36"/>
  <c r="S750" i="36"/>
  <c r="T750" i="36"/>
  <c r="U750" i="36"/>
  <c r="V750" i="36"/>
  <c r="W750" i="36"/>
  <c r="X750" i="36"/>
  <c r="Y750" i="36"/>
  <c r="Z750" i="36"/>
  <c r="AA750" i="36"/>
  <c r="AB750" i="36"/>
  <c r="AC750" i="36"/>
  <c r="AD750" i="36"/>
  <c r="AE750" i="36"/>
  <c r="AF750" i="36"/>
  <c r="AG750" i="36"/>
  <c r="AH750" i="36"/>
  <c r="AI750" i="36"/>
  <c r="AJ750" i="36"/>
  <c r="AK750" i="36"/>
  <c r="AL750" i="36"/>
  <c r="AM750" i="36"/>
  <c r="R751" i="36"/>
  <c r="S751" i="36"/>
  <c r="T751" i="36"/>
  <c r="U751" i="36"/>
  <c r="V751" i="36"/>
  <c r="W751" i="36"/>
  <c r="X751" i="36"/>
  <c r="Y751" i="36"/>
  <c r="Z751" i="36"/>
  <c r="AA751" i="36"/>
  <c r="AB751" i="36"/>
  <c r="AC751" i="36"/>
  <c r="AD751" i="36"/>
  <c r="AE751" i="36"/>
  <c r="AF751" i="36"/>
  <c r="AG751" i="36"/>
  <c r="AH751" i="36"/>
  <c r="AI751" i="36"/>
  <c r="AJ751" i="36"/>
  <c r="AK751" i="36"/>
  <c r="AL751" i="36"/>
  <c r="AM751" i="36"/>
  <c r="R752" i="36"/>
  <c r="S752" i="36"/>
  <c r="T752" i="36"/>
  <c r="U752" i="36"/>
  <c r="V752" i="36"/>
  <c r="W752" i="36"/>
  <c r="X752" i="36"/>
  <c r="Y752" i="36"/>
  <c r="Z752" i="36"/>
  <c r="AA752" i="36"/>
  <c r="AB752" i="36"/>
  <c r="AC752" i="36"/>
  <c r="AD752" i="36"/>
  <c r="AE752" i="36"/>
  <c r="AF752" i="36"/>
  <c r="AG752" i="36"/>
  <c r="AH752" i="36"/>
  <c r="AI752" i="36"/>
  <c r="AJ752" i="36"/>
  <c r="AK752" i="36"/>
  <c r="AL752" i="36"/>
  <c r="AM752" i="36"/>
  <c r="R753" i="36"/>
  <c r="S753" i="36"/>
  <c r="T753" i="36"/>
  <c r="U753" i="36"/>
  <c r="V753" i="36"/>
  <c r="W753" i="36"/>
  <c r="X753" i="36"/>
  <c r="Y753" i="36"/>
  <c r="Z753" i="36"/>
  <c r="AA753" i="36"/>
  <c r="AB753" i="36"/>
  <c r="AC753" i="36"/>
  <c r="AD753" i="36"/>
  <c r="AE753" i="36"/>
  <c r="AF753" i="36"/>
  <c r="AG753" i="36"/>
  <c r="AH753" i="36"/>
  <c r="AI753" i="36"/>
  <c r="AJ753" i="36"/>
  <c r="AK753" i="36"/>
  <c r="AL753" i="36"/>
  <c r="AM753" i="36"/>
  <c r="R754" i="36"/>
  <c r="S754" i="36"/>
  <c r="T754" i="36"/>
  <c r="U754" i="36"/>
  <c r="V754" i="36"/>
  <c r="W754" i="36"/>
  <c r="X754" i="36"/>
  <c r="Y754" i="36"/>
  <c r="Z754" i="36"/>
  <c r="AA754" i="36"/>
  <c r="AB754" i="36"/>
  <c r="AC754" i="36"/>
  <c r="AD754" i="36"/>
  <c r="AE754" i="36"/>
  <c r="AF754" i="36"/>
  <c r="AG754" i="36"/>
  <c r="AH754" i="36"/>
  <c r="AI754" i="36"/>
  <c r="AJ754" i="36"/>
  <c r="AK754" i="36"/>
  <c r="AL754" i="36"/>
  <c r="AM754" i="36"/>
  <c r="R755" i="36"/>
  <c r="S755" i="36"/>
  <c r="T755" i="36"/>
  <c r="U755" i="36"/>
  <c r="V755" i="36"/>
  <c r="W755" i="36"/>
  <c r="X755" i="36"/>
  <c r="Y755" i="36"/>
  <c r="Z755" i="36"/>
  <c r="AA755" i="36"/>
  <c r="AB755" i="36"/>
  <c r="AC755" i="36"/>
  <c r="AD755" i="36"/>
  <c r="AE755" i="36"/>
  <c r="AF755" i="36"/>
  <c r="AG755" i="36"/>
  <c r="AH755" i="36"/>
  <c r="AI755" i="36"/>
  <c r="AJ755" i="36"/>
  <c r="AK755" i="36"/>
  <c r="AL755" i="36"/>
  <c r="AM755" i="36"/>
  <c r="R756" i="36"/>
  <c r="S756" i="36"/>
  <c r="T756" i="36"/>
  <c r="U756" i="36"/>
  <c r="V756" i="36"/>
  <c r="W756" i="36"/>
  <c r="X756" i="36"/>
  <c r="Y756" i="36"/>
  <c r="Z756" i="36"/>
  <c r="AA756" i="36"/>
  <c r="AB756" i="36"/>
  <c r="AC756" i="36"/>
  <c r="AD756" i="36"/>
  <c r="AE756" i="36"/>
  <c r="AF756" i="36"/>
  <c r="AG756" i="36"/>
  <c r="AH756" i="36"/>
  <c r="AI756" i="36"/>
  <c r="AJ756" i="36"/>
  <c r="AK756" i="36"/>
  <c r="AL756" i="36"/>
  <c r="AM756" i="36"/>
  <c r="R757" i="36"/>
  <c r="S757" i="36"/>
  <c r="T757" i="36"/>
  <c r="U757" i="36"/>
  <c r="V757" i="36"/>
  <c r="W757" i="36"/>
  <c r="X757" i="36"/>
  <c r="Y757" i="36"/>
  <c r="Z757" i="36"/>
  <c r="AA757" i="36"/>
  <c r="AB757" i="36"/>
  <c r="AC757" i="36"/>
  <c r="AD757" i="36"/>
  <c r="AE757" i="36"/>
  <c r="AF757" i="36"/>
  <c r="AG757" i="36"/>
  <c r="AH757" i="36"/>
  <c r="AI757" i="36"/>
  <c r="AJ757" i="36"/>
  <c r="AK757" i="36"/>
  <c r="AL757" i="36"/>
  <c r="AM757" i="36"/>
  <c r="R758" i="36"/>
  <c r="S758" i="36"/>
  <c r="T758" i="36"/>
  <c r="U758" i="36"/>
  <c r="V758" i="36"/>
  <c r="W758" i="36"/>
  <c r="X758" i="36"/>
  <c r="Y758" i="36"/>
  <c r="Z758" i="36"/>
  <c r="AA758" i="36"/>
  <c r="AB758" i="36"/>
  <c r="AC758" i="36"/>
  <c r="AD758" i="36"/>
  <c r="AE758" i="36"/>
  <c r="AF758" i="36"/>
  <c r="AG758" i="36"/>
  <c r="AH758" i="36"/>
  <c r="AI758" i="36"/>
  <c r="AJ758" i="36"/>
  <c r="AK758" i="36"/>
  <c r="AL758" i="36"/>
  <c r="AM758" i="36"/>
  <c r="R759" i="36"/>
  <c r="S759" i="36"/>
  <c r="T759" i="36"/>
  <c r="U759" i="36"/>
  <c r="V759" i="36"/>
  <c r="W759" i="36"/>
  <c r="X759" i="36"/>
  <c r="Y759" i="36"/>
  <c r="Z759" i="36"/>
  <c r="AA759" i="36"/>
  <c r="AB759" i="36"/>
  <c r="AC759" i="36"/>
  <c r="AD759" i="36"/>
  <c r="AE759" i="36"/>
  <c r="AF759" i="36"/>
  <c r="AG759" i="36"/>
  <c r="AH759" i="36"/>
  <c r="AI759" i="36"/>
  <c r="AJ759" i="36"/>
  <c r="AK759" i="36"/>
  <c r="AL759" i="36"/>
  <c r="AM759" i="36"/>
  <c r="R760" i="36"/>
  <c r="S760" i="36"/>
  <c r="T760" i="36"/>
  <c r="U760" i="36"/>
  <c r="V760" i="36"/>
  <c r="W760" i="36"/>
  <c r="X760" i="36"/>
  <c r="Y760" i="36"/>
  <c r="Z760" i="36"/>
  <c r="AA760" i="36"/>
  <c r="AB760" i="36"/>
  <c r="AC760" i="36"/>
  <c r="AD760" i="36"/>
  <c r="AE760" i="36"/>
  <c r="AF760" i="36"/>
  <c r="AG760" i="36"/>
  <c r="AH760" i="36"/>
  <c r="AI760" i="36"/>
  <c r="AJ760" i="36"/>
  <c r="AK760" i="36"/>
  <c r="AL760" i="36"/>
  <c r="AM760" i="36"/>
  <c r="R761" i="36"/>
  <c r="S761" i="36"/>
  <c r="T761" i="36"/>
  <c r="U761" i="36"/>
  <c r="V761" i="36"/>
  <c r="W761" i="36"/>
  <c r="X761" i="36"/>
  <c r="Y761" i="36"/>
  <c r="Z761" i="36"/>
  <c r="AA761" i="36"/>
  <c r="AB761" i="36"/>
  <c r="AC761" i="36"/>
  <c r="AD761" i="36"/>
  <c r="AE761" i="36"/>
  <c r="AF761" i="36"/>
  <c r="AG761" i="36"/>
  <c r="AH761" i="36"/>
  <c r="AI761" i="36"/>
  <c r="AJ761" i="36"/>
  <c r="AK761" i="36"/>
  <c r="AL761" i="36"/>
  <c r="AM761" i="36"/>
  <c r="R762" i="36"/>
  <c r="S762" i="36"/>
  <c r="T762" i="36"/>
  <c r="U762" i="36"/>
  <c r="V762" i="36"/>
  <c r="W762" i="36"/>
  <c r="X762" i="36"/>
  <c r="Y762" i="36"/>
  <c r="Z762" i="36"/>
  <c r="AA762" i="36"/>
  <c r="AB762" i="36"/>
  <c r="AC762" i="36"/>
  <c r="AD762" i="36"/>
  <c r="AE762" i="36"/>
  <c r="AF762" i="36"/>
  <c r="AG762" i="36"/>
  <c r="AH762" i="36"/>
  <c r="AI762" i="36"/>
  <c r="AJ762" i="36"/>
  <c r="AK762" i="36"/>
  <c r="AL762" i="36"/>
  <c r="AM762" i="36"/>
  <c r="R763" i="36"/>
  <c r="S763" i="36"/>
  <c r="T763" i="36"/>
  <c r="U763" i="36"/>
  <c r="V763" i="36"/>
  <c r="W763" i="36"/>
  <c r="X763" i="36"/>
  <c r="Y763" i="36"/>
  <c r="Z763" i="36"/>
  <c r="AA763" i="36"/>
  <c r="AB763" i="36"/>
  <c r="AC763" i="36"/>
  <c r="AD763" i="36"/>
  <c r="AE763" i="36"/>
  <c r="AF763" i="36"/>
  <c r="AG763" i="36"/>
  <c r="AH763" i="36"/>
  <c r="AI763" i="36"/>
  <c r="AJ763" i="36"/>
  <c r="AK763" i="36"/>
  <c r="AL763" i="36"/>
  <c r="AM763" i="36"/>
  <c r="R764" i="36"/>
  <c r="S764" i="36"/>
  <c r="T764" i="36"/>
  <c r="U764" i="36"/>
  <c r="V764" i="36"/>
  <c r="W764" i="36"/>
  <c r="X764" i="36"/>
  <c r="Y764" i="36"/>
  <c r="Z764" i="36"/>
  <c r="AA764" i="36"/>
  <c r="AB764" i="36"/>
  <c r="AC764" i="36"/>
  <c r="AD764" i="36"/>
  <c r="AE764" i="36"/>
  <c r="AF764" i="36"/>
  <c r="AG764" i="36"/>
  <c r="AH764" i="36"/>
  <c r="AI764" i="36"/>
  <c r="AJ764" i="36"/>
  <c r="AK764" i="36"/>
  <c r="AL764" i="36"/>
  <c r="AM764" i="36"/>
  <c r="R765" i="36"/>
  <c r="S765" i="36"/>
  <c r="T765" i="36"/>
  <c r="U765" i="36"/>
  <c r="V765" i="36"/>
  <c r="W765" i="36"/>
  <c r="X765" i="36"/>
  <c r="Y765" i="36"/>
  <c r="Z765" i="36"/>
  <c r="AA765" i="36"/>
  <c r="AB765" i="36"/>
  <c r="AC765" i="36"/>
  <c r="AD765" i="36"/>
  <c r="AE765" i="36"/>
  <c r="AF765" i="36"/>
  <c r="AG765" i="36"/>
  <c r="AH765" i="36"/>
  <c r="AI765" i="36"/>
  <c r="AJ765" i="36"/>
  <c r="AK765" i="36"/>
  <c r="AL765" i="36"/>
  <c r="AM765" i="36"/>
  <c r="R766" i="36"/>
  <c r="S766" i="36"/>
  <c r="T766" i="36"/>
  <c r="U766" i="36"/>
  <c r="V766" i="36"/>
  <c r="W766" i="36"/>
  <c r="X766" i="36"/>
  <c r="Y766" i="36"/>
  <c r="Z766" i="36"/>
  <c r="AA766" i="36"/>
  <c r="AB766" i="36"/>
  <c r="AC766" i="36"/>
  <c r="AD766" i="36"/>
  <c r="AE766" i="36"/>
  <c r="AF766" i="36"/>
  <c r="AG766" i="36"/>
  <c r="AH766" i="36"/>
  <c r="AI766" i="36"/>
  <c r="AJ766" i="36"/>
  <c r="AK766" i="36"/>
  <c r="AL766" i="36"/>
  <c r="AM766" i="36"/>
  <c r="R767" i="36"/>
  <c r="S767" i="36"/>
  <c r="T767" i="36"/>
  <c r="U767" i="36"/>
  <c r="V767" i="36"/>
  <c r="W767" i="36"/>
  <c r="X767" i="36"/>
  <c r="Y767" i="36"/>
  <c r="Z767" i="36"/>
  <c r="AA767" i="36"/>
  <c r="AB767" i="36"/>
  <c r="AC767" i="36"/>
  <c r="AD767" i="36"/>
  <c r="AE767" i="36"/>
  <c r="AF767" i="36"/>
  <c r="AG767" i="36"/>
  <c r="AH767" i="36"/>
  <c r="AI767" i="36"/>
  <c r="AJ767" i="36"/>
  <c r="AK767" i="36"/>
  <c r="AL767" i="36"/>
  <c r="AM767" i="36"/>
  <c r="R768" i="36"/>
  <c r="S768" i="36"/>
  <c r="T768" i="36"/>
  <c r="U768" i="36"/>
  <c r="V768" i="36"/>
  <c r="W768" i="36"/>
  <c r="X768" i="36"/>
  <c r="Y768" i="36"/>
  <c r="Z768" i="36"/>
  <c r="AA768" i="36"/>
  <c r="AB768" i="36"/>
  <c r="AC768" i="36"/>
  <c r="AD768" i="36"/>
  <c r="AE768" i="36"/>
  <c r="AF768" i="36"/>
  <c r="AG768" i="36"/>
  <c r="AH768" i="36"/>
  <c r="AI768" i="36"/>
  <c r="AJ768" i="36"/>
  <c r="AK768" i="36"/>
  <c r="AL768" i="36"/>
  <c r="AM768" i="36"/>
  <c r="R769" i="36"/>
  <c r="S769" i="36"/>
  <c r="T769" i="36"/>
  <c r="U769" i="36"/>
  <c r="V769" i="36"/>
  <c r="W769" i="36"/>
  <c r="X769" i="36"/>
  <c r="Y769" i="36"/>
  <c r="Z769" i="36"/>
  <c r="AA769" i="36"/>
  <c r="AB769" i="36"/>
  <c r="AC769" i="36"/>
  <c r="AD769" i="36"/>
  <c r="AE769" i="36"/>
  <c r="AF769" i="36"/>
  <c r="AG769" i="36"/>
  <c r="AH769" i="36"/>
  <c r="AI769" i="36"/>
  <c r="AJ769" i="36"/>
  <c r="AK769" i="36"/>
  <c r="AL769" i="36"/>
  <c r="AM769" i="36"/>
  <c r="R770" i="36"/>
  <c r="S770" i="36"/>
  <c r="T770" i="36"/>
  <c r="U770" i="36"/>
  <c r="V770" i="36"/>
  <c r="W770" i="36"/>
  <c r="X770" i="36"/>
  <c r="Y770" i="36"/>
  <c r="Z770" i="36"/>
  <c r="AA770" i="36"/>
  <c r="AB770" i="36"/>
  <c r="AC770" i="36"/>
  <c r="AD770" i="36"/>
  <c r="AE770" i="36"/>
  <c r="AF770" i="36"/>
  <c r="AG770" i="36"/>
  <c r="AH770" i="36"/>
  <c r="AI770" i="36"/>
  <c r="AJ770" i="36"/>
  <c r="AK770" i="36"/>
  <c r="AL770" i="36"/>
  <c r="AM770" i="36"/>
  <c r="R771" i="36"/>
  <c r="S771" i="36"/>
  <c r="T771" i="36"/>
  <c r="U771" i="36"/>
  <c r="V771" i="36"/>
  <c r="W771" i="36"/>
  <c r="X771" i="36"/>
  <c r="Y771" i="36"/>
  <c r="Z771" i="36"/>
  <c r="AA771" i="36"/>
  <c r="AB771" i="36"/>
  <c r="AC771" i="36"/>
  <c r="AD771" i="36"/>
  <c r="AE771" i="36"/>
  <c r="AF771" i="36"/>
  <c r="AG771" i="36"/>
  <c r="AH771" i="36"/>
  <c r="AI771" i="36"/>
  <c r="AJ771" i="36"/>
  <c r="AK771" i="36"/>
  <c r="AL771" i="36"/>
  <c r="AM771" i="36"/>
  <c r="R772" i="36"/>
  <c r="S772" i="36"/>
  <c r="T772" i="36"/>
  <c r="U772" i="36"/>
  <c r="V772" i="36"/>
  <c r="W772" i="36"/>
  <c r="X772" i="36"/>
  <c r="Y772" i="36"/>
  <c r="Z772" i="36"/>
  <c r="AA772" i="36"/>
  <c r="AB772" i="36"/>
  <c r="AC772" i="36"/>
  <c r="AD772" i="36"/>
  <c r="AE772" i="36"/>
  <c r="AF772" i="36"/>
  <c r="AG772" i="36"/>
  <c r="AH772" i="36"/>
  <c r="AI772" i="36"/>
  <c r="AJ772" i="36"/>
  <c r="AK772" i="36"/>
  <c r="AL772" i="36"/>
  <c r="AM772" i="36"/>
  <c r="R773" i="36"/>
  <c r="S773" i="36"/>
  <c r="T773" i="36"/>
  <c r="U773" i="36"/>
  <c r="V773" i="36"/>
  <c r="W773" i="36"/>
  <c r="X773" i="36"/>
  <c r="Y773" i="36"/>
  <c r="Z773" i="36"/>
  <c r="AA773" i="36"/>
  <c r="AB773" i="36"/>
  <c r="AC773" i="36"/>
  <c r="AD773" i="36"/>
  <c r="AE773" i="36"/>
  <c r="AF773" i="36"/>
  <c r="AG773" i="36"/>
  <c r="AH773" i="36"/>
  <c r="AI773" i="36"/>
  <c r="AJ773" i="36"/>
  <c r="AK773" i="36"/>
  <c r="AL773" i="36"/>
  <c r="AM773" i="36"/>
  <c r="R774" i="36"/>
  <c r="S774" i="36"/>
  <c r="T774" i="36"/>
  <c r="U774" i="36"/>
  <c r="V774" i="36"/>
  <c r="W774" i="36"/>
  <c r="X774" i="36"/>
  <c r="Y774" i="36"/>
  <c r="Z774" i="36"/>
  <c r="AA774" i="36"/>
  <c r="AB774" i="36"/>
  <c r="AC774" i="36"/>
  <c r="AD774" i="36"/>
  <c r="AE774" i="36"/>
  <c r="AF774" i="36"/>
  <c r="AG774" i="36"/>
  <c r="AH774" i="36"/>
  <c r="AI774" i="36"/>
  <c r="AJ774" i="36"/>
  <c r="AK774" i="36"/>
  <c r="AL774" i="36"/>
  <c r="AM774" i="36"/>
  <c r="R775" i="36"/>
  <c r="S775" i="36"/>
  <c r="T775" i="36"/>
  <c r="U775" i="36"/>
  <c r="V775" i="36"/>
  <c r="W775" i="36"/>
  <c r="X775" i="36"/>
  <c r="Y775" i="36"/>
  <c r="Z775" i="36"/>
  <c r="AA775" i="36"/>
  <c r="AB775" i="36"/>
  <c r="AC775" i="36"/>
  <c r="AD775" i="36"/>
  <c r="AE775" i="36"/>
  <c r="AF775" i="36"/>
  <c r="AG775" i="36"/>
  <c r="AH775" i="36"/>
  <c r="AI775" i="36"/>
  <c r="AJ775" i="36"/>
  <c r="AK775" i="36"/>
  <c r="AL775" i="36"/>
  <c r="AM775" i="36"/>
  <c r="R776" i="36"/>
  <c r="S776" i="36"/>
  <c r="T776" i="36"/>
  <c r="U776" i="36"/>
  <c r="V776" i="36"/>
  <c r="W776" i="36"/>
  <c r="X776" i="36"/>
  <c r="Y776" i="36"/>
  <c r="Z776" i="36"/>
  <c r="AA776" i="36"/>
  <c r="AB776" i="36"/>
  <c r="AC776" i="36"/>
  <c r="AD776" i="36"/>
  <c r="AE776" i="36"/>
  <c r="AF776" i="36"/>
  <c r="AG776" i="36"/>
  <c r="AH776" i="36"/>
  <c r="AI776" i="36"/>
  <c r="AJ776" i="36"/>
  <c r="AK776" i="36"/>
  <c r="AL776" i="36"/>
  <c r="AM776" i="36"/>
  <c r="R777" i="36"/>
  <c r="S777" i="36"/>
  <c r="T777" i="36"/>
  <c r="U777" i="36"/>
  <c r="V777" i="36"/>
  <c r="W777" i="36"/>
  <c r="X777" i="36"/>
  <c r="Y777" i="36"/>
  <c r="Z777" i="36"/>
  <c r="AA777" i="36"/>
  <c r="AB777" i="36"/>
  <c r="AC777" i="36"/>
  <c r="AD777" i="36"/>
  <c r="AE777" i="36"/>
  <c r="AF777" i="36"/>
  <c r="AG777" i="36"/>
  <c r="AH777" i="36"/>
  <c r="AI777" i="36"/>
  <c r="AJ777" i="36"/>
  <c r="AK777" i="36"/>
  <c r="AL777" i="36"/>
  <c r="AM777" i="36"/>
  <c r="R778" i="36"/>
  <c r="S778" i="36"/>
  <c r="T778" i="36"/>
  <c r="U778" i="36"/>
  <c r="V778" i="36"/>
  <c r="W778" i="36"/>
  <c r="X778" i="36"/>
  <c r="Y778" i="36"/>
  <c r="Z778" i="36"/>
  <c r="AA778" i="36"/>
  <c r="AB778" i="36"/>
  <c r="AC778" i="36"/>
  <c r="AD778" i="36"/>
  <c r="AE778" i="36"/>
  <c r="AF778" i="36"/>
  <c r="AG778" i="36"/>
  <c r="AH778" i="36"/>
  <c r="AI778" i="36"/>
  <c r="AJ778" i="36"/>
  <c r="AK778" i="36"/>
  <c r="AL778" i="36"/>
  <c r="AM778" i="36"/>
  <c r="R779" i="36"/>
  <c r="S779" i="36"/>
  <c r="T779" i="36"/>
  <c r="U779" i="36"/>
  <c r="V779" i="36"/>
  <c r="W779" i="36"/>
  <c r="X779" i="36"/>
  <c r="Y779" i="36"/>
  <c r="Z779" i="36"/>
  <c r="AA779" i="36"/>
  <c r="AB779" i="36"/>
  <c r="AC779" i="36"/>
  <c r="AD779" i="36"/>
  <c r="AE779" i="36"/>
  <c r="AF779" i="36"/>
  <c r="AG779" i="36"/>
  <c r="AH779" i="36"/>
  <c r="AI779" i="36"/>
  <c r="AJ779" i="36"/>
  <c r="AK779" i="36"/>
  <c r="AL779" i="36"/>
  <c r="AM779" i="36"/>
  <c r="R780" i="36"/>
  <c r="S780" i="36"/>
  <c r="T780" i="36"/>
  <c r="U780" i="36"/>
  <c r="V780" i="36"/>
  <c r="W780" i="36"/>
  <c r="X780" i="36"/>
  <c r="Y780" i="36"/>
  <c r="Z780" i="36"/>
  <c r="AA780" i="36"/>
  <c r="AB780" i="36"/>
  <c r="AC780" i="36"/>
  <c r="AD780" i="36"/>
  <c r="AE780" i="36"/>
  <c r="AF780" i="36"/>
  <c r="AG780" i="36"/>
  <c r="AH780" i="36"/>
  <c r="AI780" i="36"/>
  <c r="AJ780" i="36"/>
  <c r="AK780" i="36"/>
  <c r="AL780" i="36"/>
  <c r="AM780" i="36"/>
  <c r="R781" i="36"/>
  <c r="S781" i="36"/>
  <c r="T781" i="36"/>
  <c r="U781" i="36"/>
  <c r="V781" i="36"/>
  <c r="W781" i="36"/>
  <c r="X781" i="36"/>
  <c r="Y781" i="36"/>
  <c r="Z781" i="36"/>
  <c r="AA781" i="36"/>
  <c r="AB781" i="36"/>
  <c r="AC781" i="36"/>
  <c r="AD781" i="36"/>
  <c r="AE781" i="36"/>
  <c r="AF781" i="36"/>
  <c r="AG781" i="36"/>
  <c r="AH781" i="36"/>
  <c r="AI781" i="36"/>
  <c r="AJ781" i="36"/>
  <c r="AK781" i="36"/>
  <c r="AL781" i="36"/>
  <c r="AM781" i="36"/>
  <c r="R782" i="36"/>
  <c r="S782" i="36"/>
  <c r="T782" i="36"/>
  <c r="U782" i="36"/>
  <c r="V782" i="36"/>
  <c r="W782" i="36"/>
  <c r="X782" i="36"/>
  <c r="Y782" i="36"/>
  <c r="Z782" i="36"/>
  <c r="AA782" i="36"/>
  <c r="AB782" i="36"/>
  <c r="AC782" i="36"/>
  <c r="AD782" i="36"/>
  <c r="AE782" i="36"/>
  <c r="AF782" i="36"/>
  <c r="AG782" i="36"/>
  <c r="AH782" i="36"/>
  <c r="AI782" i="36"/>
  <c r="AJ782" i="36"/>
  <c r="AK782" i="36"/>
  <c r="AL782" i="36"/>
  <c r="AM782" i="36"/>
  <c r="R783" i="36"/>
  <c r="S783" i="36"/>
  <c r="T783" i="36"/>
  <c r="U783" i="36"/>
  <c r="V783" i="36"/>
  <c r="W783" i="36"/>
  <c r="X783" i="36"/>
  <c r="Y783" i="36"/>
  <c r="Z783" i="36"/>
  <c r="AA783" i="36"/>
  <c r="AB783" i="36"/>
  <c r="AC783" i="36"/>
  <c r="AD783" i="36"/>
  <c r="AE783" i="36"/>
  <c r="AF783" i="36"/>
  <c r="AG783" i="36"/>
  <c r="AH783" i="36"/>
  <c r="AI783" i="36"/>
  <c r="AJ783" i="36"/>
  <c r="AK783" i="36"/>
  <c r="AL783" i="36"/>
  <c r="AM783" i="36"/>
  <c r="R784" i="36"/>
  <c r="S784" i="36"/>
  <c r="T784" i="36"/>
  <c r="U784" i="36"/>
  <c r="V784" i="36"/>
  <c r="W784" i="36"/>
  <c r="X784" i="36"/>
  <c r="Y784" i="36"/>
  <c r="Z784" i="36"/>
  <c r="AA784" i="36"/>
  <c r="AB784" i="36"/>
  <c r="AC784" i="36"/>
  <c r="AD784" i="36"/>
  <c r="AE784" i="36"/>
  <c r="AF784" i="36"/>
  <c r="AG784" i="36"/>
  <c r="AH784" i="36"/>
  <c r="AI784" i="36"/>
  <c r="AJ784" i="36"/>
  <c r="AK784" i="36"/>
  <c r="AL784" i="36"/>
  <c r="AM784" i="36"/>
  <c r="R785" i="36"/>
  <c r="S785" i="36"/>
  <c r="T785" i="36"/>
  <c r="U785" i="36"/>
  <c r="V785" i="36"/>
  <c r="W785" i="36"/>
  <c r="X785" i="36"/>
  <c r="Y785" i="36"/>
  <c r="Z785" i="36"/>
  <c r="AA785" i="36"/>
  <c r="AB785" i="36"/>
  <c r="AC785" i="36"/>
  <c r="AD785" i="36"/>
  <c r="AE785" i="36"/>
  <c r="AF785" i="36"/>
  <c r="AG785" i="36"/>
  <c r="AH785" i="36"/>
  <c r="AI785" i="36"/>
  <c r="AJ785" i="36"/>
  <c r="AK785" i="36"/>
  <c r="AL785" i="36"/>
  <c r="AM785" i="36"/>
  <c r="R786" i="36"/>
  <c r="S786" i="36"/>
  <c r="T786" i="36"/>
  <c r="U786" i="36"/>
  <c r="V786" i="36"/>
  <c r="W786" i="36"/>
  <c r="X786" i="36"/>
  <c r="Y786" i="36"/>
  <c r="Z786" i="36"/>
  <c r="AA786" i="36"/>
  <c r="AB786" i="36"/>
  <c r="AC786" i="36"/>
  <c r="AD786" i="36"/>
  <c r="AE786" i="36"/>
  <c r="AF786" i="36"/>
  <c r="AG786" i="36"/>
  <c r="AH786" i="36"/>
  <c r="AI786" i="36"/>
  <c r="AJ786" i="36"/>
  <c r="AK786" i="36"/>
  <c r="AL786" i="36"/>
  <c r="AM786" i="36"/>
  <c r="R787" i="36"/>
  <c r="S787" i="36"/>
  <c r="T787" i="36"/>
  <c r="U787" i="36"/>
  <c r="V787" i="36"/>
  <c r="W787" i="36"/>
  <c r="X787" i="36"/>
  <c r="Y787" i="36"/>
  <c r="Z787" i="36"/>
  <c r="AA787" i="36"/>
  <c r="AB787" i="36"/>
  <c r="AC787" i="36"/>
  <c r="AD787" i="36"/>
  <c r="AE787" i="36"/>
  <c r="AF787" i="36"/>
  <c r="AG787" i="36"/>
  <c r="AH787" i="36"/>
  <c r="AI787" i="36"/>
  <c r="AJ787" i="36"/>
  <c r="AK787" i="36"/>
  <c r="AL787" i="36"/>
  <c r="AM787" i="36"/>
  <c r="R788" i="36"/>
  <c r="S788" i="36"/>
  <c r="T788" i="36"/>
  <c r="U788" i="36"/>
  <c r="V788" i="36"/>
  <c r="W788" i="36"/>
  <c r="X788" i="36"/>
  <c r="Y788" i="36"/>
  <c r="Z788" i="36"/>
  <c r="AA788" i="36"/>
  <c r="AB788" i="36"/>
  <c r="AC788" i="36"/>
  <c r="AD788" i="36"/>
  <c r="AE788" i="36"/>
  <c r="AF788" i="36"/>
  <c r="AG788" i="36"/>
  <c r="AH788" i="36"/>
  <c r="AI788" i="36"/>
  <c r="AJ788" i="36"/>
  <c r="AK788" i="36"/>
  <c r="AL788" i="36"/>
  <c r="AM788" i="36"/>
  <c r="R789" i="36"/>
  <c r="S789" i="36"/>
  <c r="T789" i="36"/>
  <c r="U789" i="36"/>
  <c r="V789" i="36"/>
  <c r="W789" i="36"/>
  <c r="X789" i="36"/>
  <c r="Y789" i="36"/>
  <c r="Z789" i="36"/>
  <c r="AA789" i="36"/>
  <c r="AB789" i="36"/>
  <c r="AC789" i="36"/>
  <c r="AD789" i="36"/>
  <c r="AE789" i="36"/>
  <c r="AF789" i="36"/>
  <c r="AG789" i="36"/>
  <c r="AH789" i="36"/>
  <c r="AI789" i="36"/>
  <c r="AJ789" i="36"/>
  <c r="AK789" i="36"/>
  <c r="AL789" i="36"/>
  <c r="AM789" i="36"/>
  <c r="R790" i="36"/>
  <c r="S790" i="36"/>
  <c r="T790" i="36"/>
  <c r="U790" i="36"/>
  <c r="V790" i="36"/>
  <c r="W790" i="36"/>
  <c r="X790" i="36"/>
  <c r="Y790" i="36"/>
  <c r="Z790" i="36"/>
  <c r="AA790" i="36"/>
  <c r="AB790" i="36"/>
  <c r="AC790" i="36"/>
  <c r="AD790" i="36"/>
  <c r="AE790" i="36"/>
  <c r="AF790" i="36"/>
  <c r="AG790" i="36"/>
  <c r="AH790" i="36"/>
  <c r="AI790" i="36"/>
  <c r="AJ790" i="36"/>
  <c r="AK790" i="36"/>
  <c r="AL790" i="36"/>
  <c r="AM790" i="36"/>
  <c r="R791" i="36"/>
  <c r="S791" i="36"/>
  <c r="T791" i="36"/>
  <c r="U791" i="36"/>
  <c r="V791" i="36"/>
  <c r="W791" i="36"/>
  <c r="X791" i="36"/>
  <c r="Y791" i="36"/>
  <c r="Z791" i="36"/>
  <c r="AA791" i="36"/>
  <c r="AB791" i="36"/>
  <c r="AC791" i="36"/>
  <c r="AD791" i="36"/>
  <c r="AE791" i="36"/>
  <c r="AF791" i="36"/>
  <c r="AG791" i="36"/>
  <c r="AH791" i="36"/>
  <c r="AI791" i="36"/>
  <c r="AJ791" i="36"/>
  <c r="AK791" i="36"/>
  <c r="AL791" i="36"/>
  <c r="AM791" i="36"/>
  <c r="R792" i="36"/>
  <c r="S792" i="36"/>
  <c r="T792" i="36"/>
  <c r="U792" i="36"/>
  <c r="V792" i="36"/>
  <c r="W792" i="36"/>
  <c r="X792" i="36"/>
  <c r="Y792" i="36"/>
  <c r="Z792" i="36"/>
  <c r="AA792" i="36"/>
  <c r="AB792" i="36"/>
  <c r="AC792" i="36"/>
  <c r="AD792" i="36"/>
  <c r="AE792" i="36"/>
  <c r="AF792" i="36"/>
  <c r="AG792" i="36"/>
  <c r="AH792" i="36"/>
  <c r="AI792" i="36"/>
  <c r="AJ792" i="36"/>
  <c r="AK792" i="36"/>
  <c r="AL792" i="36"/>
  <c r="AM792" i="36"/>
  <c r="R793" i="36"/>
  <c r="S793" i="36"/>
  <c r="T793" i="36"/>
  <c r="U793" i="36"/>
  <c r="V793" i="36"/>
  <c r="W793" i="36"/>
  <c r="X793" i="36"/>
  <c r="Y793" i="36"/>
  <c r="Z793" i="36"/>
  <c r="AA793" i="36"/>
  <c r="AB793" i="36"/>
  <c r="AC793" i="36"/>
  <c r="AD793" i="36"/>
  <c r="AE793" i="36"/>
  <c r="AF793" i="36"/>
  <c r="AG793" i="36"/>
  <c r="AH793" i="36"/>
  <c r="AI793" i="36"/>
  <c r="AJ793" i="36"/>
  <c r="AK793" i="36"/>
  <c r="AL793" i="36"/>
  <c r="AM793" i="36"/>
  <c r="R794" i="36"/>
  <c r="S794" i="36"/>
  <c r="T794" i="36"/>
  <c r="U794" i="36"/>
  <c r="V794" i="36"/>
  <c r="W794" i="36"/>
  <c r="X794" i="36"/>
  <c r="Y794" i="36"/>
  <c r="Z794" i="36"/>
  <c r="AA794" i="36"/>
  <c r="AB794" i="36"/>
  <c r="AC794" i="36"/>
  <c r="AD794" i="36"/>
  <c r="AE794" i="36"/>
  <c r="AF794" i="36"/>
  <c r="AG794" i="36"/>
  <c r="AH794" i="36"/>
  <c r="AI794" i="36"/>
  <c r="AJ794" i="36"/>
  <c r="AK794" i="36"/>
  <c r="AL794" i="36"/>
  <c r="AM794" i="36"/>
  <c r="R795" i="36"/>
  <c r="S795" i="36"/>
  <c r="T795" i="36"/>
  <c r="U795" i="36"/>
  <c r="V795" i="36"/>
  <c r="W795" i="36"/>
  <c r="X795" i="36"/>
  <c r="Y795" i="36"/>
  <c r="Z795" i="36"/>
  <c r="AA795" i="36"/>
  <c r="AB795" i="36"/>
  <c r="AC795" i="36"/>
  <c r="AD795" i="36"/>
  <c r="AE795" i="36"/>
  <c r="AF795" i="36"/>
  <c r="AG795" i="36"/>
  <c r="AH795" i="36"/>
  <c r="AI795" i="36"/>
  <c r="AJ795" i="36"/>
  <c r="AK795" i="36"/>
  <c r="AL795" i="36"/>
  <c r="AM795" i="36"/>
  <c r="R796" i="36"/>
  <c r="S796" i="36"/>
  <c r="T796" i="36"/>
  <c r="U796" i="36"/>
  <c r="V796" i="36"/>
  <c r="W796" i="36"/>
  <c r="X796" i="36"/>
  <c r="Y796" i="36"/>
  <c r="Z796" i="36"/>
  <c r="AA796" i="36"/>
  <c r="AB796" i="36"/>
  <c r="AC796" i="36"/>
  <c r="AD796" i="36"/>
  <c r="AE796" i="36"/>
  <c r="AF796" i="36"/>
  <c r="AG796" i="36"/>
  <c r="AH796" i="36"/>
  <c r="AI796" i="36"/>
  <c r="AJ796" i="36"/>
  <c r="AK796" i="36"/>
  <c r="AL796" i="36"/>
  <c r="AM796" i="36"/>
  <c r="R797" i="36"/>
  <c r="S797" i="36"/>
  <c r="T797" i="36"/>
  <c r="U797" i="36"/>
  <c r="V797" i="36"/>
  <c r="W797" i="36"/>
  <c r="X797" i="36"/>
  <c r="Y797" i="36"/>
  <c r="Z797" i="36"/>
  <c r="AA797" i="36"/>
  <c r="AB797" i="36"/>
  <c r="AC797" i="36"/>
  <c r="AD797" i="36"/>
  <c r="AE797" i="36"/>
  <c r="AF797" i="36"/>
  <c r="AG797" i="36"/>
  <c r="AH797" i="36"/>
  <c r="AI797" i="36"/>
  <c r="AJ797" i="36"/>
  <c r="AK797" i="36"/>
  <c r="AL797" i="36"/>
  <c r="AM797" i="36"/>
  <c r="R798" i="36"/>
  <c r="S798" i="36"/>
  <c r="T798" i="36"/>
  <c r="U798" i="36"/>
  <c r="V798" i="36"/>
  <c r="W798" i="36"/>
  <c r="X798" i="36"/>
  <c r="Y798" i="36"/>
  <c r="Z798" i="36"/>
  <c r="AA798" i="36"/>
  <c r="AB798" i="36"/>
  <c r="AC798" i="36"/>
  <c r="AD798" i="36"/>
  <c r="AE798" i="36"/>
  <c r="AF798" i="36"/>
  <c r="AG798" i="36"/>
  <c r="AH798" i="36"/>
  <c r="AI798" i="36"/>
  <c r="AJ798" i="36"/>
  <c r="AK798" i="36"/>
  <c r="AL798" i="36"/>
  <c r="AM798" i="36"/>
  <c r="R799" i="36"/>
  <c r="S799" i="36"/>
  <c r="T799" i="36"/>
  <c r="U799" i="36"/>
  <c r="V799" i="36"/>
  <c r="W799" i="36"/>
  <c r="X799" i="36"/>
  <c r="Y799" i="36"/>
  <c r="Z799" i="36"/>
  <c r="AA799" i="36"/>
  <c r="AB799" i="36"/>
  <c r="AC799" i="36"/>
  <c r="AD799" i="36"/>
  <c r="AE799" i="36"/>
  <c r="AF799" i="36"/>
  <c r="AG799" i="36"/>
  <c r="AH799" i="36"/>
  <c r="AI799" i="36"/>
  <c r="AJ799" i="36"/>
  <c r="AK799" i="36"/>
  <c r="AL799" i="36"/>
  <c r="AM799" i="36"/>
  <c r="R800" i="36"/>
  <c r="S800" i="36"/>
  <c r="T800" i="36"/>
  <c r="U800" i="36"/>
  <c r="V800" i="36"/>
  <c r="W800" i="36"/>
  <c r="X800" i="36"/>
  <c r="Y800" i="36"/>
  <c r="Z800" i="36"/>
  <c r="AA800" i="36"/>
  <c r="AB800" i="36"/>
  <c r="AC800" i="36"/>
  <c r="AD800" i="36"/>
  <c r="AE800" i="36"/>
  <c r="AF800" i="36"/>
  <c r="AG800" i="36"/>
  <c r="AH800" i="36"/>
  <c r="AI800" i="36"/>
  <c r="AJ800" i="36"/>
  <c r="AK800" i="36"/>
  <c r="AL800" i="36"/>
  <c r="AM800" i="36"/>
  <c r="R801" i="36"/>
  <c r="S801" i="36"/>
  <c r="T801" i="36"/>
  <c r="U801" i="36"/>
  <c r="V801" i="36"/>
  <c r="W801" i="36"/>
  <c r="X801" i="36"/>
  <c r="Y801" i="36"/>
  <c r="Z801" i="36"/>
  <c r="AA801" i="36"/>
  <c r="AB801" i="36"/>
  <c r="AC801" i="36"/>
  <c r="AD801" i="36"/>
  <c r="AE801" i="36"/>
  <c r="AF801" i="36"/>
  <c r="AG801" i="36"/>
  <c r="AH801" i="36"/>
  <c r="AI801" i="36"/>
  <c r="AJ801" i="36"/>
  <c r="AK801" i="36"/>
  <c r="AL801" i="36"/>
  <c r="AM801" i="36"/>
  <c r="R802" i="36"/>
  <c r="S802" i="36"/>
  <c r="T802" i="36"/>
  <c r="U802" i="36"/>
  <c r="V802" i="36"/>
  <c r="W802" i="36"/>
  <c r="X802" i="36"/>
  <c r="Y802" i="36"/>
  <c r="Z802" i="36"/>
  <c r="AA802" i="36"/>
  <c r="AB802" i="36"/>
  <c r="AC802" i="36"/>
  <c r="AD802" i="36"/>
  <c r="AE802" i="36"/>
  <c r="AF802" i="36"/>
  <c r="AG802" i="36"/>
  <c r="AH802" i="36"/>
  <c r="AI802" i="36"/>
  <c r="AJ802" i="36"/>
  <c r="AK802" i="36"/>
  <c r="AL802" i="36"/>
  <c r="AM802" i="36"/>
  <c r="R803" i="36"/>
  <c r="S803" i="36"/>
  <c r="T803" i="36"/>
  <c r="U803" i="36"/>
  <c r="V803" i="36"/>
  <c r="W803" i="36"/>
  <c r="X803" i="36"/>
  <c r="Y803" i="36"/>
  <c r="Z803" i="36"/>
  <c r="AA803" i="36"/>
  <c r="AB803" i="36"/>
  <c r="AC803" i="36"/>
  <c r="AD803" i="36"/>
  <c r="AE803" i="36"/>
  <c r="AF803" i="36"/>
  <c r="AG803" i="36"/>
  <c r="AH803" i="36"/>
  <c r="AI803" i="36"/>
  <c r="AJ803" i="36"/>
  <c r="AK803" i="36"/>
  <c r="AL803" i="36"/>
  <c r="AM803" i="36"/>
  <c r="R804" i="36"/>
  <c r="S804" i="36"/>
  <c r="T804" i="36"/>
  <c r="U804" i="36"/>
  <c r="V804" i="36"/>
  <c r="W804" i="36"/>
  <c r="X804" i="36"/>
  <c r="Y804" i="36"/>
  <c r="Z804" i="36"/>
  <c r="AA804" i="36"/>
  <c r="AB804" i="36"/>
  <c r="AC804" i="36"/>
  <c r="AD804" i="36"/>
  <c r="AE804" i="36"/>
  <c r="AF804" i="36"/>
  <c r="AG804" i="36"/>
  <c r="AH804" i="36"/>
  <c r="AI804" i="36"/>
  <c r="AJ804" i="36"/>
  <c r="AK804" i="36"/>
  <c r="AL804" i="36"/>
  <c r="AM804" i="36"/>
  <c r="R805" i="36"/>
  <c r="S805" i="36"/>
  <c r="T805" i="36"/>
  <c r="U805" i="36"/>
  <c r="V805" i="36"/>
  <c r="W805" i="36"/>
  <c r="X805" i="36"/>
  <c r="Y805" i="36"/>
  <c r="Z805" i="36"/>
  <c r="AA805" i="36"/>
  <c r="AB805" i="36"/>
  <c r="AC805" i="36"/>
  <c r="AD805" i="36"/>
  <c r="AE805" i="36"/>
  <c r="AF805" i="36"/>
  <c r="AG805" i="36"/>
  <c r="AH805" i="36"/>
  <c r="AI805" i="36"/>
  <c r="AJ805" i="36"/>
  <c r="AK805" i="36"/>
  <c r="AL805" i="36"/>
  <c r="AM805" i="36"/>
  <c r="R806" i="36"/>
  <c r="S806" i="36"/>
  <c r="T806" i="36"/>
  <c r="U806" i="36"/>
  <c r="V806" i="36"/>
  <c r="W806" i="36"/>
  <c r="X806" i="36"/>
  <c r="Y806" i="36"/>
  <c r="Z806" i="36"/>
  <c r="AA806" i="36"/>
  <c r="AB806" i="36"/>
  <c r="AC806" i="36"/>
  <c r="AD806" i="36"/>
  <c r="AE806" i="36"/>
  <c r="AF806" i="36"/>
  <c r="AG806" i="36"/>
  <c r="AH806" i="36"/>
  <c r="AI806" i="36"/>
  <c r="AJ806" i="36"/>
  <c r="AK806" i="36"/>
  <c r="AL806" i="36"/>
  <c r="AM806" i="36"/>
  <c r="R807" i="36"/>
  <c r="S807" i="36"/>
  <c r="T807" i="36"/>
  <c r="U807" i="36"/>
  <c r="V807" i="36"/>
  <c r="W807" i="36"/>
  <c r="X807" i="36"/>
  <c r="Y807" i="36"/>
  <c r="Z807" i="36"/>
  <c r="AA807" i="36"/>
  <c r="AB807" i="36"/>
  <c r="AC807" i="36"/>
  <c r="AD807" i="36"/>
  <c r="AE807" i="36"/>
  <c r="AF807" i="36"/>
  <c r="AG807" i="36"/>
  <c r="AH807" i="36"/>
  <c r="AI807" i="36"/>
  <c r="AJ807" i="36"/>
  <c r="AK807" i="36"/>
  <c r="AL807" i="36"/>
  <c r="AM807" i="36"/>
  <c r="R808" i="36"/>
  <c r="S808" i="36"/>
  <c r="T808" i="36"/>
  <c r="U808" i="36"/>
  <c r="V808" i="36"/>
  <c r="W808" i="36"/>
  <c r="X808" i="36"/>
  <c r="Y808" i="36"/>
  <c r="Z808" i="36"/>
  <c r="AA808" i="36"/>
  <c r="AB808" i="36"/>
  <c r="AC808" i="36"/>
  <c r="AD808" i="36"/>
  <c r="AE808" i="36"/>
  <c r="AF808" i="36"/>
  <c r="AG808" i="36"/>
  <c r="AH808" i="36"/>
  <c r="AI808" i="36"/>
  <c r="AJ808" i="36"/>
  <c r="AK808" i="36"/>
  <c r="AL808" i="36"/>
  <c r="AM808" i="36"/>
  <c r="R809" i="36"/>
  <c r="S809" i="36"/>
  <c r="T809" i="36"/>
  <c r="U809" i="36"/>
  <c r="V809" i="36"/>
  <c r="W809" i="36"/>
  <c r="X809" i="36"/>
  <c r="Y809" i="36"/>
  <c r="Z809" i="36"/>
  <c r="AA809" i="36"/>
  <c r="AB809" i="36"/>
  <c r="AC809" i="36"/>
  <c r="AD809" i="36"/>
  <c r="AE809" i="36"/>
  <c r="AF809" i="36"/>
  <c r="AG809" i="36"/>
  <c r="AH809" i="36"/>
  <c r="AI809" i="36"/>
  <c r="AJ809" i="36"/>
  <c r="AK809" i="36"/>
  <c r="AL809" i="36"/>
  <c r="AM809" i="36"/>
  <c r="R810" i="36"/>
  <c r="S810" i="36"/>
  <c r="T810" i="36"/>
  <c r="U810" i="36"/>
  <c r="V810" i="36"/>
  <c r="W810" i="36"/>
  <c r="X810" i="36"/>
  <c r="Y810" i="36"/>
  <c r="Z810" i="36"/>
  <c r="AA810" i="36"/>
  <c r="AB810" i="36"/>
  <c r="AC810" i="36"/>
  <c r="AD810" i="36"/>
  <c r="AE810" i="36"/>
  <c r="AF810" i="36"/>
  <c r="AG810" i="36"/>
  <c r="AH810" i="36"/>
  <c r="AI810" i="36"/>
  <c r="AJ810" i="36"/>
  <c r="AK810" i="36"/>
  <c r="AL810" i="36"/>
  <c r="AM810" i="36"/>
  <c r="R811" i="36"/>
  <c r="S811" i="36"/>
  <c r="T811" i="36"/>
  <c r="U811" i="36"/>
  <c r="V811" i="36"/>
  <c r="W811" i="36"/>
  <c r="X811" i="36"/>
  <c r="Y811" i="36"/>
  <c r="Z811" i="36"/>
  <c r="AA811" i="36"/>
  <c r="AB811" i="36"/>
  <c r="AC811" i="36"/>
  <c r="AD811" i="36"/>
  <c r="AE811" i="36"/>
  <c r="AF811" i="36"/>
  <c r="AG811" i="36"/>
  <c r="AH811" i="36"/>
  <c r="AI811" i="36"/>
  <c r="AJ811" i="36"/>
  <c r="AK811" i="36"/>
  <c r="AL811" i="36"/>
  <c r="AM811" i="36"/>
  <c r="R812" i="36"/>
  <c r="S812" i="36"/>
  <c r="T812" i="36"/>
  <c r="U812" i="36"/>
  <c r="V812" i="36"/>
  <c r="W812" i="36"/>
  <c r="X812" i="36"/>
  <c r="Y812" i="36"/>
  <c r="Z812" i="36"/>
  <c r="AA812" i="36"/>
  <c r="AB812" i="36"/>
  <c r="AC812" i="36"/>
  <c r="AD812" i="36"/>
  <c r="AE812" i="36"/>
  <c r="AF812" i="36"/>
  <c r="AG812" i="36"/>
  <c r="AH812" i="36"/>
  <c r="AI812" i="36"/>
  <c r="AJ812" i="36"/>
  <c r="AK812" i="36"/>
  <c r="AL812" i="36"/>
  <c r="AM812" i="36"/>
  <c r="R813" i="36"/>
  <c r="S813" i="36"/>
  <c r="T813" i="36"/>
  <c r="U813" i="36"/>
  <c r="V813" i="36"/>
  <c r="W813" i="36"/>
  <c r="X813" i="36"/>
  <c r="Y813" i="36"/>
  <c r="Z813" i="36"/>
  <c r="AA813" i="36"/>
  <c r="AB813" i="36"/>
  <c r="AC813" i="36"/>
  <c r="AD813" i="36"/>
  <c r="AE813" i="36"/>
  <c r="AF813" i="36"/>
  <c r="AG813" i="36"/>
  <c r="AH813" i="36"/>
  <c r="AI813" i="36"/>
  <c r="AJ813" i="36"/>
  <c r="AK813" i="36"/>
  <c r="AL813" i="36"/>
  <c r="AM813" i="36"/>
  <c r="R814" i="36"/>
  <c r="S814" i="36"/>
  <c r="T814" i="36"/>
  <c r="U814" i="36"/>
  <c r="V814" i="36"/>
  <c r="W814" i="36"/>
  <c r="X814" i="36"/>
  <c r="Y814" i="36"/>
  <c r="Z814" i="36"/>
  <c r="AA814" i="36"/>
  <c r="AB814" i="36"/>
  <c r="AC814" i="36"/>
  <c r="AD814" i="36"/>
  <c r="AE814" i="36"/>
  <c r="AF814" i="36"/>
  <c r="AG814" i="36"/>
  <c r="AH814" i="36"/>
  <c r="AI814" i="36"/>
  <c r="AJ814" i="36"/>
  <c r="AK814" i="36"/>
  <c r="AL814" i="36"/>
  <c r="AM814" i="36"/>
  <c r="R815" i="36"/>
  <c r="S815" i="36"/>
  <c r="T815" i="36"/>
  <c r="U815" i="36"/>
  <c r="V815" i="36"/>
  <c r="W815" i="36"/>
  <c r="X815" i="36"/>
  <c r="Y815" i="36"/>
  <c r="Z815" i="36"/>
  <c r="AA815" i="36"/>
  <c r="AB815" i="36"/>
  <c r="AC815" i="36"/>
  <c r="AD815" i="36"/>
  <c r="AE815" i="36"/>
  <c r="AF815" i="36"/>
  <c r="AG815" i="36"/>
  <c r="AH815" i="36"/>
  <c r="AI815" i="36"/>
  <c r="AJ815" i="36"/>
  <c r="AK815" i="36"/>
  <c r="AL815" i="36"/>
  <c r="AM815" i="36"/>
  <c r="R816" i="36"/>
  <c r="S816" i="36"/>
  <c r="T816" i="36"/>
  <c r="U816" i="36"/>
  <c r="V816" i="36"/>
  <c r="W816" i="36"/>
  <c r="X816" i="36"/>
  <c r="Y816" i="36"/>
  <c r="Z816" i="36"/>
  <c r="AA816" i="36"/>
  <c r="AB816" i="36"/>
  <c r="AC816" i="36"/>
  <c r="AD816" i="36"/>
  <c r="AE816" i="36"/>
  <c r="AF816" i="36"/>
  <c r="AG816" i="36"/>
  <c r="AH816" i="36"/>
  <c r="AI816" i="36"/>
  <c r="AJ816" i="36"/>
  <c r="AK816" i="36"/>
  <c r="AL816" i="36"/>
  <c r="AM816" i="36"/>
  <c r="R817" i="36"/>
  <c r="S817" i="36"/>
  <c r="T817" i="36"/>
  <c r="U817" i="36"/>
  <c r="V817" i="36"/>
  <c r="W817" i="36"/>
  <c r="X817" i="36"/>
  <c r="Y817" i="36"/>
  <c r="Z817" i="36"/>
  <c r="AA817" i="36"/>
  <c r="AB817" i="36"/>
  <c r="AC817" i="36"/>
  <c r="AD817" i="36"/>
  <c r="AE817" i="36"/>
  <c r="AF817" i="36"/>
  <c r="AG817" i="36"/>
  <c r="AH817" i="36"/>
  <c r="AI817" i="36"/>
  <c r="AJ817" i="36"/>
  <c r="AK817" i="36"/>
  <c r="AL817" i="36"/>
  <c r="AM817" i="36"/>
  <c r="R818" i="36"/>
  <c r="S818" i="36"/>
  <c r="T818" i="36"/>
  <c r="U818" i="36"/>
  <c r="V818" i="36"/>
  <c r="W818" i="36"/>
  <c r="X818" i="36"/>
  <c r="Y818" i="36"/>
  <c r="Z818" i="36"/>
  <c r="AA818" i="36"/>
  <c r="AB818" i="36"/>
  <c r="AC818" i="36"/>
  <c r="AD818" i="36"/>
  <c r="AE818" i="36"/>
  <c r="AF818" i="36"/>
  <c r="AG818" i="36"/>
  <c r="AH818" i="36"/>
  <c r="AI818" i="36"/>
  <c r="AJ818" i="36"/>
  <c r="AK818" i="36"/>
  <c r="AL818" i="36"/>
  <c r="AM818" i="36"/>
  <c r="R819" i="36"/>
  <c r="S819" i="36"/>
  <c r="T819" i="36"/>
  <c r="U819" i="36"/>
  <c r="V819" i="36"/>
  <c r="W819" i="36"/>
  <c r="X819" i="36"/>
  <c r="Y819" i="36"/>
  <c r="Z819" i="36"/>
  <c r="AA819" i="36"/>
  <c r="AB819" i="36"/>
  <c r="AC819" i="36"/>
  <c r="AD819" i="36"/>
  <c r="AE819" i="36"/>
  <c r="AF819" i="36"/>
  <c r="AG819" i="36"/>
  <c r="AH819" i="36"/>
  <c r="AI819" i="36"/>
  <c r="AJ819" i="36"/>
  <c r="AK819" i="36"/>
  <c r="AL819" i="36"/>
  <c r="AM819" i="36"/>
  <c r="R820" i="36"/>
  <c r="S820" i="36"/>
  <c r="T820" i="36"/>
  <c r="U820" i="36"/>
  <c r="V820" i="36"/>
  <c r="W820" i="36"/>
  <c r="X820" i="36"/>
  <c r="Y820" i="36"/>
  <c r="Z820" i="36"/>
  <c r="AA820" i="36"/>
  <c r="AB820" i="36"/>
  <c r="AC820" i="36"/>
  <c r="AD820" i="36"/>
  <c r="AE820" i="36"/>
  <c r="AF820" i="36"/>
  <c r="AG820" i="36"/>
  <c r="AH820" i="36"/>
  <c r="AI820" i="36"/>
  <c r="AJ820" i="36"/>
  <c r="AK820" i="36"/>
  <c r="AL820" i="36"/>
  <c r="AM820" i="36"/>
  <c r="R821" i="36"/>
  <c r="S821" i="36"/>
  <c r="T821" i="36"/>
  <c r="U821" i="36"/>
  <c r="V821" i="36"/>
  <c r="W821" i="36"/>
  <c r="X821" i="36"/>
  <c r="Y821" i="36"/>
  <c r="Z821" i="36"/>
  <c r="AA821" i="36"/>
  <c r="AB821" i="36"/>
  <c r="AC821" i="36"/>
  <c r="AD821" i="36"/>
  <c r="AE821" i="36"/>
  <c r="AF821" i="36"/>
  <c r="AG821" i="36"/>
  <c r="AH821" i="36"/>
  <c r="AI821" i="36"/>
  <c r="AJ821" i="36"/>
  <c r="AK821" i="36"/>
  <c r="AL821" i="36"/>
  <c r="AM821" i="36"/>
  <c r="R822" i="36"/>
  <c r="S822" i="36"/>
  <c r="T822" i="36"/>
  <c r="U822" i="36"/>
  <c r="V822" i="36"/>
  <c r="W822" i="36"/>
  <c r="X822" i="36"/>
  <c r="Y822" i="36"/>
  <c r="Z822" i="36"/>
  <c r="AA822" i="36"/>
  <c r="AB822" i="36"/>
  <c r="AC822" i="36"/>
  <c r="AD822" i="36"/>
  <c r="AE822" i="36"/>
  <c r="AF822" i="36"/>
  <c r="AG822" i="36"/>
  <c r="AH822" i="36"/>
  <c r="AI822" i="36"/>
  <c r="AJ822" i="36"/>
  <c r="AK822" i="36"/>
  <c r="AL822" i="36"/>
  <c r="AM822" i="36"/>
  <c r="R823" i="36"/>
  <c r="S823" i="36"/>
  <c r="T823" i="36"/>
  <c r="U823" i="36"/>
  <c r="V823" i="36"/>
  <c r="W823" i="36"/>
  <c r="X823" i="36"/>
  <c r="Y823" i="36"/>
  <c r="Z823" i="36"/>
  <c r="AA823" i="36"/>
  <c r="AB823" i="36"/>
  <c r="AC823" i="36"/>
  <c r="AD823" i="36"/>
  <c r="AE823" i="36"/>
  <c r="AF823" i="36"/>
  <c r="AG823" i="36"/>
  <c r="AH823" i="36"/>
  <c r="AI823" i="36"/>
  <c r="AJ823" i="36"/>
  <c r="AK823" i="36"/>
  <c r="AL823" i="36"/>
  <c r="AM823" i="36"/>
  <c r="R824" i="36"/>
  <c r="S824" i="36"/>
  <c r="T824" i="36"/>
  <c r="U824" i="36"/>
  <c r="V824" i="36"/>
  <c r="W824" i="36"/>
  <c r="X824" i="36"/>
  <c r="Y824" i="36"/>
  <c r="Z824" i="36"/>
  <c r="AA824" i="36"/>
  <c r="AB824" i="36"/>
  <c r="AC824" i="36"/>
  <c r="AD824" i="36"/>
  <c r="AE824" i="36"/>
  <c r="AF824" i="36"/>
  <c r="AG824" i="36"/>
  <c r="AH824" i="36"/>
  <c r="AI824" i="36"/>
  <c r="AJ824" i="36"/>
  <c r="AK824" i="36"/>
  <c r="AL824" i="36"/>
  <c r="AM824" i="36"/>
  <c r="R825" i="36"/>
  <c r="S825" i="36"/>
  <c r="T825" i="36"/>
  <c r="U825" i="36"/>
  <c r="V825" i="36"/>
  <c r="W825" i="36"/>
  <c r="X825" i="36"/>
  <c r="Y825" i="36"/>
  <c r="Z825" i="36"/>
  <c r="AA825" i="36"/>
  <c r="AB825" i="36"/>
  <c r="AC825" i="36"/>
  <c r="AD825" i="36"/>
  <c r="AE825" i="36"/>
  <c r="AF825" i="36"/>
  <c r="AG825" i="36"/>
  <c r="AH825" i="36"/>
  <c r="AI825" i="36"/>
  <c r="AJ825" i="36"/>
  <c r="AK825" i="36"/>
  <c r="AL825" i="36"/>
  <c r="AM825" i="36"/>
  <c r="R826" i="36"/>
  <c r="S826" i="36"/>
  <c r="T826" i="36"/>
  <c r="U826" i="36"/>
  <c r="V826" i="36"/>
  <c r="W826" i="36"/>
  <c r="X826" i="36"/>
  <c r="Y826" i="36"/>
  <c r="Z826" i="36"/>
  <c r="AA826" i="36"/>
  <c r="AB826" i="36"/>
  <c r="AC826" i="36"/>
  <c r="AD826" i="36"/>
  <c r="AE826" i="36"/>
  <c r="AF826" i="36"/>
  <c r="AG826" i="36"/>
  <c r="AH826" i="36"/>
  <c r="AI826" i="36"/>
  <c r="AJ826" i="36"/>
  <c r="AK826" i="36"/>
  <c r="AL826" i="36"/>
  <c r="AM826" i="36"/>
  <c r="R827" i="36"/>
  <c r="S827" i="36"/>
  <c r="T827" i="36"/>
  <c r="U827" i="36"/>
  <c r="V827" i="36"/>
  <c r="W827" i="36"/>
  <c r="X827" i="36"/>
  <c r="Y827" i="36"/>
  <c r="Z827" i="36"/>
  <c r="AA827" i="36"/>
  <c r="AB827" i="36"/>
  <c r="AC827" i="36"/>
  <c r="AD827" i="36"/>
  <c r="AE827" i="36"/>
  <c r="AF827" i="36"/>
  <c r="AG827" i="36"/>
  <c r="AH827" i="36"/>
  <c r="AI827" i="36"/>
  <c r="AJ827" i="36"/>
  <c r="AK827" i="36"/>
  <c r="AL827" i="36"/>
  <c r="AM827" i="36"/>
  <c r="R828" i="36"/>
  <c r="S828" i="36"/>
  <c r="T828" i="36"/>
  <c r="U828" i="36"/>
  <c r="V828" i="36"/>
  <c r="W828" i="36"/>
  <c r="X828" i="36"/>
  <c r="Y828" i="36"/>
  <c r="Z828" i="36"/>
  <c r="AA828" i="36"/>
  <c r="AB828" i="36"/>
  <c r="AC828" i="36"/>
  <c r="AD828" i="36"/>
  <c r="AE828" i="36"/>
  <c r="AF828" i="36"/>
  <c r="AG828" i="36"/>
  <c r="AH828" i="36"/>
  <c r="AI828" i="36"/>
  <c r="AJ828" i="36"/>
  <c r="AK828" i="36"/>
  <c r="AL828" i="36"/>
  <c r="AM828" i="36"/>
  <c r="R829" i="36"/>
  <c r="S829" i="36"/>
  <c r="T829" i="36"/>
  <c r="U829" i="36"/>
  <c r="V829" i="36"/>
  <c r="W829" i="36"/>
  <c r="X829" i="36"/>
  <c r="Y829" i="36"/>
  <c r="Z829" i="36"/>
  <c r="AA829" i="36"/>
  <c r="AB829" i="36"/>
  <c r="AC829" i="36"/>
  <c r="AD829" i="36"/>
  <c r="AE829" i="36"/>
  <c r="AF829" i="36"/>
  <c r="AG829" i="36"/>
  <c r="AH829" i="36"/>
  <c r="AI829" i="36"/>
  <c r="AJ829" i="36"/>
  <c r="AK829" i="36"/>
  <c r="AL829" i="36"/>
  <c r="AM829" i="36"/>
  <c r="R830" i="36"/>
  <c r="S830" i="36"/>
  <c r="T830" i="36"/>
  <c r="U830" i="36"/>
  <c r="V830" i="36"/>
  <c r="W830" i="36"/>
  <c r="X830" i="36"/>
  <c r="Y830" i="36"/>
  <c r="Z830" i="36"/>
  <c r="AA830" i="36"/>
  <c r="AB830" i="36"/>
  <c r="AC830" i="36"/>
  <c r="AD830" i="36"/>
  <c r="AE830" i="36"/>
  <c r="AF830" i="36"/>
  <c r="AG830" i="36"/>
  <c r="AH830" i="36"/>
  <c r="AI830" i="36"/>
  <c r="AJ830" i="36"/>
  <c r="AK830" i="36"/>
  <c r="AL830" i="36"/>
  <c r="AM830" i="36"/>
  <c r="R831" i="36"/>
  <c r="S831" i="36"/>
  <c r="T831" i="36"/>
  <c r="U831" i="36"/>
  <c r="V831" i="36"/>
  <c r="W831" i="36"/>
  <c r="X831" i="36"/>
  <c r="Y831" i="36"/>
  <c r="Z831" i="36"/>
  <c r="AA831" i="36"/>
  <c r="AB831" i="36"/>
  <c r="AC831" i="36"/>
  <c r="AD831" i="36"/>
  <c r="AE831" i="36"/>
  <c r="AF831" i="36"/>
  <c r="AG831" i="36"/>
  <c r="AH831" i="36"/>
  <c r="AI831" i="36"/>
  <c r="AJ831" i="36"/>
  <c r="AK831" i="36"/>
  <c r="AL831" i="36"/>
  <c r="AM831" i="36"/>
  <c r="R832" i="36"/>
  <c r="S832" i="36"/>
  <c r="T832" i="36"/>
  <c r="U832" i="36"/>
  <c r="V832" i="36"/>
  <c r="W832" i="36"/>
  <c r="X832" i="36"/>
  <c r="Y832" i="36"/>
  <c r="Z832" i="36"/>
  <c r="AA832" i="36"/>
  <c r="AB832" i="36"/>
  <c r="AC832" i="36"/>
  <c r="AD832" i="36"/>
  <c r="AE832" i="36"/>
  <c r="AF832" i="36"/>
  <c r="AG832" i="36"/>
  <c r="AH832" i="36"/>
  <c r="AI832" i="36"/>
  <c r="AJ832" i="36"/>
  <c r="AK832" i="36"/>
  <c r="AL832" i="36"/>
  <c r="AM832" i="36"/>
  <c r="R833" i="36"/>
  <c r="S833" i="36"/>
  <c r="T833" i="36"/>
  <c r="U833" i="36"/>
  <c r="V833" i="36"/>
  <c r="W833" i="36"/>
  <c r="X833" i="36"/>
  <c r="Y833" i="36"/>
  <c r="Z833" i="36"/>
  <c r="AA833" i="36"/>
  <c r="AB833" i="36"/>
  <c r="AC833" i="36"/>
  <c r="AD833" i="36"/>
  <c r="AE833" i="36"/>
  <c r="AF833" i="36"/>
  <c r="AG833" i="36"/>
  <c r="AH833" i="36"/>
  <c r="AI833" i="36"/>
  <c r="AJ833" i="36"/>
  <c r="AK833" i="36"/>
  <c r="AL833" i="36"/>
  <c r="AM833" i="36"/>
  <c r="R834" i="36"/>
  <c r="S834" i="36"/>
  <c r="T834" i="36"/>
  <c r="U834" i="36"/>
  <c r="V834" i="36"/>
  <c r="W834" i="36"/>
  <c r="X834" i="36"/>
  <c r="Y834" i="36"/>
  <c r="Z834" i="36"/>
  <c r="AA834" i="36"/>
  <c r="AB834" i="36"/>
  <c r="AC834" i="36"/>
  <c r="AD834" i="36"/>
  <c r="AE834" i="36"/>
  <c r="AF834" i="36"/>
  <c r="AG834" i="36"/>
  <c r="AH834" i="36"/>
  <c r="AI834" i="36"/>
  <c r="AJ834" i="36"/>
  <c r="AK834" i="36"/>
  <c r="AL834" i="36"/>
  <c r="AM834" i="36"/>
  <c r="R835" i="36"/>
  <c r="S835" i="36"/>
  <c r="T835" i="36"/>
  <c r="U835" i="36"/>
  <c r="V835" i="36"/>
  <c r="W835" i="36"/>
  <c r="X835" i="36"/>
  <c r="Y835" i="36"/>
  <c r="Z835" i="36"/>
  <c r="AA835" i="36"/>
  <c r="AB835" i="36"/>
  <c r="AC835" i="36"/>
  <c r="AD835" i="36"/>
  <c r="AE835" i="36"/>
  <c r="AF835" i="36"/>
  <c r="AG835" i="36"/>
  <c r="AH835" i="36"/>
  <c r="AI835" i="36"/>
  <c r="AJ835" i="36"/>
  <c r="AK835" i="36"/>
  <c r="AL835" i="36"/>
  <c r="AM835" i="36"/>
  <c r="R836" i="36"/>
  <c r="S836" i="36"/>
  <c r="T836" i="36"/>
  <c r="U836" i="36"/>
  <c r="V836" i="36"/>
  <c r="W836" i="36"/>
  <c r="X836" i="36"/>
  <c r="Y836" i="36"/>
  <c r="Z836" i="36"/>
  <c r="AA836" i="36"/>
  <c r="AB836" i="36"/>
  <c r="AC836" i="36"/>
  <c r="AD836" i="36"/>
  <c r="AE836" i="36"/>
  <c r="AF836" i="36"/>
  <c r="AG836" i="36"/>
  <c r="AH836" i="36"/>
  <c r="AI836" i="36"/>
  <c r="AJ836" i="36"/>
  <c r="AK836" i="36"/>
  <c r="AL836" i="36"/>
  <c r="AM836" i="36"/>
  <c r="R837" i="36"/>
  <c r="S837" i="36"/>
  <c r="T837" i="36"/>
  <c r="U837" i="36"/>
  <c r="V837" i="36"/>
  <c r="W837" i="36"/>
  <c r="X837" i="36"/>
  <c r="Y837" i="36"/>
  <c r="Z837" i="36"/>
  <c r="AA837" i="36"/>
  <c r="AB837" i="36"/>
  <c r="AC837" i="36"/>
  <c r="AD837" i="36"/>
  <c r="AE837" i="36"/>
  <c r="AF837" i="36"/>
  <c r="AG837" i="36"/>
  <c r="AH837" i="36"/>
  <c r="AI837" i="36"/>
  <c r="AJ837" i="36"/>
  <c r="AK837" i="36"/>
  <c r="AL837" i="36"/>
  <c r="AM837" i="36"/>
  <c r="R838" i="36"/>
  <c r="S838" i="36"/>
  <c r="T838" i="36"/>
  <c r="U838" i="36"/>
  <c r="V838" i="36"/>
  <c r="W838" i="36"/>
  <c r="X838" i="36"/>
  <c r="Y838" i="36"/>
  <c r="Z838" i="36"/>
  <c r="AA838" i="36"/>
  <c r="AB838" i="36"/>
  <c r="AC838" i="36"/>
  <c r="AD838" i="36"/>
  <c r="AE838" i="36"/>
  <c r="AF838" i="36"/>
  <c r="AG838" i="36"/>
  <c r="AH838" i="36"/>
  <c r="AI838" i="36"/>
  <c r="AJ838" i="36"/>
  <c r="AK838" i="36"/>
  <c r="AL838" i="36"/>
  <c r="AM838" i="36"/>
  <c r="R839" i="36"/>
  <c r="S839" i="36"/>
  <c r="T839" i="36"/>
  <c r="U839" i="36"/>
  <c r="V839" i="36"/>
  <c r="W839" i="36"/>
  <c r="X839" i="36"/>
  <c r="Y839" i="36"/>
  <c r="Z839" i="36"/>
  <c r="AA839" i="36"/>
  <c r="AB839" i="36"/>
  <c r="AC839" i="36"/>
  <c r="AD839" i="36"/>
  <c r="AE839" i="36"/>
  <c r="AF839" i="36"/>
  <c r="AG839" i="36"/>
  <c r="AH839" i="36"/>
  <c r="AI839" i="36"/>
  <c r="AJ839" i="36"/>
  <c r="AK839" i="36"/>
  <c r="AL839" i="36"/>
  <c r="AM839" i="36"/>
  <c r="R840" i="36"/>
  <c r="S840" i="36"/>
  <c r="T840" i="36"/>
  <c r="U840" i="36"/>
  <c r="V840" i="36"/>
  <c r="W840" i="36"/>
  <c r="X840" i="36"/>
  <c r="Y840" i="36"/>
  <c r="Z840" i="36"/>
  <c r="AA840" i="36"/>
  <c r="AB840" i="36"/>
  <c r="AC840" i="36"/>
  <c r="AD840" i="36"/>
  <c r="AE840" i="36"/>
  <c r="AF840" i="36"/>
  <c r="AG840" i="36"/>
  <c r="AH840" i="36"/>
  <c r="AI840" i="36"/>
  <c r="AJ840" i="36"/>
  <c r="AK840" i="36"/>
  <c r="AL840" i="36"/>
  <c r="AM840" i="36"/>
  <c r="R841" i="36"/>
  <c r="S841" i="36"/>
  <c r="T841" i="36"/>
  <c r="U841" i="36"/>
  <c r="V841" i="36"/>
  <c r="W841" i="36"/>
  <c r="X841" i="36"/>
  <c r="Y841" i="36"/>
  <c r="Z841" i="36"/>
  <c r="AA841" i="36"/>
  <c r="AB841" i="36"/>
  <c r="AC841" i="36"/>
  <c r="AD841" i="36"/>
  <c r="AE841" i="36"/>
  <c r="AF841" i="36"/>
  <c r="AG841" i="36"/>
  <c r="AH841" i="36"/>
  <c r="AI841" i="36"/>
  <c r="AJ841" i="36"/>
  <c r="AK841" i="36"/>
  <c r="AL841" i="36"/>
  <c r="AM841" i="36"/>
  <c r="R842" i="36"/>
  <c r="S842" i="36"/>
  <c r="T842" i="36"/>
  <c r="U842" i="36"/>
  <c r="V842" i="36"/>
  <c r="W842" i="36"/>
  <c r="X842" i="36"/>
  <c r="Y842" i="36"/>
  <c r="Z842" i="36"/>
  <c r="AA842" i="36"/>
  <c r="AB842" i="36"/>
  <c r="AC842" i="36"/>
  <c r="AD842" i="36"/>
  <c r="AE842" i="36"/>
  <c r="AF842" i="36"/>
  <c r="AG842" i="36"/>
  <c r="AH842" i="36"/>
  <c r="AI842" i="36"/>
  <c r="AJ842" i="36"/>
  <c r="AK842" i="36"/>
  <c r="AL842" i="36"/>
  <c r="AM842" i="36"/>
  <c r="R843" i="36"/>
  <c r="S843" i="36"/>
  <c r="T843" i="36"/>
  <c r="U843" i="36"/>
  <c r="V843" i="36"/>
  <c r="W843" i="36"/>
  <c r="X843" i="36"/>
  <c r="Y843" i="36"/>
  <c r="Z843" i="36"/>
  <c r="AA843" i="36"/>
  <c r="AB843" i="36"/>
  <c r="AC843" i="36"/>
  <c r="AD843" i="36"/>
  <c r="AE843" i="36"/>
  <c r="AF843" i="36"/>
  <c r="AG843" i="36"/>
  <c r="AH843" i="36"/>
  <c r="AI843" i="36"/>
  <c r="AJ843" i="36"/>
  <c r="AK843" i="36"/>
  <c r="AL843" i="36"/>
  <c r="AM843" i="36"/>
  <c r="R844" i="36"/>
  <c r="S844" i="36"/>
  <c r="T844" i="36"/>
  <c r="U844" i="36"/>
  <c r="V844" i="36"/>
  <c r="W844" i="36"/>
  <c r="X844" i="36"/>
  <c r="Y844" i="36"/>
  <c r="Z844" i="36"/>
  <c r="AA844" i="36"/>
  <c r="AB844" i="36"/>
  <c r="AC844" i="36"/>
  <c r="AD844" i="36"/>
  <c r="AE844" i="36"/>
  <c r="AF844" i="36"/>
  <c r="AG844" i="36"/>
  <c r="AH844" i="36"/>
  <c r="AI844" i="36"/>
  <c r="AJ844" i="36"/>
  <c r="AK844" i="36"/>
  <c r="AL844" i="36"/>
  <c r="AM844" i="36"/>
  <c r="R845" i="36"/>
  <c r="S845" i="36"/>
  <c r="T845" i="36"/>
  <c r="U845" i="36"/>
  <c r="V845" i="36"/>
  <c r="W845" i="36"/>
  <c r="X845" i="36"/>
  <c r="Y845" i="36"/>
  <c r="Z845" i="36"/>
  <c r="AA845" i="36"/>
  <c r="AB845" i="36"/>
  <c r="AC845" i="36"/>
  <c r="AD845" i="36"/>
  <c r="AE845" i="36"/>
  <c r="AF845" i="36"/>
  <c r="AG845" i="36"/>
  <c r="AH845" i="36"/>
  <c r="AI845" i="36"/>
  <c r="AJ845" i="36"/>
  <c r="AK845" i="36"/>
  <c r="AL845" i="36"/>
  <c r="AM845" i="36"/>
  <c r="R846" i="36"/>
  <c r="S846" i="36"/>
  <c r="T846" i="36"/>
  <c r="U846" i="36"/>
  <c r="V846" i="36"/>
  <c r="W846" i="36"/>
  <c r="X846" i="36"/>
  <c r="Y846" i="36"/>
  <c r="Z846" i="36"/>
  <c r="AA846" i="36"/>
  <c r="AB846" i="36"/>
  <c r="AC846" i="36"/>
  <c r="AD846" i="36"/>
  <c r="AE846" i="36"/>
  <c r="AF846" i="36"/>
  <c r="AG846" i="36"/>
  <c r="AH846" i="36"/>
  <c r="AI846" i="36"/>
  <c r="AJ846" i="36"/>
  <c r="AK846" i="36"/>
  <c r="AL846" i="36"/>
  <c r="AM846" i="36"/>
  <c r="R847" i="36"/>
  <c r="S847" i="36"/>
  <c r="T847" i="36"/>
  <c r="U847" i="36"/>
  <c r="V847" i="36"/>
  <c r="W847" i="36"/>
  <c r="X847" i="36"/>
  <c r="Y847" i="36"/>
  <c r="Z847" i="36"/>
  <c r="AA847" i="36"/>
  <c r="AB847" i="36"/>
  <c r="AC847" i="36"/>
  <c r="AD847" i="36"/>
  <c r="AE847" i="36"/>
  <c r="AF847" i="36"/>
  <c r="AG847" i="36"/>
  <c r="AH847" i="36"/>
  <c r="AI847" i="36"/>
  <c r="AJ847" i="36"/>
  <c r="AK847" i="36"/>
  <c r="AL847" i="36"/>
  <c r="AM847" i="36"/>
  <c r="R848" i="36"/>
  <c r="S848" i="36"/>
  <c r="T848" i="36"/>
  <c r="U848" i="36"/>
  <c r="V848" i="36"/>
  <c r="W848" i="36"/>
  <c r="X848" i="36"/>
  <c r="Y848" i="36"/>
  <c r="Z848" i="36"/>
  <c r="AA848" i="36"/>
  <c r="AB848" i="36"/>
  <c r="AC848" i="36"/>
  <c r="AD848" i="36"/>
  <c r="AE848" i="36"/>
  <c r="AF848" i="36"/>
  <c r="AG848" i="36"/>
  <c r="AH848" i="36"/>
  <c r="AI848" i="36"/>
  <c r="AJ848" i="36"/>
  <c r="AK848" i="36"/>
  <c r="AL848" i="36"/>
  <c r="AM848" i="36"/>
  <c r="R849" i="36"/>
  <c r="S849" i="36"/>
  <c r="T849" i="36"/>
  <c r="U849" i="36"/>
  <c r="V849" i="36"/>
  <c r="W849" i="36"/>
  <c r="X849" i="36"/>
  <c r="Y849" i="36"/>
  <c r="Z849" i="36"/>
  <c r="AA849" i="36"/>
  <c r="AB849" i="36"/>
  <c r="AC849" i="36"/>
  <c r="AD849" i="36"/>
  <c r="AE849" i="36"/>
  <c r="AF849" i="36"/>
  <c r="AG849" i="36"/>
  <c r="AH849" i="36"/>
  <c r="AI849" i="36"/>
  <c r="AJ849" i="36"/>
  <c r="AK849" i="36"/>
  <c r="AL849" i="36"/>
  <c r="AM849" i="36"/>
  <c r="R850" i="36"/>
  <c r="S850" i="36"/>
  <c r="T850" i="36"/>
  <c r="U850" i="36"/>
  <c r="V850" i="36"/>
  <c r="W850" i="36"/>
  <c r="X850" i="36"/>
  <c r="Y850" i="36"/>
  <c r="Z850" i="36"/>
  <c r="AA850" i="36"/>
  <c r="AB850" i="36"/>
  <c r="AC850" i="36"/>
  <c r="AD850" i="36"/>
  <c r="AE850" i="36"/>
  <c r="AF850" i="36"/>
  <c r="AG850" i="36"/>
  <c r="AH850" i="36"/>
  <c r="AI850" i="36"/>
  <c r="AJ850" i="36"/>
  <c r="AK850" i="36"/>
  <c r="AL850" i="36"/>
  <c r="AM850" i="36"/>
  <c r="R851" i="36"/>
  <c r="S851" i="36"/>
  <c r="T851" i="36"/>
  <c r="U851" i="36"/>
  <c r="V851" i="36"/>
  <c r="W851" i="36"/>
  <c r="X851" i="36"/>
  <c r="Y851" i="36"/>
  <c r="Z851" i="36"/>
  <c r="AA851" i="36"/>
  <c r="AB851" i="36"/>
  <c r="AC851" i="36"/>
  <c r="AD851" i="36"/>
  <c r="AE851" i="36"/>
  <c r="AF851" i="36"/>
  <c r="AG851" i="36"/>
  <c r="AH851" i="36"/>
  <c r="AI851" i="36"/>
  <c r="AJ851" i="36"/>
  <c r="AK851" i="36"/>
  <c r="AL851" i="36"/>
  <c r="AM851" i="36"/>
  <c r="R852" i="36"/>
  <c r="S852" i="36"/>
  <c r="T852" i="36"/>
  <c r="U852" i="36"/>
  <c r="V852" i="36"/>
  <c r="W852" i="36"/>
  <c r="X852" i="36"/>
  <c r="Y852" i="36"/>
  <c r="Z852" i="36"/>
  <c r="AA852" i="36"/>
  <c r="AB852" i="36"/>
  <c r="AC852" i="36"/>
  <c r="AD852" i="36"/>
  <c r="AE852" i="36"/>
  <c r="AF852" i="36"/>
  <c r="AG852" i="36"/>
  <c r="AH852" i="36"/>
  <c r="AI852" i="36"/>
  <c r="AJ852" i="36"/>
  <c r="AK852" i="36"/>
  <c r="AL852" i="36"/>
  <c r="AM852" i="36"/>
  <c r="R853" i="36"/>
  <c r="S853" i="36"/>
  <c r="T853" i="36"/>
  <c r="U853" i="36"/>
  <c r="V853" i="36"/>
  <c r="W853" i="36"/>
  <c r="X853" i="36"/>
  <c r="Y853" i="36"/>
  <c r="Z853" i="36"/>
  <c r="AA853" i="36"/>
  <c r="AB853" i="36"/>
  <c r="AC853" i="36"/>
  <c r="AD853" i="36"/>
  <c r="AE853" i="36"/>
  <c r="AF853" i="36"/>
  <c r="AG853" i="36"/>
  <c r="AH853" i="36"/>
  <c r="AI853" i="36"/>
  <c r="AJ853" i="36"/>
  <c r="AK853" i="36"/>
  <c r="AL853" i="36"/>
  <c r="AM853" i="36"/>
  <c r="R854" i="36"/>
  <c r="S854" i="36"/>
  <c r="T854" i="36"/>
  <c r="U854" i="36"/>
  <c r="V854" i="36"/>
  <c r="W854" i="36"/>
  <c r="X854" i="36"/>
  <c r="Y854" i="36"/>
  <c r="Z854" i="36"/>
  <c r="AA854" i="36"/>
  <c r="AB854" i="36"/>
  <c r="AC854" i="36"/>
  <c r="AD854" i="36"/>
  <c r="AE854" i="36"/>
  <c r="AF854" i="36"/>
  <c r="AG854" i="36"/>
  <c r="AH854" i="36"/>
  <c r="AI854" i="36"/>
  <c r="AJ854" i="36"/>
  <c r="AK854" i="36"/>
  <c r="AL854" i="36"/>
  <c r="AM854" i="36"/>
  <c r="R855" i="36"/>
  <c r="S855" i="36"/>
  <c r="T855" i="36"/>
  <c r="U855" i="36"/>
  <c r="V855" i="36"/>
  <c r="W855" i="36"/>
  <c r="X855" i="36"/>
  <c r="Y855" i="36"/>
  <c r="Z855" i="36"/>
  <c r="AA855" i="36"/>
  <c r="AB855" i="36"/>
  <c r="AC855" i="36"/>
  <c r="AD855" i="36"/>
  <c r="AE855" i="36"/>
  <c r="AF855" i="36"/>
  <c r="AG855" i="36"/>
  <c r="AH855" i="36"/>
  <c r="AI855" i="36"/>
  <c r="AJ855" i="36"/>
  <c r="AK855" i="36"/>
  <c r="AL855" i="36"/>
  <c r="AM855" i="36"/>
  <c r="R856" i="36"/>
  <c r="S856" i="36"/>
  <c r="T856" i="36"/>
  <c r="U856" i="36"/>
  <c r="V856" i="36"/>
  <c r="W856" i="36"/>
  <c r="X856" i="36"/>
  <c r="Y856" i="36"/>
  <c r="Z856" i="36"/>
  <c r="AA856" i="36"/>
  <c r="AB856" i="36"/>
  <c r="AC856" i="36"/>
  <c r="AD856" i="36"/>
  <c r="AE856" i="36"/>
  <c r="AF856" i="36"/>
  <c r="AG856" i="36"/>
  <c r="AH856" i="36"/>
  <c r="AI856" i="36"/>
  <c r="AJ856" i="36"/>
  <c r="AK856" i="36"/>
  <c r="AL856" i="36"/>
  <c r="AM856" i="36"/>
  <c r="R857" i="36"/>
  <c r="S857" i="36"/>
  <c r="T857" i="36"/>
  <c r="U857" i="36"/>
  <c r="V857" i="36"/>
  <c r="W857" i="36"/>
  <c r="X857" i="36"/>
  <c r="Y857" i="36"/>
  <c r="Z857" i="36"/>
  <c r="AA857" i="36"/>
  <c r="AB857" i="36"/>
  <c r="AC857" i="36"/>
  <c r="AD857" i="36"/>
  <c r="AE857" i="36"/>
  <c r="AF857" i="36"/>
  <c r="AG857" i="36"/>
  <c r="AH857" i="36"/>
  <c r="AI857" i="36"/>
  <c r="AJ857" i="36"/>
  <c r="AK857" i="36"/>
  <c r="AL857" i="36"/>
  <c r="AM857" i="36"/>
  <c r="R858" i="36"/>
  <c r="S858" i="36"/>
  <c r="T858" i="36"/>
  <c r="U858" i="36"/>
  <c r="V858" i="36"/>
  <c r="W858" i="36"/>
  <c r="X858" i="36"/>
  <c r="Y858" i="36"/>
  <c r="Z858" i="36"/>
  <c r="AA858" i="36"/>
  <c r="AB858" i="36"/>
  <c r="AC858" i="36"/>
  <c r="AD858" i="36"/>
  <c r="AE858" i="36"/>
  <c r="AF858" i="36"/>
  <c r="AG858" i="36"/>
  <c r="AH858" i="36"/>
  <c r="AI858" i="36"/>
  <c r="AJ858" i="36"/>
  <c r="AK858" i="36"/>
  <c r="AL858" i="36"/>
  <c r="AM858" i="36"/>
  <c r="R859" i="36"/>
  <c r="S859" i="36"/>
  <c r="T859" i="36"/>
  <c r="U859" i="36"/>
  <c r="V859" i="36"/>
  <c r="W859" i="36"/>
  <c r="X859" i="36"/>
  <c r="Y859" i="36"/>
  <c r="Z859" i="36"/>
  <c r="AA859" i="36"/>
  <c r="AB859" i="36"/>
  <c r="AC859" i="36"/>
  <c r="AD859" i="36"/>
  <c r="AE859" i="36"/>
  <c r="AF859" i="36"/>
  <c r="AG859" i="36"/>
  <c r="AH859" i="36"/>
  <c r="AI859" i="36"/>
  <c r="AJ859" i="36"/>
  <c r="AK859" i="36"/>
  <c r="AL859" i="36"/>
  <c r="AM859" i="36"/>
  <c r="R860" i="36"/>
  <c r="S860" i="36"/>
  <c r="T860" i="36"/>
  <c r="U860" i="36"/>
  <c r="V860" i="36"/>
  <c r="W860" i="36"/>
  <c r="X860" i="36"/>
  <c r="Y860" i="36"/>
  <c r="Z860" i="36"/>
  <c r="AA860" i="36"/>
  <c r="AB860" i="36"/>
  <c r="AC860" i="36"/>
  <c r="AD860" i="36"/>
  <c r="AE860" i="36"/>
  <c r="AF860" i="36"/>
  <c r="AG860" i="36"/>
  <c r="AH860" i="36"/>
  <c r="AI860" i="36"/>
  <c r="AJ860" i="36"/>
  <c r="AK860" i="36"/>
  <c r="AL860" i="36"/>
  <c r="AM860" i="36"/>
  <c r="R861" i="36"/>
  <c r="S861" i="36"/>
  <c r="T861" i="36"/>
  <c r="U861" i="36"/>
  <c r="V861" i="36"/>
  <c r="W861" i="36"/>
  <c r="X861" i="36"/>
  <c r="Y861" i="36"/>
  <c r="Z861" i="36"/>
  <c r="AA861" i="36"/>
  <c r="AB861" i="36"/>
  <c r="AC861" i="36"/>
  <c r="AD861" i="36"/>
  <c r="AE861" i="36"/>
  <c r="AF861" i="36"/>
  <c r="AG861" i="36"/>
  <c r="AH861" i="36"/>
  <c r="AI861" i="36"/>
  <c r="AJ861" i="36"/>
  <c r="AK861" i="36"/>
  <c r="AL861" i="36"/>
  <c r="AM861" i="36"/>
  <c r="R862" i="36"/>
  <c r="S862" i="36"/>
  <c r="T862" i="36"/>
  <c r="U862" i="36"/>
  <c r="V862" i="36"/>
  <c r="W862" i="36"/>
  <c r="X862" i="36"/>
  <c r="Y862" i="36"/>
  <c r="Z862" i="36"/>
  <c r="AA862" i="36"/>
  <c r="AB862" i="36"/>
  <c r="AC862" i="36"/>
  <c r="AD862" i="36"/>
  <c r="AE862" i="36"/>
  <c r="AF862" i="36"/>
  <c r="AG862" i="36"/>
  <c r="AH862" i="36"/>
  <c r="AI862" i="36"/>
  <c r="AJ862" i="36"/>
  <c r="AK862" i="36"/>
  <c r="AL862" i="36"/>
  <c r="AM862" i="36"/>
  <c r="R863" i="36"/>
  <c r="S863" i="36"/>
  <c r="T863" i="36"/>
  <c r="U863" i="36"/>
  <c r="V863" i="36"/>
  <c r="W863" i="36"/>
  <c r="X863" i="36"/>
  <c r="Y863" i="36"/>
  <c r="Z863" i="36"/>
  <c r="AA863" i="36"/>
  <c r="AB863" i="36"/>
  <c r="AC863" i="36"/>
  <c r="AD863" i="36"/>
  <c r="AE863" i="36"/>
  <c r="AF863" i="36"/>
  <c r="AG863" i="36"/>
  <c r="AH863" i="36"/>
  <c r="AI863" i="36"/>
  <c r="AJ863" i="36"/>
  <c r="AK863" i="36"/>
  <c r="AL863" i="36"/>
  <c r="AM863" i="36"/>
  <c r="R864" i="36"/>
  <c r="S864" i="36"/>
  <c r="T864" i="36"/>
  <c r="U864" i="36"/>
  <c r="V864" i="36"/>
  <c r="W864" i="36"/>
  <c r="X864" i="36"/>
  <c r="Y864" i="36"/>
  <c r="Z864" i="36"/>
  <c r="AA864" i="36"/>
  <c r="AB864" i="36"/>
  <c r="AC864" i="36"/>
  <c r="AD864" i="36"/>
  <c r="AE864" i="36"/>
  <c r="AF864" i="36"/>
  <c r="AG864" i="36"/>
  <c r="AH864" i="36"/>
  <c r="AI864" i="36"/>
  <c r="AJ864" i="36"/>
  <c r="AK864" i="36"/>
  <c r="AL864" i="36"/>
  <c r="AM864" i="36"/>
  <c r="R865" i="36"/>
  <c r="S865" i="36"/>
  <c r="T865" i="36"/>
  <c r="U865" i="36"/>
  <c r="V865" i="36"/>
  <c r="W865" i="36"/>
  <c r="X865" i="36"/>
  <c r="Y865" i="36"/>
  <c r="Z865" i="36"/>
  <c r="AA865" i="36"/>
  <c r="AB865" i="36"/>
  <c r="AC865" i="36"/>
  <c r="AD865" i="36"/>
  <c r="AE865" i="36"/>
  <c r="AF865" i="36"/>
  <c r="AG865" i="36"/>
  <c r="AH865" i="36"/>
  <c r="AI865" i="36"/>
  <c r="AJ865" i="36"/>
  <c r="AK865" i="36"/>
  <c r="AL865" i="36"/>
  <c r="AM865" i="36"/>
  <c r="R866" i="36"/>
  <c r="S866" i="36"/>
  <c r="T866" i="36"/>
  <c r="U866" i="36"/>
  <c r="V866" i="36"/>
  <c r="W866" i="36"/>
  <c r="X866" i="36"/>
  <c r="Y866" i="36"/>
  <c r="Z866" i="36"/>
  <c r="AA866" i="36"/>
  <c r="AB866" i="36"/>
  <c r="AC866" i="36"/>
  <c r="AD866" i="36"/>
  <c r="AE866" i="36"/>
  <c r="AF866" i="36"/>
  <c r="AG866" i="36"/>
  <c r="AH866" i="36"/>
  <c r="AI866" i="36"/>
  <c r="AJ866" i="36"/>
  <c r="AK866" i="36"/>
  <c r="AL866" i="36"/>
  <c r="AM866" i="36"/>
  <c r="R867" i="36"/>
  <c r="S867" i="36"/>
  <c r="T867" i="36"/>
  <c r="U867" i="36"/>
  <c r="V867" i="36"/>
  <c r="W867" i="36"/>
  <c r="X867" i="36"/>
  <c r="Y867" i="36"/>
  <c r="Z867" i="36"/>
  <c r="AA867" i="36"/>
  <c r="AB867" i="36"/>
  <c r="AC867" i="36"/>
  <c r="AD867" i="36"/>
  <c r="AE867" i="36"/>
  <c r="AF867" i="36"/>
  <c r="AG867" i="36"/>
  <c r="AH867" i="36"/>
  <c r="AI867" i="36"/>
  <c r="AJ867" i="36"/>
  <c r="AK867" i="36"/>
  <c r="AL867" i="36"/>
  <c r="AM867" i="36"/>
  <c r="R868" i="36"/>
  <c r="S868" i="36"/>
  <c r="T868" i="36"/>
  <c r="U868" i="36"/>
  <c r="V868" i="36"/>
  <c r="W868" i="36"/>
  <c r="X868" i="36"/>
  <c r="Y868" i="36"/>
  <c r="Z868" i="36"/>
  <c r="AA868" i="36"/>
  <c r="AB868" i="36"/>
  <c r="AC868" i="36"/>
  <c r="AD868" i="36"/>
  <c r="AE868" i="36"/>
  <c r="AF868" i="36"/>
  <c r="AG868" i="36"/>
  <c r="AH868" i="36"/>
  <c r="AI868" i="36"/>
  <c r="AJ868" i="36"/>
  <c r="AK868" i="36"/>
  <c r="AL868" i="36"/>
  <c r="AM868" i="36"/>
  <c r="R869" i="36"/>
  <c r="S869" i="36"/>
  <c r="T869" i="36"/>
  <c r="U869" i="36"/>
  <c r="V869" i="36"/>
  <c r="W869" i="36"/>
  <c r="X869" i="36"/>
  <c r="Y869" i="36"/>
  <c r="Z869" i="36"/>
  <c r="AA869" i="36"/>
  <c r="AB869" i="36"/>
  <c r="AC869" i="36"/>
  <c r="AD869" i="36"/>
  <c r="AE869" i="36"/>
  <c r="AF869" i="36"/>
  <c r="AG869" i="36"/>
  <c r="AH869" i="36"/>
  <c r="AI869" i="36"/>
  <c r="AJ869" i="36"/>
  <c r="AK869" i="36"/>
  <c r="AL869" i="36"/>
  <c r="AM869" i="36"/>
  <c r="R870" i="36"/>
  <c r="S870" i="36"/>
  <c r="T870" i="36"/>
  <c r="U870" i="36"/>
  <c r="V870" i="36"/>
  <c r="W870" i="36"/>
  <c r="X870" i="36"/>
  <c r="Y870" i="36"/>
  <c r="Z870" i="36"/>
  <c r="AA870" i="36"/>
  <c r="AB870" i="36"/>
  <c r="AC870" i="36"/>
  <c r="AD870" i="36"/>
  <c r="AE870" i="36"/>
  <c r="AF870" i="36"/>
  <c r="AG870" i="36"/>
  <c r="AH870" i="36"/>
  <c r="AI870" i="36"/>
  <c r="AJ870" i="36"/>
  <c r="AK870" i="36"/>
  <c r="AL870" i="36"/>
  <c r="AM870" i="36"/>
  <c r="R871" i="36"/>
  <c r="S871" i="36"/>
  <c r="T871" i="36"/>
  <c r="U871" i="36"/>
  <c r="V871" i="36"/>
  <c r="W871" i="36"/>
  <c r="X871" i="36"/>
  <c r="Y871" i="36"/>
  <c r="Z871" i="36"/>
  <c r="AA871" i="36"/>
  <c r="AB871" i="36"/>
  <c r="AC871" i="36"/>
  <c r="AD871" i="36"/>
  <c r="AE871" i="36"/>
  <c r="AF871" i="36"/>
  <c r="AG871" i="36"/>
  <c r="AH871" i="36"/>
  <c r="AI871" i="36"/>
  <c r="AJ871" i="36"/>
  <c r="AK871" i="36"/>
  <c r="AL871" i="36"/>
  <c r="AM871" i="36"/>
  <c r="R872" i="36"/>
  <c r="S872" i="36"/>
  <c r="T872" i="36"/>
  <c r="U872" i="36"/>
  <c r="V872" i="36"/>
  <c r="W872" i="36"/>
  <c r="X872" i="36"/>
  <c r="Y872" i="36"/>
  <c r="Z872" i="36"/>
  <c r="AA872" i="36"/>
  <c r="AB872" i="36"/>
  <c r="AC872" i="36"/>
  <c r="AD872" i="36"/>
  <c r="AE872" i="36"/>
  <c r="AF872" i="36"/>
  <c r="AG872" i="36"/>
  <c r="AH872" i="36"/>
  <c r="AI872" i="36"/>
  <c r="AJ872" i="36"/>
  <c r="AK872" i="36"/>
  <c r="AL872" i="36"/>
  <c r="AM872" i="36"/>
  <c r="R873" i="36"/>
  <c r="S873" i="36"/>
  <c r="T873" i="36"/>
  <c r="U873" i="36"/>
  <c r="V873" i="36"/>
  <c r="W873" i="36"/>
  <c r="X873" i="36"/>
  <c r="Y873" i="36"/>
  <c r="Z873" i="36"/>
  <c r="AA873" i="36"/>
  <c r="AB873" i="36"/>
  <c r="AC873" i="36"/>
  <c r="AD873" i="36"/>
  <c r="AE873" i="36"/>
  <c r="AF873" i="36"/>
  <c r="AG873" i="36"/>
  <c r="AH873" i="36"/>
  <c r="AI873" i="36"/>
  <c r="AJ873" i="36"/>
  <c r="AK873" i="36"/>
  <c r="AL873" i="36"/>
  <c r="AM873" i="36"/>
  <c r="R874" i="36"/>
  <c r="S874" i="36"/>
  <c r="T874" i="36"/>
  <c r="U874" i="36"/>
  <c r="V874" i="36"/>
  <c r="W874" i="36"/>
  <c r="X874" i="36"/>
  <c r="Y874" i="36"/>
  <c r="Z874" i="36"/>
  <c r="AA874" i="36"/>
  <c r="AB874" i="36"/>
  <c r="AC874" i="36"/>
  <c r="AD874" i="36"/>
  <c r="AE874" i="36"/>
  <c r="AF874" i="36"/>
  <c r="AG874" i="36"/>
  <c r="AH874" i="36"/>
  <c r="AI874" i="36"/>
  <c r="AJ874" i="36"/>
  <c r="AK874" i="36"/>
  <c r="AL874" i="36"/>
  <c r="AM874" i="36"/>
  <c r="R875" i="36"/>
  <c r="S875" i="36"/>
  <c r="T875" i="36"/>
  <c r="U875" i="36"/>
  <c r="V875" i="36"/>
  <c r="W875" i="36"/>
  <c r="X875" i="36"/>
  <c r="Y875" i="36"/>
  <c r="Z875" i="36"/>
  <c r="AA875" i="36"/>
  <c r="AB875" i="36"/>
  <c r="AC875" i="36"/>
  <c r="AD875" i="36"/>
  <c r="AE875" i="36"/>
  <c r="AF875" i="36"/>
  <c r="AG875" i="36"/>
  <c r="AH875" i="36"/>
  <c r="AI875" i="36"/>
  <c r="AJ875" i="36"/>
  <c r="AK875" i="36"/>
  <c r="AL875" i="36"/>
  <c r="AM875" i="36"/>
  <c r="R876" i="36"/>
  <c r="S876" i="36"/>
  <c r="T876" i="36"/>
  <c r="U876" i="36"/>
  <c r="V876" i="36"/>
  <c r="W876" i="36"/>
  <c r="X876" i="36"/>
  <c r="Y876" i="36"/>
  <c r="Z876" i="36"/>
  <c r="AA876" i="36"/>
  <c r="AB876" i="36"/>
  <c r="AC876" i="36"/>
  <c r="AD876" i="36"/>
  <c r="AE876" i="36"/>
  <c r="AF876" i="36"/>
  <c r="AG876" i="36"/>
  <c r="AH876" i="36"/>
  <c r="AI876" i="36"/>
  <c r="AJ876" i="36"/>
  <c r="AK876" i="36"/>
  <c r="AL876" i="36"/>
  <c r="AM876" i="36"/>
  <c r="R877" i="36"/>
  <c r="S877" i="36"/>
  <c r="T877" i="36"/>
  <c r="U877" i="36"/>
  <c r="V877" i="36"/>
  <c r="W877" i="36"/>
  <c r="X877" i="36"/>
  <c r="Y877" i="36"/>
  <c r="Z877" i="36"/>
  <c r="AA877" i="36"/>
  <c r="AB877" i="36"/>
  <c r="AC877" i="36"/>
  <c r="AD877" i="36"/>
  <c r="AE877" i="36"/>
  <c r="AF877" i="36"/>
  <c r="AG877" i="36"/>
  <c r="AH877" i="36"/>
  <c r="AI877" i="36"/>
  <c r="AJ877" i="36"/>
  <c r="AK877" i="36"/>
  <c r="AL877" i="36"/>
  <c r="AM877" i="36"/>
  <c r="R878" i="36"/>
  <c r="S878" i="36"/>
  <c r="T878" i="36"/>
  <c r="U878" i="36"/>
  <c r="V878" i="36"/>
  <c r="W878" i="36"/>
  <c r="X878" i="36"/>
  <c r="Y878" i="36"/>
  <c r="Z878" i="36"/>
  <c r="AA878" i="36"/>
  <c r="AB878" i="36"/>
  <c r="AC878" i="36"/>
  <c r="AD878" i="36"/>
  <c r="AE878" i="36"/>
  <c r="AF878" i="36"/>
  <c r="AG878" i="36"/>
  <c r="AH878" i="36"/>
  <c r="AI878" i="36"/>
  <c r="AJ878" i="36"/>
  <c r="AK878" i="36"/>
  <c r="AL878" i="36"/>
  <c r="AM878" i="36"/>
  <c r="R879" i="36"/>
  <c r="S879" i="36"/>
  <c r="T879" i="36"/>
  <c r="U879" i="36"/>
  <c r="V879" i="36"/>
  <c r="W879" i="36"/>
  <c r="X879" i="36"/>
  <c r="Y879" i="36"/>
  <c r="Z879" i="36"/>
  <c r="AA879" i="36"/>
  <c r="AB879" i="36"/>
  <c r="AC879" i="36"/>
  <c r="AD879" i="36"/>
  <c r="AE879" i="36"/>
  <c r="AF879" i="36"/>
  <c r="AG879" i="36"/>
  <c r="AH879" i="36"/>
  <c r="AI879" i="36"/>
  <c r="AJ879" i="36"/>
  <c r="AK879" i="36"/>
  <c r="AL879" i="36"/>
  <c r="AM879" i="36"/>
  <c r="R880" i="36"/>
  <c r="S880" i="36"/>
  <c r="T880" i="36"/>
  <c r="U880" i="36"/>
  <c r="V880" i="36"/>
  <c r="W880" i="36"/>
  <c r="X880" i="36"/>
  <c r="Y880" i="36"/>
  <c r="Z880" i="36"/>
  <c r="AA880" i="36"/>
  <c r="AB880" i="36"/>
  <c r="AC880" i="36"/>
  <c r="AD880" i="36"/>
  <c r="AE880" i="36"/>
  <c r="AF880" i="36"/>
  <c r="AG880" i="36"/>
  <c r="AH880" i="36"/>
  <c r="AI880" i="36"/>
  <c r="AJ880" i="36"/>
  <c r="AK880" i="36"/>
  <c r="AL880" i="36"/>
  <c r="AM880" i="36"/>
  <c r="R881" i="36"/>
  <c r="S881" i="36"/>
  <c r="T881" i="36"/>
  <c r="U881" i="36"/>
  <c r="V881" i="36"/>
  <c r="W881" i="36"/>
  <c r="X881" i="36"/>
  <c r="Y881" i="36"/>
  <c r="Z881" i="36"/>
  <c r="AA881" i="36"/>
  <c r="AB881" i="36"/>
  <c r="AC881" i="36"/>
  <c r="AD881" i="36"/>
  <c r="AE881" i="36"/>
  <c r="AF881" i="36"/>
  <c r="AG881" i="36"/>
  <c r="AH881" i="36"/>
  <c r="AI881" i="36"/>
  <c r="AJ881" i="36"/>
  <c r="AK881" i="36"/>
  <c r="AL881" i="36"/>
  <c r="AM881" i="36"/>
  <c r="R882" i="36"/>
  <c r="S882" i="36"/>
  <c r="T882" i="36"/>
  <c r="U882" i="36"/>
  <c r="V882" i="36"/>
  <c r="W882" i="36"/>
  <c r="X882" i="36"/>
  <c r="Y882" i="36"/>
  <c r="Z882" i="36"/>
  <c r="AA882" i="36"/>
  <c r="AB882" i="36"/>
  <c r="AC882" i="36"/>
  <c r="AD882" i="36"/>
  <c r="AE882" i="36"/>
  <c r="AF882" i="36"/>
  <c r="AG882" i="36"/>
  <c r="AH882" i="36"/>
  <c r="AI882" i="36"/>
  <c r="AJ882" i="36"/>
  <c r="AK882" i="36"/>
  <c r="AL882" i="36"/>
  <c r="AM882" i="36"/>
  <c r="R883" i="36"/>
  <c r="S883" i="36"/>
  <c r="T883" i="36"/>
  <c r="U883" i="36"/>
  <c r="V883" i="36"/>
  <c r="W883" i="36"/>
  <c r="X883" i="36"/>
  <c r="Y883" i="36"/>
  <c r="Z883" i="36"/>
  <c r="AA883" i="36"/>
  <c r="AB883" i="36"/>
  <c r="AC883" i="36"/>
  <c r="AD883" i="36"/>
  <c r="AE883" i="36"/>
  <c r="AF883" i="36"/>
  <c r="AG883" i="36"/>
  <c r="AH883" i="36"/>
  <c r="AI883" i="36"/>
  <c r="AJ883" i="36"/>
  <c r="AK883" i="36"/>
  <c r="AL883" i="36"/>
  <c r="AM883" i="36"/>
  <c r="R884" i="36"/>
  <c r="S884" i="36"/>
  <c r="T884" i="36"/>
  <c r="U884" i="36"/>
  <c r="V884" i="36"/>
  <c r="W884" i="36"/>
  <c r="X884" i="36"/>
  <c r="Y884" i="36"/>
  <c r="Z884" i="36"/>
  <c r="AA884" i="36"/>
  <c r="AB884" i="36"/>
  <c r="AC884" i="36"/>
  <c r="AD884" i="36"/>
  <c r="AE884" i="36"/>
  <c r="AF884" i="36"/>
  <c r="AG884" i="36"/>
  <c r="AH884" i="36"/>
  <c r="AI884" i="36"/>
  <c r="AJ884" i="36"/>
  <c r="AK884" i="36"/>
  <c r="AL884" i="36"/>
  <c r="AM884" i="36"/>
  <c r="R885" i="36"/>
  <c r="S885" i="36"/>
  <c r="T885" i="36"/>
  <c r="U885" i="36"/>
  <c r="V885" i="36"/>
  <c r="W885" i="36"/>
  <c r="X885" i="36"/>
  <c r="Y885" i="36"/>
  <c r="Z885" i="36"/>
  <c r="AA885" i="36"/>
  <c r="AB885" i="36"/>
  <c r="AC885" i="36"/>
  <c r="AD885" i="36"/>
  <c r="AE885" i="36"/>
  <c r="AF885" i="36"/>
  <c r="AG885" i="36"/>
  <c r="AH885" i="36"/>
  <c r="AI885" i="36"/>
  <c r="AJ885" i="36"/>
  <c r="AK885" i="36"/>
  <c r="AL885" i="36"/>
  <c r="AM885" i="36"/>
  <c r="R886" i="36"/>
  <c r="S886" i="36"/>
  <c r="T886" i="36"/>
  <c r="U886" i="36"/>
  <c r="V886" i="36"/>
  <c r="W886" i="36"/>
  <c r="X886" i="36"/>
  <c r="Y886" i="36"/>
  <c r="Z886" i="36"/>
  <c r="AA886" i="36"/>
  <c r="AB886" i="36"/>
  <c r="AC886" i="36"/>
  <c r="AD886" i="36"/>
  <c r="AE886" i="36"/>
  <c r="AF886" i="36"/>
  <c r="AG886" i="36"/>
  <c r="AH886" i="36"/>
  <c r="AI886" i="36"/>
  <c r="AJ886" i="36"/>
  <c r="AK886" i="36"/>
  <c r="AL886" i="36"/>
  <c r="AM886" i="36"/>
  <c r="R887" i="36"/>
  <c r="S887" i="36"/>
  <c r="T887" i="36"/>
  <c r="U887" i="36"/>
  <c r="V887" i="36"/>
  <c r="W887" i="36"/>
  <c r="X887" i="36"/>
  <c r="Y887" i="36"/>
  <c r="Z887" i="36"/>
  <c r="AA887" i="36"/>
  <c r="AB887" i="36"/>
  <c r="AC887" i="36"/>
  <c r="AD887" i="36"/>
  <c r="AE887" i="36"/>
  <c r="AF887" i="36"/>
  <c r="AG887" i="36"/>
  <c r="AH887" i="36"/>
  <c r="AI887" i="36"/>
  <c r="AJ887" i="36"/>
  <c r="AK887" i="36"/>
  <c r="AL887" i="36"/>
  <c r="AM887" i="36"/>
  <c r="R888" i="36"/>
  <c r="S888" i="36"/>
  <c r="T888" i="36"/>
  <c r="U888" i="36"/>
  <c r="V888" i="36"/>
  <c r="W888" i="36"/>
  <c r="X888" i="36"/>
  <c r="Y888" i="36"/>
  <c r="Z888" i="36"/>
  <c r="AA888" i="36"/>
  <c r="AB888" i="36"/>
  <c r="AC888" i="36"/>
  <c r="AD888" i="36"/>
  <c r="AE888" i="36"/>
  <c r="AF888" i="36"/>
  <c r="AG888" i="36"/>
  <c r="AH888" i="36"/>
  <c r="AI888" i="36"/>
  <c r="AJ888" i="36"/>
  <c r="AK888" i="36"/>
  <c r="AL888" i="36"/>
  <c r="AM888" i="36"/>
  <c r="R889" i="36"/>
  <c r="S889" i="36"/>
  <c r="T889" i="36"/>
  <c r="U889" i="36"/>
  <c r="V889" i="36"/>
  <c r="W889" i="36"/>
  <c r="X889" i="36"/>
  <c r="Y889" i="36"/>
  <c r="Z889" i="36"/>
  <c r="AA889" i="36"/>
  <c r="AB889" i="36"/>
  <c r="AC889" i="36"/>
  <c r="AD889" i="36"/>
  <c r="AE889" i="36"/>
  <c r="AF889" i="36"/>
  <c r="AG889" i="36"/>
  <c r="AH889" i="36"/>
  <c r="AI889" i="36"/>
  <c r="AJ889" i="36"/>
  <c r="AK889" i="36"/>
  <c r="AL889" i="36"/>
  <c r="AM889" i="36"/>
  <c r="R890" i="36"/>
  <c r="S890" i="36"/>
  <c r="T890" i="36"/>
  <c r="U890" i="36"/>
  <c r="V890" i="36"/>
  <c r="W890" i="36"/>
  <c r="X890" i="36"/>
  <c r="Y890" i="36"/>
  <c r="Z890" i="36"/>
  <c r="AA890" i="36"/>
  <c r="AB890" i="36"/>
  <c r="AC890" i="36"/>
  <c r="AD890" i="36"/>
  <c r="AE890" i="36"/>
  <c r="AF890" i="36"/>
  <c r="AG890" i="36"/>
  <c r="AH890" i="36"/>
  <c r="AI890" i="36"/>
  <c r="AJ890" i="36"/>
  <c r="AK890" i="36"/>
  <c r="AL890" i="36"/>
  <c r="AM890" i="36"/>
  <c r="R891" i="36"/>
  <c r="S891" i="36"/>
  <c r="T891" i="36"/>
  <c r="U891" i="36"/>
  <c r="V891" i="36"/>
  <c r="W891" i="36"/>
  <c r="X891" i="36"/>
  <c r="Y891" i="36"/>
  <c r="Z891" i="36"/>
  <c r="AA891" i="36"/>
  <c r="AB891" i="36"/>
  <c r="AC891" i="36"/>
  <c r="AD891" i="36"/>
  <c r="AE891" i="36"/>
  <c r="AF891" i="36"/>
  <c r="AG891" i="36"/>
  <c r="AH891" i="36"/>
  <c r="AI891" i="36"/>
  <c r="AJ891" i="36"/>
  <c r="AK891" i="36"/>
  <c r="AL891" i="36"/>
  <c r="AM891" i="36"/>
  <c r="R892" i="36"/>
  <c r="S892" i="36"/>
  <c r="T892" i="36"/>
  <c r="U892" i="36"/>
  <c r="V892" i="36"/>
  <c r="W892" i="36"/>
  <c r="X892" i="36"/>
  <c r="Y892" i="36"/>
  <c r="Z892" i="36"/>
  <c r="AA892" i="36"/>
  <c r="AB892" i="36"/>
  <c r="AC892" i="36"/>
  <c r="AD892" i="36"/>
  <c r="AE892" i="36"/>
  <c r="AF892" i="36"/>
  <c r="AG892" i="36"/>
  <c r="AH892" i="36"/>
  <c r="AI892" i="36"/>
  <c r="AJ892" i="36"/>
  <c r="AK892" i="36"/>
  <c r="AL892" i="36"/>
  <c r="AM892" i="36"/>
  <c r="R893" i="36"/>
  <c r="S893" i="36"/>
  <c r="T893" i="36"/>
  <c r="U893" i="36"/>
  <c r="V893" i="36"/>
  <c r="W893" i="36"/>
  <c r="X893" i="36"/>
  <c r="Y893" i="36"/>
  <c r="Z893" i="36"/>
  <c r="AA893" i="36"/>
  <c r="AB893" i="36"/>
  <c r="AC893" i="36"/>
  <c r="AD893" i="36"/>
  <c r="AE893" i="36"/>
  <c r="AF893" i="36"/>
  <c r="AG893" i="36"/>
  <c r="AH893" i="36"/>
  <c r="AI893" i="36"/>
  <c r="AJ893" i="36"/>
  <c r="AK893" i="36"/>
  <c r="AL893" i="36"/>
  <c r="AM893" i="36"/>
  <c r="R894" i="36"/>
  <c r="S894" i="36"/>
  <c r="T894" i="36"/>
  <c r="U894" i="36"/>
  <c r="V894" i="36"/>
  <c r="W894" i="36"/>
  <c r="X894" i="36"/>
  <c r="Y894" i="36"/>
  <c r="Z894" i="36"/>
  <c r="AA894" i="36"/>
  <c r="AB894" i="36"/>
  <c r="AC894" i="36"/>
  <c r="AD894" i="36"/>
  <c r="AE894" i="36"/>
  <c r="AF894" i="36"/>
  <c r="AG894" i="36"/>
  <c r="AH894" i="36"/>
  <c r="AI894" i="36"/>
  <c r="AJ894" i="36"/>
  <c r="AK894" i="36"/>
  <c r="AL894" i="36"/>
  <c r="AM894" i="36"/>
  <c r="R895" i="36"/>
  <c r="S895" i="36"/>
  <c r="T895" i="36"/>
  <c r="U895" i="36"/>
  <c r="V895" i="36"/>
  <c r="W895" i="36"/>
  <c r="X895" i="36"/>
  <c r="Y895" i="36"/>
  <c r="Z895" i="36"/>
  <c r="AA895" i="36"/>
  <c r="AB895" i="36"/>
  <c r="AC895" i="36"/>
  <c r="AD895" i="36"/>
  <c r="AE895" i="36"/>
  <c r="AF895" i="36"/>
  <c r="AG895" i="36"/>
  <c r="AH895" i="36"/>
  <c r="AI895" i="36"/>
  <c r="AJ895" i="36"/>
  <c r="AK895" i="36"/>
  <c r="AL895" i="36"/>
  <c r="AM895" i="36"/>
  <c r="R896" i="36"/>
  <c r="S896" i="36"/>
  <c r="T896" i="36"/>
  <c r="U896" i="36"/>
  <c r="V896" i="36"/>
  <c r="W896" i="36"/>
  <c r="X896" i="36"/>
  <c r="Y896" i="36"/>
  <c r="Z896" i="36"/>
  <c r="AA896" i="36"/>
  <c r="AB896" i="36"/>
  <c r="AC896" i="36"/>
  <c r="AD896" i="36"/>
  <c r="AE896" i="36"/>
  <c r="AF896" i="36"/>
  <c r="AG896" i="36"/>
  <c r="AH896" i="36"/>
  <c r="AI896" i="36"/>
  <c r="AJ896" i="36"/>
  <c r="AK896" i="36"/>
  <c r="AL896" i="36"/>
  <c r="AM896" i="36"/>
  <c r="R897" i="36"/>
  <c r="S897" i="36"/>
  <c r="T897" i="36"/>
  <c r="U897" i="36"/>
  <c r="V897" i="36"/>
  <c r="W897" i="36"/>
  <c r="X897" i="36"/>
  <c r="Y897" i="36"/>
  <c r="Z897" i="36"/>
  <c r="AA897" i="36"/>
  <c r="AB897" i="36"/>
  <c r="AC897" i="36"/>
  <c r="AD897" i="36"/>
  <c r="AE897" i="36"/>
  <c r="AF897" i="36"/>
  <c r="AG897" i="36"/>
  <c r="AH897" i="36"/>
  <c r="AI897" i="36"/>
  <c r="AJ897" i="36"/>
  <c r="AK897" i="36"/>
  <c r="AL897" i="36"/>
  <c r="AM897" i="36"/>
  <c r="R898" i="36"/>
  <c r="S898" i="36"/>
  <c r="T898" i="36"/>
  <c r="U898" i="36"/>
  <c r="V898" i="36"/>
  <c r="W898" i="36"/>
  <c r="X898" i="36"/>
  <c r="Y898" i="36"/>
  <c r="Z898" i="36"/>
  <c r="AA898" i="36"/>
  <c r="AB898" i="36"/>
  <c r="AC898" i="36"/>
  <c r="AD898" i="36"/>
  <c r="AE898" i="36"/>
  <c r="AF898" i="36"/>
  <c r="AG898" i="36"/>
  <c r="AH898" i="36"/>
  <c r="AI898" i="36"/>
  <c r="AJ898" i="36"/>
  <c r="AK898" i="36"/>
  <c r="AL898" i="36"/>
  <c r="AM898" i="36"/>
  <c r="R899" i="36"/>
  <c r="S899" i="36"/>
  <c r="T899" i="36"/>
  <c r="U899" i="36"/>
  <c r="V899" i="36"/>
  <c r="W899" i="36"/>
  <c r="X899" i="36"/>
  <c r="Y899" i="36"/>
  <c r="Z899" i="36"/>
  <c r="AA899" i="36"/>
  <c r="AB899" i="36"/>
  <c r="AC899" i="36"/>
  <c r="AD899" i="36"/>
  <c r="AE899" i="36"/>
  <c r="AF899" i="36"/>
  <c r="AG899" i="36"/>
  <c r="AH899" i="36"/>
  <c r="AI899" i="36"/>
  <c r="AJ899" i="36"/>
  <c r="AK899" i="36"/>
  <c r="AL899" i="36"/>
  <c r="AM899" i="36"/>
  <c r="R900" i="36"/>
  <c r="S900" i="36"/>
  <c r="T900" i="36"/>
  <c r="U900" i="36"/>
  <c r="V900" i="36"/>
  <c r="W900" i="36"/>
  <c r="X900" i="36"/>
  <c r="Y900" i="36"/>
  <c r="Z900" i="36"/>
  <c r="AA900" i="36"/>
  <c r="AB900" i="36"/>
  <c r="AC900" i="36"/>
  <c r="AD900" i="36"/>
  <c r="AE900" i="36"/>
  <c r="AF900" i="36"/>
  <c r="AG900" i="36"/>
  <c r="AH900" i="36"/>
  <c r="AI900" i="36"/>
  <c r="AJ900" i="36"/>
  <c r="AK900" i="36"/>
  <c r="AL900" i="36"/>
  <c r="AM900" i="36"/>
  <c r="R901" i="36"/>
  <c r="S901" i="36"/>
  <c r="T901" i="36"/>
  <c r="U901" i="36"/>
  <c r="V901" i="36"/>
  <c r="W901" i="36"/>
  <c r="X901" i="36"/>
  <c r="Y901" i="36"/>
  <c r="Z901" i="36"/>
  <c r="AA901" i="36"/>
  <c r="AB901" i="36"/>
  <c r="AC901" i="36"/>
  <c r="AD901" i="36"/>
  <c r="AE901" i="36"/>
  <c r="AF901" i="36"/>
  <c r="AG901" i="36"/>
  <c r="AH901" i="36"/>
  <c r="AI901" i="36"/>
  <c r="AJ901" i="36"/>
  <c r="AK901" i="36"/>
  <c r="AL901" i="36"/>
  <c r="AM901" i="36"/>
  <c r="R902" i="36"/>
  <c r="S902" i="36"/>
  <c r="T902" i="36"/>
  <c r="U902" i="36"/>
  <c r="V902" i="36"/>
  <c r="W902" i="36"/>
  <c r="X902" i="36"/>
  <c r="Y902" i="36"/>
  <c r="Z902" i="36"/>
  <c r="AA902" i="36"/>
  <c r="AB902" i="36"/>
  <c r="AC902" i="36"/>
  <c r="AD902" i="36"/>
  <c r="AE902" i="36"/>
  <c r="AF902" i="36"/>
  <c r="AG902" i="36"/>
  <c r="AH902" i="36"/>
  <c r="AI902" i="36"/>
  <c r="AJ902" i="36"/>
  <c r="AK902" i="36"/>
  <c r="AL902" i="36"/>
  <c r="AM902" i="36"/>
  <c r="R903" i="36"/>
  <c r="S903" i="36"/>
  <c r="T903" i="36"/>
  <c r="U903" i="36"/>
  <c r="V903" i="36"/>
  <c r="W903" i="36"/>
  <c r="X903" i="36"/>
  <c r="Y903" i="36"/>
  <c r="Z903" i="36"/>
  <c r="AA903" i="36"/>
  <c r="AB903" i="36"/>
  <c r="AC903" i="36"/>
  <c r="AD903" i="36"/>
  <c r="AE903" i="36"/>
  <c r="AF903" i="36"/>
  <c r="AG903" i="36"/>
  <c r="AH903" i="36"/>
  <c r="AI903" i="36"/>
  <c r="AJ903" i="36"/>
  <c r="AK903" i="36"/>
  <c r="AL903" i="36"/>
  <c r="AM903" i="36"/>
  <c r="R904" i="36"/>
  <c r="S904" i="36"/>
  <c r="T904" i="36"/>
  <c r="U904" i="36"/>
  <c r="V904" i="36"/>
  <c r="W904" i="36"/>
  <c r="X904" i="36"/>
  <c r="Y904" i="36"/>
  <c r="Z904" i="36"/>
  <c r="AA904" i="36"/>
  <c r="AB904" i="36"/>
  <c r="AC904" i="36"/>
  <c r="AD904" i="36"/>
  <c r="AE904" i="36"/>
  <c r="AF904" i="36"/>
  <c r="AG904" i="36"/>
  <c r="AH904" i="36"/>
  <c r="AI904" i="36"/>
  <c r="AJ904" i="36"/>
  <c r="AK904" i="36"/>
  <c r="AL904" i="36"/>
  <c r="AM904" i="36"/>
  <c r="R905" i="36"/>
  <c r="S905" i="36"/>
  <c r="T905" i="36"/>
  <c r="U905" i="36"/>
  <c r="V905" i="36"/>
  <c r="W905" i="36"/>
  <c r="X905" i="36"/>
  <c r="Y905" i="36"/>
  <c r="Z905" i="36"/>
  <c r="AA905" i="36"/>
  <c r="AB905" i="36"/>
  <c r="AC905" i="36"/>
  <c r="AD905" i="36"/>
  <c r="AE905" i="36"/>
  <c r="AF905" i="36"/>
  <c r="AG905" i="36"/>
  <c r="AH905" i="36"/>
  <c r="AI905" i="36"/>
  <c r="AJ905" i="36"/>
  <c r="AK905" i="36"/>
  <c r="AL905" i="36"/>
  <c r="AM905" i="36"/>
  <c r="R906" i="36"/>
  <c r="S906" i="36"/>
  <c r="T906" i="36"/>
  <c r="U906" i="36"/>
  <c r="V906" i="36"/>
  <c r="W906" i="36"/>
  <c r="X906" i="36"/>
  <c r="Y906" i="36"/>
  <c r="Z906" i="36"/>
  <c r="AA906" i="36"/>
  <c r="AB906" i="36"/>
  <c r="AC906" i="36"/>
  <c r="AD906" i="36"/>
  <c r="AE906" i="36"/>
  <c r="AF906" i="36"/>
  <c r="AG906" i="36"/>
  <c r="AH906" i="36"/>
  <c r="AI906" i="36"/>
  <c r="AJ906" i="36"/>
  <c r="AK906" i="36"/>
  <c r="AL906" i="36"/>
  <c r="AM906" i="36"/>
  <c r="R907" i="36"/>
  <c r="S907" i="36"/>
  <c r="T907" i="36"/>
  <c r="U907" i="36"/>
  <c r="V907" i="36"/>
  <c r="W907" i="36"/>
  <c r="X907" i="36"/>
  <c r="Y907" i="36"/>
  <c r="Z907" i="36"/>
  <c r="AA907" i="36"/>
  <c r="AB907" i="36"/>
  <c r="AC907" i="36"/>
  <c r="AD907" i="36"/>
  <c r="AE907" i="36"/>
  <c r="AF907" i="36"/>
  <c r="AG907" i="36"/>
  <c r="AH907" i="36"/>
  <c r="AI907" i="36"/>
  <c r="AJ907" i="36"/>
  <c r="AK907" i="36"/>
  <c r="AL907" i="36"/>
  <c r="AM907" i="36"/>
  <c r="R908" i="36"/>
  <c r="S908" i="36"/>
  <c r="T908" i="36"/>
  <c r="U908" i="36"/>
  <c r="V908" i="36"/>
  <c r="W908" i="36"/>
  <c r="X908" i="36"/>
  <c r="Y908" i="36"/>
  <c r="Z908" i="36"/>
  <c r="AA908" i="36"/>
  <c r="AB908" i="36"/>
  <c r="AC908" i="36"/>
  <c r="AD908" i="36"/>
  <c r="AE908" i="36"/>
  <c r="AF908" i="36"/>
  <c r="AG908" i="36"/>
  <c r="AH908" i="36"/>
  <c r="AI908" i="36"/>
  <c r="AJ908" i="36"/>
  <c r="AK908" i="36"/>
  <c r="AL908" i="36"/>
  <c r="AM908" i="36"/>
  <c r="R909" i="36"/>
  <c r="S909" i="36"/>
  <c r="T909" i="36"/>
  <c r="U909" i="36"/>
  <c r="V909" i="36"/>
  <c r="W909" i="36"/>
  <c r="X909" i="36"/>
  <c r="Y909" i="36"/>
  <c r="Z909" i="36"/>
  <c r="AA909" i="36"/>
  <c r="AB909" i="36"/>
  <c r="AC909" i="36"/>
  <c r="AD909" i="36"/>
  <c r="AE909" i="36"/>
  <c r="AF909" i="36"/>
  <c r="AG909" i="36"/>
  <c r="AH909" i="36"/>
  <c r="AI909" i="36"/>
  <c r="AJ909" i="36"/>
  <c r="AK909" i="36"/>
  <c r="AL909" i="36"/>
  <c r="AM909" i="36"/>
  <c r="R910" i="36"/>
  <c r="S910" i="36"/>
  <c r="T910" i="36"/>
  <c r="U910" i="36"/>
  <c r="V910" i="36"/>
  <c r="W910" i="36"/>
  <c r="X910" i="36"/>
  <c r="Y910" i="36"/>
  <c r="Z910" i="36"/>
  <c r="AA910" i="36"/>
  <c r="AB910" i="36"/>
  <c r="AC910" i="36"/>
  <c r="AD910" i="36"/>
  <c r="AE910" i="36"/>
  <c r="AF910" i="36"/>
  <c r="AG910" i="36"/>
  <c r="AH910" i="36"/>
  <c r="AI910" i="36"/>
  <c r="AJ910" i="36"/>
  <c r="AK910" i="36"/>
  <c r="AL910" i="36"/>
  <c r="AM910" i="36"/>
  <c r="R911" i="36"/>
  <c r="S911" i="36"/>
  <c r="T911" i="36"/>
  <c r="U911" i="36"/>
  <c r="V911" i="36"/>
  <c r="W911" i="36"/>
  <c r="X911" i="36"/>
  <c r="Y911" i="36"/>
  <c r="Z911" i="36"/>
  <c r="AA911" i="36"/>
  <c r="AB911" i="36"/>
  <c r="AC911" i="36"/>
  <c r="AD911" i="36"/>
  <c r="AE911" i="36"/>
  <c r="AF911" i="36"/>
  <c r="AG911" i="36"/>
  <c r="AH911" i="36"/>
  <c r="AI911" i="36"/>
  <c r="AJ911" i="36"/>
  <c r="AK911" i="36"/>
  <c r="AL911" i="36"/>
  <c r="AM911" i="36"/>
  <c r="R912" i="36"/>
  <c r="S912" i="36"/>
  <c r="T912" i="36"/>
  <c r="U912" i="36"/>
  <c r="V912" i="36"/>
  <c r="W912" i="36"/>
  <c r="X912" i="36"/>
  <c r="Y912" i="36"/>
  <c r="Z912" i="36"/>
  <c r="AA912" i="36"/>
  <c r="AB912" i="36"/>
  <c r="AC912" i="36"/>
  <c r="AD912" i="36"/>
  <c r="AE912" i="36"/>
  <c r="AF912" i="36"/>
  <c r="AG912" i="36"/>
  <c r="AH912" i="36"/>
  <c r="AI912" i="36"/>
  <c r="AJ912" i="36"/>
  <c r="AK912" i="36"/>
  <c r="AL912" i="36"/>
  <c r="AM912" i="36"/>
  <c r="R913" i="36"/>
  <c r="S913" i="36"/>
  <c r="T913" i="36"/>
  <c r="U913" i="36"/>
  <c r="V913" i="36"/>
  <c r="W913" i="36"/>
  <c r="X913" i="36"/>
  <c r="Y913" i="36"/>
  <c r="Z913" i="36"/>
  <c r="AA913" i="36"/>
  <c r="AB913" i="36"/>
  <c r="AC913" i="36"/>
  <c r="AD913" i="36"/>
  <c r="AE913" i="36"/>
  <c r="AF913" i="36"/>
  <c r="AG913" i="36"/>
  <c r="AH913" i="36"/>
  <c r="AI913" i="36"/>
  <c r="AJ913" i="36"/>
  <c r="AK913" i="36"/>
  <c r="AL913" i="36"/>
  <c r="AM913" i="36"/>
  <c r="R914" i="36"/>
  <c r="S914" i="36"/>
  <c r="T914" i="36"/>
  <c r="U914" i="36"/>
  <c r="V914" i="36"/>
  <c r="W914" i="36"/>
  <c r="X914" i="36"/>
  <c r="Y914" i="36"/>
  <c r="Z914" i="36"/>
  <c r="AA914" i="36"/>
  <c r="AB914" i="36"/>
  <c r="AC914" i="36"/>
  <c r="AD914" i="36"/>
  <c r="AE914" i="36"/>
  <c r="AF914" i="36"/>
  <c r="AG914" i="36"/>
  <c r="AH914" i="36"/>
  <c r="AI914" i="36"/>
  <c r="AJ914" i="36"/>
  <c r="AK914" i="36"/>
  <c r="AL914" i="36"/>
  <c r="AM914" i="36"/>
  <c r="R915" i="36"/>
  <c r="S915" i="36"/>
  <c r="T915" i="36"/>
  <c r="U915" i="36"/>
  <c r="V915" i="36"/>
  <c r="W915" i="36"/>
  <c r="X915" i="36"/>
  <c r="Y915" i="36"/>
  <c r="Z915" i="36"/>
  <c r="AA915" i="36"/>
  <c r="AB915" i="36"/>
  <c r="AC915" i="36"/>
  <c r="AD915" i="36"/>
  <c r="AE915" i="36"/>
  <c r="AF915" i="36"/>
  <c r="AG915" i="36"/>
  <c r="AH915" i="36"/>
  <c r="AI915" i="36"/>
  <c r="AJ915" i="36"/>
  <c r="AK915" i="36"/>
  <c r="AL915" i="36"/>
  <c r="AM915" i="36"/>
  <c r="R916" i="36"/>
  <c r="S916" i="36"/>
  <c r="T916" i="36"/>
  <c r="U916" i="36"/>
  <c r="V916" i="36"/>
  <c r="W916" i="36"/>
  <c r="X916" i="36"/>
  <c r="Y916" i="36"/>
  <c r="Z916" i="36"/>
  <c r="AA916" i="36"/>
  <c r="AB916" i="36"/>
  <c r="AC916" i="36"/>
  <c r="AD916" i="36"/>
  <c r="AE916" i="36"/>
  <c r="AF916" i="36"/>
  <c r="AG916" i="36"/>
  <c r="AH916" i="36"/>
  <c r="AI916" i="36"/>
  <c r="AJ916" i="36"/>
  <c r="AK916" i="36"/>
  <c r="AL916" i="36"/>
  <c r="AM916" i="36"/>
  <c r="R917" i="36"/>
  <c r="S917" i="36"/>
  <c r="T917" i="36"/>
  <c r="U917" i="36"/>
  <c r="V917" i="36"/>
  <c r="W917" i="36"/>
  <c r="X917" i="36"/>
  <c r="Y917" i="36"/>
  <c r="Z917" i="36"/>
  <c r="AA917" i="36"/>
  <c r="AB917" i="36"/>
  <c r="AC917" i="36"/>
  <c r="AD917" i="36"/>
  <c r="AE917" i="36"/>
  <c r="AF917" i="36"/>
  <c r="AG917" i="36"/>
  <c r="AH917" i="36"/>
  <c r="AI917" i="36"/>
  <c r="AJ917" i="36"/>
  <c r="AK917" i="36"/>
  <c r="AL917" i="36"/>
  <c r="AM917" i="36"/>
  <c r="R918" i="36"/>
  <c r="S918" i="36"/>
  <c r="T918" i="36"/>
  <c r="U918" i="36"/>
  <c r="V918" i="36"/>
  <c r="W918" i="36"/>
  <c r="X918" i="36"/>
  <c r="Y918" i="36"/>
  <c r="Z918" i="36"/>
  <c r="AA918" i="36"/>
  <c r="AB918" i="36"/>
  <c r="AC918" i="36"/>
  <c r="AD918" i="36"/>
  <c r="AE918" i="36"/>
  <c r="AF918" i="36"/>
  <c r="AG918" i="36"/>
  <c r="AH918" i="36"/>
  <c r="AI918" i="36"/>
  <c r="AJ918" i="36"/>
  <c r="AK918" i="36"/>
  <c r="AL918" i="36"/>
  <c r="AM918" i="36"/>
  <c r="R919" i="36"/>
  <c r="S919" i="36"/>
  <c r="T919" i="36"/>
  <c r="U919" i="36"/>
  <c r="V919" i="36"/>
  <c r="W919" i="36"/>
  <c r="X919" i="36"/>
  <c r="Y919" i="36"/>
  <c r="Z919" i="36"/>
  <c r="AA919" i="36"/>
  <c r="AB919" i="36"/>
  <c r="AC919" i="36"/>
  <c r="AD919" i="36"/>
  <c r="AE919" i="36"/>
  <c r="AF919" i="36"/>
  <c r="AG919" i="36"/>
  <c r="AH919" i="36"/>
  <c r="AI919" i="36"/>
  <c r="AJ919" i="36"/>
  <c r="AK919" i="36"/>
  <c r="AL919" i="36"/>
  <c r="AM919" i="36"/>
  <c r="R920" i="36"/>
  <c r="S920" i="36"/>
  <c r="T920" i="36"/>
  <c r="U920" i="36"/>
  <c r="V920" i="36"/>
  <c r="W920" i="36"/>
  <c r="X920" i="36"/>
  <c r="Y920" i="36"/>
  <c r="Z920" i="36"/>
  <c r="AA920" i="36"/>
  <c r="AB920" i="36"/>
  <c r="AC920" i="36"/>
  <c r="AD920" i="36"/>
  <c r="AE920" i="36"/>
  <c r="AF920" i="36"/>
  <c r="AG920" i="36"/>
  <c r="AH920" i="36"/>
  <c r="AI920" i="36"/>
  <c r="AJ920" i="36"/>
  <c r="AK920" i="36"/>
  <c r="AL920" i="36"/>
  <c r="AM920" i="36"/>
  <c r="R921" i="36"/>
  <c r="S921" i="36"/>
  <c r="T921" i="36"/>
  <c r="U921" i="36"/>
  <c r="V921" i="36"/>
  <c r="W921" i="36"/>
  <c r="X921" i="36"/>
  <c r="Y921" i="36"/>
  <c r="Z921" i="36"/>
  <c r="AA921" i="36"/>
  <c r="AB921" i="36"/>
  <c r="AC921" i="36"/>
  <c r="AD921" i="36"/>
  <c r="AE921" i="36"/>
  <c r="AF921" i="36"/>
  <c r="AG921" i="36"/>
  <c r="AH921" i="36"/>
  <c r="AI921" i="36"/>
  <c r="AJ921" i="36"/>
  <c r="AK921" i="36"/>
  <c r="AL921" i="36"/>
  <c r="AM921" i="36"/>
  <c r="R922" i="36"/>
  <c r="S922" i="36"/>
  <c r="T922" i="36"/>
  <c r="U922" i="36"/>
  <c r="V922" i="36"/>
  <c r="W922" i="36"/>
  <c r="X922" i="36"/>
  <c r="Y922" i="36"/>
  <c r="Z922" i="36"/>
  <c r="AA922" i="36"/>
  <c r="AB922" i="36"/>
  <c r="AC922" i="36"/>
  <c r="AD922" i="36"/>
  <c r="AE922" i="36"/>
  <c r="AF922" i="36"/>
  <c r="AG922" i="36"/>
  <c r="AH922" i="36"/>
  <c r="AI922" i="36"/>
  <c r="AJ922" i="36"/>
  <c r="AK922" i="36"/>
  <c r="AL922" i="36"/>
  <c r="AM922" i="36"/>
  <c r="R923" i="36"/>
  <c r="S923" i="36"/>
  <c r="T923" i="36"/>
  <c r="U923" i="36"/>
  <c r="V923" i="36"/>
  <c r="W923" i="36"/>
  <c r="X923" i="36"/>
  <c r="Y923" i="36"/>
  <c r="Z923" i="36"/>
  <c r="AA923" i="36"/>
  <c r="AB923" i="36"/>
  <c r="AC923" i="36"/>
  <c r="AD923" i="36"/>
  <c r="AE923" i="36"/>
  <c r="AF923" i="36"/>
  <c r="AG923" i="36"/>
  <c r="AH923" i="36"/>
  <c r="AI923" i="36"/>
  <c r="AJ923" i="36"/>
  <c r="AK923" i="36"/>
  <c r="AL923" i="36"/>
  <c r="AM923" i="36"/>
  <c r="R924" i="36"/>
  <c r="S924" i="36"/>
  <c r="T924" i="36"/>
  <c r="U924" i="36"/>
  <c r="V924" i="36"/>
  <c r="W924" i="36"/>
  <c r="X924" i="36"/>
  <c r="Y924" i="36"/>
  <c r="Z924" i="36"/>
  <c r="AA924" i="36"/>
  <c r="AB924" i="36"/>
  <c r="AC924" i="36"/>
  <c r="AD924" i="36"/>
  <c r="AE924" i="36"/>
  <c r="AF924" i="36"/>
  <c r="AG924" i="36"/>
  <c r="AH924" i="36"/>
  <c r="AI924" i="36"/>
  <c r="AJ924" i="36"/>
  <c r="AK924" i="36"/>
  <c r="AL924" i="36"/>
  <c r="AM924" i="36"/>
  <c r="R925" i="36"/>
  <c r="S925" i="36"/>
  <c r="T925" i="36"/>
  <c r="U925" i="36"/>
  <c r="V925" i="36"/>
  <c r="W925" i="36"/>
  <c r="X925" i="36"/>
  <c r="Y925" i="36"/>
  <c r="Z925" i="36"/>
  <c r="AA925" i="36"/>
  <c r="AB925" i="36"/>
  <c r="AC925" i="36"/>
  <c r="AD925" i="36"/>
  <c r="AE925" i="36"/>
  <c r="AF925" i="36"/>
  <c r="AG925" i="36"/>
  <c r="AH925" i="36"/>
  <c r="AI925" i="36"/>
  <c r="AJ925" i="36"/>
  <c r="AK925" i="36"/>
  <c r="AL925" i="36"/>
  <c r="AM925" i="36"/>
  <c r="R926" i="36"/>
  <c r="S926" i="36"/>
  <c r="T926" i="36"/>
  <c r="U926" i="36"/>
  <c r="V926" i="36"/>
  <c r="W926" i="36"/>
  <c r="X926" i="36"/>
  <c r="Y926" i="36"/>
  <c r="Z926" i="36"/>
  <c r="AA926" i="36"/>
  <c r="AB926" i="36"/>
  <c r="AC926" i="36"/>
  <c r="AD926" i="36"/>
  <c r="AE926" i="36"/>
  <c r="AF926" i="36"/>
  <c r="AG926" i="36"/>
  <c r="AH926" i="36"/>
  <c r="AI926" i="36"/>
  <c r="AJ926" i="36"/>
  <c r="AK926" i="36"/>
  <c r="AL926" i="36"/>
  <c r="AM926" i="36"/>
  <c r="R927" i="36"/>
  <c r="S927" i="36"/>
  <c r="T927" i="36"/>
  <c r="U927" i="36"/>
  <c r="V927" i="36"/>
  <c r="W927" i="36"/>
  <c r="X927" i="36"/>
  <c r="Y927" i="36"/>
  <c r="Z927" i="36"/>
  <c r="AA927" i="36"/>
  <c r="AB927" i="36"/>
  <c r="AC927" i="36"/>
  <c r="AD927" i="36"/>
  <c r="AE927" i="36"/>
  <c r="AF927" i="36"/>
  <c r="AG927" i="36"/>
  <c r="AH927" i="36"/>
  <c r="AI927" i="36"/>
  <c r="AJ927" i="36"/>
  <c r="AK927" i="36"/>
  <c r="AL927" i="36"/>
  <c r="AM927" i="36"/>
  <c r="R928" i="36"/>
  <c r="S928" i="36"/>
  <c r="T928" i="36"/>
  <c r="U928" i="36"/>
  <c r="V928" i="36"/>
  <c r="W928" i="36"/>
  <c r="X928" i="36"/>
  <c r="Y928" i="36"/>
  <c r="Z928" i="36"/>
  <c r="AA928" i="36"/>
  <c r="AB928" i="36"/>
  <c r="AC928" i="36"/>
  <c r="AD928" i="36"/>
  <c r="AE928" i="36"/>
  <c r="AF928" i="36"/>
  <c r="AG928" i="36"/>
  <c r="AH928" i="36"/>
  <c r="AI928" i="36"/>
  <c r="AJ928" i="36"/>
  <c r="AK928" i="36"/>
  <c r="AL928" i="36"/>
  <c r="AM928" i="36"/>
  <c r="R929" i="36"/>
  <c r="S929" i="36"/>
  <c r="T929" i="36"/>
  <c r="U929" i="36"/>
  <c r="V929" i="36"/>
  <c r="W929" i="36"/>
  <c r="X929" i="36"/>
  <c r="Y929" i="36"/>
  <c r="Z929" i="36"/>
  <c r="AA929" i="36"/>
  <c r="AB929" i="36"/>
  <c r="AC929" i="36"/>
  <c r="AD929" i="36"/>
  <c r="AE929" i="36"/>
  <c r="AF929" i="36"/>
  <c r="AG929" i="36"/>
  <c r="AH929" i="36"/>
  <c r="AI929" i="36"/>
  <c r="AJ929" i="36"/>
  <c r="AK929" i="36"/>
  <c r="AL929" i="36"/>
  <c r="AM929" i="36"/>
  <c r="R930" i="36"/>
  <c r="S930" i="36"/>
  <c r="T930" i="36"/>
  <c r="U930" i="36"/>
  <c r="V930" i="36"/>
  <c r="W930" i="36"/>
  <c r="X930" i="36"/>
  <c r="Y930" i="36"/>
  <c r="Z930" i="36"/>
  <c r="AA930" i="36"/>
  <c r="AB930" i="36"/>
  <c r="AC930" i="36"/>
  <c r="AD930" i="36"/>
  <c r="AE930" i="36"/>
  <c r="AF930" i="36"/>
  <c r="AG930" i="36"/>
  <c r="AH930" i="36"/>
  <c r="AI930" i="36"/>
  <c r="AJ930" i="36"/>
  <c r="AK930" i="36"/>
  <c r="AL930" i="36"/>
  <c r="AM930" i="36"/>
  <c r="R931" i="36"/>
  <c r="S931" i="36"/>
  <c r="T931" i="36"/>
  <c r="U931" i="36"/>
  <c r="V931" i="36"/>
  <c r="W931" i="36"/>
  <c r="X931" i="36"/>
  <c r="Y931" i="36"/>
  <c r="Z931" i="36"/>
  <c r="AA931" i="36"/>
  <c r="AB931" i="36"/>
  <c r="AC931" i="36"/>
  <c r="AD931" i="36"/>
  <c r="AE931" i="36"/>
  <c r="AF931" i="36"/>
  <c r="AG931" i="36"/>
  <c r="AH931" i="36"/>
  <c r="AI931" i="36"/>
  <c r="AJ931" i="36"/>
  <c r="AK931" i="36"/>
  <c r="AL931" i="36"/>
  <c r="AM931" i="36"/>
  <c r="R932" i="36"/>
  <c r="S932" i="36"/>
  <c r="T932" i="36"/>
  <c r="U932" i="36"/>
  <c r="V932" i="36"/>
  <c r="W932" i="36"/>
  <c r="X932" i="36"/>
  <c r="Y932" i="36"/>
  <c r="Z932" i="36"/>
  <c r="AA932" i="36"/>
  <c r="AB932" i="36"/>
  <c r="AC932" i="36"/>
  <c r="AD932" i="36"/>
  <c r="AE932" i="36"/>
  <c r="AF932" i="36"/>
  <c r="AG932" i="36"/>
  <c r="AH932" i="36"/>
  <c r="AI932" i="36"/>
  <c r="AJ932" i="36"/>
  <c r="AK932" i="36"/>
  <c r="AL932" i="36"/>
  <c r="AM932" i="36"/>
  <c r="R933" i="36"/>
  <c r="S933" i="36"/>
  <c r="T933" i="36"/>
  <c r="U933" i="36"/>
  <c r="V933" i="36"/>
  <c r="W933" i="36"/>
  <c r="X933" i="36"/>
  <c r="Y933" i="36"/>
  <c r="Z933" i="36"/>
  <c r="AA933" i="36"/>
  <c r="AB933" i="36"/>
  <c r="AC933" i="36"/>
  <c r="AD933" i="36"/>
  <c r="AE933" i="36"/>
  <c r="AF933" i="36"/>
  <c r="AG933" i="36"/>
  <c r="AH933" i="36"/>
  <c r="AI933" i="36"/>
  <c r="AJ933" i="36"/>
  <c r="AK933" i="36"/>
  <c r="AL933" i="36"/>
  <c r="AM933" i="36"/>
  <c r="R934" i="36"/>
  <c r="S934" i="36"/>
  <c r="T934" i="36"/>
  <c r="U934" i="36"/>
  <c r="V934" i="36"/>
  <c r="W934" i="36"/>
  <c r="X934" i="36"/>
  <c r="Y934" i="36"/>
  <c r="Z934" i="36"/>
  <c r="AA934" i="36"/>
  <c r="AB934" i="36"/>
  <c r="AC934" i="36"/>
  <c r="AD934" i="36"/>
  <c r="AE934" i="36"/>
  <c r="AF934" i="36"/>
  <c r="AG934" i="36"/>
  <c r="AH934" i="36"/>
  <c r="AI934" i="36"/>
  <c r="AJ934" i="36"/>
  <c r="AK934" i="36"/>
  <c r="AL934" i="36"/>
  <c r="AM934" i="36"/>
  <c r="R935" i="36"/>
  <c r="S935" i="36"/>
  <c r="T935" i="36"/>
  <c r="U935" i="36"/>
  <c r="V935" i="36"/>
  <c r="W935" i="36"/>
  <c r="X935" i="36"/>
  <c r="Y935" i="36"/>
  <c r="Z935" i="36"/>
  <c r="AA935" i="36"/>
  <c r="AB935" i="36"/>
  <c r="AC935" i="36"/>
  <c r="AD935" i="36"/>
  <c r="AE935" i="36"/>
  <c r="AF935" i="36"/>
  <c r="AG935" i="36"/>
  <c r="AH935" i="36"/>
  <c r="AI935" i="36"/>
  <c r="AJ935" i="36"/>
  <c r="AK935" i="36"/>
  <c r="AL935" i="36"/>
  <c r="AM935" i="36"/>
  <c r="R936" i="36"/>
  <c r="S936" i="36"/>
  <c r="T936" i="36"/>
  <c r="U936" i="36"/>
  <c r="V936" i="36"/>
  <c r="W936" i="36"/>
  <c r="X936" i="36"/>
  <c r="Y936" i="36"/>
  <c r="Z936" i="36"/>
  <c r="AA936" i="36"/>
  <c r="AB936" i="36"/>
  <c r="AC936" i="36"/>
  <c r="AD936" i="36"/>
  <c r="AE936" i="36"/>
  <c r="AF936" i="36"/>
  <c r="AG936" i="36"/>
  <c r="AH936" i="36"/>
  <c r="AI936" i="36"/>
  <c r="AJ936" i="36"/>
  <c r="AK936" i="36"/>
  <c r="AL936" i="36"/>
  <c r="AM936" i="36"/>
  <c r="R937" i="36"/>
  <c r="S937" i="36"/>
  <c r="T937" i="36"/>
  <c r="U937" i="36"/>
  <c r="V937" i="36"/>
  <c r="W937" i="36"/>
  <c r="X937" i="36"/>
  <c r="Y937" i="36"/>
  <c r="Z937" i="36"/>
  <c r="AA937" i="36"/>
  <c r="AB937" i="36"/>
  <c r="AC937" i="36"/>
  <c r="AD937" i="36"/>
  <c r="AE937" i="36"/>
  <c r="AF937" i="36"/>
  <c r="AG937" i="36"/>
  <c r="AH937" i="36"/>
  <c r="AI937" i="36"/>
  <c r="AJ937" i="36"/>
  <c r="AK937" i="36"/>
  <c r="AL937" i="36"/>
  <c r="AM937" i="36"/>
  <c r="R938" i="36"/>
  <c r="S938" i="36"/>
  <c r="T938" i="36"/>
  <c r="U938" i="36"/>
  <c r="V938" i="36"/>
  <c r="W938" i="36"/>
  <c r="X938" i="36"/>
  <c r="Y938" i="36"/>
  <c r="Z938" i="36"/>
  <c r="AA938" i="36"/>
  <c r="AB938" i="36"/>
  <c r="AC938" i="36"/>
  <c r="AD938" i="36"/>
  <c r="AE938" i="36"/>
  <c r="AF938" i="36"/>
  <c r="AG938" i="36"/>
  <c r="AH938" i="36"/>
  <c r="AI938" i="36"/>
  <c r="AJ938" i="36"/>
  <c r="AK938" i="36"/>
  <c r="AL938" i="36"/>
  <c r="AM938" i="36"/>
  <c r="R939" i="36"/>
  <c r="S939" i="36"/>
  <c r="T939" i="36"/>
  <c r="U939" i="36"/>
  <c r="V939" i="36"/>
  <c r="W939" i="36"/>
  <c r="X939" i="36"/>
  <c r="Y939" i="36"/>
  <c r="Z939" i="36"/>
  <c r="AA939" i="36"/>
  <c r="AB939" i="36"/>
  <c r="AC939" i="36"/>
  <c r="AD939" i="36"/>
  <c r="AE939" i="36"/>
  <c r="AF939" i="36"/>
  <c r="AG939" i="36"/>
  <c r="AH939" i="36"/>
  <c r="AI939" i="36"/>
  <c r="AJ939" i="36"/>
  <c r="AK939" i="36"/>
  <c r="AL939" i="36"/>
  <c r="AM939" i="36"/>
  <c r="R940" i="36"/>
  <c r="S940" i="36"/>
  <c r="T940" i="36"/>
  <c r="U940" i="36"/>
  <c r="V940" i="36"/>
  <c r="W940" i="36"/>
  <c r="X940" i="36"/>
  <c r="Y940" i="36"/>
  <c r="Z940" i="36"/>
  <c r="AA940" i="36"/>
  <c r="AB940" i="36"/>
  <c r="AC940" i="36"/>
  <c r="AD940" i="36"/>
  <c r="AE940" i="36"/>
  <c r="AF940" i="36"/>
  <c r="AG940" i="36"/>
  <c r="AH940" i="36"/>
  <c r="AI940" i="36"/>
  <c r="AJ940" i="36"/>
  <c r="AK940" i="36"/>
  <c r="AL940" i="36"/>
  <c r="AM940" i="36"/>
  <c r="R941" i="36"/>
  <c r="S941" i="36"/>
  <c r="T941" i="36"/>
  <c r="U941" i="36"/>
  <c r="V941" i="36"/>
  <c r="W941" i="36"/>
  <c r="X941" i="36"/>
  <c r="Y941" i="36"/>
  <c r="Z941" i="36"/>
  <c r="AA941" i="36"/>
  <c r="AB941" i="36"/>
  <c r="AC941" i="36"/>
  <c r="AD941" i="36"/>
  <c r="AE941" i="36"/>
  <c r="AF941" i="36"/>
  <c r="AG941" i="36"/>
  <c r="AH941" i="36"/>
  <c r="AI941" i="36"/>
  <c r="AJ941" i="36"/>
  <c r="AK941" i="36"/>
  <c r="AL941" i="36"/>
  <c r="AM941" i="36"/>
  <c r="R942" i="36"/>
  <c r="S942" i="36"/>
  <c r="T942" i="36"/>
  <c r="U942" i="36"/>
  <c r="V942" i="36"/>
  <c r="W942" i="36"/>
  <c r="X942" i="36"/>
  <c r="Y942" i="36"/>
  <c r="Z942" i="36"/>
  <c r="AA942" i="36"/>
  <c r="AB942" i="36"/>
  <c r="AC942" i="36"/>
  <c r="AD942" i="36"/>
  <c r="AE942" i="36"/>
  <c r="AF942" i="36"/>
  <c r="AG942" i="36"/>
  <c r="AH942" i="36"/>
  <c r="AI942" i="36"/>
  <c r="AJ942" i="36"/>
  <c r="AK942" i="36"/>
  <c r="AL942" i="36"/>
  <c r="AM942" i="36"/>
  <c r="R943" i="36"/>
  <c r="S943" i="36"/>
  <c r="T943" i="36"/>
  <c r="U943" i="36"/>
  <c r="V943" i="36"/>
  <c r="W943" i="36"/>
  <c r="X943" i="36"/>
  <c r="Y943" i="36"/>
  <c r="Z943" i="36"/>
  <c r="AA943" i="36"/>
  <c r="AB943" i="36"/>
  <c r="AC943" i="36"/>
  <c r="AD943" i="36"/>
  <c r="AE943" i="36"/>
  <c r="AF943" i="36"/>
  <c r="AG943" i="36"/>
  <c r="AH943" i="36"/>
  <c r="AI943" i="36"/>
  <c r="AJ943" i="36"/>
  <c r="AK943" i="36"/>
  <c r="AL943" i="36"/>
  <c r="AM943" i="36"/>
  <c r="R944" i="36"/>
  <c r="S944" i="36"/>
  <c r="T944" i="36"/>
  <c r="U944" i="36"/>
  <c r="V944" i="36"/>
  <c r="W944" i="36"/>
  <c r="X944" i="36"/>
  <c r="Y944" i="36"/>
  <c r="Z944" i="36"/>
  <c r="AA944" i="36"/>
  <c r="AB944" i="36"/>
  <c r="AC944" i="36"/>
  <c r="AD944" i="36"/>
  <c r="AE944" i="36"/>
  <c r="AF944" i="36"/>
  <c r="AG944" i="36"/>
  <c r="AH944" i="36"/>
  <c r="AI944" i="36"/>
  <c r="AJ944" i="36"/>
  <c r="AK944" i="36"/>
  <c r="AL944" i="36"/>
  <c r="AM944" i="36"/>
  <c r="R945" i="36"/>
  <c r="S945" i="36"/>
  <c r="T945" i="36"/>
  <c r="U945" i="36"/>
  <c r="V945" i="36"/>
  <c r="W945" i="36"/>
  <c r="X945" i="36"/>
  <c r="Y945" i="36"/>
  <c r="Z945" i="36"/>
  <c r="AA945" i="36"/>
  <c r="AB945" i="36"/>
  <c r="AC945" i="36"/>
  <c r="AD945" i="36"/>
  <c r="AE945" i="36"/>
  <c r="AF945" i="36"/>
  <c r="AG945" i="36"/>
  <c r="AH945" i="36"/>
  <c r="AI945" i="36"/>
  <c r="AJ945" i="36"/>
  <c r="AK945" i="36"/>
  <c r="AL945" i="36"/>
  <c r="AM945" i="36"/>
  <c r="R946" i="36"/>
  <c r="S946" i="36"/>
  <c r="T946" i="36"/>
  <c r="U946" i="36"/>
  <c r="V946" i="36"/>
  <c r="W946" i="36"/>
  <c r="X946" i="36"/>
  <c r="Y946" i="36"/>
  <c r="Z946" i="36"/>
  <c r="AA946" i="36"/>
  <c r="AB946" i="36"/>
  <c r="AC946" i="36"/>
  <c r="AD946" i="36"/>
  <c r="AE946" i="36"/>
  <c r="AF946" i="36"/>
  <c r="AG946" i="36"/>
  <c r="AH946" i="36"/>
  <c r="AI946" i="36"/>
  <c r="AJ946" i="36"/>
  <c r="AK946" i="36"/>
  <c r="AL946" i="36"/>
  <c r="AM946" i="36"/>
  <c r="R947" i="36"/>
  <c r="S947" i="36"/>
  <c r="T947" i="36"/>
  <c r="U947" i="36"/>
  <c r="V947" i="36"/>
  <c r="W947" i="36"/>
  <c r="X947" i="36"/>
  <c r="Y947" i="36"/>
  <c r="Z947" i="36"/>
  <c r="AA947" i="36"/>
  <c r="AB947" i="36"/>
  <c r="AC947" i="36"/>
  <c r="AD947" i="36"/>
  <c r="AE947" i="36"/>
  <c r="AF947" i="36"/>
  <c r="AG947" i="36"/>
  <c r="AH947" i="36"/>
  <c r="AI947" i="36"/>
  <c r="AJ947" i="36"/>
  <c r="AK947" i="36"/>
  <c r="AL947" i="36"/>
  <c r="AM947" i="36"/>
  <c r="R948" i="36"/>
  <c r="S948" i="36"/>
  <c r="T948" i="36"/>
  <c r="U948" i="36"/>
  <c r="V948" i="36"/>
  <c r="W948" i="36"/>
  <c r="X948" i="36"/>
  <c r="Y948" i="36"/>
  <c r="Z948" i="36"/>
  <c r="AA948" i="36"/>
  <c r="AB948" i="36"/>
  <c r="AC948" i="36"/>
  <c r="AD948" i="36"/>
  <c r="AE948" i="36"/>
  <c r="AF948" i="36"/>
  <c r="AG948" i="36"/>
  <c r="AH948" i="36"/>
  <c r="AI948" i="36"/>
  <c r="AJ948" i="36"/>
  <c r="AK948" i="36"/>
  <c r="AL948" i="36"/>
  <c r="AM948" i="36"/>
  <c r="R949" i="36"/>
  <c r="S949" i="36"/>
  <c r="T949" i="36"/>
  <c r="U949" i="36"/>
  <c r="V949" i="36"/>
  <c r="W949" i="36"/>
  <c r="X949" i="36"/>
  <c r="Y949" i="36"/>
  <c r="Z949" i="36"/>
  <c r="AA949" i="36"/>
  <c r="AB949" i="36"/>
  <c r="AC949" i="36"/>
  <c r="AD949" i="36"/>
  <c r="AE949" i="36"/>
  <c r="AF949" i="36"/>
  <c r="AG949" i="36"/>
  <c r="AH949" i="36"/>
  <c r="AI949" i="36"/>
  <c r="AJ949" i="36"/>
  <c r="AK949" i="36"/>
  <c r="AL949" i="36"/>
  <c r="AM949" i="36"/>
  <c r="R950" i="36"/>
  <c r="S950" i="36"/>
  <c r="T950" i="36"/>
  <c r="U950" i="36"/>
  <c r="V950" i="36"/>
  <c r="W950" i="36"/>
  <c r="X950" i="36"/>
  <c r="Y950" i="36"/>
  <c r="Z950" i="36"/>
  <c r="AA950" i="36"/>
  <c r="AB950" i="36"/>
  <c r="AC950" i="36"/>
  <c r="AD950" i="36"/>
  <c r="AE950" i="36"/>
  <c r="AF950" i="36"/>
  <c r="AG950" i="36"/>
  <c r="AH950" i="36"/>
  <c r="AI950" i="36"/>
  <c r="AJ950" i="36"/>
  <c r="AK950" i="36"/>
  <c r="AL950" i="36"/>
  <c r="AM950" i="36"/>
  <c r="R951" i="36"/>
  <c r="S951" i="36"/>
  <c r="T951" i="36"/>
  <c r="U951" i="36"/>
  <c r="V951" i="36"/>
  <c r="W951" i="36"/>
  <c r="X951" i="36"/>
  <c r="Y951" i="36"/>
  <c r="Z951" i="36"/>
  <c r="AA951" i="36"/>
  <c r="AB951" i="36"/>
  <c r="AC951" i="36"/>
  <c r="AD951" i="36"/>
  <c r="AE951" i="36"/>
  <c r="AF951" i="36"/>
  <c r="AG951" i="36"/>
  <c r="AH951" i="36"/>
  <c r="AI951" i="36"/>
  <c r="AJ951" i="36"/>
  <c r="AK951" i="36"/>
  <c r="AL951" i="36"/>
  <c r="AM951" i="36"/>
  <c r="R952" i="36"/>
  <c r="S952" i="36"/>
  <c r="T952" i="36"/>
  <c r="U952" i="36"/>
  <c r="V952" i="36"/>
  <c r="W952" i="36"/>
  <c r="X952" i="36"/>
  <c r="Y952" i="36"/>
  <c r="Z952" i="36"/>
  <c r="AA952" i="36"/>
  <c r="AB952" i="36"/>
  <c r="AC952" i="36"/>
  <c r="AD952" i="36"/>
  <c r="AE952" i="36"/>
  <c r="AF952" i="36"/>
  <c r="AG952" i="36"/>
  <c r="AH952" i="36"/>
  <c r="AI952" i="36"/>
  <c r="AJ952" i="36"/>
  <c r="AK952" i="36"/>
  <c r="AL952" i="36"/>
  <c r="AM952" i="36"/>
  <c r="R953" i="36"/>
  <c r="S953" i="36"/>
  <c r="T953" i="36"/>
  <c r="U953" i="36"/>
  <c r="V953" i="36"/>
  <c r="W953" i="36"/>
  <c r="X953" i="36"/>
  <c r="Y953" i="36"/>
  <c r="Z953" i="36"/>
  <c r="AA953" i="36"/>
  <c r="AB953" i="36"/>
  <c r="AC953" i="36"/>
  <c r="AD953" i="36"/>
  <c r="AE953" i="36"/>
  <c r="AF953" i="36"/>
  <c r="AG953" i="36"/>
  <c r="AH953" i="36"/>
  <c r="AI953" i="36"/>
  <c r="AJ953" i="36"/>
  <c r="AK953" i="36"/>
  <c r="AL953" i="36"/>
  <c r="AM953" i="36"/>
  <c r="R954" i="36"/>
  <c r="S954" i="36"/>
  <c r="T954" i="36"/>
  <c r="U954" i="36"/>
  <c r="V954" i="36"/>
  <c r="W954" i="36"/>
  <c r="X954" i="36"/>
  <c r="Y954" i="36"/>
  <c r="Z954" i="36"/>
  <c r="AA954" i="36"/>
  <c r="AB954" i="36"/>
  <c r="AC954" i="36"/>
  <c r="AD954" i="36"/>
  <c r="AE954" i="36"/>
  <c r="AF954" i="36"/>
  <c r="AG954" i="36"/>
  <c r="AH954" i="36"/>
  <c r="AI954" i="36"/>
  <c r="AJ954" i="36"/>
  <c r="AK954" i="36"/>
  <c r="AL954" i="36"/>
  <c r="AM954" i="36"/>
  <c r="R955" i="36"/>
  <c r="S955" i="36"/>
  <c r="T955" i="36"/>
  <c r="U955" i="36"/>
  <c r="V955" i="36"/>
  <c r="W955" i="36"/>
  <c r="X955" i="36"/>
  <c r="Y955" i="36"/>
  <c r="Z955" i="36"/>
  <c r="AA955" i="36"/>
  <c r="AB955" i="36"/>
  <c r="AC955" i="36"/>
  <c r="AD955" i="36"/>
  <c r="AE955" i="36"/>
  <c r="AF955" i="36"/>
  <c r="AG955" i="36"/>
  <c r="AH955" i="36"/>
  <c r="AI955" i="36"/>
  <c r="AJ955" i="36"/>
  <c r="AK955" i="36"/>
  <c r="AL955" i="36"/>
  <c r="AM955" i="36"/>
  <c r="R956" i="36"/>
  <c r="S956" i="36"/>
  <c r="T956" i="36"/>
  <c r="U956" i="36"/>
  <c r="V956" i="36"/>
  <c r="W956" i="36"/>
  <c r="X956" i="36"/>
  <c r="Y956" i="36"/>
  <c r="Z956" i="36"/>
  <c r="AA956" i="36"/>
  <c r="AB956" i="36"/>
  <c r="AC956" i="36"/>
  <c r="AD956" i="36"/>
  <c r="AE956" i="36"/>
  <c r="AF956" i="36"/>
  <c r="AG956" i="36"/>
  <c r="AH956" i="36"/>
  <c r="AI956" i="36"/>
  <c r="AJ956" i="36"/>
  <c r="AK956" i="36"/>
  <c r="AL956" i="36"/>
  <c r="AM956" i="36"/>
  <c r="R957" i="36"/>
  <c r="S957" i="36"/>
  <c r="T957" i="36"/>
  <c r="U957" i="36"/>
  <c r="V957" i="36"/>
  <c r="W957" i="36"/>
  <c r="X957" i="36"/>
  <c r="Y957" i="36"/>
  <c r="Z957" i="36"/>
  <c r="AA957" i="36"/>
  <c r="AB957" i="36"/>
  <c r="AC957" i="36"/>
  <c r="AD957" i="36"/>
  <c r="AE957" i="36"/>
  <c r="AF957" i="36"/>
  <c r="AG957" i="36"/>
  <c r="AH957" i="36"/>
  <c r="AI957" i="36"/>
  <c r="AJ957" i="36"/>
  <c r="AK957" i="36"/>
  <c r="AL957" i="36"/>
  <c r="AM957" i="36"/>
  <c r="R958" i="36"/>
  <c r="S958" i="36"/>
  <c r="T958" i="36"/>
  <c r="U958" i="36"/>
  <c r="V958" i="36"/>
  <c r="W958" i="36"/>
  <c r="X958" i="36"/>
  <c r="Y958" i="36"/>
  <c r="Z958" i="36"/>
  <c r="AA958" i="36"/>
  <c r="AB958" i="36"/>
  <c r="AC958" i="36"/>
  <c r="AD958" i="36"/>
  <c r="AE958" i="36"/>
  <c r="AF958" i="36"/>
  <c r="AG958" i="36"/>
  <c r="AH958" i="36"/>
  <c r="AI958" i="36"/>
  <c r="AJ958" i="36"/>
  <c r="AK958" i="36"/>
  <c r="AL958" i="36"/>
  <c r="AM958" i="36"/>
  <c r="R959" i="36"/>
  <c r="S959" i="36"/>
  <c r="T959" i="36"/>
  <c r="U959" i="36"/>
  <c r="V959" i="36"/>
  <c r="W959" i="36"/>
  <c r="X959" i="36"/>
  <c r="Y959" i="36"/>
  <c r="Z959" i="36"/>
  <c r="AA959" i="36"/>
  <c r="AB959" i="36"/>
  <c r="AC959" i="36"/>
  <c r="AD959" i="36"/>
  <c r="AE959" i="36"/>
  <c r="AF959" i="36"/>
  <c r="AG959" i="36"/>
  <c r="AH959" i="36"/>
  <c r="AI959" i="36"/>
  <c r="AJ959" i="36"/>
  <c r="AK959" i="36"/>
  <c r="AL959" i="36"/>
  <c r="AM959" i="36"/>
  <c r="R960" i="36"/>
  <c r="S960" i="36"/>
  <c r="T960" i="36"/>
  <c r="U960" i="36"/>
  <c r="V960" i="36"/>
  <c r="W960" i="36"/>
  <c r="X960" i="36"/>
  <c r="Y960" i="36"/>
  <c r="Z960" i="36"/>
  <c r="AA960" i="36"/>
  <c r="AB960" i="36"/>
  <c r="AC960" i="36"/>
  <c r="AD960" i="36"/>
  <c r="AE960" i="36"/>
  <c r="AF960" i="36"/>
  <c r="AG960" i="36"/>
  <c r="AH960" i="36"/>
  <c r="AI960" i="36"/>
  <c r="AJ960" i="36"/>
  <c r="AK960" i="36"/>
  <c r="AL960" i="36"/>
  <c r="AM960" i="36"/>
  <c r="R961" i="36"/>
  <c r="S961" i="36"/>
  <c r="T961" i="36"/>
  <c r="U961" i="36"/>
  <c r="V961" i="36"/>
  <c r="W961" i="36"/>
  <c r="X961" i="36"/>
  <c r="Y961" i="36"/>
  <c r="Z961" i="36"/>
  <c r="AA961" i="36"/>
  <c r="AB961" i="36"/>
  <c r="AC961" i="36"/>
  <c r="AD961" i="36"/>
  <c r="AE961" i="36"/>
  <c r="AF961" i="36"/>
  <c r="AG961" i="36"/>
  <c r="AH961" i="36"/>
  <c r="AI961" i="36"/>
  <c r="AJ961" i="36"/>
  <c r="AK961" i="36"/>
  <c r="AL961" i="36"/>
  <c r="AM961" i="36"/>
  <c r="R962" i="36"/>
  <c r="S962" i="36"/>
  <c r="T962" i="36"/>
  <c r="U962" i="36"/>
  <c r="V962" i="36"/>
  <c r="W962" i="36"/>
  <c r="X962" i="36"/>
  <c r="Y962" i="36"/>
  <c r="Z962" i="36"/>
  <c r="AA962" i="36"/>
  <c r="AB962" i="36"/>
  <c r="AC962" i="36"/>
  <c r="AD962" i="36"/>
  <c r="AE962" i="36"/>
  <c r="AF962" i="36"/>
  <c r="AG962" i="36"/>
  <c r="AH962" i="36"/>
  <c r="AI962" i="36"/>
  <c r="AJ962" i="36"/>
  <c r="AK962" i="36"/>
  <c r="AL962" i="36"/>
  <c r="AM962" i="36"/>
  <c r="R963" i="36"/>
  <c r="S963" i="36"/>
  <c r="T963" i="36"/>
  <c r="U963" i="36"/>
  <c r="V963" i="36"/>
  <c r="W963" i="36"/>
  <c r="X963" i="36"/>
  <c r="Y963" i="36"/>
  <c r="Z963" i="36"/>
  <c r="AA963" i="36"/>
  <c r="AB963" i="36"/>
  <c r="AC963" i="36"/>
  <c r="AD963" i="36"/>
  <c r="AE963" i="36"/>
  <c r="AF963" i="36"/>
  <c r="AG963" i="36"/>
  <c r="AH963" i="36"/>
  <c r="AI963" i="36"/>
  <c r="AJ963" i="36"/>
  <c r="AK963" i="36"/>
  <c r="AL963" i="36"/>
  <c r="AM963" i="36"/>
  <c r="R964" i="36"/>
  <c r="S964" i="36"/>
  <c r="T964" i="36"/>
  <c r="U964" i="36"/>
  <c r="V964" i="36"/>
  <c r="W964" i="36"/>
  <c r="X964" i="36"/>
  <c r="Y964" i="36"/>
  <c r="Z964" i="36"/>
  <c r="AA964" i="36"/>
  <c r="AB964" i="36"/>
  <c r="AC964" i="36"/>
  <c r="AD964" i="36"/>
  <c r="AE964" i="36"/>
  <c r="AF964" i="36"/>
  <c r="AG964" i="36"/>
  <c r="AH964" i="36"/>
  <c r="AI964" i="36"/>
  <c r="AJ964" i="36"/>
  <c r="AK964" i="36"/>
  <c r="AL964" i="36"/>
  <c r="AM964" i="36"/>
  <c r="R965" i="36"/>
  <c r="S965" i="36"/>
  <c r="T965" i="36"/>
  <c r="U965" i="36"/>
  <c r="V965" i="36"/>
  <c r="W965" i="36"/>
  <c r="X965" i="36"/>
  <c r="Y965" i="36"/>
  <c r="Z965" i="36"/>
  <c r="AA965" i="36"/>
  <c r="AB965" i="36"/>
  <c r="AC965" i="36"/>
  <c r="AD965" i="36"/>
  <c r="AE965" i="36"/>
  <c r="AF965" i="36"/>
  <c r="AG965" i="36"/>
  <c r="AH965" i="36"/>
  <c r="AI965" i="36"/>
  <c r="AJ965" i="36"/>
  <c r="AK965" i="36"/>
  <c r="AL965" i="36"/>
  <c r="AM965" i="36"/>
  <c r="R966" i="36"/>
  <c r="S966" i="36"/>
  <c r="T966" i="36"/>
  <c r="U966" i="36"/>
  <c r="V966" i="36"/>
  <c r="W966" i="36"/>
  <c r="X966" i="36"/>
  <c r="Y966" i="36"/>
  <c r="Z966" i="36"/>
  <c r="AA966" i="36"/>
  <c r="AB966" i="36"/>
  <c r="AC966" i="36"/>
  <c r="AD966" i="36"/>
  <c r="AE966" i="36"/>
  <c r="AF966" i="36"/>
  <c r="AG966" i="36"/>
  <c r="AH966" i="36"/>
  <c r="AI966" i="36"/>
  <c r="AJ966" i="36"/>
  <c r="AK966" i="36"/>
  <c r="AL966" i="36"/>
  <c r="AM966" i="36"/>
  <c r="R967" i="36"/>
  <c r="S967" i="36"/>
  <c r="T967" i="36"/>
  <c r="U967" i="36"/>
  <c r="V967" i="36"/>
  <c r="W967" i="36"/>
  <c r="X967" i="36"/>
  <c r="Y967" i="36"/>
  <c r="Z967" i="36"/>
  <c r="AA967" i="36"/>
  <c r="AB967" i="36"/>
  <c r="AC967" i="36"/>
  <c r="AD967" i="36"/>
  <c r="AE967" i="36"/>
  <c r="AF967" i="36"/>
  <c r="AG967" i="36"/>
  <c r="AH967" i="36"/>
  <c r="AI967" i="36"/>
  <c r="AJ967" i="36"/>
  <c r="AK967" i="36"/>
  <c r="AL967" i="36"/>
  <c r="AM967" i="36"/>
  <c r="R968" i="36"/>
  <c r="S968" i="36"/>
  <c r="T968" i="36"/>
  <c r="U968" i="36"/>
  <c r="V968" i="36"/>
  <c r="W968" i="36"/>
  <c r="X968" i="36"/>
  <c r="Y968" i="36"/>
  <c r="Z968" i="36"/>
  <c r="AA968" i="36"/>
  <c r="AB968" i="36"/>
  <c r="AC968" i="36"/>
  <c r="AD968" i="36"/>
  <c r="AE968" i="36"/>
  <c r="AF968" i="36"/>
  <c r="AG968" i="36"/>
  <c r="AH968" i="36"/>
  <c r="AI968" i="36"/>
  <c r="AJ968" i="36"/>
  <c r="AK968" i="36"/>
  <c r="AL968" i="36"/>
  <c r="AM968" i="36"/>
  <c r="R969" i="36"/>
  <c r="S969" i="36"/>
  <c r="T969" i="36"/>
  <c r="U969" i="36"/>
  <c r="V969" i="36"/>
  <c r="W969" i="36"/>
  <c r="X969" i="36"/>
  <c r="Y969" i="36"/>
  <c r="Z969" i="36"/>
  <c r="AA969" i="36"/>
  <c r="AB969" i="36"/>
  <c r="AC969" i="36"/>
  <c r="AD969" i="36"/>
  <c r="AE969" i="36"/>
  <c r="AF969" i="36"/>
  <c r="AG969" i="36"/>
  <c r="AH969" i="36"/>
  <c r="AI969" i="36"/>
  <c r="AJ969" i="36"/>
  <c r="AK969" i="36"/>
  <c r="AL969" i="36"/>
  <c r="AM969" i="36"/>
  <c r="R970" i="36"/>
  <c r="S970" i="36"/>
  <c r="T970" i="36"/>
  <c r="U970" i="36"/>
  <c r="V970" i="36"/>
  <c r="W970" i="36"/>
  <c r="X970" i="36"/>
  <c r="Y970" i="36"/>
  <c r="Z970" i="36"/>
  <c r="AA970" i="36"/>
  <c r="AB970" i="36"/>
  <c r="AC970" i="36"/>
  <c r="AD970" i="36"/>
  <c r="AE970" i="36"/>
  <c r="AF970" i="36"/>
  <c r="AG970" i="36"/>
  <c r="AH970" i="36"/>
  <c r="AI970" i="36"/>
  <c r="AJ970" i="36"/>
  <c r="AK970" i="36"/>
  <c r="AL970" i="36"/>
  <c r="AM970" i="36"/>
  <c r="R971" i="36"/>
  <c r="S971" i="36"/>
  <c r="T971" i="36"/>
  <c r="U971" i="36"/>
  <c r="V971" i="36"/>
  <c r="W971" i="36"/>
  <c r="X971" i="36"/>
  <c r="Y971" i="36"/>
  <c r="Z971" i="36"/>
  <c r="AA971" i="36"/>
  <c r="AB971" i="36"/>
  <c r="AC971" i="36"/>
  <c r="AD971" i="36"/>
  <c r="AE971" i="36"/>
  <c r="AF971" i="36"/>
  <c r="AG971" i="36"/>
  <c r="AH971" i="36"/>
  <c r="AI971" i="36"/>
  <c r="AJ971" i="36"/>
  <c r="AK971" i="36"/>
  <c r="AL971" i="36"/>
  <c r="AM971" i="36"/>
  <c r="R972" i="36"/>
  <c r="S972" i="36"/>
  <c r="T972" i="36"/>
  <c r="U972" i="36"/>
  <c r="V972" i="36"/>
  <c r="W972" i="36"/>
  <c r="X972" i="36"/>
  <c r="Y972" i="36"/>
  <c r="Z972" i="36"/>
  <c r="AA972" i="36"/>
  <c r="AB972" i="36"/>
  <c r="AC972" i="36"/>
  <c r="AD972" i="36"/>
  <c r="AE972" i="36"/>
  <c r="AF972" i="36"/>
  <c r="AG972" i="36"/>
  <c r="AH972" i="36"/>
  <c r="AI972" i="36"/>
  <c r="AJ972" i="36"/>
  <c r="AK972" i="36"/>
  <c r="AL972" i="36"/>
  <c r="AM972" i="36"/>
  <c r="R973" i="36"/>
  <c r="S973" i="36"/>
  <c r="T973" i="36"/>
  <c r="U973" i="36"/>
  <c r="V973" i="36"/>
  <c r="W973" i="36"/>
  <c r="X973" i="36"/>
  <c r="Y973" i="36"/>
  <c r="Z973" i="36"/>
  <c r="AA973" i="36"/>
  <c r="AB973" i="36"/>
  <c r="AC973" i="36"/>
  <c r="AD973" i="36"/>
  <c r="AE973" i="36"/>
  <c r="AF973" i="36"/>
  <c r="AG973" i="36"/>
  <c r="AH973" i="36"/>
  <c r="AI973" i="36"/>
  <c r="AJ973" i="36"/>
  <c r="AK973" i="36"/>
  <c r="AL973" i="36"/>
  <c r="AM973" i="36"/>
  <c r="R974" i="36"/>
  <c r="S974" i="36"/>
  <c r="T974" i="36"/>
  <c r="U974" i="36"/>
  <c r="V974" i="36"/>
  <c r="W974" i="36"/>
  <c r="X974" i="36"/>
  <c r="Y974" i="36"/>
  <c r="Z974" i="36"/>
  <c r="AA974" i="36"/>
  <c r="AB974" i="36"/>
  <c r="AC974" i="36"/>
  <c r="AD974" i="36"/>
  <c r="AE974" i="36"/>
  <c r="AF974" i="36"/>
  <c r="AG974" i="36"/>
  <c r="AH974" i="36"/>
  <c r="AI974" i="36"/>
  <c r="AJ974" i="36"/>
  <c r="AK974" i="36"/>
  <c r="AL974" i="36"/>
  <c r="AM974" i="36"/>
  <c r="R975" i="36"/>
  <c r="S975" i="36"/>
  <c r="T975" i="36"/>
  <c r="U975" i="36"/>
  <c r="V975" i="36"/>
  <c r="W975" i="36"/>
  <c r="X975" i="36"/>
  <c r="Y975" i="36"/>
  <c r="Z975" i="36"/>
  <c r="AA975" i="36"/>
  <c r="AB975" i="36"/>
  <c r="AC975" i="36"/>
  <c r="AD975" i="36"/>
  <c r="AE975" i="36"/>
  <c r="AF975" i="36"/>
  <c r="AG975" i="36"/>
  <c r="AH975" i="36"/>
  <c r="AI975" i="36"/>
  <c r="AJ975" i="36"/>
  <c r="AK975" i="36"/>
  <c r="AL975" i="36"/>
  <c r="AM975" i="36"/>
  <c r="R976" i="36"/>
  <c r="S976" i="36"/>
  <c r="T976" i="36"/>
  <c r="U976" i="36"/>
  <c r="V976" i="36"/>
  <c r="W976" i="36"/>
  <c r="X976" i="36"/>
  <c r="Y976" i="36"/>
  <c r="Z976" i="36"/>
  <c r="AA976" i="36"/>
  <c r="AB976" i="36"/>
  <c r="AC976" i="36"/>
  <c r="AD976" i="36"/>
  <c r="AE976" i="36"/>
  <c r="AF976" i="36"/>
  <c r="AG976" i="36"/>
  <c r="AH976" i="36"/>
  <c r="AI976" i="36"/>
  <c r="AJ976" i="36"/>
  <c r="AK976" i="36"/>
  <c r="AL976" i="36"/>
  <c r="AM976" i="36"/>
  <c r="R977" i="36"/>
  <c r="S977" i="36"/>
  <c r="T977" i="36"/>
  <c r="U977" i="36"/>
  <c r="V977" i="36"/>
  <c r="W977" i="36"/>
  <c r="X977" i="36"/>
  <c r="Y977" i="36"/>
  <c r="Z977" i="36"/>
  <c r="AA977" i="36"/>
  <c r="AB977" i="36"/>
  <c r="AC977" i="36"/>
  <c r="AD977" i="36"/>
  <c r="AE977" i="36"/>
  <c r="AF977" i="36"/>
  <c r="AG977" i="36"/>
  <c r="AH977" i="36"/>
  <c r="AI977" i="36"/>
  <c r="AJ977" i="36"/>
  <c r="AK977" i="36"/>
  <c r="AL977" i="36"/>
  <c r="AM977" i="36"/>
  <c r="R978" i="36"/>
  <c r="S978" i="36"/>
  <c r="T978" i="36"/>
  <c r="U978" i="36"/>
  <c r="V978" i="36"/>
  <c r="W978" i="36"/>
  <c r="X978" i="36"/>
  <c r="Y978" i="36"/>
  <c r="Z978" i="36"/>
  <c r="AA978" i="36"/>
  <c r="AB978" i="36"/>
  <c r="AC978" i="36"/>
  <c r="AD978" i="36"/>
  <c r="AE978" i="36"/>
  <c r="AF978" i="36"/>
  <c r="AG978" i="36"/>
  <c r="AH978" i="36"/>
  <c r="AI978" i="36"/>
  <c r="AJ978" i="36"/>
  <c r="AK978" i="36"/>
  <c r="AL978" i="36"/>
  <c r="AM978" i="36"/>
  <c r="R979" i="36"/>
  <c r="S979" i="36"/>
  <c r="T979" i="36"/>
  <c r="U979" i="36"/>
  <c r="V979" i="36"/>
  <c r="W979" i="36"/>
  <c r="X979" i="36"/>
  <c r="Y979" i="36"/>
  <c r="Z979" i="36"/>
  <c r="AA979" i="36"/>
  <c r="AB979" i="36"/>
  <c r="AC979" i="36"/>
  <c r="AD979" i="36"/>
  <c r="AE979" i="36"/>
  <c r="AF979" i="36"/>
  <c r="AG979" i="36"/>
  <c r="AH979" i="36"/>
  <c r="AI979" i="36"/>
  <c r="AJ979" i="36"/>
  <c r="AK979" i="36"/>
  <c r="AL979" i="36"/>
  <c r="AM979" i="36"/>
  <c r="R980" i="36"/>
  <c r="S980" i="36"/>
  <c r="T980" i="36"/>
  <c r="U980" i="36"/>
  <c r="V980" i="36"/>
  <c r="W980" i="36"/>
  <c r="X980" i="36"/>
  <c r="Y980" i="36"/>
  <c r="Z980" i="36"/>
  <c r="AA980" i="36"/>
  <c r="AB980" i="36"/>
  <c r="AC980" i="36"/>
  <c r="AD980" i="36"/>
  <c r="AE980" i="36"/>
  <c r="AF980" i="36"/>
  <c r="AG980" i="36"/>
  <c r="AH980" i="36"/>
  <c r="AI980" i="36"/>
  <c r="AJ980" i="36"/>
  <c r="AK980" i="36"/>
  <c r="AL980" i="36"/>
  <c r="AM980" i="36"/>
  <c r="R981" i="36"/>
  <c r="S981" i="36"/>
  <c r="T981" i="36"/>
  <c r="U981" i="36"/>
  <c r="V981" i="36"/>
  <c r="W981" i="36"/>
  <c r="X981" i="36"/>
  <c r="Y981" i="36"/>
  <c r="Z981" i="36"/>
  <c r="AA981" i="36"/>
  <c r="AB981" i="36"/>
  <c r="AC981" i="36"/>
  <c r="AD981" i="36"/>
  <c r="AE981" i="36"/>
  <c r="AF981" i="36"/>
  <c r="AG981" i="36"/>
  <c r="AH981" i="36"/>
  <c r="AI981" i="36"/>
  <c r="AJ981" i="36"/>
  <c r="AK981" i="36"/>
  <c r="AL981" i="36"/>
  <c r="AM981" i="36"/>
  <c r="R982" i="36"/>
  <c r="S982" i="36"/>
  <c r="T982" i="36"/>
  <c r="U982" i="36"/>
  <c r="V982" i="36"/>
  <c r="W982" i="36"/>
  <c r="X982" i="36"/>
  <c r="Y982" i="36"/>
  <c r="Z982" i="36"/>
  <c r="AA982" i="36"/>
  <c r="AB982" i="36"/>
  <c r="AC982" i="36"/>
  <c r="AD982" i="36"/>
  <c r="AE982" i="36"/>
  <c r="AF982" i="36"/>
  <c r="AG982" i="36"/>
  <c r="AH982" i="36"/>
  <c r="AI982" i="36"/>
  <c r="AJ982" i="36"/>
  <c r="AK982" i="36"/>
  <c r="AL982" i="36"/>
  <c r="AM982" i="36"/>
  <c r="R983" i="36"/>
  <c r="S983" i="36"/>
  <c r="T983" i="36"/>
  <c r="U983" i="36"/>
  <c r="V983" i="36"/>
  <c r="W983" i="36"/>
  <c r="X983" i="36"/>
  <c r="Y983" i="36"/>
  <c r="Z983" i="36"/>
  <c r="AA983" i="36"/>
  <c r="AB983" i="36"/>
  <c r="AC983" i="36"/>
  <c r="AD983" i="36"/>
  <c r="AE983" i="36"/>
  <c r="AF983" i="36"/>
  <c r="AG983" i="36"/>
  <c r="AH983" i="36"/>
  <c r="AI983" i="36"/>
  <c r="AJ983" i="36"/>
  <c r="AK983" i="36"/>
  <c r="AL983" i="36"/>
  <c r="AM983" i="36"/>
  <c r="R984" i="36"/>
  <c r="S984" i="36"/>
  <c r="T984" i="36"/>
  <c r="U984" i="36"/>
  <c r="V984" i="36"/>
  <c r="W984" i="36"/>
  <c r="X984" i="36"/>
  <c r="Y984" i="36"/>
  <c r="Z984" i="36"/>
  <c r="AA984" i="36"/>
  <c r="AB984" i="36"/>
  <c r="AC984" i="36"/>
  <c r="AD984" i="36"/>
  <c r="AE984" i="36"/>
  <c r="AF984" i="36"/>
  <c r="AG984" i="36"/>
  <c r="AH984" i="36"/>
  <c r="AI984" i="36"/>
  <c r="AJ984" i="36"/>
  <c r="AK984" i="36"/>
  <c r="AL984" i="36"/>
  <c r="AM984" i="36"/>
  <c r="R985" i="36"/>
  <c r="S985" i="36"/>
  <c r="T985" i="36"/>
  <c r="U985" i="36"/>
  <c r="V985" i="36"/>
  <c r="W985" i="36"/>
  <c r="X985" i="36"/>
  <c r="Y985" i="36"/>
  <c r="Z985" i="36"/>
  <c r="AA985" i="36"/>
  <c r="AB985" i="36"/>
  <c r="AC985" i="36"/>
  <c r="AD985" i="36"/>
  <c r="AE985" i="36"/>
  <c r="AF985" i="36"/>
  <c r="AG985" i="36"/>
  <c r="AH985" i="36"/>
  <c r="AI985" i="36"/>
  <c r="AJ985" i="36"/>
  <c r="AK985" i="36"/>
  <c r="AL985" i="36"/>
  <c r="AM985" i="36"/>
  <c r="R986" i="36"/>
  <c r="S986" i="36"/>
  <c r="T986" i="36"/>
  <c r="U986" i="36"/>
  <c r="V986" i="36"/>
  <c r="W986" i="36"/>
  <c r="X986" i="36"/>
  <c r="Y986" i="36"/>
  <c r="Z986" i="36"/>
  <c r="AA986" i="36"/>
  <c r="AB986" i="36"/>
  <c r="AC986" i="36"/>
  <c r="AD986" i="36"/>
  <c r="AE986" i="36"/>
  <c r="AF986" i="36"/>
  <c r="AG986" i="36"/>
  <c r="AH986" i="36"/>
  <c r="AI986" i="36"/>
  <c r="AJ986" i="36"/>
  <c r="AK986" i="36"/>
  <c r="AL986" i="36"/>
  <c r="AM986" i="36"/>
  <c r="R987" i="36"/>
  <c r="S987" i="36"/>
  <c r="T987" i="36"/>
  <c r="U987" i="36"/>
  <c r="V987" i="36"/>
  <c r="W987" i="36"/>
  <c r="X987" i="36"/>
  <c r="Y987" i="36"/>
  <c r="Z987" i="36"/>
  <c r="AA987" i="36"/>
  <c r="AB987" i="36"/>
  <c r="AC987" i="36"/>
  <c r="AD987" i="36"/>
  <c r="AE987" i="36"/>
  <c r="AF987" i="36"/>
  <c r="AG987" i="36"/>
  <c r="AH987" i="36"/>
  <c r="AI987" i="36"/>
  <c r="AJ987" i="36"/>
  <c r="AK987" i="36"/>
  <c r="AL987" i="36"/>
  <c r="AM987" i="36"/>
  <c r="R988" i="36"/>
  <c r="S988" i="36"/>
  <c r="T988" i="36"/>
  <c r="U988" i="36"/>
  <c r="V988" i="36"/>
  <c r="W988" i="36"/>
  <c r="X988" i="36"/>
  <c r="Y988" i="36"/>
  <c r="Z988" i="36"/>
  <c r="AA988" i="36"/>
  <c r="AB988" i="36"/>
  <c r="AC988" i="36"/>
  <c r="AD988" i="36"/>
  <c r="AE988" i="36"/>
  <c r="AF988" i="36"/>
  <c r="AG988" i="36"/>
  <c r="AH988" i="36"/>
  <c r="AI988" i="36"/>
  <c r="AJ988" i="36"/>
  <c r="AK988" i="36"/>
  <c r="AL988" i="36"/>
  <c r="AM988" i="36"/>
  <c r="R989" i="36"/>
  <c r="S989" i="36"/>
  <c r="T989" i="36"/>
  <c r="U989" i="36"/>
  <c r="V989" i="36"/>
  <c r="W989" i="36"/>
  <c r="X989" i="36"/>
  <c r="Y989" i="36"/>
  <c r="Z989" i="36"/>
  <c r="AA989" i="36"/>
  <c r="AB989" i="36"/>
  <c r="AC989" i="36"/>
  <c r="AD989" i="36"/>
  <c r="AE989" i="36"/>
  <c r="AF989" i="36"/>
  <c r="AG989" i="36"/>
  <c r="AH989" i="36"/>
  <c r="AI989" i="36"/>
  <c r="AJ989" i="36"/>
  <c r="AK989" i="36"/>
  <c r="AL989" i="36"/>
  <c r="AM989" i="36"/>
  <c r="R990" i="36"/>
  <c r="S990" i="36"/>
  <c r="T990" i="36"/>
  <c r="U990" i="36"/>
  <c r="V990" i="36"/>
  <c r="W990" i="36"/>
  <c r="X990" i="36"/>
  <c r="Y990" i="36"/>
  <c r="Z990" i="36"/>
  <c r="AA990" i="36"/>
  <c r="AB990" i="36"/>
  <c r="AC990" i="36"/>
  <c r="AD990" i="36"/>
  <c r="AE990" i="36"/>
  <c r="AF990" i="36"/>
  <c r="AG990" i="36"/>
  <c r="AH990" i="36"/>
  <c r="AI990" i="36"/>
  <c r="AJ990" i="36"/>
  <c r="AK990" i="36"/>
  <c r="AL990" i="36"/>
  <c r="AM990" i="36"/>
  <c r="R991" i="36"/>
  <c r="S991" i="36"/>
  <c r="T991" i="36"/>
  <c r="U991" i="36"/>
  <c r="V991" i="36"/>
  <c r="W991" i="36"/>
  <c r="X991" i="36"/>
  <c r="Y991" i="36"/>
  <c r="Z991" i="36"/>
  <c r="AA991" i="36"/>
  <c r="AB991" i="36"/>
  <c r="AC991" i="36"/>
  <c r="AD991" i="36"/>
  <c r="AE991" i="36"/>
  <c r="AF991" i="36"/>
  <c r="AG991" i="36"/>
  <c r="AH991" i="36"/>
  <c r="AI991" i="36"/>
  <c r="AJ991" i="36"/>
  <c r="AK991" i="36"/>
  <c r="AL991" i="36"/>
  <c r="AM991" i="36"/>
  <c r="R992" i="36"/>
  <c r="S992" i="36"/>
  <c r="T992" i="36"/>
  <c r="U992" i="36"/>
  <c r="V992" i="36"/>
  <c r="W992" i="36"/>
  <c r="X992" i="36"/>
  <c r="Y992" i="36"/>
  <c r="Z992" i="36"/>
  <c r="AA992" i="36"/>
  <c r="AB992" i="36"/>
  <c r="AC992" i="36"/>
  <c r="AD992" i="36"/>
  <c r="AE992" i="36"/>
  <c r="AF992" i="36"/>
  <c r="AG992" i="36"/>
  <c r="AH992" i="36"/>
  <c r="AI992" i="36"/>
  <c r="AJ992" i="36"/>
  <c r="AK992" i="36"/>
  <c r="AL992" i="36"/>
  <c r="AM992" i="36"/>
  <c r="R993" i="36"/>
  <c r="S993" i="36"/>
  <c r="T993" i="36"/>
  <c r="U993" i="36"/>
  <c r="V993" i="36"/>
  <c r="W993" i="36"/>
  <c r="X993" i="36"/>
  <c r="Y993" i="36"/>
  <c r="Z993" i="36"/>
  <c r="AA993" i="36"/>
  <c r="AB993" i="36"/>
  <c r="AC993" i="36"/>
  <c r="AD993" i="36"/>
  <c r="AE993" i="36"/>
  <c r="AF993" i="36"/>
  <c r="AG993" i="36"/>
  <c r="AH993" i="36"/>
  <c r="AI993" i="36"/>
  <c r="AJ993" i="36"/>
  <c r="AK993" i="36"/>
  <c r="AL993" i="36"/>
  <c r="AM993" i="36"/>
  <c r="R994" i="36"/>
  <c r="S994" i="36"/>
  <c r="T994" i="36"/>
  <c r="U994" i="36"/>
  <c r="V994" i="36"/>
  <c r="W994" i="36"/>
  <c r="X994" i="36"/>
  <c r="Y994" i="36"/>
  <c r="Z994" i="36"/>
  <c r="AA994" i="36"/>
  <c r="AB994" i="36"/>
  <c r="AC994" i="36"/>
  <c r="AD994" i="36"/>
  <c r="AE994" i="36"/>
  <c r="AF994" i="36"/>
  <c r="AG994" i="36"/>
  <c r="AH994" i="36"/>
  <c r="AI994" i="36"/>
  <c r="AJ994" i="36"/>
  <c r="AK994" i="36"/>
  <c r="AL994" i="36"/>
  <c r="AM994" i="36"/>
  <c r="R995" i="36"/>
  <c r="S995" i="36"/>
  <c r="T995" i="36"/>
  <c r="U995" i="36"/>
  <c r="V995" i="36"/>
  <c r="W995" i="36"/>
  <c r="X995" i="36"/>
  <c r="Y995" i="36"/>
  <c r="Z995" i="36"/>
  <c r="AA995" i="36"/>
  <c r="AB995" i="36"/>
  <c r="AC995" i="36"/>
  <c r="AD995" i="36"/>
  <c r="AE995" i="36"/>
  <c r="AF995" i="36"/>
  <c r="AG995" i="36"/>
  <c r="AH995" i="36"/>
  <c r="AI995" i="36"/>
  <c r="AJ995" i="36"/>
  <c r="AK995" i="36"/>
  <c r="AL995" i="36"/>
  <c r="AM995" i="36"/>
  <c r="R996" i="36"/>
  <c r="S996" i="36"/>
  <c r="T996" i="36"/>
  <c r="U996" i="36"/>
  <c r="V996" i="36"/>
  <c r="W996" i="36"/>
  <c r="X996" i="36"/>
  <c r="Y996" i="36"/>
  <c r="Z996" i="36"/>
  <c r="AA996" i="36"/>
  <c r="AB996" i="36"/>
  <c r="AC996" i="36"/>
  <c r="AD996" i="36"/>
  <c r="AE996" i="36"/>
  <c r="AF996" i="36"/>
  <c r="AG996" i="36"/>
  <c r="AH996" i="36"/>
  <c r="AI996" i="36"/>
  <c r="AJ996" i="36"/>
  <c r="AK996" i="36"/>
  <c r="AL996" i="36"/>
  <c r="AM996" i="36"/>
  <c r="R997" i="36"/>
  <c r="S997" i="36"/>
  <c r="T997" i="36"/>
  <c r="U997" i="36"/>
  <c r="V997" i="36"/>
  <c r="W997" i="36"/>
  <c r="X997" i="36"/>
  <c r="Y997" i="36"/>
  <c r="Z997" i="36"/>
  <c r="AA997" i="36"/>
  <c r="AB997" i="36"/>
  <c r="AC997" i="36"/>
  <c r="AD997" i="36"/>
  <c r="AE997" i="36"/>
  <c r="AF997" i="36"/>
  <c r="AG997" i="36"/>
  <c r="AH997" i="36"/>
  <c r="AI997" i="36"/>
  <c r="AJ997" i="36"/>
  <c r="AK997" i="36"/>
  <c r="AL997" i="36"/>
  <c r="AM997" i="36"/>
  <c r="R998" i="36"/>
  <c r="S998" i="36"/>
  <c r="T998" i="36"/>
  <c r="U998" i="36"/>
  <c r="V998" i="36"/>
  <c r="W998" i="36"/>
  <c r="X998" i="36"/>
  <c r="Y998" i="36"/>
  <c r="Z998" i="36"/>
  <c r="AA998" i="36"/>
  <c r="AB998" i="36"/>
  <c r="AC998" i="36"/>
  <c r="AD998" i="36"/>
  <c r="AE998" i="36"/>
  <c r="AF998" i="36"/>
  <c r="AG998" i="36"/>
  <c r="AH998" i="36"/>
  <c r="AI998" i="36"/>
  <c r="AJ998" i="36"/>
  <c r="AK998" i="36"/>
  <c r="AL998" i="36"/>
  <c r="AM998" i="36"/>
  <c r="R999" i="36"/>
  <c r="S999" i="36"/>
  <c r="T999" i="36"/>
  <c r="U999" i="36"/>
  <c r="V999" i="36"/>
  <c r="W999" i="36"/>
  <c r="X999" i="36"/>
  <c r="Y999" i="36"/>
  <c r="Z999" i="36"/>
  <c r="AA999" i="36"/>
  <c r="AB999" i="36"/>
  <c r="AC999" i="36"/>
  <c r="AD999" i="36"/>
  <c r="AE999" i="36"/>
  <c r="AF999" i="36"/>
  <c r="AG999" i="36"/>
  <c r="AH999" i="36"/>
  <c r="AI999" i="36"/>
  <c r="AJ999" i="36"/>
  <c r="AK999" i="36"/>
  <c r="AL999" i="36"/>
  <c r="AM999" i="36"/>
  <c r="R1000" i="36"/>
  <c r="S1000" i="36"/>
  <c r="T1000" i="36"/>
  <c r="U1000" i="36"/>
  <c r="V1000" i="36"/>
  <c r="W1000" i="36"/>
  <c r="X1000" i="36"/>
  <c r="Y1000" i="36"/>
  <c r="Z1000" i="36"/>
  <c r="AA1000" i="36"/>
  <c r="AB1000" i="36"/>
  <c r="AC1000" i="36"/>
  <c r="AD1000" i="36"/>
  <c r="AE1000" i="36"/>
  <c r="AF1000" i="36"/>
  <c r="AG1000" i="36"/>
  <c r="AH1000" i="36"/>
  <c r="AI1000" i="36"/>
  <c r="AJ1000" i="36"/>
  <c r="AK1000" i="36"/>
  <c r="AL1000" i="36"/>
  <c r="AM1000" i="36"/>
  <c r="R1001" i="36"/>
  <c r="S1001" i="36"/>
  <c r="T1001" i="36"/>
  <c r="U1001" i="36"/>
  <c r="V1001" i="36"/>
  <c r="W1001" i="36"/>
  <c r="X1001" i="36"/>
  <c r="Y1001" i="36"/>
  <c r="Z1001" i="36"/>
  <c r="AA1001" i="36"/>
  <c r="AB1001" i="36"/>
  <c r="AC1001" i="36"/>
  <c r="AD1001" i="36"/>
  <c r="AE1001" i="36"/>
  <c r="AF1001" i="36"/>
  <c r="AG1001" i="36"/>
  <c r="AH1001" i="36"/>
  <c r="AI1001" i="36"/>
  <c r="AJ1001" i="36"/>
  <c r="AK1001" i="36"/>
  <c r="AL1001" i="36"/>
  <c r="AM1001" i="36"/>
  <c r="R1002" i="36"/>
  <c r="S1002" i="36"/>
  <c r="T1002" i="36"/>
  <c r="U1002" i="36"/>
  <c r="V1002" i="36"/>
  <c r="W1002" i="36"/>
  <c r="X1002" i="36"/>
  <c r="Y1002" i="36"/>
  <c r="Z1002" i="36"/>
  <c r="AA1002" i="36"/>
  <c r="AB1002" i="36"/>
  <c r="AC1002" i="36"/>
  <c r="AD1002" i="36"/>
  <c r="AE1002" i="36"/>
  <c r="AF1002" i="36"/>
  <c r="AG1002" i="36"/>
  <c r="AH1002" i="36"/>
  <c r="AI1002" i="36"/>
  <c r="AJ1002" i="36"/>
  <c r="AK1002" i="36"/>
  <c r="AL1002" i="36"/>
  <c r="AM1002" i="36"/>
  <c r="R1003" i="36"/>
  <c r="S1003" i="36"/>
  <c r="T1003" i="36"/>
  <c r="U1003" i="36"/>
  <c r="V1003" i="36"/>
  <c r="W1003" i="36"/>
  <c r="X1003" i="36"/>
  <c r="Y1003" i="36"/>
  <c r="Z1003" i="36"/>
  <c r="AA1003" i="36"/>
  <c r="AB1003" i="36"/>
  <c r="AC1003" i="36"/>
  <c r="AD1003" i="36"/>
  <c r="AE1003" i="36"/>
  <c r="AF1003" i="36"/>
  <c r="AG1003" i="36"/>
  <c r="AH1003" i="36"/>
  <c r="AI1003" i="36"/>
  <c r="AJ1003" i="36"/>
  <c r="AK1003" i="36"/>
  <c r="AL1003" i="36"/>
  <c r="AM1003" i="36"/>
  <c r="R1004" i="36"/>
  <c r="S1004" i="36"/>
  <c r="T1004" i="36"/>
  <c r="U1004" i="36"/>
  <c r="V1004" i="36"/>
  <c r="W1004" i="36"/>
  <c r="X1004" i="36"/>
  <c r="Y1004" i="36"/>
  <c r="Z1004" i="36"/>
  <c r="AA1004" i="36"/>
  <c r="AB1004" i="36"/>
  <c r="AC1004" i="36"/>
  <c r="AD1004" i="36"/>
  <c r="AE1004" i="36"/>
  <c r="AF1004" i="36"/>
  <c r="AG1004" i="36"/>
  <c r="AH1004" i="36"/>
  <c r="AI1004" i="36"/>
  <c r="AJ1004" i="36"/>
  <c r="AK1004" i="36"/>
  <c r="AL1004" i="36"/>
  <c r="AM1004" i="36"/>
  <c r="R1005" i="36"/>
  <c r="S1005" i="36"/>
  <c r="T1005" i="36"/>
  <c r="U1005" i="36"/>
  <c r="V1005" i="36"/>
  <c r="W1005" i="36"/>
  <c r="X1005" i="36"/>
  <c r="Y1005" i="36"/>
  <c r="Z1005" i="36"/>
  <c r="AA1005" i="36"/>
  <c r="AB1005" i="36"/>
  <c r="AC1005" i="36"/>
  <c r="AD1005" i="36"/>
  <c r="AE1005" i="36"/>
  <c r="AF1005" i="36"/>
  <c r="AG1005" i="36"/>
  <c r="AH1005" i="36"/>
  <c r="AI1005" i="36"/>
  <c r="AJ1005" i="36"/>
  <c r="AK1005" i="36"/>
  <c r="AL1005" i="36"/>
  <c r="AM1005" i="36"/>
  <c r="R1006" i="36"/>
  <c r="S1006" i="36"/>
  <c r="T1006" i="36"/>
  <c r="U1006" i="36"/>
  <c r="V1006" i="36"/>
  <c r="W1006" i="36"/>
  <c r="X1006" i="36"/>
  <c r="Y1006" i="36"/>
  <c r="Z1006" i="36"/>
  <c r="AA1006" i="36"/>
  <c r="AB1006" i="36"/>
  <c r="AC1006" i="36"/>
  <c r="AD1006" i="36"/>
  <c r="AE1006" i="36"/>
  <c r="AF1006" i="36"/>
  <c r="AG1006" i="36"/>
  <c r="AH1006" i="36"/>
  <c r="AI1006" i="36"/>
  <c r="AJ1006" i="36"/>
  <c r="AK1006" i="36"/>
  <c r="AL1006" i="36"/>
  <c r="AM1006" i="36"/>
  <c r="R1007" i="36"/>
  <c r="S1007" i="36"/>
  <c r="T1007" i="36"/>
  <c r="U1007" i="36"/>
  <c r="V1007" i="36"/>
  <c r="W1007" i="36"/>
  <c r="X1007" i="36"/>
  <c r="Y1007" i="36"/>
  <c r="Z1007" i="36"/>
  <c r="AA1007" i="36"/>
  <c r="AB1007" i="36"/>
  <c r="AC1007" i="36"/>
  <c r="AD1007" i="36"/>
  <c r="AE1007" i="36"/>
  <c r="AF1007" i="36"/>
  <c r="AG1007" i="36"/>
  <c r="AH1007" i="36"/>
  <c r="AI1007" i="36"/>
  <c r="AJ1007" i="36"/>
  <c r="AK1007" i="36"/>
  <c r="AL1007" i="36"/>
  <c r="AM1007" i="36"/>
  <c r="R1008" i="36"/>
  <c r="S1008" i="36"/>
  <c r="T1008" i="36"/>
  <c r="U1008" i="36"/>
  <c r="V1008" i="36"/>
  <c r="W1008" i="36"/>
  <c r="X1008" i="36"/>
  <c r="Y1008" i="36"/>
  <c r="Z1008" i="36"/>
  <c r="AA1008" i="36"/>
  <c r="AB1008" i="36"/>
  <c r="AC1008" i="36"/>
  <c r="AD1008" i="36"/>
  <c r="AE1008" i="36"/>
  <c r="AF1008" i="36"/>
  <c r="AG1008" i="36"/>
  <c r="AH1008" i="36"/>
  <c r="AI1008" i="36"/>
  <c r="AJ1008" i="36"/>
  <c r="AK1008" i="36"/>
  <c r="AL1008" i="36"/>
  <c r="AM1008" i="36"/>
  <c r="R1009" i="36"/>
  <c r="S1009" i="36"/>
  <c r="T1009" i="36"/>
  <c r="U1009" i="36"/>
  <c r="V1009" i="36"/>
  <c r="W1009" i="36"/>
  <c r="X1009" i="36"/>
  <c r="Y1009" i="36"/>
  <c r="Z1009" i="36"/>
  <c r="AA1009" i="36"/>
  <c r="AB1009" i="36"/>
  <c r="AC1009" i="36"/>
  <c r="AD1009" i="36"/>
  <c r="AE1009" i="36"/>
  <c r="AF1009" i="36"/>
  <c r="AG1009" i="36"/>
  <c r="AH1009" i="36"/>
  <c r="AI1009" i="36"/>
  <c r="AJ1009" i="36"/>
  <c r="AK1009" i="36"/>
  <c r="AL1009" i="36"/>
  <c r="AM1009" i="36"/>
  <c r="R1010" i="36"/>
  <c r="S1010" i="36"/>
  <c r="T1010" i="36"/>
  <c r="U1010" i="36"/>
  <c r="V1010" i="36"/>
  <c r="W1010" i="36"/>
  <c r="X1010" i="36"/>
  <c r="Y1010" i="36"/>
  <c r="Z1010" i="36"/>
  <c r="AA1010" i="36"/>
  <c r="AB1010" i="36"/>
  <c r="AC1010" i="36"/>
  <c r="AD1010" i="36"/>
  <c r="AE1010" i="36"/>
  <c r="AF1010" i="36"/>
  <c r="AG1010" i="36"/>
  <c r="AH1010" i="36"/>
  <c r="AI1010" i="36"/>
  <c r="AJ1010" i="36"/>
  <c r="AK1010" i="36"/>
  <c r="AL1010" i="36"/>
  <c r="AM1010" i="36"/>
  <c r="R1011" i="36"/>
  <c r="S1011" i="36"/>
  <c r="T1011" i="36"/>
  <c r="U1011" i="36"/>
  <c r="V1011" i="36"/>
  <c r="W1011" i="36"/>
  <c r="X1011" i="36"/>
  <c r="Y1011" i="36"/>
  <c r="Z1011" i="36"/>
  <c r="AA1011" i="36"/>
  <c r="AB1011" i="36"/>
  <c r="AC1011" i="36"/>
  <c r="AD1011" i="36"/>
  <c r="AE1011" i="36"/>
  <c r="AF1011" i="36"/>
  <c r="AG1011" i="36"/>
  <c r="AH1011" i="36"/>
  <c r="AI1011" i="36"/>
  <c r="AJ1011" i="36"/>
  <c r="AK1011" i="36"/>
  <c r="AL1011" i="36"/>
  <c r="AM1011" i="36"/>
  <c r="R1012" i="36"/>
  <c r="S1012" i="36"/>
  <c r="T1012" i="36"/>
  <c r="U1012" i="36"/>
  <c r="V1012" i="36"/>
  <c r="W1012" i="36"/>
  <c r="X1012" i="36"/>
  <c r="Y1012" i="36"/>
  <c r="Z1012" i="36"/>
  <c r="AA1012" i="36"/>
  <c r="AB1012" i="36"/>
  <c r="AC1012" i="36"/>
  <c r="AD1012" i="36"/>
  <c r="AE1012" i="36"/>
  <c r="AF1012" i="36"/>
  <c r="AG1012" i="36"/>
  <c r="AH1012" i="36"/>
  <c r="AI1012" i="36"/>
  <c r="AJ1012" i="36"/>
  <c r="AK1012" i="36"/>
  <c r="AL1012" i="36"/>
  <c r="AM1012" i="36"/>
  <c r="R1013" i="36"/>
  <c r="S1013" i="36"/>
  <c r="T1013" i="36"/>
  <c r="U1013" i="36"/>
  <c r="V1013" i="36"/>
  <c r="W1013" i="36"/>
  <c r="X1013" i="36"/>
  <c r="Y1013" i="36"/>
  <c r="Z1013" i="36"/>
  <c r="AA1013" i="36"/>
  <c r="AB1013" i="36"/>
  <c r="AC1013" i="36"/>
  <c r="AD1013" i="36"/>
  <c r="AE1013" i="36"/>
  <c r="AF1013" i="36"/>
  <c r="AG1013" i="36"/>
  <c r="AH1013" i="36"/>
  <c r="AI1013" i="36"/>
  <c r="AJ1013" i="36"/>
  <c r="AK1013" i="36"/>
  <c r="AL1013" i="36"/>
  <c r="AM1013" i="36"/>
  <c r="R1014" i="36"/>
  <c r="S1014" i="36"/>
  <c r="T1014" i="36"/>
  <c r="U1014" i="36"/>
  <c r="V1014" i="36"/>
  <c r="W1014" i="36"/>
  <c r="X1014" i="36"/>
  <c r="Y1014" i="36"/>
  <c r="Z1014" i="36"/>
  <c r="AA1014" i="36"/>
  <c r="AB1014" i="36"/>
  <c r="AC1014" i="36"/>
  <c r="AD1014" i="36"/>
  <c r="AE1014" i="36"/>
  <c r="AF1014" i="36"/>
  <c r="AG1014" i="36"/>
  <c r="AH1014" i="36"/>
  <c r="AI1014" i="36"/>
  <c r="AJ1014" i="36"/>
  <c r="AK1014" i="36"/>
  <c r="AL1014" i="36"/>
  <c r="AM1014" i="36"/>
  <c r="R1015" i="36"/>
  <c r="S1015" i="36"/>
  <c r="T1015" i="36"/>
  <c r="U1015" i="36"/>
  <c r="V1015" i="36"/>
  <c r="W1015" i="36"/>
  <c r="X1015" i="36"/>
  <c r="Y1015" i="36"/>
  <c r="Z1015" i="36"/>
  <c r="AA1015" i="36"/>
  <c r="AB1015" i="36"/>
  <c r="AC1015" i="36"/>
  <c r="AD1015" i="36"/>
  <c r="AE1015" i="36"/>
  <c r="AF1015" i="36"/>
  <c r="AG1015" i="36"/>
  <c r="AH1015" i="36"/>
  <c r="AI1015" i="36"/>
  <c r="AJ1015" i="36"/>
  <c r="AK1015" i="36"/>
  <c r="AL1015" i="36"/>
  <c r="AM1015" i="36"/>
  <c r="R1016" i="36"/>
  <c r="S1016" i="36"/>
  <c r="T1016" i="36"/>
  <c r="U1016" i="36"/>
  <c r="V1016" i="36"/>
  <c r="W1016" i="36"/>
  <c r="X1016" i="36"/>
  <c r="Y1016" i="36"/>
  <c r="Z1016" i="36"/>
  <c r="AA1016" i="36"/>
  <c r="AB1016" i="36"/>
  <c r="AC1016" i="36"/>
  <c r="AD1016" i="36"/>
  <c r="AE1016" i="36"/>
  <c r="AF1016" i="36"/>
  <c r="AG1016" i="36"/>
  <c r="AH1016" i="36"/>
  <c r="AI1016" i="36"/>
  <c r="AJ1016" i="36"/>
  <c r="AK1016" i="36"/>
  <c r="AL1016" i="36"/>
  <c r="AM1016" i="36"/>
  <c r="R1017" i="36"/>
  <c r="S1017" i="36"/>
  <c r="T1017" i="36"/>
  <c r="U1017" i="36"/>
  <c r="V1017" i="36"/>
  <c r="W1017" i="36"/>
  <c r="X1017" i="36"/>
  <c r="Y1017" i="36"/>
  <c r="Z1017" i="36"/>
  <c r="AA1017" i="36"/>
  <c r="AB1017" i="36"/>
  <c r="AC1017" i="36"/>
  <c r="AD1017" i="36"/>
  <c r="AE1017" i="36"/>
  <c r="AF1017" i="36"/>
  <c r="AG1017" i="36"/>
  <c r="AH1017" i="36"/>
  <c r="AI1017" i="36"/>
  <c r="AJ1017" i="36"/>
  <c r="AK1017" i="36"/>
  <c r="AL1017" i="36"/>
  <c r="AM1017" i="36"/>
  <c r="R1018" i="36"/>
  <c r="S1018" i="36"/>
  <c r="T1018" i="36"/>
  <c r="U1018" i="36"/>
  <c r="V1018" i="36"/>
  <c r="W1018" i="36"/>
  <c r="X1018" i="36"/>
  <c r="Y1018" i="36"/>
  <c r="Z1018" i="36"/>
  <c r="AA1018" i="36"/>
  <c r="AB1018" i="36"/>
  <c r="AC1018" i="36"/>
  <c r="AD1018" i="36"/>
  <c r="AE1018" i="36"/>
  <c r="AF1018" i="36"/>
  <c r="AG1018" i="36"/>
  <c r="AH1018" i="36"/>
  <c r="AI1018" i="36"/>
  <c r="AJ1018" i="36"/>
  <c r="AK1018" i="36"/>
  <c r="AL1018" i="36"/>
  <c r="AM1018" i="36"/>
  <c r="R1019" i="36"/>
  <c r="S1019" i="36"/>
  <c r="T1019" i="36"/>
  <c r="U1019" i="36"/>
  <c r="V1019" i="36"/>
  <c r="W1019" i="36"/>
  <c r="X1019" i="36"/>
  <c r="Y1019" i="36"/>
  <c r="Z1019" i="36"/>
  <c r="AA1019" i="36"/>
  <c r="AB1019" i="36"/>
  <c r="AC1019" i="36"/>
  <c r="AD1019" i="36"/>
  <c r="AE1019" i="36"/>
  <c r="AF1019" i="36"/>
  <c r="AG1019" i="36"/>
  <c r="AH1019" i="36"/>
  <c r="AI1019" i="36"/>
  <c r="AJ1019" i="36"/>
  <c r="AK1019" i="36"/>
  <c r="AL1019" i="36"/>
  <c r="AM1019" i="36"/>
  <c r="R1020" i="36"/>
  <c r="S1020" i="36"/>
  <c r="T1020" i="36"/>
  <c r="U1020" i="36"/>
  <c r="V1020" i="36"/>
  <c r="W1020" i="36"/>
  <c r="X1020" i="36"/>
  <c r="Y1020" i="36"/>
  <c r="Z1020" i="36"/>
  <c r="AA1020" i="36"/>
  <c r="AB1020" i="36"/>
  <c r="AC1020" i="36"/>
  <c r="AD1020" i="36"/>
  <c r="AE1020" i="36"/>
  <c r="AF1020" i="36"/>
  <c r="AG1020" i="36"/>
  <c r="AH1020" i="36"/>
  <c r="AI1020" i="36"/>
  <c r="AJ1020" i="36"/>
  <c r="AK1020" i="36"/>
  <c r="AL1020" i="36"/>
  <c r="AM1020" i="36"/>
  <c r="R1021" i="36"/>
  <c r="S1021" i="36"/>
  <c r="T1021" i="36"/>
  <c r="U1021" i="36"/>
  <c r="V1021" i="36"/>
  <c r="W1021" i="36"/>
  <c r="X1021" i="36"/>
  <c r="Y1021" i="36"/>
  <c r="Z1021" i="36"/>
  <c r="AA1021" i="36"/>
  <c r="AB1021" i="36"/>
  <c r="AC1021" i="36"/>
  <c r="AD1021" i="36"/>
  <c r="AE1021" i="36"/>
  <c r="AF1021" i="36"/>
  <c r="AG1021" i="36"/>
  <c r="AH1021" i="36"/>
  <c r="AI1021" i="36"/>
  <c r="AJ1021" i="36"/>
  <c r="AK1021" i="36"/>
  <c r="AL1021" i="36"/>
  <c r="AM1021" i="36"/>
  <c r="R1022" i="36"/>
  <c r="S1022" i="36"/>
  <c r="T1022" i="36"/>
  <c r="U1022" i="36"/>
  <c r="V1022" i="36"/>
  <c r="W1022" i="36"/>
  <c r="X1022" i="36"/>
  <c r="Y1022" i="36"/>
  <c r="Z1022" i="36"/>
  <c r="AA1022" i="36"/>
  <c r="AB1022" i="36"/>
  <c r="AC1022" i="36"/>
  <c r="AD1022" i="36"/>
  <c r="AE1022" i="36"/>
  <c r="AF1022" i="36"/>
  <c r="AG1022" i="36"/>
  <c r="AH1022" i="36"/>
  <c r="AI1022" i="36"/>
  <c r="AJ1022" i="36"/>
  <c r="AK1022" i="36"/>
  <c r="AL1022" i="36"/>
  <c r="AM1022" i="36"/>
  <c r="R1023" i="36"/>
  <c r="S1023" i="36"/>
  <c r="T1023" i="36"/>
  <c r="U1023" i="36"/>
  <c r="V1023" i="36"/>
  <c r="W1023" i="36"/>
  <c r="X1023" i="36"/>
  <c r="Y1023" i="36"/>
  <c r="Z1023" i="36"/>
  <c r="AA1023" i="36"/>
  <c r="AB1023" i="36"/>
  <c r="AC1023" i="36"/>
  <c r="AD1023" i="36"/>
  <c r="AE1023" i="36"/>
  <c r="AF1023" i="36"/>
  <c r="AG1023" i="36"/>
  <c r="AH1023" i="36"/>
  <c r="AI1023" i="36"/>
  <c r="AJ1023" i="36"/>
  <c r="AK1023" i="36"/>
  <c r="AL1023" i="36"/>
  <c r="AM1023" i="36"/>
  <c r="R1024" i="36"/>
  <c r="S1024" i="36"/>
  <c r="T1024" i="36"/>
  <c r="U1024" i="36"/>
  <c r="V1024" i="36"/>
  <c r="W1024" i="36"/>
  <c r="X1024" i="36"/>
  <c r="Y1024" i="36"/>
  <c r="Z1024" i="36"/>
  <c r="AA1024" i="36"/>
  <c r="AB1024" i="36"/>
  <c r="AC1024" i="36"/>
  <c r="AD1024" i="36"/>
  <c r="AE1024" i="36"/>
  <c r="AF1024" i="36"/>
  <c r="AG1024" i="36"/>
  <c r="AH1024" i="36"/>
  <c r="AI1024" i="36"/>
  <c r="AJ1024" i="36"/>
  <c r="AK1024" i="36"/>
  <c r="AL1024" i="36"/>
  <c r="AM1024" i="36"/>
  <c r="R1025" i="36"/>
  <c r="S1025" i="36"/>
  <c r="T1025" i="36"/>
  <c r="U1025" i="36"/>
  <c r="V1025" i="36"/>
  <c r="W1025" i="36"/>
  <c r="X1025" i="36"/>
  <c r="Y1025" i="36"/>
  <c r="Z1025" i="36"/>
  <c r="AA1025" i="36"/>
  <c r="AB1025" i="36"/>
  <c r="AC1025" i="36"/>
  <c r="AD1025" i="36"/>
  <c r="AE1025" i="36"/>
  <c r="AF1025" i="36"/>
  <c r="AG1025" i="36"/>
  <c r="AH1025" i="36"/>
  <c r="AI1025" i="36"/>
  <c r="AJ1025" i="36"/>
  <c r="AK1025" i="36"/>
  <c r="AL1025" i="36"/>
  <c r="AM1025" i="36"/>
  <c r="R1026" i="36"/>
  <c r="S1026" i="36"/>
  <c r="T1026" i="36"/>
  <c r="U1026" i="36"/>
  <c r="V1026" i="36"/>
  <c r="W1026" i="36"/>
  <c r="X1026" i="36"/>
  <c r="Y1026" i="36"/>
  <c r="Z1026" i="36"/>
  <c r="AA1026" i="36"/>
  <c r="AB1026" i="36"/>
  <c r="AC1026" i="36"/>
  <c r="AD1026" i="36"/>
  <c r="AE1026" i="36"/>
  <c r="AF1026" i="36"/>
  <c r="AG1026" i="36"/>
  <c r="AH1026" i="36"/>
  <c r="AI1026" i="36"/>
  <c r="AJ1026" i="36"/>
  <c r="AK1026" i="36"/>
  <c r="AL1026" i="36"/>
  <c r="AM1026" i="36"/>
  <c r="R1027" i="36"/>
  <c r="S1027" i="36"/>
  <c r="T1027" i="36"/>
  <c r="U1027" i="36"/>
  <c r="V1027" i="36"/>
  <c r="W1027" i="36"/>
  <c r="X1027" i="36"/>
  <c r="Y1027" i="36"/>
  <c r="Z1027" i="36"/>
  <c r="AA1027" i="36"/>
  <c r="AB1027" i="36"/>
  <c r="AC1027" i="36"/>
  <c r="AD1027" i="36"/>
  <c r="AE1027" i="36"/>
  <c r="AF1027" i="36"/>
  <c r="AG1027" i="36"/>
  <c r="AH1027" i="36"/>
  <c r="AI1027" i="36"/>
  <c r="AJ1027" i="36"/>
  <c r="AK1027" i="36"/>
  <c r="AL1027" i="36"/>
  <c r="AM1027" i="36"/>
  <c r="R1028" i="36"/>
  <c r="S1028" i="36"/>
  <c r="T1028" i="36"/>
  <c r="U1028" i="36"/>
  <c r="V1028" i="36"/>
  <c r="W1028" i="36"/>
  <c r="X1028" i="36"/>
  <c r="Y1028" i="36"/>
  <c r="Z1028" i="36"/>
  <c r="AA1028" i="36"/>
  <c r="AB1028" i="36"/>
  <c r="AC1028" i="36"/>
  <c r="AD1028" i="36"/>
  <c r="AE1028" i="36"/>
  <c r="AF1028" i="36"/>
  <c r="AG1028" i="36"/>
  <c r="AH1028" i="36"/>
  <c r="AI1028" i="36"/>
  <c r="AJ1028" i="36"/>
  <c r="AK1028" i="36"/>
  <c r="AL1028" i="36"/>
  <c r="AM1028" i="36"/>
  <c r="R1029" i="36"/>
  <c r="S1029" i="36"/>
  <c r="T1029" i="36"/>
  <c r="U1029" i="36"/>
  <c r="V1029" i="36"/>
  <c r="W1029" i="36"/>
  <c r="X1029" i="36"/>
  <c r="Y1029" i="36"/>
  <c r="Z1029" i="36"/>
  <c r="AA1029" i="36"/>
  <c r="AB1029" i="36"/>
  <c r="AC1029" i="36"/>
  <c r="AD1029" i="36"/>
  <c r="AE1029" i="36"/>
  <c r="AF1029" i="36"/>
  <c r="AG1029" i="36"/>
  <c r="AH1029" i="36"/>
  <c r="AI1029" i="36"/>
  <c r="AJ1029" i="36"/>
  <c r="AK1029" i="36"/>
  <c r="AL1029" i="36"/>
  <c r="AM1029" i="36"/>
  <c r="R1030" i="36"/>
  <c r="S1030" i="36"/>
  <c r="T1030" i="36"/>
  <c r="U1030" i="36"/>
  <c r="V1030" i="36"/>
  <c r="W1030" i="36"/>
  <c r="X1030" i="36"/>
  <c r="Y1030" i="36"/>
  <c r="Z1030" i="36"/>
  <c r="AA1030" i="36"/>
  <c r="AB1030" i="36"/>
  <c r="AC1030" i="36"/>
  <c r="AD1030" i="36"/>
  <c r="AE1030" i="36"/>
  <c r="AF1030" i="36"/>
  <c r="AG1030" i="36"/>
  <c r="AH1030" i="36"/>
  <c r="AI1030" i="36"/>
  <c r="AJ1030" i="36"/>
  <c r="AK1030" i="36"/>
  <c r="AL1030" i="36"/>
  <c r="AM1030" i="36"/>
  <c r="R1031" i="36"/>
  <c r="S1031" i="36"/>
  <c r="T1031" i="36"/>
  <c r="U1031" i="36"/>
  <c r="V1031" i="36"/>
  <c r="W1031" i="36"/>
  <c r="X1031" i="36"/>
  <c r="Y1031" i="36"/>
  <c r="Z1031" i="36"/>
  <c r="AA1031" i="36"/>
  <c r="AB1031" i="36"/>
  <c r="AC1031" i="36"/>
  <c r="AD1031" i="36"/>
  <c r="AE1031" i="36"/>
  <c r="AF1031" i="36"/>
  <c r="AG1031" i="36"/>
  <c r="AH1031" i="36"/>
  <c r="AI1031" i="36"/>
  <c r="AJ1031" i="36"/>
  <c r="AK1031" i="36"/>
  <c r="AL1031" i="36"/>
  <c r="AM1031" i="36"/>
  <c r="R1032" i="36"/>
  <c r="S1032" i="36"/>
  <c r="T1032" i="36"/>
  <c r="U1032" i="36"/>
  <c r="V1032" i="36"/>
  <c r="W1032" i="36"/>
  <c r="X1032" i="36"/>
  <c r="Y1032" i="36"/>
  <c r="Z1032" i="36"/>
  <c r="AA1032" i="36"/>
  <c r="AB1032" i="36"/>
  <c r="AC1032" i="36"/>
  <c r="AD1032" i="36"/>
  <c r="AE1032" i="36"/>
  <c r="AF1032" i="36"/>
  <c r="AG1032" i="36"/>
  <c r="AH1032" i="36"/>
  <c r="AI1032" i="36"/>
  <c r="AJ1032" i="36"/>
  <c r="AK1032" i="36"/>
  <c r="AL1032" i="36"/>
  <c r="AM1032" i="36"/>
  <c r="R1033" i="36"/>
  <c r="S1033" i="36"/>
  <c r="T1033" i="36"/>
  <c r="U1033" i="36"/>
  <c r="V1033" i="36"/>
  <c r="W1033" i="36"/>
  <c r="X1033" i="36"/>
  <c r="Y1033" i="36"/>
  <c r="Z1033" i="36"/>
  <c r="AA1033" i="36"/>
  <c r="AB1033" i="36"/>
  <c r="AC1033" i="36"/>
  <c r="AD1033" i="36"/>
  <c r="AE1033" i="36"/>
  <c r="AF1033" i="36"/>
  <c r="AG1033" i="36"/>
  <c r="AH1033" i="36"/>
  <c r="AI1033" i="36"/>
  <c r="AJ1033" i="36"/>
  <c r="AK1033" i="36"/>
  <c r="AL1033" i="36"/>
  <c r="AM1033" i="36"/>
  <c r="R1034" i="36"/>
  <c r="S1034" i="36"/>
  <c r="T1034" i="36"/>
  <c r="U1034" i="36"/>
  <c r="V1034" i="36"/>
  <c r="W1034" i="36"/>
  <c r="X1034" i="36"/>
  <c r="Y1034" i="36"/>
  <c r="Z1034" i="36"/>
  <c r="AA1034" i="36"/>
  <c r="AB1034" i="36"/>
  <c r="AC1034" i="36"/>
  <c r="AD1034" i="36"/>
  <c r="AE1034" i="36"/>
  <c r="AF1034" i="36"/>
  <c r="AG1034" i="36"/>
  <c r="AH1034" i="36"/>
  <c r="AI1034" i="36"/>
  <c r="AJ1034" i="36"/>
  <c r="AK1034" i="36"/>
  <c r="AL1034" i="36"/>
  <c r="AM1034" i="36"/>
  <c r="R1035" i="36"/>
  <c r="S1035" i="36"/>
  <c r="T1035" i="36"/>
  <c r="U1035" i="36"/>
  <c r="V1035" i="36"/>
  <c r="W1035" i="36"/>
  <c r="X1035" i="36"/>
  <c r="Y1035" i="36"/>
  <c r="Z1035" i="36"/>
  <c r="AA1035" i="36"/>
  <c r="AB1035" i="36"/>
  <c r="AC1035" i="36"/>
  <c r="AD1035" i="36"/>
  <c r="AE1035" i="36"/>
  <c r="AF1035" i="36"/>
  <c r="AG1035" i="36"/>
  <c r="AH1035" i="36"/>
  <c r="AI1035" i="36"/>
  <c r="AJ1035" i="36"/>
  <c r="AK1035" i="36"/>
  <c r="AL1035" i="36"/>
  <c r="AM1035" i="36"/>
  <c r="R1036" i="36"/>
  <c r="S1036" i="36"/>
  <c r="T1036" i="36"/>
  <c r="U1036" i="36"/>
  <c r="V1036" i="36"/>
  <c r="W1036" i="36"/>
  <c r="X1036" i="36"/>
  <c r="Y1036" i="36"/>
  <c r="Z1036" i="36"/>
  <c r="AA1036" i="36"/>
  <c r="AB1036" i="36"/>
  <c r="AC1036" i="36"/>
  <c r="AD1036" i="36"/>
  <c r="AE1036" i="36"/>
  <c r="AF1036" i="36"/>
  <c r="AG1036" i="36"/>
  <c r="AH1036" i="36"/>
  <c r="AI1036" i="36"/>
  <c r="AJ1036" i="36"/>
  <c r="AK1036" i="36"/>
  <c r="AL1036" i="36"/>
  <c r="AM1036" i="36"/>
  <c r="R1037" i="36"/>
  <c r="S1037" i="36"/>
  <c r="T1037" i="36"/>
  <c r="U1037" i="36"/>
  <c r="V1037" i="36"/>
  <c r="W1037" i="36"/>
  <c r="X1037" i="36"/>
  <c r="Y1037" i="36"/>
  <c r="Z1037" i="36"/>
  <c r="AA1037" i="36"/>
  <c r="AB1037" i="36"/>
  <c r="AC1037" i="36"/>
  <c r="AD1037" i="36"/>
  <c r="AE1037" i="36"/>
  <c r="AF1037" i="36"/>
  <c r="AG1037" i="36"/>
  <c r="AH1037" i="36"/>
  <c r="AI1037" i="36"/>
  <c r="AJ1037" i="36"/>
  <c r="AK1037" i="36"/>
  <c r="AL1037" i="36"/>
  <c r="AM1037" i="36"/>
  <c r="R1038" i="36"/>
  <c r="S1038" i="36"/>
  <c r="T1038" i="36"/>
  <c r="U1038" i="36"/>
  <c r="V1038" i="36"/>
  <c r="W1038" i="36"/>
  <c r="X1038" i="36"/>
  <c r="Y1038" i="36"/>
  <c r="Z1038" i="36"/>
  <c r="AA1038" i="36"/>
  <c r="AB1038" i="36"/>
  <c r="AC1038" i="36"/>
  <c r="AD1038" i="36"/>
  <c r="AE1038" i="36"/>
  <c r="AF1038" i="36"/>
  <c r="AG1038" i="36"/>
  <c r="AH1038" i="36"/>
  <c r="AI1038" i="36"/>
  <c r="AJ1038" i="36"/>
  <c r="AK1038" i="36"/>
  <c r="AL1038" i="36"/>
  <c r="AM1038" i="36"/>
  <c r="R1039" i="36"/>
  <c r="S1039" i="36"/>
  <c r="T1039" i="36"/>
  <c r="U1039" i="36"/>
  <c r="V1039" i="36"/>
  <c r="W1039" i="36"/>
  <c r="X1039" i="36"/>
  <c r="Y1039" i="36"/>
  <c r="Z1039" i="36"/>
  <c r="AA1039" i="36"/>
  <c r="AB1039" i="36"/>
  <c r="AC1039" i="36"/>
  <c r="AD1039" i="36"/>
  <c r="AE1039" i="36"/>
  <c r="AF1039" i="36"/>
  <c r="AG1039" i="36"/>
  <c r="AH1039" i="36"/>
  <c r="AI1039" i="36"/>
  <c r="AJ1039" i="36"/>
  <c r="AK1039" i="36"/>
  <c r="AL1039" i="36"/>
  <c r="AM1039" i="36"/>
  <c r="R1040" i="36"/>
  <c r="S1040" i="36"/>
  <c r="T1040" i="36"/>
  <c r="U1040" i="36"/>
  <c r="V1040" i="36"/>
  <c r="W1040" i="36"/>
  <c r="X1040" i="36"/>
  <c r="Y1040" i="36"/>
  <c r="Z1040" i="36"/>
  <c r="AA1040" i="36"/>
  <c r="AB1040" i="36"/>
  <c r="AC1040" i="36"/>
  <c r="AD1040" i="36"/>
  <c r="AE1040" i="36"/>
  <c r="AF1040" i="36"/>
  <c r="AG1040" i="36"/>
  <c r="AH1040" i="36"/>
  <c r="AI1040" i="36"/>
  <c r="AJ1040" i="36"/>
  <c r="AK1040" i="36"/>
  <c r="AL1040" i="36"/>
  <c r="AM1040" i="36"/>
  <c r="R1041" i="36"/>
  <c r="S1041" i="36"/>
  <c r="T1041" i="36"/>
  <c r="U1041" i="36"/>
  <c r="V1041" i="36"/>
  <c r="W1041" i="36"/>
  <c r="X1041" i="36"/>
  <c r="Y1041" i="36"/>
  <c r="Z1041" i="36"/>
  <c r="AA1041" i="36"/>
  <c r="AB1041" i="36"/>
  <c r="AC1041" i="36"/>
  <c r="AD1041" i="36"/>
  <c r="AE1041" i="36"/>
  <c r="AF1041" i="36"/>
  <c r="AG1041" i="36"/>
  <c r="AH1041" i="36"/>
  <c r="AI1041" i="36"/>
  <c r="AJ1041" i="36"/>
  <c r="AK1041" i="36"/>
  <c r="AL1041" i="36"/>
  <c r="AM1041" i="36"/>
  <c r="R1042" i="36"/>
  <c r="S1042" i="36"/>
  <c r="T1042" i="36"/>
  <c r="U1042" i="36"/>
  <c r="V1042" i="36"/>
  <c r="W1042" i="36"/>
  <c r="X1042" i="36"/>
  <c r="Y1042" i="36"/>
  <c r="Z1042" i="36"/>
  <c r="AA1042" i="36"/>
  <c r="AB1042" i="36"/>
  <c r="AC1042" i="36"/>
  <c r="AD1042" i="36"/>
  <c r="AE1042" i="36"/>
  <c r="AF1042" i="36"/>
  <c r="AG1042" i="36"/>
  <c r="AH1042" i="36"/>
  <c r="AI1042" i="36"/>
  <c r="AJ1042" i="36"/>
  <c r="AK1042" i="36"/>
  <c r="AL1042" i="36"/>
  <c r="AM1042" i="36"/>
  <c r="R1043" i="36"/>
  <c r="S1043" i="36"/>
  <c r="T1043" i="36"/>
  <c r="U1043" i="36"/>
  <c r="V1043" i="36"/>
  <c r="W1043" i="36"/>
  <c r="X1043" i="36"/>
  <c r="Y1043" i="36"/>
  <c r="Z1043" i="36"/>
  <c r="AA1043" i="36"/>
  <c r="AB1043" i="36"/>
  <c r="AC1043" i="36"/>
  <c r="AD1043" i="36"/>
  <c r="AE1043" i="36"/>
  <c r="AF1043" i="36"/>
  <c r="AG1043" i="36"/>
  <c r="AH1043" i="36"/>
  <c r="AI1043" i="36"/>
  <c r="AJ1043" i="36"/>
  <c r="AK1043" i="36"/>
  <c r="AL1043" i="36"/>
  <c r="AM1043" i="36"/>
  <c r="R1044" i="36"/>
  <c r="S1044" i="36"/>
  <c r="T1044" i="36"/>
  <c r="U1044" i="36"/>
  <c r="V1044" i="36"/>
  <c r="W1044" i="36"/>
  <c r="X1044" i="36"/>
  <c r="Y1044" i="36"/>
  <c r="Z1044" i="36"/>
  <c r="AA1044" i="36"/>
  <c r="AB1044" i="36"/>
  <c r="AC1044" i="36"/>
  <c r="AD1044" i="36"/>
  <c r="AE1044" i="36"/>
  <c r="AF1044" i="36"/>
  <c r="AG1044" i="36"/>
  <c r="AH1044" i="36"/>
  <c r="AI1044" i="36"/>
  <c r="AJ1044" i="36"/>
  <c r="AK1044" i="36"/>
  <c r="AL1044" i="36"/>
  <c r="AM1044" i="36"/>
  <c r="R1045" i="36"/>
  <c r="S1045" i="36"/>
  <c r="T1045" i="36"/>
  <c r="U1045" i="36"/>
  <c r="V1045" i="36"/>
  <c r="W1045" i="36"/>
  <c r="X1045" i="36"/>
  <c r="Y1045" i="36"/>
  <c r="Z1045" i="36"/>
  <c r="AA1045" i="36"/>
  <c r="AB1045" i="36"/>
  <c r="AC1045" i="36"/>
  <c r="AD1045" i="36"/>
  <c r="AE1045" i="36"/>
  <c r="AF1045" i="36"/>
  <c r="AG1045" i="36"/>
  <c r="AH1045" i="36"/>
  <c r="AI1045" i="36"/>
  <c r="AJ1045" i="36"/>
  <c r="AK1045" i="36"/>
  <c r="AL1045" i="36"/>
  <c r="AM1045" i="36"/>
  <c r="R1046" i="36"/>
  <c r="S1046" i="36"/>
  <c r="T1046" i="36"/>
  <c r="U1046" i="36"/>
  <c r="V1046" i="36"/>
  <c r="W1046" i="36"/>
  <c r="X1046" i="36"/>
  <c r="Y1046" i="36"/>
  <c r="Z1046" i="36"/>
  <c r="AA1046" i="36"/>
  <c r="AB1046" i="36"/>
  <c r="AC1046" i="36"/>
  <c r="AD1046" i="36"/>
  <c r="AE1046" i="36"/>
  <c r="AF1046" i="36"/>
  <c r="AG1046" i="36"/>
  <c r="AH1046" i="36"/>
  <c r="AI1046" i="36"/>
  <c r="AJ1046" i="36"/>
  <c r="AK1046" i="36"/>
  <c r="AL1046" i="36"/>
  <c r="AM1046" i="36"/>
  <c r="R1047" i="36"/>
  <c r="S1047" i="36"/>
  <c r="T1047" i="36"/>
  <c r="U1047" i="36"/>
  <c r="V1047" i="36"/>
  <c r="W1047" i="36"/>
  <c r="X1047" i="36"/>
  <c r="Y1047" i="36"/>
  <c r="Z1047" i="36"/>
  <c r="AA1047" i="36"/>
  <c r="AB1047" i="36"/>
  <c r="AC1047" i="36"/>
  <c r="AD1047" i="36"/>
  <c r="AE1047" i="36"/>
  <c r="AF1047" i="36"/>
  <c r="AG1047" i="36"/>
  <c r="AH1047" i="36"/>
  <c r="AI1047" i="36"/>
  <c r="AJ1047" i="36"/>
  <c r="AK1047" i="36"/>
  <c r="AL1047" i="36"/>
  <c r="AM1047" i="36"/>
  <c r="R1048" i="36"/>
  <c r="S1048" i="36"/>
  <c r="T1048" i="36"/>
  <c r="U1048" i="36"/>
  <c r="V1048" i="36"/>
  <c r="W1048" i="36"/>
  <c r="X1048" i="36"/>
  <c r="Y1048" i="36"/>
  <c r="Z1048" i="36"/>
  <c r="AA1048" i="36"/>
  <c r="AB1048" i="36"/>
  <c r="AC1048" i="36"/>
  <c r="AD1048" i="36"/>
  <c r="AE1048" i="36"/>
  <c r="AF1048" i="36"/>
  <c r="AG1048" i="36"/>
  <c r="AH1048" i="36"/>
  <c r="AI1048" i="36"/>
  <c r="AJ1048" i="36"/>
  <c r="AK1048" i="36"/>
  <c r="AL1048" i="36"/>
  <c r="AM1048" i="36"/>
  <c r="R1049" i="36"/>
  <c r="S1049" i="36"/>
  <c r="T1049" i="36"/>
  <c r="U1049" i="36"/>
  <c r="V1049" i="36"/>
  <c r="W1049" i="36"/>
  <c r="X1049" i="36"/>
  <c r="Y1049" i="36"/>
  <c r="Z1049" i="36"/>
  <c r="AA1049" i="36"/>
  <c r="AB1049" i="36"/>
  <c r="AC1049" i="36"/>
  <c r="AD1049" i="36"/>
  <c r="AE1049" i="36"/>
  <c r="AF1049" i="36"/>
  <c r="AG1049" i="36"/>
  <c r="AH1049" i="36"/>
  <c r="AI1049" i="36"/>
  <c r="AJ1049" i="36"/>
  <c r="AK1049" i="36"/>
  <c r="AL1049" i="36"/>
  <c r="AM1049" i="36"/>
  <c r="R1050" i="36"/>
  <c r="S1050" i="36"/>
  <c r="T1050" i="36"/>
  <c r="U1050" i="36"/>
  <c r="V1050" i="36"/>
  <c r="W1050" i="36"/>
  <c r="X1050" i="36"/>
  <c r="Y1050" i="36"/>
  <c r="Z1050" i="36"/>
  <c r="AA1050" i="36"/>
  <c r="AB1050" i="36"/>
  <c r="AC1050" i="36"/>
  <c r="AD1050" i="36"/>
  <c r="AE1050" i="36"/>
  <c r="AF1050" i="36"/>
  <c r="AG1050" i="36"/>
  <c r="AH1050" i="36"/>
  <c r="AI1050" i="36"/>
  <c r="AJ1050" i="36"/>
  <c r="AK1050" i="36"/>
  <c r="AL1050" i="36"/>
  <c r="AM1050" i="36"/>
  <c r="R1051" i="36"/>
  <c r="S1051" i="36"/>
  <c r="T1051" i="36"/>
  <c r="U1051" i="36"/>
  <c r="V1051" i="36"/>
  <c r="W1051" i="36"/>
  <c r="X1051" i="36"/>
  <c r="Y1051" i="36"/>
  <c r="Z1051" i="36"/>
  <c r="AA1051" i="36"/>
  <c r="AB1051" i="36"/>
  <c r="AC1051" i="36"/>
  <c r="AD1051" i="36"/>
  <c r="AE1051" i="36"/>
  <c r="AF1051" i="36"/>
  <c r="AG1051" i="36"/>
  <c r="AH1051" i="36"/>
  <c r="AI1051" i="36"/>
  <c r="AJ1051" i="36"/>
  <c r="AK1051" i="36"/>
  <c r="AL1051" i="36"/>
  <c r="AM1051" i="36"/>
  <c r="R1052" i="36"/>
  <c r="S1052" i="36"/>
  <c r="T1052" i="36"/>
  <c r="U1052" i="36"/>
  <c r="V1052" i="36"/>
  <c r="W1052" i="36"/>
  <c r="X1052" i="36"/>
  <c r="Y1052" i="36"/>
  <c r="Z1052" i="36"/>
  <c r="AA1052" i="36"/>
  <c r="AB1052" i="36"/>
  <c r="AC1052" i="36"/>
  <c r="AD1052" i="36"/>
  <c r="AE1052" i="36"/>
  <c r="AF1052" i="36"/>
  <c r="AG1052" i="36"/>
  <c r="AH1052" i="36"/>
  <c r="AI1052" i="36"/>
  <c r="AJ1052" i="36"/>
  <c r="AK1052" i="36"/>
  <c r="AL1052" i="36"/>
  <c r="AM1052" i="36"/>
  <c r="R1053" i="36"/>
  <c r="S1053" i="36"/>
  <c r="T1053" i="36"/>
  <c r="U1053" i="36"/>
  <c r="V1053" i="36"/>
  <c r="W1053" i="36"/>
  <c r="X1053" i="36"/>
  <c r="Y1053" i="36"/>
  <c r="Z1053" i="36"/>
  <c r="AA1053" i="36"/>
  <c r="AB1053" i="36"/>
  <c r="AC1053" i="36"/>
  <c r="AD1053" i="36"/>
  <c r="AE1053" i="36"/>
  <c r="AF1053" i="36"/>
  <c r="AG1053" i="36"/>
  <c r="AH1053" i="36"/>
  <c r="AI1053" i="36"/>
  <c r="AJ1053" i="36"/>
  <c r="AK1053" i="36"/>
  <c r="AL1053" i="36"/>
  <c r="AM1053" i="36"/>
  <c r="R1054" i="36"/>
  <c r="S1054" i="36"/>
  <c r="T1054" i="36"/>
  <c r="U1054" i="36"/>
  <c r="V1054" i="36"/>
  <c r="W1054" i="36"/>
  <c r="X1054" i="36"/>
  <c r="Y1054" i="36"/>
  <c r="Z1054" i="36"/>
  <c r="AA1054" i="36"/>
  <c r="AB1054" i="36"/>
  <c r="AC1054" i="36"/>
  <c r="AD1054" i="36"/>
  <c r="AE1054" i="36"/>
  <c r="AF1054" i="36"/>
  <c r="AG1054" i="36"/>
  <c r="AH1054" i="36"/>
  <c r="AI1054" i="36"/>
  <c r="AJ1054" i="36"/>
  <c r="AK1054" i="36"/>
  <c r="AL1054" i="36"/>
  <c r="AM1054" i="36"/>
  <c r="R1055" i="36"/>
  <c r="S1055" i="36"/>
  <c r="T1055" i="36"/>
  <c r="U1055" i="36"/>
  <c r="V1055" i="36"/>
  <c r="W1055" i="36"/>
  <c r="X1055" i="36"/>
  <c r="Y1055" i="36"/>
  <c r="Z1055" i="36"/>
  <c r="AA1055" i="36"/>
  <c r="AB1055" i="36"/>
  <c r="AC1055" i="36"/>
  <c r="AD1055" i="36"/>
  <c r="AE1055" i="36"/>
  <c r="AF1055" i="36"/>
  <c r="AG1055" i="36"/>
  <c r="AH1055" i="36"/>
  <c r="AI1055" i="36"/>
  <c r="AJ1055" i="36"/>
  <c r="AK1055" i="36"/>
  <c r="AL1055" i="36"/>
  <c r="AM1055" i="36"/>
  <c r="R1056" i="36"/>
  <c r="S1056" i="36"/>
  <c r="T1056" i="36"/>
  <c r="U1056" i="36"/>
  <c r="V1056" i="36"/>
  <c r="W1056" i="36"/>
  <c r="X1056" i="36"/>
  <c r="Y1056" i="36"/>
  <c r="Z1056" i="36"/>
  <c r="AA1056" i="36"/>
  <c r="AB1056" i="36"/>
  <c r="AC1056" i="36"/>
  <c r="AD1056" i="36"/>
  <c r="AE1056" i="36"/>
  <c r="AF1056" i="36"/>
  <c r="AG1056" i="36"/>
  <c r="AH1056" i="36"/>
  <c r="AI1056" i="36"/>
  <c r="AJ1056" i="36"/>
  <c r="AK1056" i="36"/>
  <c r="AL1056" i="36"/>
  <c r="AM1056" i="36"/>
  <c r="R1057" i="36"/>
  <c r="S1057" i="36"/>
  <c r="T1057" i="36"/>
  <c r="U1057" i="36"/>
  <c r="V1057" i="36"/>
  <c r="W1057" i="36"/>
  <c r="X1057" i="36"/>
  <c r="Y1057" i="36"/>
  <c r="Z1057" i="36"/>
  <c r="AA1057" i="36"/>
  <c r="AB1057" i="36"/>
  <c r="AC1057" i="36"/>
  <c r="AD1057" i="36"/>
  <c r="AE1057" i="36"/>
  <c r="AF1057" i="36"/>
  <c r="AG1057" i="36"/>
  <c r="AH1057" i="36"/>
  <c r="AI1057" i="36"/>
  <c r="AJ1057" i="36"/>
  <c r="AK1057" i="36"/>
  <c r="AL1057" i="36"/>
  <c r="AM1057" i="36"/>
  <c r="R1058" i="36"/>
  <c r="S1058" i="36"/>
  <c r="T1058" i="36"/>
  <c r="U1058" i="36"/>
  <c r="V1058" i="36"/>
  <c r="W1058" i="36"/>
  <c r="X1058" i="36"/>
  <c r="Y1058" i="36"/>
  <c r="Z1058" i="36"/>
  <c r="AA1058" i="36"/>
  <c r="AB1058" i="36"/>
  <c r="AC1058" i="36"/>
  <c r="AD1058" i="36"/>
  <c r="AE1058" i="36"/>
  <c r="AF1058" i="36"/>
  <c r="AG1058" i="36"/>
  <c r="AH1058" i="36"/>
  <c r="AI1058" i="36"/>
  <c r="AJ1058" i="36"/>
  <c r="AK1058" i="36"/>
  <c r="AL1058" i="36"/>
  <c r="AM1058" i="36"/>
  <c r="R1059" i="36"/>
  <c r="S1059" i="36"/>
  <c r="T1059" i="36"/>
  <c r="U1059" i="36"/>
  <c r="V1059" i="36"/>
  <c r="W1059" i="36"/>
  <c r="X1059" i="36"/>
  <c r="Y1059" i="36"/>
  <c r="Z1059" i="36"/>
  <c r="AA1059" i="36"/>
  <c r="AB1059" i="36"/>
  <c r="AC1059" i="36"/>
  <c r="AD1059" i="36"/>
  <c r="AE1059" i="36"/>
  <c r="AF1059" i="36"/>
  <c r="AG1059" i="36"/>
  <c r="AH1059" i="36"/>
  <c r="AI1059" i="36"/>
  <c r="AJ1059" i="36"/>
  <c r="AK1059" i="36"/>
  <c r="AL1059" i="36"/>
  <c r="AM1059" i="36"/>
  <c r="R1060" i="36"/>
  <c r="S1060" i="36"/>
  <c r="T1060" i="36"/>
  <c r="U1060" i="36"/>
  <c r="V1060" i="36"/>
  <c r="W1060" i="36"/>
  <c r="X1060" i="36"/>
  <c r="Y1060" i="36"/>
  <c r="Z1060" i="36"/>
  <c r="AA1060" i="36"/>
  <c r="AB1060" i="36"/>
  <c r="AC1060" i="36"/>
  <c r="AD1060" i="36"/>
  <c r="AE1060" i="36"/>
  <c r="AF1060" i="36"/>
  <c r="AG1060" i="36"/>
  <c r="AH1060" i="36"/>
  <c r="AI1060" i="36"/>
  <c r="AJ1060" i="36"/>
  <c r="AK1060" i="36"/>
  <c r="AL1060" i="36"/>
  <c r="AM1060" i="36"/>
  <c r="R1061" i="36"/>
  <c r="S1061" i="36"/>
  <c r="T1061" i="36"/>
  <c r="U1061" i="36"/>
  <c r="V1061" i="36"/>
  <c r="W1061" i="36"/>
  <c r="X1061" i="36"/>
  <c r="Y1061" i="36"/>
  <c r="Z1061" i="36"/>
  <c r="AA1061" i="36"/>
  <c r="AB1061" i="36"/>
  <c r="AC1061" i="36"/>
  <c r="AD1061" i="36"/>
  <c r="AE1061" i="36"/>
  <c r="AF1061" i="36"/>
  <c r="AG1061" i="36"/>
  <c r="AH1061" i="36"/>
  <c r="AI1061" i="36"/>
  <c r="AJ1061" i="36"/>
  <c r="AK1061" i="36"/>
  <c r="AL1061" i="36"/>
  <c r="AM1061" i="36"/>
  <c r="R1062" i="36"/>
  <c r="S1062" i="36"/>
  <c r="T1062" i="36"/>
  <c r="U1062" i="36"/>
  <c r="V1062" i="36"/>
  <c r="W1062" i="36"/>
  <c r="X1062" i="36"/>
  <c r="Y1062" i="36"/>
  <c r="Z1062" i="36"/>
  <c r="AA1062" i="36"/>
  <c r="AB1062" i="36"/>
  <c r="AC1062" i="36"/>
  <c r="AD1062" i="36"/>
  <c r="AE1062" i="36"/>
  <c r="AF1062" i="36"/>
  <c r="AG1062" i="36"/>
  <c r="AH1062" i="36"/>
  <c r="AI1062" i="36"/>
  <c r="AJ1062" i="36"/>
  <c r="AK1062" i="36"/>
  <c r="AL1062" i="36"/>
  <c r="AM1062" i="36"/>
  <c r="R1063" i="36"/>
  <c r="S1063" i="36"/>
  <c r="T1063" i="36"/>
  <c r="U1063" i="36"/>
  <c r="V1063" i="36"/>
  <c r="W1063" i="36"/>
  <c r="X1063" i="36"/>
  <c r="Y1063" i="36"/>
  <c r="Z1063" i="36"/>
  <c r="AA1063" i="36"/>
  <c r="AB1063" i="36"/>
  <c r="AC1063" i="36"/>
  <c r="AD1063" i="36"/>
  <c r="AE1063" i="36"/>
  <c r="AF1063" i="36"/>
  <c r="AG1063" i="36"/>
  <c r="AH1063" i="36"/>
  <c r="AI1063" i="36"/>
  <c r="AJ1063" i="36"/>
  <c r="AK1063" i="36"/>
  <c r="AL1063" i="36"/>
  <c r="AM1063" i="36"/>
  <c r="R1064" i="36"/>
  <c r="S1064" i="36"/>
  <c r="T1064" i="36"/>
  <c r="U1064" i="36"/>
  <c r="V1064" i="36"/>
  <c r="W1064" i="36"/>
  <c r="X1064" i="36"/>
  <c r="Y1064" i="36"/>
  <c r="Z1064" i="36"/>
  <c r="AA1064" i="36"/>
  <c r="AB1064" i="36"/>
  <c r="AC1064" i="36"/>
  <c r="AD1064" i="36"/>
  <c r="AE1064" i="36"/>
  <c r="AF1064" i="36"/>
  <c r="AG1064" i="36"/>
  <c r="AH1064" i="36"/>
  <c r="AI1064" i="36"/>
  <c r="AJ1064" i="36"/>
  <c r="AK1064" i="36"/>
  <c r="AL1064" i="36"/>
  <c r="AM1064" i="36"/>
  <c r="R1065" i="36"/>
  <c r="S1065" i="36"/>
  <c r="T1065" i="36"/>
  <c r="U1065" i="36"/>
  <c r="V1065" i="36"/>
  <c r="W1065" i="36"/>
  <c r="X1065" i="36"/>
  <c r="Y1065" i="36"/>
  <c r="Z1065" i="36"/>
  <c r="AA1065" i="36"/>
  <c r="AB1065" i="36"/>
  <c r="AC1065" i="36"/>
  <c r="AD1065" i="36"/>
  <c r="AE1065" i="36"/>
  <c r="AF1065" i="36"/>
  <c r="AG1065" i="36"/>
  <c r="AH1065" i="36"/>
  <c r="AI1065" i="36"/>
  <c r="AJ1065" i="36"/>
  <c r="AK1065" i="36"/>
  <c r="AL1065" i="36"/>
  <c r="AM1065" i="36"/>
  <c r="R1066" i="36"/>
  <c r="S1066" i="36"/>
  <c r="T1066" i="36"/>
  <c r="U1066" i="36"/>
  <c r="V1066" i="36"/>
  <c r="W1066" i="36"/>
  <c r="X1066" i="36"/>
  <c r="Y1066" i="36"/>
  <c r="Z1066" i="36"/>
  <c r="AA1066" i="36"/>
  <c r="AB1066" i="36"/>
  <c r="AC1066" i="36"/>
  <c r="AD1066" i="36"/>
  <c r="AE1066" i="36"/>
  <c r="AF1066" i="36"/>
  <c r="AG1066" i="36"/>
  <c r="AH1066" i="36"/>
  <c r="AI1066" i="36"/>
  <c r="AJ1066" i="36"/>
  <c r="AK1066" i="36"/>
  <c r="AL1066" i="36"/>
  <c r="AM1066" i="36"/>
  <c r="R1067" i="36"/>
  <c r="S1067" i="36"/>
  <c r="T1067" i="36"/>
  <c r="U1067" i="36"/>
  <c r="V1067" i="36"/>
  <c r="W1067" i="36"/>
  <c r="X1067" i="36"/>
  <c r="Y1067" i="36"/>
  <c r="Z1067" i="36"/>
  <c r="AA1067" i="36"/>
  <c r="AB1067" i="36"/>
  <c r="AC1067" i="36"/>
  <c r="AD1067" i="36"/>
  <c r="AE1067" i="36"/>
  <c r="AF1067" i="36"/>
  <c r="AG1067" i="36"/>
  <c r="AH1067" i="36"/>
  <c r="AI1067" i="36"/>
  <c r="AJ1067" i="36"/>
  <c r="AK1067" i="36"/>
  <c r="AL1067" i="36"/>
  <c r="AM1067" i="36"/>
  <c r="R1068" i="36"/>
  <c r="S1068" i="36"/>
  <c r="T1068" i="36"/>
  <c r="U1068" i="36"/>
  <c r="V1068" i="36"/>
  <c r="W1068" i="36"/>
  <c r="X1068" i="36"/>
  <c r="Y1068" i="36"/>
  <c r="Z1068" i="36"/>
  <c r="AA1068" i="36"/>
  <c r="AB1068" i="36"/>
  <c r="AC1068" i="36"/>
  <c r="AD1068" i="36"/>
  <c r="AE1068" i="36"/>
  <c r="AF1068" i="36"/>
  <c r="AG1068" i="36"/>
  <c r="AH1068" i="36"/>
  <c r="AI1068" i="36"/>
  <c r="AJ1068" i="36"/>
  <c r="AK1068" i="36"/>
  <c r="AL1068" i="36"/>
  <c r="AM1068" i="36"/>
  <c r="R1069" i="36"/>
  <c r="S1069" i="36"/>
  <c r="T1069" i="36"/>
  <c r="U1069" i="36"/>
  <c r="V1069" i="36"/>
  <c r="W1069" i="36"/>
  <c r="X1069" i="36"/>
  <c r="Y1069" i="36"/>
  <c r="Z1069" i="36"/>
  <c r="AA1069" i="36"/>
  <c r="AB1069" i="36"/>
  <c r="AC1069" i="36"/>
  <c r="AD1069" i="36"/>
  <c r="AE1069" i="36"/>
  <c r="AF1069" i="36"/>
  <c r="AG1069" i="36"/>
  <c r="AH1069" i="36"/>
  <c r="AI1069" i="36"/>
  <c r="AJ1069" i="36"/>
  <c r="AK1069" i="36"/>
  <c r="AL1069" i="36"/>
  <c r="AM1069" i="36"/>
  <c r="R1070" i="36"/>
  <c r="S1070" i="36"/>
  <c r="T1070" i="36"/>
  <c r="U1070" i="36"/>
  <c r="V1070" i="36"/>
  <c r="W1070" i="36"/>
  <c r="X1070" i="36"/>
  <c r="Y1070" i="36"/>
  <c r="Z1070" i="36"/>
  <c r="AA1070" i="36"/>
  <c r="AB1070" i="36"/>
  <c r="AC1070" i="36"/>
  <c r="AD1070" i="36"/>
  <c r="AE1070" i="36"/>
  <c r="AF1070" i="36"/>
  <c r="AG1070" i="36"/>
  <c r="AH1070" i="36"/>
  <c r="AI1070" i="36"/>
  <c r="AJ1070" i="36"/>
  <c r="AK1070" i="36"/>
  <c r="AL1070" i="36"/>
  <c r="AM1070" i="36"/>
  <c r="R1071" i="36"/>
  <c r="S1071" i="36"/>
  <c r="T1071" i="36"/>
  <c r="U1071" i="36"/>
  <c r="V1071" i="36"/>
  <c r="W1071" i="36"/>
  <c r="X1071" i="36"/>
  <c r="Y1071" i="36"/>
  <c r="Z1071" i="36"/>
  <c r="AA1071" i="36"/>
  <c r="AB1071" i="36"/>
  <c r="AC1071" i="36"/>
  <c r="AD1071" i="36"/>
  <c r="AE1071" i="36"/>
  <c r="AF1071" i="36"/>
  <c r="AG1071" i="36"/>
  <c r="AH1071" i="36"/>
  <c r="AI1071" i="36"/>
  <c r="AJ1071" i="36"/>
  <c r="AK1071" i="36"/>
  <c r="AL1071" i="36"/>
  <c r="AM1071" i="36"/>
  <c r="R1072" i="36"/>
  <c r="S1072" i="36"/>
  <c r="T1072" i="36"/>
  <c r="U1072" i="36"/>
  <c r="V1072" i="36"/>
  <c r="W1072" i="36"/>
  <c r="X1072" i="36"/>
  <c r="Y1072" i="36"/>
  <c r="Z1072" i="36"/>
  <c r="AA1072" i="36"/>
  <c r="AB1072" i="36"/>
  <c r="AC1072" i="36"/>
  <c r="AD1072" i="36"/>
  <c r="AE1072" i="36"/>
  <c r="AF1072" i="36"/>
  <c r="AG1072" i="36"/>
  <c r="AH1072" i="36"/>
  <c r="AI1072" i="36"/>
  <c r="AJ1072" i="36"/>
  <c r="AK1072" i="36"/>
  <c r="AL1072" i="36"/>
  <c r="AM1072" i="36"/>
  <c r="R1073" i="36"/>
  <c r="S1073" i="36"/>
  <c r="T1073" i="36"/>
  <c r="U1073" i="36"/>
  <c r="V1073" i="36"/>
  <c r="W1073" i="36"/>
  <c r="X1073" i="36"/>
  <c r="Y1073" i="36"/>
  <c r="Z1073" i="36"/>
  <c r="AA1073" i="36"/>
  <c r="AB1073" i="36"/>
  <c r="AC1073" i="36"/>
  <c r="AD1073" i="36"/>
  <c r="AE1073" i="36"/>
  <c r="AF1073" i="36"/>
  <c r="AG1073" i="36"/>
  <c r="AH1073" i="36"/>
  <c r="AI1073" i="36"/>
  <c r="AJ1073" i="36"/>
  <c r="AK1073" i="36"/>
  <c r="AL1073" i="36"/>
  <c r="AM1073" i="36"/>
  <c r="R1074" i="36"/>
  <c r="S1074" i="36"/>
  <c r="T1074" i="36"/>
  <c r="U1074" i="36"/>
  <c r="V1074" i="36"/>
  <c r="W1074" i="36"/>
  <c r="X1074" i="36"/>
  <c r="Y1074" i="36"/>
  <c r="Z1074" i="36"/>
  <c r="AA1074" i="36"/>
  <c r="AB1074" i="36"/>
  <c r="AC1074" i="36"/>
  <c r="AD1074" i="36"/>
  <c r="AE1074" i="36"/>
  <c r="AF1074" i="36"/>
  <c r="AG1074" i="36"/>
  <c r="AH1074" i="36"/>
  <c r="AI1074" i="36"/>
  <c r="AJ1074" i="36"/>
  <c r="AK1074" i="36"/>
  <c r="AL1074" i="36"/>
  <c r="AM1074" i="36"/>
  <c r="R1075" i="36"/>
  <c r="S1075" i="36"/>
  <c r="T1075" i="36"/>
  <c r="U1075" i="36"/>
  <c r="V1075" i="36"/>
  <c r="W1075" i="36"/>
  <c r="X1075" i="36"/>
  <c r="Y1075" i="36"/>
  <c r="Z1075" i="36"/>
  <c r="AA1075" i="36"/>
  <c r="AB1075" i="36"/>
  <c r="AC1075" i="36"/>
  <c r="AD1075" i="36"/>
  <c r="AE1075" i="36"/>
  <c r="AF1075" i="36"/>
  <c r="AG1075" i="36"/>
  <c r="AH1075" i="36"/>
  <c r="AI1075" i="36"/>
  <c r="AJ1075" i="36"/>
  <c r="AK1075" i="36"/>
  <c r="AL1075" i="36"/>
  <c r="AM1075" i="36"/>
  <c r="R1076" i="36"/>
  <c r="S1076" i="36"/>
  <c r="T1076" i="36"/>
  <c r="U1076" i="36"/>
  <c r="V1076" i="36"/>
  <c r="W1076" i="36"/>
  <c r="X1076" i="36"/>
  <c r="Y1076" i="36"/>
  <c r="Z1076" i="36"/>
  <c r="AA1076" i="36"/>
  <c r="AB1076" i="36"/>
  <c r="AC1076" i="36"/>
  <c r="AD1076" i="36"/>
  <c r="AE1076" i="36"/>
  <c r="AF1076" i="36"/>
  <c r="AG1076" i="36"/>
  <c r="AH1076" i="36"/>
  <c r="AI1076" i="36"/>
  <c r="AJ1076" i="36"/>
  <c r="AK1076" i="36"/>
  <c r="AL1076" i="36"/>
  <c r="AM1076" i="36"/>
  <c r="R1077" i="36"/>
  <c r="S1077" i="36"/>
  <c r="T1077" i="36"/>
  <c r="U1077" i="36"/>
  <c r="V1077" i="36"/>
  <c r="W1077" i="36"/>
  <c r="X1077" i="36"/>
  <c r="Y1077" i="36"/>
  <c r="Z1077" i="36"/>
  <c r="AA1077" i="36"/>
  <c r="AB1077" i="36"/>
  <c r="AC1077" i="36"/>
  <c r="AD1077" i="36"/>
  <c r="AE1077" i="36"/>
  <c r="AF1077" i="36"/>
  <c r="AG1077" i="36"/>
  <c r="AH1077" i="36"/>
  <c r="AI1077" i="36"/>
  <c r="AJ1077" i="36"/>
  <c r="AK1077" i="36"/>
  <c r="AL1077" i="36"/>
  <c r="AM1077" i="36"/>
  <c r="R1078" i="36"/>
  <c r="S1078" i="36"/>
  <c r="T1078" i="36"/>
  <c r="U1078" i="36"/>
  <c r="V1078" i="36"/>
  <c r="W1078" i="36"/>
  <c r="X1078" i="36"/>
  <c r="Y1078" i="36"/>
  <c r="Z1078" i="36"/>
  <c r="AA1078" i="36"/>
  <c r="AB1078" i="36"/>
  <c r="AC1078" i="36"/>
  <c r="AD1078" i="36"/>
  <c r="AE1078" i="36"/>
  <c r="AF1078" i="36"/>
  <c r="AG1078" i="36"/>
  <c r="AH1078" i="36"/>
  <c r="AI1078" i="36"/>
  <c r="AJ1078" i="36"/>
  <c r="AK1078" i="36"/>
  <c r="AL1078" i="36"/>
  <c r="AM1078" i="36"/>
  <c r="R1079" i="36"/>
  <c r="S1079" i="36"/>
  <c r="T1079" i="36"/>
  <c r="U1079" i="36"/>
  <c r="V1079" i="36"/>
  <c r="W1079" i="36"/>
  <c r="X1079" i="36"/>
  <c r="Y1079" i="36"/>
  <c r="Z1079" i="36"/>
  <c r="AA1079" i="36"/>
  <c r="AB1079" i="36"/>
  <c r="AC1079" i="36"/>
  <c r="AD1079" i="36"/>
  <c r="AE1079" i="36"/>
  <c r="AF1079" i="36"/>
  <c r="AG1079" i="36"/>
  <c r="AH1079" i="36"/>
  <c r="AI1079" i="36"/>
  <c r="AJ1079" i="36"/>
  <c r="AK1079" i="36"/>
  <c r="AL1079" i="36"/>
  <c r="AM1079" i="36"/>
  <c r="R1080" i="36"/>
  <c r="S1080" i="36"/>
  <c r="T1080" i="36"/>
  <c r="U1080" i="36"/>
  <c r="V1080" i="36"/>
  <c r="W1080" i="36"/>
  <c r="X1080" i="36"/>
  <c r="Y1080" i="36"/>
  <c r="Z1080" i="36"/>
  <c r="AA1080" i="36"/>
  <c r="AB1080" i="36"/>
  <c r="AC1080" i="36"/>
  <c r="AD1080" i="36"/>
  <c r="AE1080" i="36"/>
  <c r="AF1080" i="36"/>
  <c r="AG1080" i="36"/>
  <c r="AH1080" i="36"/>
  <c r="AI1080" i="36"/>
  <c r="AJ1080" i="36"/>
  <c r="AK1080" i="36"/>
  <c r="AL1080" i="36"/>
  <c r="AM1080" i="36"/>
  <c r="R1081" i="36"/>
  <c r="S1081" i="36"/>
  <c r="T1081" i="36"/>
  <c r="U1081" i="36"/>
  <c r="V1081" i="36"/>
  <c r="W1081" i="36"/>
  <c r="X1081" i="36"/>
  <c r="Y1081" i="36"/>
  <c r="Z1081" i="36"/>
  <c r="AA1081" i="36"/>
  <c r="AB1081" i="36"/>
  <c r="AC1081" i="36"/>
  <c r="AD1081" i="36"/>
  <c r="AE1081" i="36"/>
  <c r="AF1081" i="36"/>
  <c r="AG1081" i="36"/>
  <c r="AH1081" i="36"/>
  <c r="AI1081" i="36"/>
  <c r="AJ1081" i="36"/>
  <c r="AK1081" i="36"/>
  <c r="AL1081" i="36"/>
  <c r="AM1081" i="36"/>
  <c r="R1082" i="36"/>
  <c r="S1082" i="36"/>
  <c r="T1082" i="36"/>
  <c r="U1082" i="36"/>
  <c r="V1082" i="36"/>
  <c r="W1082" i="36"/>
  <c r="X1082" i="36"/>
  <c r="Y1082" i="36"/>
  <c r="Z1082" i="36"/>
  <c r="AA1082" i="36"/>
  <c r="AB1082" i="36"/>
  <c r="AC1082" i="36"/>
  <c r="AD1082" i="36"/>
  <c r="AE1082" i="36"/>
  <c r="AF1082" i="36"/>
  <c r="AG1082" i="36"/>
  <c r="AH1082" i="36"/>
  <c r="AI1082" i="36"/>
  <c r="AJ1082" i="36"/>
  <c r="AK1082" i="36"/>
  <c r="AL1082" i="36"/>
  <c r="AM1082" i="36"/>
  <c r="R1083" i="36"/>
  <c r="S1083" i="36"/>
  <c r="T1083" i="36"/>
  <c r="U1083" i="36"/>
  <c r="V1083" i="36"/>
  <c r="W1083" i="36"/>
  <c r="X1083" i="36"/>
  <c r="Y1083" i="36"/>
  <c r="Z1083" i="36"/>
  <c r="AA1083" i="36"/>
  <c r="AB1083" i="36"/>
  <c r="AC1083" i="36"/>
  <c r="AD1083" i="36"/>
  <c r="AE1083" i="36"/>
  <c r="AF1083" i="36"/>
  <c r="AG1083" i="36"/>
  <c r="AH1083" i="36"/>
  <c r="AI1083" i="36"/>
  <c r="AJ1083" i="36"/>
  <c r="AK1083" i="36"/>
  <c r="AL1083" i="36"/>
  <c r="AM1083" i="36"/>
  <c r="R1084" i="36"/>
  <c r="S1084" i="36"/>
  <c r="T1084" i="36"/>
  <c r="U1084" i="36"/>
  <c r="V1084" i="36"/>
  <c r="W1084" i="36"/>
  <c r="X1084" i="36"/>
  <c r="Y1084" i="36"/>
  <c r="Z1084" i="36"/>
  <c r="AA1084" i="36"/>
  <c r="AB1084" i="36"/>
  <c r="AC1084" i="36"/>
  <c r="AD1084" i="36"/>
  <c r="AE1084" i="36"/>
  <c r="AF1084" i="36"/>
  <c r="AG1084" i="36"/>
  <c r="AH1084" i="36"/>
  <c r="AI1084" i="36"/>
  <c r="AJ1084" i="36"/>
  <c r="AK1084" i="36"/>
  <c r="AL1084" i="36"/>
  <c r="AM1084" i="36"/>
  <c r="R1085" i="36"/>
  <c r="S1085" i="36"/>
  <c r="T1085" i="36"/>
  <c r="U1085" i="36"/>
  <c r="V1085" i="36"/>
  <c r="W1085" i="36"/>
  <c r="X1085" i="36"/>
  <c r="Y1085" i="36"/>
  <c r="Z1085" i="36"/>
  <c r="AA1085" i="36"/>
  <c r="AB1085" i="36"/>
  <c r="AC1085" i="36"/>
  <c r="AD1085" i="36"/>
  <c r="AE1085" i="36"/>
  <c r="AF1085" i="36"/>
  <c r="AG1085" i="36"/>
  <c r="AH1085" i="36"/>
  <c r="AI1085" i="36"/>
  <c r="AJ1085" i="36"/>
  <c r="AK1085" i="36"/>
  <c r="AL1085" i="36"/>
  <c r="AM1085" i="36"/>
  <c r="R1086" i="36"/>
  <c r="S1086" i="36"/>
  <c r="T1086" i="36"/>
  <c r="U1086" i="36"/>
  <c r="V1086" i="36"/>
  <c r="W1086" i="36"/>
  <c r="X1086" i="36"/>
  <c r="Y1086" i="36"/>
  <c r="Z1086" i="36"/>
  <c r="AA1086" i="36"/>
  <c r="AB1086" i="36"/>
  <c r="AC1086" i="36"/>
  <c r="AD1086" i="36"/>
  <c r="AE1086" i="36"/>
  <c r="AF1086" i="36"/>
  <c r="AG1086" i="36"/>
  <c r="AH1086" i="36"/>
  <c r="AI1086" i="36"/>
  <c r="AJ1086" i="36"/>
  <c r="AK1086" i="36"/>
  <c r="AL1086" i="36"/>
  <c r="AM1086" i="36"/>
  <c r="R1087" i="36"/>
  <c r="S1087" i="36"/>
  <c r="T1087" i="36"/>
  <c r="U1087" i="36"/>
  <c r="V1087" i="36"/>
  <c r="W1087" i="36"/>
  <c r="X1087" i="36"/>
  <c r="Y1087" i="36"/>
  <c r="Z1087" i="36"/>
  <c r="AA1087" i="36"/>
  <c r="AB1087" i="36"/>
  <c r="AC1087" i="36"/>
  <c r="AD1087" i="36"/>
  <c r="AE1087" i="36"/>
  <c r="AF1087" i="36"/>
  <c r="AG1087" i="36"/>
  <c r="AH1087" i="36"/>
  <c r="AI1087" i="36"/>
  <c r="AJ1087" i="36"/>
  <c r="AK1087" i="36"/>
  <c r="AL1087" i="36"/>
  <c r="AM1087" i="36"/>
  <c r="R1088" i="36"/>
  <c r="S1088" i="36"/>
  <c r="T1088" i="36"/>
  <c r="U1088" i="36"/>
  <c r="V1088" i="36"/>
  <c r="W1088" i="36"/>
  <c r="X1088" i="36"/>
  <c r="Y1088" i="36"/>
  <c r="Z1088" i="36"/>
  <c r="AA1088" i="36"/>
  <c r="AB1088" i="36"/>
  <c r="AC1088" i="36"/>
  <c r="AD1088" i="36"/>
  <c r="AE1088" i="36"/>
  <c r="AF1088" i="36"/>
  <c r="AG1088" i="36"/>
  <c r="AH1088" i="36"/>
  <c r="AI1088" i="36"/>
  <c r="AJ1088" i="36"/>
  <c r="AK1088" i="36"/>
  <c r="AL1088" i="36"/>
  <c r="AM1088" i="36"/>
  <c r="R1089" i="36"/>
  <c r="S1089" i="36"/>
  <c r="T1089" i="36"/>
  <c r="U1089" i="36"/>
  <c r="V1089" i="36"/>
  <c r="W1089" i="36"/>
  <c r="X1089" i="36"/>
  <c r="Y1089" i="36"/>
  <c r="Z1089" i="36"/>
  <c r="AA1089" i="36"/>
  <c r="AB1089" i="36"/>
  <c r="AC1089" i="36"/>
  <c r="AD1089" i="36"/>
  <c r="AE1089" i="36"/>
  <c r="AF1089" i="36"/>
  <c r="AG1089" i="36"/>
  <c r="AH1089" i="36"/>
  <c r="AI1089" i="36"/>
  <c r="AJ1089" i="36"/>
  <c r="AK1089" i="36"/>
  <c r="AL1089" i="36"/>
  <c r="AM1089" i="36"/>
  <c r="R1090" i="36"/>
  <c r="S1090" i="36"/>
  <c r="T1090" i="36"/>
  <c r="U1090" i="36"/>
  <c r="V1090" i="36"/>
  <c r="W1090" i="36"/>
  <c r="X1090" i="36"/>
  <c r="Y1090" i="36"/>
  <c r="Z1090" i="36"/>
  <c r="AA1090" i="36"/>
  <c r="AB1090" i="36"/>
  <c r="AC1090" i="36"/>
  <c r="AD1090" i="36"/>
  <c r="AE1090" i="36"/>
  <c r="AF1090" i="36"/>
  <c r="AG1090" i="36"/>
  <c r="AH1090" i="36"/>
  <c r="AI1090" i="36"/>
  <c r="AJ1090" i="36"/>
  <c r="AK1090" i="36"/>
  <c r="AL1090" i="36"/>
  <c r="AM1090" i="36"/>
  <c r="R1091" i="36"/>
  <c r="S1091" i="36"/>
  <c r="T1091" i="36"/>
  <c r="U1091" i="36"/>
  <c r="V1091" i="36"/>
  <c r="W1091" i="36"/>
  <c r="X1091" i="36"/>
  <c r="Y1091" i="36"/>
  <c r="Z1091" i="36"/>
  <c r="AA1091" i="36"/>
  <c r="AB1091" i="36"/>
  <c r="AC1091" i="36"/>
  <c r="AD1091" i="36"/>
  <c r="AE1091" i="36"/>
  <c r="AF1091" i="36"/>
  <c r="AG1091" i="36"/>
  <c r="AH1091" i="36"/>
  <c r="AI1091" i="36"/>
  <c r="AJ1091" i="36"/>
  <c r="AK1091" i="36"/>
  <c r="AL1091" i="36"/>
  <c r="AM1091" i="36"/>
  <c r="R1092" i="36"/>
  <c r="S1092" i="36"/>
  <c r="T1092" i="36"/>
  <c r="U1092" i="36"/>
  <c r="V1092" i="36"/>
  <c r="W1092" i="36"/>
  <c r="X1092" i="36"/>
  <c r="Y1092" i="36"/>
  <c r="Z1092" i="36"/>
  <c r="AA1092" i="36"/>
  <c r="AB1092" i="36"/>
  <c r="AC1092" i="36"/>
  <c r="AD1092" i="36"/>
  <c r="AE1092" i="36"/>
  <c r="AF1092" i="36"/>
  <c r="AG1092" i="36"/>
  <c r="AH1092" i="36"/>
  <c r="AI1092" i="36"/>
  <c r="AJ1092" i="36"/>
  <c r="AK1092" i="36"/>
  <c r="AL1092" i="36"/>
  <c r="AM1092" i="36"/>
  <c r="R1093" i="36"/>
  <c r="S1093" i="36"/>
  <c r="T1093" i="36"/>
  <c r="U1093" i="36"/>
  <c r="V1093" i="36"/>
  <c r="W1093" i="36"/>
  <c r="X1093" i="36"/>
  <c r="Y1093" i="36"/>
  <c r="Z1093" i="36"/>
  <c r="AA1093" i="36"/>
  <c r="AB1093" i="36"/>
  <c r="AC1093" i="36"/>
  <c r="AD1093" i="36"/>
  <c r="AE1093" i="36"/>
  <c r="AF1093" i="36"/>
  <c r="AG1093" i="36"/>
  <c r="AH1093" i="36"/>
  <c r="AI1093" i="36"/>
  <c r="AJ1093" i="36"/>
  <c r="AK1093" i="36"/>
  <c r="AL1093" i="36"/>
  <c r="AM1093" i="36"/>
  <c r="R1094" i="36"/>
  <c r="S1094" i="36"/>
  <c r="T1094" i="36"/>
  <c r="U1094" i="36"/>
  <c r="V1094" i="36"/>
  <c r="W1094" i="36"/>
  <c r="X1094" i="36"/>
  <c r="Y1094" i="36"/>
  <c r="Z1094" i="36"/>
  <c r="AA1094" i="36"/>
  <c r="AB1094" i="36"/>
  <c r="AC1094" i="36"/>
  <c r="AD1094" i="36"/>
  <c r="AE1094" i="36"/>
  <c r="AF1094" i="36"/>
  <c r="AG1094" i="36"/>
  <c r="AH1094" i="36"/>
  <c r="AI1094" i="36"/>
  <c r="AJ1094" i="36"/>
  <c r="AK1094" i="36"/>
  <c r="AL1094" i="36"/>
  <c r="AM1094" i="36"/>
  <c r="R1095" i="36"/>
  <c r="S1095" i="36"/>
  <c r="T1095" i="36"/>
  <c r="U1095" i="36"/>
  <c r="V1095" i="36"/>
  <c r="W1095" i="36"/>
  <c r="X1095" i="36"/>
  <c r="Y1095" i="36"/>
  <c r="Z1095" i="36"/>
  <c r="AA1095" i="36"/>
  <c r="AB1095" i="36"/>
  <c r="AC1095" i="36"/>
  <c r="AD1095" i="36"/>
  <c r="AE1095" i="36"/>
  <c r="AF1095" i="36"/>
  <c r="AG1095" i="36"/>
  <c r="AH1095" i="36"/>
  <c r="AI1095" i="36"/>
  <c r="AJ1095" i="36"/>
  <c r="AK1095" i="36"/>
  <c r="AL1095" i="36"/>
  <c r="AM1095" i="36"/>
  <c r="R1096" i="36"/>
  <c r="S1096" i="36"/>
  <c r="T1096" i="36"/>
  <c r="U1096" i="36"/>
  <c r="V1096" i="36"/>
  <c r="W1096" i="36"/>
  <c r="X1096" i="36"/>
  <c r="Y1096" i="36"/>
  <c r="Z1096" i="36"/>
  <c r="AA1096" i="36"/>
  <c r="AB1096" i="36"/>
  <c r="AC1096" i="36"/>
  <c r="AD1096" i="36"/>
  <c r="AE1096" i="36"/>
  <c r="AF1096" i="36"/>
  <c r="AG1096" i="36"/>
  <c r="AH1096" i="36"/>
  <c r="AI1096" i="36"/>
  <c r="AJ1096" i="36"/>
  <c r="AK1096" i="36"/>
  <c r="AL1096" i="36"/>
  <c r="AM1096" i="36"/>
  <c r="R1097" i="36"/>
  <c r="S1097" i="36"/>
  <c r="T1097" i="36"/>
  <c r="U1097" i="36"/>
  <c r="V1097" i="36"/>
  <c r="W1097" i="36"/>
  <c r="X1097" i="36"/>
  <c r="Y1097" i="36"/>
  <c r="Z1097" i="36"/>
  <c r="AA1097" i="36"/>
  <c r="AB1097" i="36"/>
  <c r="AC1097" i="36"/>
  <c r="AD1097" i="36"/>
  <c r="AE1097" i="36"/>
  <c r="AF1097" i="36"/>
  <c r="AG1097" i="36"/>
  <c r="AH1097" i="36"/>
  <c r="AI1097" i="36"/>
  <c r="AJ1097" i="36"/>
  <c r="AK1097" i="36"/>
  <c r="AL1097" i="36"/>
  <c r="AM1097" i="36"/>
  <c r="R1098" i="36"/>
  <c r="S1098" i="36"/>
  <c r="T1098" i="36"/>
  <c r="U1098" i="36"/>
  <c r="V1098" i="36"/>
  <c r="W1098" i="36"/>
  <c r="X1098" i="36"/>
  <c r="Y1098" i="36"/>
  <c r="Z1098" i="36"/>
  <c r="AA1098" i="36"/>
  <c r="AB1098" i="36"/>
  <c r="AC1098" i="36"/>
  <c r="AD1098" i="36"/>
  <c r="AE1098" i="36"/>
  <c r="AF1098" i="36"/>
  <c r="AG1098" i="36"/>
  <c r="AH1098" i="36"/>
  <c r="AI1098" i="36"/>
  <c r="AJ1098" i="36"/>
  <c r="AK1098" i="36"/>
  <c r="AL1098" i="36"/>
  <c r="AM1098" i="36"/>
  <c r="R1099" i="36"/>
  <c r="S1099" i="36"/>
  <c r="T1099" i="36"/>
  <c r="U1099" i="36"/>
  <c r="V1099" i="36"/>
  <c r="W1099" i="36"/>
  <c r="X1099" i="36"/>
  <c r="Y1099" i="36"/>
  <c r="Z1099" i="36"/>
  <c r="AA1099" i="36"/>
  <c r="AB1099" i="36"/>
  <c r="AC1099" i="36"/>
  <c r="AD1099" i="36"/>
  <c r="AE1099" i="36"/>
  <c r="AF1099" i="36"/>
  <c r="AG1099" i="36"/>
  <c r="AH1099" i="36"/>
  <c r="AI1099" i="36"/>
  <c r="AJ1099" i="36"/>
  <c r="AK1099" i="36"/>
  <c r="AL1099" i="36"/>
  <c r="AM1099" i="36"/>
  <c r="R1100" i="36"/>
  <c r="S1100" i="36"/>
  <c r="T1100" i="36"/>
  <c r="U1100" i="36"/>
  <c r="V1100" i="36"/>
  <c r="W1100" i="36"/>
  <c r="X1100" i="36"/>
  <c r="Y1100" i="36"/>
  <c r="Z1100" i="36"/>
  <c r="AA1100" i="36"/>
  <c r="AB1100" i="36"/>
  <c r="AC1100" i="36"/>
  <c r="AD1100" i="36"/>
  <c r="AE1100" i="36"/>
  <c r="AF1100" i="36"/>
  <c r="AG1100" i="36"/>
  <c r="AH1100" i="36"/>
  <c r="AI1100" i="36"/>
  <c r="AJ1100" i="36"/>
  <c r="AK1100" i="36"/>
  <c r="AL1100" i="36"/>
  <c r="AM1100" i="36"/>
  <c r="R1101" i="36"/>
  <c r="S1101" i="36"/>
  <c r="T1101" i="36"/>
  <c r="U1101" i="36"/>
  <c r="V1101" i="36"/>
  <c r="W1101" i="36"/>
  <c r="X1101" i="36"/>
  <c r="Y1101" i="36"/>
  <c r="Z1101" i="36"/>
  <c r="AA1101" i="36"/>
  <c r="AB1101" i="36"/>
  <c r="AC1101" i="36"/>
  <c r="AD1101" i="36"/>
  <c r="AE1101" i="36"/>
  <c r="AF1101" i="36"/>
  <c r="AG1101" i="36"/>
  <c r="AH1101" i="36"/>
  <c r="AI1101" i="36"/>
  <c r="AJ1101" i="36"/>
  <c r="AK1101" i="36"/>
  <c r="AL1101" i="36"/>
  <c r="AM1101" i="36"/>
  <c r="R1102" i="36"/>
  <c r="S1102" i="36"/>
  <c r="T1102" i="36"/>
  <c r="U1102" i="36"/>
  <c r="V1102" i="36"/>
  <c r="W1102" i="36"/>
  <c r="X1102" i="36"/>
  <c r="Y1102" i="36"/>
  <c r="Z1102" i="36"/>
  <c r="AA1102" i="36"/>
  <c r="AB1102" i="36"/>
  <c r="AC1102" i="36"/>
  <c r="AD1102" i="36"/>
  <c r="AE1102" i="36"/>
  <c r="AF1102" i="36"/>
  <c r="AG1102" i="36"/>
  <c r="AH1102" i="36"/>
  <c r="AI1102" i="36"/>
  <c r="AJ1102" i="36"/>
  <c r="AK1102" i="36"/>
  <c r="AL1102" i="36"/>
  <c r="AM1102" i="36"/>
  <c r="R1103" i="36"/>
  <c r="S1103" i="36"/>
  <c r="T1103" i="36"/>
  <c r="U1103" i="36"/>
  <c r="V1103" i="36"/>
  <c r="W1103" i="36"/>
  <c r="X1103" i="36"/>
  <c r="Y1103" i="36"/>
  <c r="Z1103" i="36"/>
  <c r="AA1103" i="36"/>
  <c r="AB1103" i="36"/>
  <c r="AC1103" i="36"/>
  <c r="AD1103" i="36"/>
  <c r="AE1103" i="36"/>
  <c r="AF1103" i="36"/>
  <c r="AG1103" i="36"/>
  <c r="AH1103" i="36"/>
  <c r="AI1103" i="36"/>
  <c r="AJ1103" i="36"/>
  <c r="AK1103" i="36"/>
  <c r="AL1103" i="36"/>
  <c r="AM1103" i="36"/>
  <c r="R1104" i="36"/>
  <c r="S1104" i="36"/>
  <c r="T1104" i="36"/>
  <c r="U1104" i="36"/>
  <c r="V1104" i="36"/>
  <c r="W1104" i="36"/>
  <c r="X1104" i="36"/>
  <c r="Y1104" i="36"/>
  <c r="Z1104" i="36"/>
  <c r="AA1104" i="36"/>
  <c r="AB1104" i="36"/>
  <c r="AC1104" i="36"/>
  <c r="AD1104" i="36"/>
  <c r="AE1104" i="36"/>
  <c r="AF1104" i="36"/>
  <c r="AG1104" i="36"/>
  <c r="AH1104" i="36"/>
  <c r="AI1104" i="36"/>
  <c r="AJ1104" i="36"/>
  <c r="AK1104" i="36"/>
  <c r="AL1104" i="36"/>
  <c r="AM1104" i="36"/>
  <c r="R1105" i="36"/>
  <c r="S1105" i="36"/>
  <c r="T1105" i="36"/>
  <c r="U1105" i="36"/>
  <c r="V1105" i="36"/>
  <c r="W1105" i="36"/>
  <c r="X1105" i="36"/>
  <c r="Y1105" i="36"/>
  <c r="Z1105" i="36"/>
  <c r="AA1105" i="36"/>
  <c r="AB1105" i="36"/>
  <c r="AC1105" i="36"/>
  <c r="AD1105" i="36"/>
  <c r="AE1105" i="36"/>
  <c r="AF1105" i="36"/>
  <c r="AG1105" i="36"/>
  <c r="AH1105" i="36"/>
  <c r="AI1105" i="36"/>
  <c r="AJ1105" i="36"/>
  <c r="AK1105" i="36"/>
  <c r="AL1105" i="36"/>
  <c r="AM1105" i="36"/>
  <c r="R1106" i="36"/>
  <c r="S1106" i="36"/>
  <c r="T1106" i="36"/>
  <c r="U1106" i="36"/>
  <c r="V1106" i="36"/>
  <c r="W1106" i="36"/>
  <c r="X1106" i="36"/>
  <c r="Y1106" i="36"/>
  <c r="Z1106" i="36"/>
  <c r="AA1106" i="36"/>
  <c r="AB1106" i="36"/>
  <c r="AC1106" i="36"/>
  <c r="AD1106" i="36"/>
  <c r="AE1106" i="36"/>
  <c r="AF1106" i="36"/>
  <c r="AG1106" i="36"/>
  <c r="AH1106" i="36"/>
  <c r="AI1106" i="36"/>
  <c r="AJ1106" i="36"/>
  <c r="AK1106" i="36"/>
  <c r="AL1106" i="36"/>
  <c r="AM1106" i="36"/>
  <c r="R1107" i="36"/>
  <c r="S1107" i="36"/>
  <c r="T1107" i="36"/>
  <c r="U1107" i="36"/>
  <c r="V1107" i="36"/>
  <c r="W1107" i="36"/>
  <c r="X1107" i="36"/>
  <c r="Y1107" i="36"/>
  <c r="Z1107" i="36"/>
  <c r="AA1107" i="36"/>
  <c r="AB1107" i="36"/>
  <c r="AC1107" i="36"/>
  <c r="AD1107" i="36"/>
  <c r="AE1107" i="36"/>
  <c r="AF1107" i="36"/>
  <c r="AG1107" i="36"/>
  <c r="AH1107" i="36"/>
  <c r="AI1107" i="36"/>
  <c r="AJ1107" i="36"/>
  <c r="AK1107" i="36"/>
  <c r="AL1107" i="36"/>
  <c r="AM1107" i="36"/>
  <c r="R1108" i="36"/>
  <c r="S1108" i="36"/>
  <c r="T1108" i="36"/>
  <c r="U1108" i="36"/>
  <c r="V1108" i="36"/>
  <c r="W1108" i="36"/>
  <c r="X1108" i="36"/>
  <c r="Y1108" i="36"/>
  <c r="Z1108" i="36"/>
  <c r="AA1108" i="36"/>
  <c r="AB1108" i="36"/>
  <c r="AC1108" i="36"/>
  <c r="AD1108" i="36"/>
  <c r="AE1108" i="36"/>
  <c r="AF1108" i="36"/>
  <c r="AG1108" i="36"/>
  <c r="AH1108" i="36"/>
  <c r="AI1108" i="36"/>
  <c r="AJ1108" i="36"/>
  <c r="AK1108" i="36"/>
  <c r="AL1108" i="36"/>
  <c r="AM1108" i="36"/>
  <c r="R1109" i="36"/>
  <c r="S1109" i="36"/>
  <c r="T1109" i="36"/>
  <c r="U1109" i="36"/>
  <c r="V1109" i="36"/>
  <c r="W1109" i="36"/>
  <c r="X1109" i="36"/>
  <c r="Y1109" i="36"/>
  <c r="Z1109" i="36"/>
  <c r="AA1109" i="36"/>
  <c r="AB1109" i="36"/>
  <c r="AC1109" i="36"/>
  <c r="AD1109" i="36"/>
  <c r="AE1109" i="36"/>
  <c r="AF1109" i="36"/>
  <c r="AG1109" i="36"/>
  <c r="AH1109" i="36"/>
  <c r="AI1109" i="36"/>
  <c r="AJ1109" i="36"/>
  <c r="AK1109" i="36"/>
  <c r="AL1109" i="36"/>
  <c r="AM1109" i="36"/>
  <c r="R1110" i="36"/>
  <c r="S1110" i="36"/>
  <c r="T1110" i="36"/>
  <c r="U1110" i="36"/>
  <c r="V1110" i="36"/>
  <c r="W1110" i="36"/>
  <c r="X1110" i="36"/>
  <c r="Y1110" i="36"/>
  <c r="Z1110" i="36"/>
  <c r="AA1110" i="36"/>
  <c r="AB1110" i="36"/>
  <c r="AC1110" i="36"/>
  <c r="AD1110" i="36"/>
  <c r="AE1110" i="36"/>
  <c r="AF1110" i="36"/>
  <c r="AG1110" i="36"/>
  <c r="AH1110" i="36"/>
  <c r="AI1110" i="36"/>
  <c r="AJ1110" i="36"/>
  <c r="AK1110" i="36"/>
  <c r="AL1110" i="36"/>
  <c r="AM1110" i="36"/>
  <c r="R1111" i="36"/>
  <c r="S1111" i="36"/>
  <c r="T1111" i="36"/>
  <c r="U1111" i="36"/>
  <c r="V1111" i="36"/>
  <c r="W1111" i="36"/>
  <c r="X1111" i="36"/>
  <c r="Y1111" i="36"/>
  <c r="Z1111" i="36"/>
  <c r="AA1111" i="36"/>
  <c r="AB1111" i="36"/>
  <c r="AC1111" i="36"/>
  <c r="AD1111" i="36"/>
  <c r="AE1111" i="36"/>
  <c r="AF1111" i="36"/>
  <c r="AG1111" i="36"/>
  <c r="AH1111" i="36"/>
  <c r="AI1111" i="36"/>
  <c r="AJ1111" i="36"/>
  <c r="AK1111" i="36"/>
  <c r="AL1111" i="36"/>
  <c r="AM1111" i="36"/>
  <c r="R1112" i="36"/>
  <c r="S1112" i="36"/>
  <c r="T1112" i="36"/>
  <c r="U1112" i="36"/>
  <c r="V1112" i="36"/>
  <c r="W1112" i="36"/>
  <c r="X1112" i="36"/>
  <c r="Y1112" i="36"/>
  <c r="Z1112" i="36"/>
  <c r="AA1112" i="36"/>
  <c r="AB1112" i="36"/>
  <c r="AC1112" i="36"/>
  <c r="AD1112" i="36"/>
  <c r="AE1112" i="36"/>
  <c r="AF1112" i="36"/>
  <c r="AG1112" i="36"/>
  <c r="AH1112" i="36"/>
  <c r="AI1112" i="36"/>
  <c r="AJ1112" i="36"/>
  <c r="AK1112" i="36"/>
  <c r="AL1112" i="36"/>
  <c r="AM1112" i="36"/>
  <c r="R1113" i="36"/>
  <c r="S1113" i="36"/>
  <c r="T1113" i="36"/>
  <c r="U1113" i="36"/>
  <c r="V1113" i="36"/>
  <c r="W1113" i="36"/>
  <c r="X1113" i="36"/>
  <c r="Y1113" i="36"/>
  <c r="Z1113" i="36"/>
  <c r="AA1113" i="36"/>
  <c r="AB1113" i="36"/>
  <c r="AC1113" i="36"/>
  <c r="AD1113" i="36"/>
  <c r="AE1113" i="36"/>
  <c r="AF1113" i="36"/>
  <c r="AG1113" i="36"/>
  <c r="AH1113" i="36"/>
  <c r="AI1113" i="36"/>
  <c r="AJ1113" i="36"/>
  <c r="AK1113" i="36"/>
  <c r="AL1113" i="36"/>
  <c r="AM1113" i="36"/>
  <c r="R1114" i="36"/>
  <c r="S1114" i="36"/>
  <c r="T1114" i="36"/>
  <c r="U1114" i="36"/>
  <c r="V1114" i="36"/>
  <c r="W1114" i="36"/>
  <c r="X1114" i="36"/>
  <c r="Y1114" i="36"/>
  <c r="Z1114" i="36"/>
  <c r="AA1114" i="36"/>
  <c r="AB1114" i="36"/>
  <c r="AC1114" i="36"/>
  <c r="AD1114" i="36"/>
  <c r="AE1114" i="36"/>
  <c r="AF1114" i="36"/>
  <c r="AG1114" i="36"/>
  <c r="AH1114" i="36"/>
  <c r="AI1114" i="36"/>
  <c r="AJ1114" i="36"/>
  <c r="AK1114" i="36"/>
  <c r="AL1114" i="36"/>
  <c r="AM1114" i="36"/>
  <c r="R1115" i="36"/>
  <c r="S1115" i="36"/>
  <c r="T1115" i="36"/>
  <c r="U1115" i="36"/>
  <c r="V1115" i="36"/>
  <c r="W1115" i="36"/>
  <c r="X1115" i="36"/>
  <c r="Y1115" i="36"/>
  <c r="Z1115" i="36"/>
  <c r="AA1115" i="36"/>
  <c r="AB1115" i="36"/>
  <c r="AC1115" i="36"/>
  <c r="AD1115" i="36"/>
  <c r="AE1115" i="36"/>
  <c r="AF1115" i="36"/>
  <c r="AG1115" i="36"/>
  <c r="AH1115" i="36"/>
  <c r="AI1115" i="36"/>
  <c r="AJ1115" i="36"/>
  <c r="AK1115" i="36"/>
  <c r="AL1115" i="36"/>
  <c r="AM1115" i="36"/>
  <c r="R1116" i="36"/>
  <c r="S1116" i="36"/>
  <c r="T1116" i="36"/>
  <c r="U1116" i="36"/>
  <c r="V1116" i="36"/>
  <c r="W1116" i="36"/>
  <c r="X1116" i="36"/>
  <c r="Y1116" i="36"/>
  <c r="Z1116" i="36"/>
  <c r="AA1116" i="36"/>
  <c r="AB1116" i="36"/>
  <c r="AC1116" i="36"/>
  <c r="AD1116" i="36"/>
  <c r="AE1116" i="36"/>
  <c r="AF1116" i="36"/>
  <c r="AG1116" i="36"/>
  <c r="AH1116" i="36"/>
  <c r="AI1116" i="36"/>
  <c r="AJ1116" i="36"/>
  <c r="AK1116" i="36"/>
  <c r="AL1116" i="36"/>
  <c r="AM1116" i="36"/>
  <c r="R1117" i="36"/>
  <c r="S1117" i="36"/>
  <c r="T1117" i="36"/>
  <c r="U1117" i="36"/>
  <c r="V1117" i="36"/>
  <c r="W1117" i="36"/>
  <c r="X1117" i="36"/>
  <c r="Y1117" i="36"/>
  <c r="Z1117" i="36"/>
  <c r="AA1117" i="36"/>
  <c r="AB1117" i="36"/>
  <c r="AC1117" i="36"/>
  <c r="AD1117" i="36"/>
  <c r="AE1117" i="36"/>
  <c r="AF1117" i="36"/>
  <c r="AG1117" i="36"/>
  <c r="AH1117" i="36"/>
  <c r="AI1117" i="36"/>
  <c r="AJ1117" i="36"/>
  <c r="AK1117" i="36"/>
  <c r="AL1117" i="36"/>
  <c r="AM1117" i="36"/>
  <c r="R1118" i="36"/>
  <c r="S1118" i="36"/>
  <c r="T1118" i="36"/>
  <c r="U1118" i="36"/>
  <c r="V1118" i="36"/>
  <c r="W1118" i="36"/>
  <c r="X1118" i="36"/>
  <c r="Y1118" i="36"/>
  <c r="Z1118" i="36"/>
  <c r="AA1118" i="36"/>
  <c r="AB1118" i="36"/>
  <c r="AC1118" i="36"/>
  <c r="AD1118" i="36"/>
  <c r="AE1118" i="36"/>
  <c r="AF1118" i="36"/>
  <c r="AG1118" i="36"/>
  <c r="AH1118" i="36"/>
  <c r="AI1118" i="36"/>
  <c r="AJ1118" i="36"/>
  <c r="AK1118" i="36"/>
  <c r="AL1118" i="36"/>
  <c r="AM1118" i="36"/>
  <c r="R1119" i="36"/>
  <c r="S1119" i="36"/>
  <c r="T1119" i="36"/>
  <c r="U1119" i="36"/>
  <c r="V1119" i="36"/>
  <c r="W1119" i="36"/>
  <c r="X1119" i="36"/>
  <c r="Y1119" i="36"/>
  <c r="Z1119" i="36"/>
  <c r="AA1119" i="36"/>
  <c r="AB1119" i="36"/>
  <c r="AC1119" i="36"/>
  <c r="AD1119" i="36"/>
  <c r="AE1119" i="36"/>
  <c r="AF1119" i="36"/>
  <c r="AG1119" i="36"/>
  <c r="AH1119" i="36"/>
  <c r="AI1119" i="36"/>
  <c r="AJ1119" i="36"/>
  <c r="AK1119" i="36"/>
  <c r="AL1119" i="36"/>
  <c r="AM1119" i="36"/>
  <c r="R1120" i="36"/>
  <c r="S1120" i="36"/>
  <c r="T1120" i="36"/>
  <c r="U1120" i="36"/>
  <c r="V1120" i="36"/>
  <c r="W1120" i="36"/>
  <c r="X1120" i="36"/>
  <c r="Y1120" i="36"/>
  <c r="Z1120" i="36"/>
  <c r="AA1120" i="36"/>
  <c r="AB1120" i="36"/>
  <c r="AC1120" i="36"/>
  <c r="AD1120" i="36"/>
  <c r="AE1120" i="36"/>
  <c r="AF1120" i="36"/>
  <c r="AG1120" i="36"/>
  <c r="AH1120" i="36"/>
  <c r="AI1120" i="36"/>
  <c r="AJ1120" i="36"/>
  <c r="AK1120" i="36"/>
  <c r="AL1120" i="36"/>
  <c r="AM1120" i="36"/>
  <c r="R1121" i="36"/>
  <c r="S1121" i="36"/>
  <c r="T1121" i="36"/>
  <c r="U1121" i="36"/>
  <c r="V1121" i="36"/>
  <c r="W1121" i="36"/>
  <c r="X1121" i="36"/>
  <c r="Y1121" i="36"/>
  <c r="Z1121" i="36"/>
  <c r="AA1121" i="36"/>
  <c r="AB1121" i="36"/>
  <c r="AC1121" i="36"/>
  <c r="AD1121" i="36"/>
  <c r="AE1121" i="36"/>
  <c r="AF1121" i="36"/>
  <c r="AG1121" i="36"/>
  <c r="AH1121" i="36"/>
  <c r="AI1121" i="36"/>
  <c r="AJ1121" i="36"/>
  <c r="AK1121" i="36"/>
  <c r="AL1121" i="36"/>
  <c r="AM1121" i="36"/>
  <c r="R1122" i="36"/>
  <c r="S1122" i="36"/>
  <c r="T1122" i="36"/>
  <c r="U1122" i="36"/>
  <c r="V1122" i="36"/>
  <c r="W1122" i="36"/>
  <c r="X1122" i="36"/>
  <c r="Y1122" i="36"/>
  <c r="Z1122" i="36"/>
  <c r="AA1122" i="36"/>
  <c r="AB1122" i="36"/>
  <c r="AC1122" i="36"/>
  <c r="AD1122" i="36"/>
  <c r="AE1122" i="36"/>
  <c r="AF1122" i="36"/>
  <c r="AG1122" i="36"/>
  <c r="AH1122" i="36"/>
  <c r="AI1122" i="36"/>
  <c r="AJ1122" i="36"/>
  <c r="AK1122" i="36"/>
  <c r="AL1122" i="36"/>
  <c r="AM1122" i="36"/>
  <c r="R1123" i="36"/>
  <c r="S1123" i="36"/>
  <c r="T1123" i="36"/>
  <c r="U1123" i="36"/>
  <c r="V1123" i="36"/>
  <c r="W1123" i="36"/>
  <c r="X1123" i="36"/>
  <c r="Y1123" i="36"/>
  <c r="Z1123" i="36"/>
  <c r="AA1123" i="36"/>
  <c r="AB1123" i="36"/>
  <c r="AC1123" i="36"/>
  <c r="AD1123" i="36"/>
  <c r="AE1123" i="36"/>
  <c r="AF1123" i="36"/>
  <c r="AG1123" i="36"/>
  <c r="AH1123" i="36"/>
  <c r="AI1123" i="36"/>
  <c r="AJ1123" i="36"/>
  <c r="AK1123" i="36"/>
  <c r="AL1123" i="36"/>
  <c r="AM1123" i="36"/>
  <c r="R1124" i="36"/>
  <c r="S1124" i="36"/>
  <c r="T1124" i="36"/>
  <c r="U1124" i="36"/>
  <c r="V1124" i="36"/>
  <c r="W1124" i="36"/>
  <c r="X1124" i="36"/>
  <c r="Y1124" i="36"/>
  <c r="Z1124" i="36"/>
  <c r="AA1124" i="36"/>
  <c r="AB1124" i="36"/>
  <c r="AC1124" i="36"/>
  <c r="AD1124" i="36"/>
  <c r="AE1124" i="36"/>
  <c r="AF1124" i="36"/>
  <c r="AG1124" i="36"/>
  <c r="AH1124" i="36"/>
  <c r="AI1124" i="36"/>
  <c r="AJ1124" i="36"/>
  <c r="AK1124" i="36"/>
  <c r="AL1124" i="36"/>
  <c r="AM1124" i="36"/>
  <c r="R1125" i="36"/>
  <c r="S1125" i="36"/>
  <c r="T1125" i="36"/>
  <c r="U1125" i="36"/>
  <c r="V1125" i="36"/>
  <c r="W1125" i="36"/>
  <c r="X1125" i="36"/>
  <c r="Y1125" i="36"/>
  <c r="Z1125" i="36"/>
  <c r="AA1125" i="36"/>
  <c r="AB1125" i="36"/>
  <c r="AC1125" i="36"/>
  <c r="AD1125" i="36"/>
  <c r="AE1125" i="36"/>
  <c r="AF1125" i="36"/>
  <c r="AG1125" i="36"/>
  <c r="AH1125" i="36"/>
  <c r="AI1125" i="36"/>
  <c r="AJ1125" i="36"/>
  <c r="AK1125" i="36"/>
  <c r="AL1125" i="36"/>
  <c r="AM1125" i="36"/>
  <c r="R1126" i="36"/>
  <c r="S1126" i="36"/>
  <c r="T1126" i="36"/>
  <c r="U1126" i="36"/>
  <c r="V1126" i="36"/>
  <c r="W1126" i="36"/>
  <c r="X1126" i="36"/>
  <c r="Y1126" i="36"/>
  <c r="Z1126" i="36"/>
  <c r="AA1126" i="36"/>
  <c r="AB1126" i="36"/>
  <c r="AC1126" i="36"/>
  <c r="AD1126" i="36"/>
  <c r="AE1126" i="36"/>
  <c r="AF1126" i="36"/>
  <c r="AG1126" i="36"/>
  <c r="AH1126" i="36"/>
  <c r="AI1126" i="36"/>
  <c r="AJ1126" i="36"/>
  <c r="AK1126" i="36"/>
  <c r="AL1126" i="36"/>
  <c r="AM1126" i="36"/>
  <c r="R1127" i="36"/>
  <c r="S1127" i="36"/>
  <c r="T1127" i="36"/>
  <c r="U1127" i="36"/>
  <c r="V1127" i="36"/>
  <c r="W1127" i="36"/>
  <c r="X1127" i="36"/>
  <c r="Y1127" i="36"/>
  <c r="Z1127" i="36"/>
  <c r="AA1127" i="36"/>
  <c r="AB1127" i="36"/>
  <c r="AC1127" i="36"/>
  <c r="AD1127" i="36"/>
  <c r="AE1127" i="36"/>
  <c r="AF1127" i="36"/>
  <c r="AG1127" i="36"/>
  <c r="AH1127" i="36"/>
  <c r="AI1127" i="36"/>
  <c r="AJ1127" i="36"/>
  <c r="AK1127" i="36"/>
  <c r="AL1127" i="36"/>
  <c r="AM1127" i="36"/>
  <c r="R1128" i="36"/>
  <c r="S1128" i="36"/>
  <c r="T1128" i="36"/>
  <c r="U1128" i="36"/>
  <c r="V1128" i="36"/>
  <c r="W1128" i="36"/>
  <c r="X1128" i="36"/>
  <c r="Y1128" i="36"/>
  <c r="Z1128" i="36"/>
  <c r="AA1128" i="36"/>
  <c r="AB1128" i="36"/>
  <c r="AC1128" i="36"/>
  <c r="AD1128" i="36"/>
  <c r="AE1128" i="36"/>
  <c r="AF1128" i="36"/>
  <c r="AG1128" i="36"/>
  <c r="AH1128" i="36"/>
  <c r="AI1128" i="36"/>
  <c r="AJ1128" i="36"/>
  <c r="AK1128" i="36"/>
  <c r="AL1128" i="36"/>
  <c r="AM1128" i="36"/>
  <c r="R1129" i="36"/>
  <c r="S1129" i="36"/>
  <c r="T1129" i="36"/>
  <c r="U1129" i="36"/>
  <c r="V1129" i="36"/>
  <c r="W1129" i="36"/>
  <c r="X1129" i="36"/>
  <c r="Y1129" i="36"/>
  <c r="Z1129" i="36"/>
  <c r="AA1129" i="36"/>
  <c r="AB1129" i="36"/>
  <c r="AC1129" i="36"/>
  <c r="AD1129" i="36"/>
  <c r="AE1129" i="36"/>
  <c r="AF1129" i="36"/>
  <c r="AG1129" i="36"/>
  <c r="AH1129" i="36"/>
  <c r="AI1129" i="36"/>
  <c r="AJ1129" i="36"/>
  <c r="AK1129" i="36"/>
  <c r="AL1129" i="36"/>
  <c r="AM1129" i="36"/>
  <c r="R1130" i="36"/>
  <c r="S1130" i="36"/>
  <c r="T1130" i="36"/>
  <c r="U1130" i="36"/>
  <c r="V1130" i="36"/>
  <c r="W1130" i="36"/>
  <c r="X1130" i="36"/>
  <c r="Y1130" i="36"/>
  <c r="Z1130" i="36"/>
  <c r="AA1130" i="36"/>
  <c r="AB1130" i="36"/>
  <c r="AC1130" i="36"/>
  <c r="AD1130" i="36"/>
  <c r="AE1130" i="36"/>
  <c r="AF1130" i="36"/>
  <c r="AG1130" i="36"/>
  <c r="AH1130" i="36"/>
  <c r="AI1130" i="36"/>
  <c r="AJ1130" i="36"/>
  <c r="AK1130" i="36"/>
  <c r="AL1130" i="36"/>
  <c r="AM1130" i="36"/>
  <c r="R1131" i="36"/>
  <c r="S1131" i="36"/>
  <c r="T1131" i="36"/>
  <c r="U1131" i="36"/>
  <c r="V1131" i="36"/>
  <c r="W1131" i="36"/>
  <c r="X1131" i="36"/>
  <c r="Y1131" i="36"/>
  <c r="Z1131" i="36"/>
  <c r="AA1131" i="36"/>
  <c r="AB1131" i="36"/>
  <c r="AC1131" i="36"/>
  <c r="AD1131" i="36"/>
  <c r="AE1131" i="36"/>
  <c r="AF1131" i="36"/>
  <c r="AG1131" i="36"/>
  <c r="AH1131" i="36"/>
  <c r="AI1131" i="36"/>
  <c r="AJ1131" i="36"/>
  <c r="AK1131" i="36"/>
  <c r="AL1131" i="36"/>
  <c r="AM1131" i="36"/>
  <c r="R1132" i="36"/>
  <c r="S1132" i="36"/>
  <c r="T1132" i="36"/>
  <c r="U1132" i="36"/>
  <c r="V1132" i="36"/>
  <c r="W1132" i="36"/>
  <c r="X1132" i="36"/>
  <c r="Y1132" i="36"/>
  <c r="Z1132" i="36"/>
  <c r="AA1132" i="36"/>
  <c r="AB1132" i="36"/>
  <c r="AC1132" i="36"/>
  <c r="AD1132" i="36"/>
  <c r="AE1132" i="36"/>
  <c r="AF1132" i="36"/>
  <c r="AG1132" i="36"/>
  <c r="AH1132" i="36"/>
  <c r="AI1132" i="36"/>
  <c r="AJ1132" i="36"/>
  <c r="AK1132" i="36"/>
  <c r="AL1132" i="36"/>
  <c r="AM1132" i="36"/>
  <c r="R1133" i="36"/>
  <c r="S1133" i="36"/>
  <c r="T1133" i="36"/>
  <c r="U1133" i="36"/>
  <c r="V1133" i="36"/>
  <c r="W1133" i="36"/>
  <c r="X1133" i="36"/>
  <c r="Y1133" i="36"/>
  <c r="Z1133" i="36"/>
  <c r="AA1133" i="36"/>
  <c r="AB1133" i="36"/>
  <c r="AC1133" i="36"/>
  <c r="AD1133" i="36"/>
  <c r="AE1133" i="36"/>
  <c r="AF1133" i="36"/>
  <c r="AG1133" i="36"/>
  <c r="AH1133" i="36"/>
  <c r="AI1133" i="36"/>
  <c r="AJ1133" i="36"/>
  <c r="AK1133" i="36"/>
  <c r="AL1133" i="36"/>
  <c r="AM1133" i="36"/>
  <c r="R1134" i="36"/>
  <c r="S1134" i="36"/>
  <c r="T1134" i="36"/>
  <c r="U1134" i="36"/>
  <c r="V1134" i="36"/>
  <c r="W1134" i="36"/>
  <c r="X1134" i="36"/>
  <c r="Y1134" i="36"/>
  <c r="Z1134" i="36"/>
  <c r="AA1134" i="36"/>
  <c r="AB1134" i="36"/>
  <c r="AC1134" i="36"/>
  <c r="AD1134" i="36"/>
  <c r="AE1134" i="36"/>
  <c r="AF1134" i="36"/>
  <c r="AG1134" i="36"/>
  <c r="AH1134" i="36"/>
  <c r="AI1134" i="36"/>
  <c r="AJ1134" i="36"/>
  <c r="AK1134" i="36"/>
  <c r="AL1134" i="36"/>
  <c r="AM1134" i="36"/>
  <c r="R1135" i="36"/>
  <c r="S1135" i="36"/>
  <c r="T1135" i="36"/>
  <c r="U1135" i="36"/>
  <c r="V1135" i="36"/>
  <c r="W1135" i="36"/>
  <c r="X1135" i="36"/>
  <c r="Y1135" i="36"/>
  <c r="Z1135" i="36"/>
  <c r="AA1135" i="36"/>
  <c r="AB1135" i="36"/>
  <c r="AC1135" i="36"/>
  <c r="AD1135" i="36"/>
  <c r="AE1135" i="36"/>
  <c r="AF1135" i="36"/>
  <c r="AG1135" i="36"/>
  <c r="AH1135" i="36"/>
  <c r="AI1135" i="36"/>
  <c r="AJ1135" i="36"/>
  <c r="AK1135" i="36"/>
  <c r="AL1135" i="36"/>
  <c r="AM1135" i="36"/>
  <c r="R1136" i="36"/>
  <c r="S1136" i="36"/>
  <c r="T1136" i="36"/>
  <c r="U1136" i="36"/>
  <c r="V1136" i="36"/>
  <c r="W1136" i="36"/>
  <c r="X1136" i="36"/>
  <c r="Y1136" i="36"/>
  <c r="Z1136" i="36"/>
  <c r="AA1136" i="36"/>
  <c r="AB1136" i="36"/>
  <c r="AC1136" i="36"/>
  <c r="AD1136" i="36"/>
  <c r="AE1136" i="36"/>
  <c r="AF1136" i="36"/>
  <c r="AG1136" i="36"/>
  <c r="AH1136" i="36"/>
  <c r="AI1136" i="36"/>
  <c r="AJ1136" i="36"/>
  <c r="AK1136" i="36"/>
  <c r="AL1136" i="36"/>
  <c r="AM1136" i="36"/>
  <c r="R1137" i="36"/>
  <c r="S1137" i="36"/>
  <c r="T1137" i="36"/>
  <c r="U1137" i="36"/>
  <c r="V1137" i="36"/>
  <c r="W1137" i="36"/>
  <c r="X1137" i="36"/>
  <c r="Y1137" i="36"/>
  <c r="Z1137" i="36"/>
  <c r="AA1137" i="36"/>
  <c r="AB1137" i="36"/>
  <c r="AC1137" i="36"/>
  <c r="AD1137" i="36"/>
  <c r="AE1137" i="36"/>
  <c r="AF1137" i="36"/>
  <c r="AG1137" i="36"/>
  <c r="AH1137" i="36"/>
  <c r="AI1137" i="36"/>
  <c r="AJ1137" i="36"/>
  <c r="AK1137" i="36"/>
  <c r="AL1137" i="36"/>
  <c r="AM1137" i="36"/>
  <c r="R1138" i="36"/>
  <c r="S1138" i="36"/>
  <c r="T1138" i="36"/>
  <c r="U1138" i="36"/>
  <c r="V1138" i="36"/>
  <c r="W1138" i="36"/>
  <c r="X1138" i="36"/>
  <c r="Y1138" i="36"/>
  <c r="Z1138" i="36"/>
  <c r="AA1138" i="36"/>
  <c r="AB1138" i="36"/>
  <c r="AC1138" i="36"/>
  <c r="AD1138" i="36"/>
  <c r="AE1138" i="36"/>
  <c r="AF1138" i="36"/>
  <c r="AG1138" i="36"/>
  <c r="AH1138" i="36"/>
  <c r="AI1138" i="36"/>
  <c r="AJ1138" i="36"/>
  <c r="AK1138" i="36"/>
  <c r="AL1138" i="36"/>
  <c r="AM1138" i="36"/>
  <c r="R1139" i="36"/>
  <c r="S1139" i="36"/>
  <c r="T1139" i="36"/>
  <c r="U1139" i="36"/>
  <c r="V1139" i="36"/>
  <c r="W1139" i="36"/>
  <c r="X1139" i="36"/>
  <c r="Y1139" i="36"/>
  <c r="Z1139" i="36"/>
  <c r="AA1139" i="36"/>
  <c r="AB1139" i="36"/>
  <c r="AC1139" i="36"/>
  <c r="AD1139" i="36"/>
  <c r="AE1139" i="36"/>
  <c r="AF1139" i="36"/>
  <c r="AG1139" i="36"/>
  <c r="AH1139" i="36"/>
  <c r="AI1139" i="36"/>
  <c r="AJ1139" i="36"/>
  <c r="AK1139" i="36"/>
  <c r="AL1139" i="36"/>
  <c r="AM1139" i="36"/>
  <c r="R1140" i="36"/>
  <c r="S1140" i="36"/>
  <c r="T1140" i="36"/>
  <c r="U1140" i="36"/>
  <c r="V1140" i="36"/>
  <c r="W1140" i="36"/>
  <c r="X1140" i="36"/>
  <c r="Y1140" i="36"/>
  <c r="Z1140" i="36"/>
  <c r="AA1140" i="36"/>
  <c r="AB1140" i="36"/>
  <c r="AC1140" i="36"/>
  <c r="AD1140" i="36"/>
  <c r="AE1140" i="36"/>
  <c r="AF1140" i="36"/>
  <c r="AG1140" i="36"/>
  <c r="AH1140" i="36"/>
  <c r="AI1140" i="36"/>
  <c r="AJ1140" i="36"/>
  <c r="AK1140" i="36"/>
  <c r="AL1140" i="36"/>
  <c r="AM1140" i="36"/>
  <c r="R1141" i="36"/>
  <c r="S1141" i="36"/>
  <c r="T1141" i="36"/>
  <c r="U1141" i="36"/>
  <c r="V1141" i="36"/>
  <c r="W1141" i="36"/>
  <c r="X1141" i="36"/>
  <c r="Y1141" i="36"/>
  <c r="Z1141" i="36"/>
  <c r="AA1141" i="36"/>
  <c r="AB1141" i="36"/>
  <c r="AC1141" i="36"/>
  <c r="AD1141" i="36"/>
  <c r="AE1141" i="36"/>
  <c r="AF1141" i="36"/>
  <c r="AG1141" i="36"/>
  <c r="AH1141" i="36"/>
  <c r="AI1141" i="36"/>
  <c r="AJ1141" i="36"/>
  <c r="AK1141" i="36"/>
  <c r="AL1141" i="36"/>
  <c r="AM1141" i="36"/>
  <c r="R1142" i="36"/>
  <c r="S1142" i="36"/>
  <c r="T1142" i="36"/>
  <c r="U1142" i="36"/>
  <c r="V1142" i="36"/>
  <c r="W1142" i="36"/>
  <c r="X1142" i="36"/>
  <c r="Y1142" i="36"/>
  <c r="Z1142" i="36"/>
  <c r="AA1142" i="36"/>
  <c r="AB1142" i="36"/>
  <c r="AC1142" i="36"/>
  <c r="AD1142" i="36"/>
  <c r="AE1142" i="36"/>
  <c r="AF1142" i="36"/>
  <c r="AG1142" i="36"/>
  <c r="AH1142" i="36"/>
  <c r="AI1142" i="36"/>
  <c r="AJ1142" i="36"/>
  <c r="AK1142" i="36"/>
  <c r="AL1142" i="36"/>
  <c r="AM1142" i="36"/>
  <c r="R1143" i="36"/>
  <c r="S1143" i="36"/>
  <c r="T1143" i="36"/>
  <c r="U1143" i="36"/>
  <c r="V1143" i="36"/>
  <c r="W1143" i="36"/>
  <c r="X1143" i="36"/>
  <c r="Y1143" i="36"/>
  <c r="Z1143" i="36"/>
  <c r="AA1143" i="36"/>
  <c r="AB1143" i="36"/>
  <c r="AC1143" i="36"/>
  <c r="AD1143" i="36"/>
  <c r="AE1143" i="36"/>
  <c r="AF1143" i="36"/>
  <c r="AG1143" i="36"/>
  <c r="AH1143" i="36"/>
  <c r="AI1143" i="36"/>
  <c r="AJ1143" i="36"/>
  <c r="AK1143" i="36"/>
  <c r="AL1143" i="36"/>
  <c r="AM1143" i="36"/>
  <c r="R1144" i="36"/>
  <c r="S1144" i="36"/>
  <c r="T1144" i="36"/>
  <c r="U1144" i="36"/>
  <c r="V1144" i="36"/>
  <c r="W1144" i="36"/>
  <c r="X1144" i="36"/>
  <c r="Y1144" i="36"/>
  <c r="Z1144" i="36"/>
  <c r="AA1144" i="36"/>
  <c r="AB1144" i="36"/>
  <c r="AC1144" i="36"/>
  <c r="AD1144" i="36"/>
  <c r="AE1144" i="36"/>
  <c r="AF1144" i="36"/>
  <c r="AG1144" i="36"/>
  <c r="AH1144" i="36"/>
  <c r="AI1144" i="36"/>
  <c r="AJ1144" i="36"/>
  <c r="AK1144" i="36"/>
  <c r="AL1144" i="36"/>
  <c r="AM1144" i="36"/>
  <c r="R1145" i="36"/>
  <c r="S1145" i="36"/>
  <c r="T1145" i="36"/>
  <c r="U1145" i="36"/>
  <c r="V1145" i="36"/>
  <c r="W1145" i="36"/>
  <c r="X1145" i="36"/>
  <c r="Y1145" i="36"/>
  <c r="Z1145" i="36"/>
  <c r="AA1145" i="36"/>
  <c r="AB1145" i="36"/>
  <c r="AC1145" i="36"/>
  <c r="AD1145" i="36"/>
  <c r="AE1145" i="36"/>
  <c r="AF1145" i="36"/>
  <c r="AG1145" i="36"/>
  <c r="AH1145" i="36"/>
  <c r="AI1145" i="36"/>
  <c r="AJ1145" i="36"/>
  <c r="AK1145" i="36"/>
  <c r="AL1145" i="36"/>
  <c r="AM1145" i="36"/>
  <c r="R1146" i="36"/>
  <c r="S1146" i="36"/>
  <c r="T1146" i="36"/>
  <c r="U1146" i="36"/>
  <c r="V1146" i="36"/>
  <c r="W1146" i="36"/>
  <c r="X1146" i="36"/>
  <c r="Y1146" i="36"/>
  <c r="Z1146" i="36"/>
  <c r="AA1146" i="36"/>
  <c r="AB1146" i="36"/>
  <c r="AC1146" i="36"/>
  <c r="AD1146" i="36"/>
  <c r="AE1146" i="36"/>
  <c r="AF1146" i="36"/>
  <c r="AG1146" i="36"/>
  <c r="AH1146" i="36"/>
  <c r="AI1146" i="36"/>
  <c r="AJ1146" i="36"/>
  <c r="AK1146" i="36"/>
  <c r="AL1146" i="36"/>
  <c r="AM1146" i="36"/>
  <c r="R1147" i="36"/>
  <c r="S1147" i="36"/>
  <c r="T1147" i="36"/>
  <c r="U1147" i="36"/>
  <c r="V1147" i="36"/>
  <c r="W1147" i="36"/>
  <c r="X1147" i="36"/>
  <c r="Y1147" i="36"/>
  <c r="Z1147" i="36"/>
  <c r="AA1147" i="36"/>
  <c r="AB1147" i="36"/>
  <c r="AC1147" i="36"/>
  <c r="AD1147" i="36"/>
  <c r="AE1147" i="36"/>
  <c r="AF1147" i="36"/>
  <c r="AG1147" i="36"/>
  <c r="AH1147" i="36"/>
  <c r="AI1147" i="36"/>
  <c r="AJ1147" i="36"/>
  <c r="AK1147" i="36"/>
  <c r="AL1147" i="36"/>
  <c r="AM1147" i="36"/>
  <c r="R1148" i="36"/>
  <c r="S1148" i="36"/>
  <c r="T1148" i="36"/>
  <c r="U1148" i="36"/>
  <c r="V1148" i="36"/>
  <c r="W1148" i="36"/>
  <c r="X1148" i="36"/>
  <c r="Y1148" i="36"/>
  <c r="Z1148" i="36"/>
  <c r="AA1148" i="36"/>
  <c r="AB1148" i="36"/>
  <c r="AC1148" i="36"/>
  <c r="AD1148" i="36"/>
  <c r="AE1148" i="36"/>
  <c r="AF1148" i="36"/>
  <c r="AG1148" i="36"/>
  <c r="AH1148" i="36"/>
  <c r="AI1148" i="36"/>
  <c r="AJ1148" i="36"/>
  <c r="AK1148" i="36"/>
  <c r="AL1148" i="36"/>
  <c r="AM1148" i="36"/>
  <c r="R1149" i="36"/>
  <c r="S1149" i="36"/>
  <c r="T1149" i="36"/>
  <c r="U1149" i="36"/>
  <c r="V1149" i="36"/>
  <c r="W1149" i="36"/>
  <c r="X1149" i="36"/>
  <c r="Y1149" i="36"/>
  <c r="Z1149" i="36"/>
  <c r="AA1149" i="36"/>
  <c r="AB1149" i="36"/>
  <c r="AC1149" i="36"/>
  <c r="AD1149" i="36"/>
  <c r="AE1149" i="36"/>
  <c r="AF1149" i="36"/>
  <c r="AG1149" i="36"/>
  <c r="AH1149" i="36"/>
  <c r="AI1149" i="36"/>
  <c r="AJ1149" i="36"/>
  <c r="AK1149" i="36"/>
  <c r="AL1149" i="36"/>
  <c r="AM1149" i="36"/>
  <c r="R1150" i="36"/>
  <c r="S1150" i="36"/>
  <c r="T1150" i="36"/>
  <c r="U1150" i="36"/>
  <c r="V1150" i="36"/>
  <c r="W1150" i="36"/>
  <c r="X1150" i="36"/>
  <c r="Y1150" i="36"/>
  <c r="Z1150" i="36"/>
  <c r="AA1150" i="36"/>
  <c r="AB1150" i="36"/>
  <c r="AC1150" i="36"/>
  <c r="AD1150" i="36"/>
  <c r="AE1150" i="36"/>
  <c r="AF1150" i="36"/>
  <c r="AG1150" i="36"/>
  <c r="AH1150" i="36"/>
  <c r="AI1150" i="36"/>
  <c r="AJ1150" i="36"/>
  <c r="AK1150" i="36"/>
  <c r="AL1150" i="36"/>
  <c r="AM1150" i="36"/>
  <c r="R1151" i="36"/>
  <c r="S1151" i="36"/>
  <c r="T1151" i="36"/>
  <c r="U1151" i="36"/>
  <c r="V1151" i="36"/>
  <c r="W1151" i="36"/>
  <c r="X1151" i="36"/>
  <c r="Y1151" i="36"/>
  <c r="Z1151" i="36"/>
  <c r="AA1151" i="36"/>
  <c r="AB1151" i="36"/>
  <c r="AC1151" i="36"/>
  <c r="AD1151" i="36"/>
  <c r="AE1151" i="36"/>
  <c r="AF1151" i="36"/>
  <c r="AG1151" i="36"/>
  <c r="AH1151" i="36"/>
  <c r="AI1151" i="36"/>
  <c r="AJ1151" i="36"/>
  <c r="AK1151" i="36"/>
  <c r="AL1151" i="36"/>
  <c r="AM1151" i="36"/>
  <c r="R1152" i="36"/>
  <c r="S1152" i="36"/>
  <c r="T1152" i="36"/>
  <c r="U1152" i="36"/>
  <c r="V1152" i="36"/>
  <c r="W1152" i="36"/>
  <c r="X1152" i="36"/>
  <c r="Y1152" i="36"/>
  <c r="Z1152" i="36"/>
  <c r="AA1152" i="36"/>
  <c r="AB1152" i="36"/>
  <c r="AC1152" i="36"/>
  <c r="AD1152" i="36"/>
  <c r="AE1152" i="36"/>
  <c r="AF1152" i="36"/>
  <c r="AG1152" i="36"/>
  <c r="AH1152" i="36"/>
  <c r="AI1152" i="36"/>
  <c r="AJ1152" i="36"/>
  <c r="AK1152" i="36"/>
  <c r="AL1152" i="36"/>
  <c r="AM1152" i="36"/>
  <c r="R1153" i="36"/>
  <c r="S1153" i="36"/>
  <c r="T1153" i="36"/>
  <c r="U1153" i="36"/>
  <c r="V1153" i="36"/>
  <c r="W1153" i="36"/>
  <c r="X1153" i="36"/>
  <c r="Y1153" i="36"/>
  <c r="Z1153" i="36"/>
  <c r="AA1153" i="36"/>
  <c r="AB1153" i="36"/>
  <c r="AC1153" i="36"/>
  <c r="AD1153" i="36"/>
  <c r="AE1153" i="36"/>
  <c r="AF1153" i="36"/>
  <c r="AG1153" i="36"/>
  <c r="AH1153" i="36"/>
  <c r="AI1153" i="36"/>
  <c r="AJ1153" i="36"/>
  <c r="AK1153" i="36"/>
  <c r="AL1153" i="36"/>
  <c r="AM1153" i="36"/>
  <c r="R1154" i="36"/>
  <c r="S1154" i="36"/>
  <c r="T1154" i="36"/>
  <c r="U1154" i="36"/>
  <c r="V1154" i="36"/>
  <c r="W1154" i="36"/>
  <c r="X1154" i="36"/>
  <c r="Y1154" i="36"/>
  <c r="Z1154" i="36"/>
  <c r="AA1154" i="36"/>
  <c r="AB1154" i="36"/>
  <c r="AC1154" i="36"/>
  <c r="AD1154" i="36"/>
  <c r="AE1154" i="36"/>
  <c r="AF1154" i="36"/>
  <c r="AG1154" i="36"/>
  <c r="AH1154" i="36"/>
  <c r="AI1154" i="36"/>
  <c r="AJ1154" i="36"/>
  <c r="AK1154" i="36"/>
  <c r="AL1154" i="36"/>
  <c r="AM1154" i="36"/>
  <c r="R1155" i="36"/>
  <c r="S1155" i="36"/>
  <c r="T1155" i="36"/>
  <c r="U1155" i="36"/>
  <c r="V1155" i="36"/>
  <c r="W1155" i="36"/>
  <c r="X1155" i="36"/>
  <c r="Y1155" i="36"/>
  <c r="Z1155" i="36"/>
  <c r="AA1155" i="36"/>
  <c r="AB1155" i="36"/>
  <c r="AC1155" i="36"/>
  <c r="AD1155" i="36"/>
  <c r="AE1155" i="36"/>
  <c r="AF1155" i="36"/>
  <c r="AG1155" i="36"/>
  <c r="AH1155" i="36"/>
  <c r="AI1155" i="36"/>
  <c r="AJ1155" i="36"/>
  <c r="AK1155" i="36"/>
  <c r="AL1155" i="36"/>
  <c r="AM1155" i="36"/>
  <c r="R1156" i="36"/>
  <c r="S1156" i="36"/>
  <c r="T1156" i="36"/>
  <c r="U1156" i="36"/>
  <c r="V1156" i="36"/>
  <c r="W1156" i="36"/>
  <c r="X1156" i="36"/>
  <c r="Y1156" i="36"/>
  <c r="Z1156" i="36"/>
  <c r="AA1156" i="36"/>
  <c r="AB1156" i="36"/>
  <c r="AC1156" i="36"/>
  <c r="AD1156" i="36"/>
  <c r="AE1156" i="36"/>
  <c r="AF1156" i="36"/>
  <c r="AG1156" i="36"/>
  <c r="AH1156" i="36"/>
  <c r="AI1156" i="36"/>
  <c r="AJ1156" i="36"/>
  <c r="AK1156" i="36"/>
  <c r="AL1156" i="36"/>
  <c r="AM1156" i="36"/>
  <c r="R1157" i="36"/>
  <c r="S1157" i="36"/>
  <c r="T1157" i="36"/>
  <c r="U1157" i="36"/>
  <c r="V1157" i="36"/>
  <c r="W1157" i="36"/>
  <c r="X1157" i="36"/>
  <c r="Y1157" i="36"/>
  <c r="Z1157" i="36"/>
  <c r="AA1157" i="36"/>
  <c r="AB1157" i="36"/>
  <c r="AC1157" i="36"/>
  <c r="AD1157" i="36"/>
  <c r="AE1157" i="36"/>
  <c r="AF1157" i="36"/>
  <c r="AG1157" i="36"/>
  <c r="AH1157" i="36"/>
  <c r="AI1157" i="36"/>
  <c r="AJ1157" i="36"/>
  <c r="AK1157" i="36"/>
  <c r="AL1157" i="36"/>
  <c r="AM1157" i="36"/>
  <c r="R1158" i="36"/>
  <c r="S1158" i="36"/>
  <c r="T1158" i="36"/>
  <c r="U1158" i="36"/>
  <c r="V1158" i="36"/>
  <c r="W1158" i="36"/>
  <c r="X1158" i="36"/>
  <c r="Y1158" i="36"/>
  <c r="Z1158" i="36"/>
  <c r="AA1158" i="36"/>
  <c r="AB1158" i="36"/>
  <c r="AC1158" i="36"/>
  <c r="AD1158" i="36"/>
  <c r="AE1158" i="36"/>
  <c r="AF1158" i="36"/>
  <c r="AG1158" i="36"/>
  <c r="AH1158" i="36"/>
  <c r="AI1158" i="36"/>
  <c r="AJ1158" i="36"/>
  <c r="AK1158" i="36"/>
  <c r="AL1158" i="36"/>
  <c r="AM1158" i="36"/>
  <c r="R1159" i="36"/>
  <c r="S1159" i="36"/>
  <c r="T1159" i="36"/>
  <c r="U1159" i="36"/>
  <c r="V1159" i="36"/>
  <c r="W1159" i="36"/>
  <c r="X1159" i="36"/>
  <c r="Y1159" i="36"/>
  <c r="Z1159" i="36"/>
  <c r="AA1159" i="36"/>
  <c r="AB1159" i="36"/>
  <c r="AC1159" i="36"/>
  <c r="AD1159" i="36"/>
  <c r="AE1159" i="36"/>
  <c r="AF1159" i="36"/>
  <c r="AG1159" i="36"/>
  <c r="AH1159" i="36"/>
  <c r="AI1159" i="36"/>
  <c r="AJ1159" i="36"/>
  <c r="AK1159" i="36"/>
  <c r="AL1159" i="36"/>
  <c r="AM1159" i="36"/>
  <c r="R1160" i="36"/>
  <c r="S1160" i="36"/>
  <c r="T1160" i="36"/>
  <c r="U1160" i="36"/>
  <c r="V1160" i="36"/>
  <c r="W1160" i="36"/>
  <c r="X1160" i="36"/>
  <c r="Y1160" i="36"/>
  <c r="Z1160" i="36"/>
  <c r="AA1160" i="36"/>
  <c r="AB1160" i="36"/>
  <c r="AC1160" i="36"/>
  <c r="AD1160" i="36"/>
  <c r="AE1160" i="36"/>
  <c r="AF1160" i="36"/>
  <c r="AG1160" i="36"/>
  <c r="AH1160" i="36"/>
  <c r="AI1160" i="36"/>
  <c r="AJ1160" i="36"/>
  <c r="AK1160" i="36"/>
  <c r="AL1160" i="36"/>
  <c r="AM1160" i="36"/>
  <c r="R1161" i="36"/>
  <c r="S1161" i="36"/>
  <c r="T1161" i="36"/>
  <c r="U1161" i="36"/>
  <c r="V1161" i="36"/>
  <c r="W1161" i="36"/>
  <c r="X1161" i="36"/>
  <c r="Y1161" i="36"/>
  <c r="Z1161" i="36"/>
  <c r="AA1161" i="36"/>
  <c r="AB1161" i="36"/>
  <c r="AC1161" i="36"/>
  <c r="AD1161" i="36"/>
  <c r="AE1161" i="36"/>
  <c r="AF1161" i="36"/>
  <c r="AG1161" i="36"/>
  <c r="AH1161" i="36"/>
  <c r="AI1161" i="36"/>
  <c r="AJ1161" i="36"/>
  <c r="AK1161" i="36"/>
  <c r="AL1161" i="36"/>
  <c r="AM1161" i="36"/>
  <c r="R1162" i="36"/>
  <c r="S1162" i="36"/>
  <c r="T1162" i="36"/>
  <c r="U1162" i="36"/>
  <c r="V1162" i="36"/>
  <c r="W1162" i="36"/>
  <c r="X1162" i="36"/>
  <c r="Y1162" i="36"/>
  <c r="Z1162" i="36"/>
  <c r="AA1162" i="36"/>
  <c r="AB1162" i="36"/>
  <c r="AC1162" i="36"/>
  <c r="AD1162" i="36"/>
  <c r="AE1162" i="36"/>
  <c r="AF1162" i="36"/>
  <c r="AG1162" i="36"/>
  <c r="AH1162" i="36"/>
  <c r="AI1162" i="36"/>
  <c r="AJ1162" i="36"/>
  <c r="AK1162" i="36"/>
  <c r="AL1162" i="36"/>
  <c r="AM1162" i="36"/>
  <c r="R1163" i="36"/>
  <c r="S1163" i="36"/>
  <c r="T1163" i="36"/>
  <c r="U1163" i="36"/>
  <c r="V1163" i="36"/>
  <c r="W1163" i="36"/>
  <c r="X1163" i="36"/>
  <c r="Y1163" i="36"/>
  <c r="Z1163" i="36"/>
  <c r="AA1163" i="36"/>
  <c r="AB1163" i="36"/>
  <c r="AC1163" i="36"/>
  <c r="AD1163" i="36"/>
  <c r="AE1163" i="36"/>
  <c r="AF1163" i="36"/>
  <c r="AG1163" i="36"/>
  <c r="AH1163" i="36"/>
  <c r="AI1163" i="36"/>
  <c r="AJ1163" i="36"/>
  <c r="AK1163" i="36"/>
  <c r="AL1163" i="36"/>
  <c r="AM1163" i="36"/>
  <c r="R1164" i="36"/>
  <c r="S1164" i="36"/>
  <c r="T1164" i="36"/>
  <c r="U1164" i="36"/>
  <c r="V1164" i="36"/>
  <c r="W1164" i="36"/>
  <c r="X1164" i="36"/>
  <c r="Y1164" i="36"/>
  <c r="Z1164" i="36"/>
  <c r="AA1164" i="36"/>
  <c r="AB1164" i="36"/>
  <c r="AC1164" i="36"/>
  <c r="AD1164" i="36"/>
  <c r="AE1164" i="36"/>
  <c r="AF1164" i="36"/>
  <c r="AG1164" i="36"/>
  <c r="AH1164" i="36"/>
  <c r="AI1164" i="36"/>
  <c r="AJ1164" i="36"/>
  <c r="AK1164" i="36"/>
  <c r="AL1164" i="36"/>
  <c r="AM1164" i="36"/>
  <c r="R1165" i="36"/>
  <c r="S1165" i="36"/>
  <c r="T1165" i="36"/>
  <c r="U1165" i="36"/>
  <c r="V1165" i="36"/>
  <c r="W1165" i="36"/>
  <c r="X1165" i="36"/>
  <c r="Y1165" i="36"/>
  <c r="Z1165" i="36"/>
  <c r="AA1165" i="36"/>
  <c r="AB1165" i="36"/>
  <c r="AC1165" i="36"/>
  <c r="AD1165" i="36"/>
  <c r="AE1165" i="36"/>
  <c r="AF1165" i="36"/>
  <c r="AG1165" i="36"/>
  <c r="AH1165" i="36"/>
  <c r="AI1165" i="36"/>
  <c r="AJ1165" i="36"/>
  <c r="AK1165" i="36"/>
  <c r="AL1165" i="36"/>
  <c r="AM1165" i="36"/>
  <c r="R1166" i="36"/>
  <c r="S1166" i="36"/>
  <c r="T1166" i="36"/>
  <c r="U1166" i="36"/>
  <c r="V1166" i="36"/>
  <c r="W1166" i="36"/>
  <c r="X1166" i="36"/>
  <c r="Y1166" i="36"/>
  <c r="Z1166" i="36"/>
  <c r="AA1166" i="36"/>
  <c r="AB1166" i="36"/>
  <c r="AC1166" i="36"/>
  <c r="AD1166" i="36"/>
  <c r="AE1166" i="36"/>
  <c r="AF1166" i="36"/>
  <c r="AG1166" i="36"/>
  <c r="AH1166" i="36"/>
  <c r="AI1166" i="36"/>
  <c r="AJ1166" i="36"/>
  <c r="AK1166" i="36"/>
  <c r="AL1166" i="36"/>
  <c r="AM1166" i="36"/>
  <c r="R1167" i="36"/>
  <c r="S1167" i="36"/>
  <c r="T1167" i="36"/>
  <c r="U1167" i="36"/>
  <c r="V1167" i="36"/>
  <c r="W1167" i="36"/>
  <c r="X1167" i="36"/>
  <c r="Y1167" i="36"/>
  <c r="Z1167" i="36"/>
  <c r="AA1167" i="36"/>
  <c r="AB1167" i="36"/>
  <c r="AC1167" i="36"/>
  <c r="AD1167" i="36"/>
  <c r="AE1167" i="36"/>
  <c r="AF1167" i="36"/>
  <c r="AG1167" i="36"/>
  <c r="AH1167" i="36"/>
  <c r="AI1167" i="36"/>
  <c r="AJ1167" i="36"/>
  <c r="AK1167" i="36"/>
  <c r="AL1167" i="36"/>
  <c r="AM1167" i="36"/>
  <c r="R1168" i="36"/>
  <c r="S1168" i="36"/>
  <c r="T1168" i="36"/>
  <c r="U1168" i="36"/>
  <c r="V1168" i="36"/>
  <c r="W1168" i="36"/>
  <c r="X1168" i="36"/>
  <c r="Y1168" i="36"/>
  <c r="Z1168" i="36"/>
  <c r="AA1168" i="36"/>
  <c r="AB1168" i="36"/>
  <c r="AC1168" i="36"/>
  <c r="AD1168" i="36"/>
  <c r="AE1168" i="36"/>
  <c r="AF1168" i="36"/>
  <c r="AG1168" i="36"/>
  <c r="AH1168" i="36"/>
  <c r="AI1168" i="36"/>
  <c r="AJ1168" i="36"/>
  <c r="AK1168" i="36"/>
  <c r="AL1168" i="36"/>
  <c r="AM1168" i="36"/>
  <c r="R1169" i="36"/>
  <c r="S1169" i="36"/>
  <c r="T1169" i="36"/>
  <c r="U1169" i="36"/>
  <c r="V1169" i="36"/>
  <c r="W1169" i="36"/>
  <c r="X1169" i="36"/>
  <c r="Y1169" i="36"/>
  <c r="Z1169" i="36"/>
  <c r="AA1169" i="36"/>
  <c r="AB1169" i="36"/>
  <c r="AC1169" i="36"/>
  <c r="AD1169" i="36"/>
  <c r="AE1169" i="36"/>
  <c r="AF1169" i="36"/>
  <c r="AG1169" i="36"/>
  <c r="AH1169" i="36"/>
  <c r="AI1169" i="36"/>
  <c r="AJ1169" i="36"/>
  <c r="AK1169" i="36"/>
  <c r="AL1169" i="36"/>
  <c r="AM1169" i="36"/>
  <c r="R1170" i="36"/>
  <c r="S1170" i="36"/>
  <c r="T1170" i="36"/>
  <c r="U1170" i="36"/>
  <c r="V1170" i="36"/>
  <c r="W1170" i="36"/>
  <c r="X1170" i="36"/>
  <c r="Y1170" i="36"/>
  <c r="Z1170" i="36"/>
  <c r="AA1170" i="36"/>
  <c r="AB1170" i="36"/>
  <c r="AC1170" i="36"/>
  <c r="AD1170" i="36"/>
  <c r="AE1170" i="36"/>
  <c r="AF1170" i="36"/>
  <c r="AG1170" i="36"/>
  <c r="AH1170" i="36"/>
  <c r="AI1170" i="36"/>
  <c r="AJ1170" i="36"/>
  <c r="AK1170" i="36"/>
  <c r="AL1170" i="36"/>
  <c r="AM1170" i="36"/>
  <c r="R1171" i="36"/>
  <c r="S1171" i="36"/>
  <c r="T1171" i="36"/>
  <c r="U1171" i="36"/>
  <c r="V1171" i="36"/>
  <c r="W1171" i="36"/>
  <c r="X1171" i="36"/>
  <c r="Y1171" i="36"/>
  <c r="Z1171" i="36"/>
  <c r="AA1171" i="36"/>
  <c r="AB1171" i="36"/>
  <c r="AC1171" i="36"/>
  <c r="AD1171" i="36"/>
  <c r="AE1171" i="36"/>
  <c r="AF1171" i="36"/>
  <c r="AG1171" i="36"/>
  <c r="AH1171" i="36"/>
  <c r="AI1171" i="36"/>
  <c r="AJ1171" i="36"/>
  <c r="AK1171" i="36"/>
  <c r="AL1171" i="36"/>
  <c r="AM1171" i="36"/>
  <c r="R1172" i="36"/>
  <c r="S1172" i="36"/>
  <c r="T1172" i="36"/>
  <c r="U1172" i="36"/>
  <c r="V1172" i="36"/>
  <c r="W1172" i="36"/>
  <c r="X1172" i="36"/>
  <c r="Y1172" i="36"/>
  <c r="Z1172" i="36"/>
  <c r="AA1172" i="36"/>
  <c r="AB1172" i="36"/>
  <c r="AC1172" i="36"/>
  <c r="AD1172" i="36"/>
  <c r="AE1172" i="36"/>
  <c r="AF1172" i="36"/>
  <c r="AG1172" i="36"/>
  <c r="AH1172" i="36"/>
  <c r="AI1172" i="36"/>
  <c r="AJ1172" i="36"/>
  <c r="AK1172" i="36"/>
  <c r="AL1172" i="36"/>
  <c r="AM1172" i="36"/>
  <c r="R1173" i="36"/>
  <c r="S1173" i="36"/>
  <c r="T1173" i="36"/>
  <c r="U1173" i="36"/>
  <c r="V1173" i="36"/>
  <c r="W1173" i="36"/>
  <c r="X1173" i="36"/>
  <c r="Y1173" i="36"/>
  <c r="Z1173" i="36"/>
  <c r="AA1173" i="36"/>
  <c r="AB1173" i="36"/>
  <c r="AC1173" i="36"/>
  <c r="AD1173" i="36"/>
  <c r="AE1173" i="36"/>
  <c r="AF1173" i="36"/>
  <c r="AG1173" i="36"/>
  <c r="AH1173" i="36"/>
  <c r="AI1173" i="36"/>
  <c r="AJ1173" i="36"/>
  <c r="AK1173" i="36"/>
  <c r="AL1173" i="36"/>
  <c r="AM1173" i="36"/>
  <c r="R1174" i="36"/>
  <c r="S1174" i="36"/>
  <c r="T1174" i="36"/>
  <c r="U1174" i="36"/>
  <c r="V1174" i="36"/>
  <c r="W1174" i="36"/>
  <c r="X1174" i="36"/>
  <c r="Y1174" i="36"/>
  <c r="Z1174" i="36"/>
  <c r="AA1174" i="36"/>
  <c r="AB1174" i="36"/>
  <c r="AC1174" i="36"/>
  <c r="AD1174" i="36"/>
  <c r="AE1174" i="36"/>
  <c r="AF1174" i="36"/>
  <c r="AG1174" i="36"/>
  <c r="AH1174" i="36"/>
  <c r="AI1174" i="36"/>
  <c r="AJ1174" i="36"/>
  <c r="AK1174" i="36"/>
  <c r="AL1174" i="36"/>
  <c r="AM1174" i="36"/>
  <c r="R1175" i="36"/>
  <c r="S1175" i="36"/>
  <c r="T1175" i="36"/>
  <c r="U1175" i="36"/>
  <c r="V1175" i="36"/>
  <c r="W1175" i="36"/>
  <c r="X1175" i="36"/>
  <c r="Y1175" i="36"/>
  <c r="Z1175" i="36"/>
  <c r="AA1175" i="36"/>
  <c r="AB1175" i="36"/>
  <c r="AC1175" i="36"/>
  <c r="AD1175" i="36"/>
  <c r="AE1175" i="36"/>
  <c r="AF1175" i="36"/>
  <c r="AG1175" i="36"/>
  <c r="AH1175" i="36"/>
  <c r="AI1175" i="36"/>
  <c r="AJ1175" i="36"/>
  <c r="AK1175" i="36"/>
  <c r="AL1175" i="36"/>
  <c r="AM1175" i="36"/>
  <c r="R1176" i="36"/>
  <c r="S1176" i="36"/>
  <c r="T1176" i="36"/>
  <c r="U1176" i="36"/>
  <c r="V1176" i="36"/>
  <c r="W1176" i="36"/>
  <c r="X1176" i="36"/>
  <c r="Y1176" i="36"/>
  <c r="Z1176" i="36"/>
  <c r="AA1176" i="36"/>
  <c r="AB1176" i="36"/>
  <c r="AC1176" i="36"/>
  <c r="AD1176" i="36"/>
  <c r="AE1176" i="36"/>
  <c r="AF1176" i="36"/>
  <c r="AG1176" i="36"/>
  <c r="AH1176" i="36"/>
  <c r="AI1176" i="36"/>
  <c r="AJ1176" i="36"/>
  <c r="AK1176" i="36"/>
  <c r="AL1176" i="36"/>
  <c r="AM1176" i="36"/>
  <c r="R1177" i="36"/>
  <c r="S1177" i="36"/>
  <c r="T1177" i="36"/>
  <c r="U1177" i="36"/>
  <c r="V1177" i="36"/>
  <c r="W1177" i="36"/>
  <c r="X1177" i="36"/>
  <c r="Y1177" i="36"/>
  <c r="Z1177" i="36"/>
  <c r="AA1177" i="36"/>
  <c r="AB1177" i="36"/>
  <c r="AC1177" i="36"/>
  <c r="AD1177" i="36"/>
  <c r="AE1177" i="36"/>
  <c r="AF1177" i="36"/>
  <c r="AG1177" i="36"/>
  <c r="AH1177" i="36"/>
  <c r="AI1177" i="36"/>
  <c r="AJ1177" i="36"/>
  <c r="AK1177" i="36"/>
  <c r="AL1177" i="36"/>
  <c r="AM1177" i="36"/>
  <c r="R1178" i="36"/>
  <c r="S1178" i="36"/>
  <c r="T1178" i="36"/>
  <c r="U1178" i="36"/>
  <c r="V1178" i="36"/>
  <c r="W1178" i="36"/>
  <c r="X1178" i="36"/>
  <c r="Y1178" i="36"/>
  <c r="Z1178" i="36"/>
  <c r="AA1178" i="36"/>
  <c r="AB1178" i="36"/>
  <c r="AC1178" i="36"/>
  <c r="AD1178" i="36"/>
  <c r="AE1178" i="36"/>
  <c r="AF1178" i="36"/>
  <c r="AG1178" i="36"/>
  <c r="AH1178" i="36"/>
  <c r="AI1178" i="36"/>
  <c r="AJ1178" i="36"/>
  <c r="AK1178" i="36"/>
  <c r="AL1178" i="36"/>
  <c r="AM1178" i="36"/>
  <c r="R1179" i="36"/>
  <c r="S1179" i="36"/>
  <c r="T1179" i="36"/>
  <c r="U1179" i="36"/>
  <c r="V1179" i="36"/>
  <c r="W1179" i="36"/>
  <c r="X1179" i="36"/>
  <c r="Y1179" i="36"/>
  <c r="Z1179" i="36"/>
  <c r="AA1179" i="36"/>
  <c r="AB1179" i="36"/>
  <c r="AC1179" i="36"/>
  <c r="AD1179" i="36"/>
  <c r="AE1179" i="36"/>
  <c r="AF1179" i="36"/>
  <c r="AG1179" i="36"/>
  <c r="AH1179" i="36"/>
  <c r="AI1179" i="36"/>
  <c r="AJ1179" i="36"/>
  <c r="AK1179" i="36"/>
  <c r="AL1179" i="36"/>
  <c r="AM1179" i="36"/>
  <c r="R1180" i="36"/>
  <c r="S1180" i="36"/>
  <c r="T1180" i="36"/>
  <c r="U1180" i="36"/>
  <c r="V1180" i="36"/>
  <c r="W1180" i="36"/>
  <c r="X1180" i="36"/>
  <c r="Y1180" i="36"/>
  <c r="Z1180" i="36"/>
  <c r="AA1180" i="36"/>
  <c r="AB1180" i="36"/>
  <c r="AC1180" i="36"/>
  <c r="AD1180" i="36"/>
  <c r="AE1180" i="36"/>
  <c r="AF1180" i="36"/>
  <c r="AG1180" i="36"/>
  <c r="AH1180" i="36"/>
  <c r="AI1180" i="36"/>
  <c r="AJ1180" i="36"/>
  <c r="AK1180" i="36"/>
  <c r="AL1180" i="36"/>
  <c r="AM1180" i="36"/>
  <c r="R1181" i="36"/>
  <c r="S1181" i="36"/>
  <c r="T1181" i="36"/>
  <c r="U1181" i="36"/>
  <c r="V1181" i="36"/>
  <c r="W1181" i="36"/>
  <c r="X1181" i="36"/>
  <c r="Y1181" i="36"/>
  <c r="Z1181" i="36"/>
  <c r="AA1181" i="36"/>
  <c r="AB1181" i="36"/>
  <c r="AC1181" i="36"/>
  <c r="AD1181" i="36"/>
  <c r="AE1181" i="36"/>
  <c r="AF1181" i="36"/>
  <c r="AG1181" i="36"/>
  <c r="AH1181" i="36"/>
  <c r="AI1181" i="36"/>
  <c r="AJ1181" i="36"/>
  <c r="AK1181" i="36"/>
  <c r="AL1181" i="36"/>
  <c r="AM1181" i="36"/>
  <c r="R1182" i="36"/>
  <c r="S1182" i="36"/>
  <c r="T1182" i="36"/>
  <c r="U1182" i="36"/>
  <c r="V1182" i="36"/>
  <c r="W1182" i="36"/>
  <c r="X1182" i="36"/>
  <c r="Y1182" i="36"/>
  <c r="Z1182" i="36"/>
  <c r="AA1182" i="36"/>
  <c r="AB1182" i="36"/>
  <c r="AC1182" i="36"/>
  <c r="AD1182" i="36"/>
  <c r="AE1182" i="36"/>
  <c r="AF1182" i="36"/>
  <c r="AG1182" i="36"/>
  <c r="AH1182" i="36"/>
  <c r="AI1182" i="36"/>
  <c r="AJ1182" i="36"/>
  <c r="AK1182" i="36"/>
  <c r="AL1182" i="36"/>
  <c r="AM1182" i="36"/>
  <c r="R1183" i="36"/>
  <c r="S1183" i="36"/>
  <c r="T1183" i="36"/>
  <c r="U1183" i="36"/>
  <c r="V1183" i="36"/>
  <c r="W1183" i="36"/>
  <c r="X1183" i="36"/>
  <c r="Y1183" i="36"/>
  <c r="Z1183" i="36"/>
  <c r="AA1183" i="36"/>
  <c r="AB1183" i="36"/>
  <c r="AC1183" i="36"/>
  <c r="AD1183" i="36"/>
  <c r="AE1183" i="36"/>
  <c r="AF1183" i="36"/>
  <c r="AG1183" i="36"/>
  <c r="AH1183" i="36"/>
  <c r="AI1183" i="36"/>
  <c r="AJ1183" i="36"/>
  <c r="AK1183" i="36"/>
  <c r="AL1183" i="36"/>
  <c r="AM1183" i="36"/>
  <c r="R1184" i="36"/>
  <c r="S1184" i="36"/>
  <c r="T1184" i="36"/>
  <c r="U1184" i="36"/>
  <c r="V1184" i="36"/>
  <c r="W1184" i="36"/>
  <c r="X1184" i="36"/>
  <c r="Y1184" i="36"/>
  <c r="Z1184" i="36"/>
  <c r="AA1184" i="36"/>
  <c r="AB1184" i="36"/>
  <c r="AC1184" i="36"/>
  <c r="AD1184" i="36"/>
  <c r="AE1184" i="36"/>
  <c r="AF1184" i="36"/>
  <c r="AG1184" i="36"/>
  <c r="AH1184" i="36"/>
  <c r="AI1184" i="36"/>
  <c r="AJ1184" i="36"/>
  <c r="AK1184" i="36"/>
  <c r="AL1184" i="36"/>
  <c r="AM1184" i="36"/>
  <c r="R1185" i="36"/>
  <c r="S1185" i="36"/>
  <c r="T1185" i="36"/>
  <c r="U1185" i="36"/>
  <c r="V1185" i="36"/>
  <c r="W1185" i="36"/>
  <c r="X1185" i="36"/>
  <c r="Y1185" i="36"/>
  <c r="Z1185" i="36"/>
  <c r="AA1185" i="36"/>
  <c r="AB1185" i="36"/>
  <c r="AC1185" i="36"/>
  <c r="AD1185" i="36"/>
  <c r="AE1185" i="36"/>
  <c r="AF1185" i="36"/>
  <c r="AG1185" i="36"/>
  <c r="AH1185" i="36"/>
  <c r="AI1185" i="36"/>
  <c r="AJ1185" i="36"/>
  <c r="AK1185" i="36"/>
  <c r="AL1185" i="36"/>
  <c r="AM1185" i="36"/>
  <c r="R1186" i="36"/>
  <c r="S1186" i="36"/>
  <c r="T1186" i="36"/>
  <c r="U1186" i="36"/>
  <c r="V1186" i="36"/>
  <c r="W1186" i="36"/>
  <c r="X1186" i="36"/>
  <c r="Y1186" i="36"/>
  <c r="Z1186" i="36"/>
  <c r="AA1186" i="36"/>
  <c r="AB1186" i="36"/>
  <c r="AC1186" i="36"/>
  <c r="AD1186" i="36"/>
  <c r="AE1186" i="36"/>
  <c r="AF1186" i="36"/>
  <c r="AG1186" i="36"/>
  <c r="AH1186" i="36"/>
  <c r="AI1186" i="36"/>
  <c r="AJ1186" i="36"/>
  <c r="AK1186" i="36"/>
  <c r="AL1186" i="36"/>
  <c r="AM1186" i="36"/>
  <c r="R1187" i="36"/>
  <c r="S1187" i="36"/>
  <c r="T1187" i="36"/>
  <c r="U1187" i="36"/>
  <c r="V1187" i="36"/>
  <c r="W1187" i="36"/>
  <c r="X1187" i="36"/>
  <c r="Y1187" i="36"/>
  <c r="Z1187" i="36"/>
  <c r="AA1187" i="36"/>
  <c r="AB1187" i="36"/>
  <c r="AC1187" i="36"/>
  <c r="AD1187" i="36"/>
  <c r="AE1187" i="36"/>
  <c r="AF1187" i="36"/>
  <c r="AG1187" i="36"/>
  <c r="AH1187" i="36"/>
  <c r="AI1187" i="36"/>
  <c r="AJ1187" i="36"/>
  <c r="AK1187" i="36"/>
  <c r="AL1187" i="36"/>
  <c r="AM1187" i="36"/>
  <c r="R1188" i="36"/>
  <c r="S1188" i="36"/>
  <c r="T1188" i="36"/>
  <c r="U1188" i="36"/>
  <c r="V1188" i="36"/>
  <c r="W1188" i="36"/>
  <c r="X1188" i="36"/>
  <c r="Y1188" i="36"/>
  <c r="Z1188" i="36"/>
  <c r="AA1188" i="36"/>
  <c r="AB1188" i="36"/>
  <c r="AC1188" i="36"/>
  <c r="AD1188" i="36"/>
  <c r="AE1188" i="36"/>
  <c r="AF1188" i="36"/>
  <c r="AG1188" i="36"/>
  <c r="AH1188" i="36"/>
  <c r="AI1188" i="36"/>
  <c r="AJ1188" i="36"/>
  <c r="AK1188" i="36"/>
  <c r="AL1188" i="36"/>
  <c r="AM1188" i="36"/>
  <c r="R1189" i="36"/>
  <c r="S1189" i="36"/>
  <c r="T1189" i="36"/>
  <c r="U1189" i="36"/>
  <c r="V1189" i="36"/>
  <c r="W1189" i="36"/>
  <c r="X1189" i="36"/>
  <c r="Y1189" i="36"/>
  <c r="Z1189" i="36"/>
  <c r="AA1189" i="36"/>
  <c r="AB1189" i="36"/>
  <c r="AC1189" i="36"/>
  <c r="AD1189" i="36"/>
  <c r="AE1189" i="36"/>
  <c r="AF1189" i="36"/>
  <c r="AG1189" i="36"/>
  <c r="AH1189" i="36"/>
  <c r="AI1189" i="36"/>
  <c r="AJ1189" i="36"/>
  <c r="AK1189" i="36"/>
  <c r="AL1189" i="36"/>
  <c r="AM1189" i="36"/>
  <c r="R1190" i="36"/>
  <c r="S1190" i="36"/>
  <c r="T1190" i="36"/>
  <c r="U1190" i="36"/>
  <c r="V1190" i="36"/>
  <c r="W1190" i="36"/>
  <c r="X1190" i="36"/>
  <c r="Y1190" i="36"/>
  <c r="Z1190" i="36"/>
  <c r="AA1190" i="36"/>
  <c r="AB1190" i="36"/>
  <c r="AC1190" i="36"/>
  <c r="AD1190" i="36"/>
  <c r="AE1190" i="36"/>
  <c r="AF1190" i="36"/>
  <c r="AG1190" i="36"/>
  <c r="AH1190" i="36"/>
  <c r="AI1190" i="36"/>
  <c r="AJ1190" i="36"/>
  <c r="AK1190" i="36"/>
  <c r="AL1190" i="36"/>
  <c r="AM1190" i="36"/>
  <c r="R1191" i="36"/>
  <c r="S1191" i="36"/>
  <c r="T1191" i="36"/>
  <c r="U1191" i="36"/>
  <c r="V1191" i="36"/>
  <c r="W1191" i="36"/>
  <c r="X1191" i="36"/>
  <c r="Y1191" i="36"/>
  <c r="Z1191" i="36"/>
  <c r="AA1191" i="36"/>
  <c r="AB1191" i="36"/>
  <c r="AC1191" i="36"/>
  <c r="AD1191" i="36"/>
  <c r="AE1191" i="36"/>
  <c r="AF1191" i="36"/>
  <c r="AG1191" i="36"/>
  <c r="AH1191" i="36"/>
  <c r="AI1191" i="36"/>
  <c r="AJ1191" i="36"/>
  <c r="AK1191" i="36"/>
  <c r="AL1191" i="36"/>
  <c r="AM1191" i="36"/>
  <c r="R1192" i="36"/>
  <c r="S1192" i="36"/>
  <c r="T1192" i="36"/>
  <c r="U1192" i="36"/>
  <c r="V1192" i="36"/>
  <c r="W1192" i="36"/>
  <c r="X1192" i="36"/>
  <c r="Y1192" i="36"/>
  <c r="Z1192" i="36"/>
  <c r="AA1192" i="36"/>
  <c r="AB1192" i="36"/>
  <c r="AC1192" i="36"/>
  <c r="AD1192" i="36"/>
  <c r="AE1192" i="36"/>
  <c r="AF1192" i="36"/>
  <c r="AG1192" i="36"/>
  <c r="AH1192" i="36"/>
  <c r="AI1192" i="36"/>
  <c r="AJ1192" i="36"/>
  <c r="AK1192" i="36"/>
  <c r="AL1192" i="36"/>
  <c r="AM1192" i="36"/>
  <c r="R1193" i="36"/>
  <c r="S1193" i="36"/>
  <c r="T1193" i="36"/>
  <c r="U1193" i="36"/>
  <c r="V1193" i="36"/>
  <c r="W1193" i="36"/>
  <c r="X1193" i="36"/>
  <c r="Y1193" i="36"/>
  <c r="Z1193" i="36"/>
  <c r="AA1193" i="36"/>
  <c r="AB1193" i="36"/>
  <c r="AC1193" i="36"/>
  <c r="AD1193" i="36"/>
  <c r="AE1193" i="36"/>
  <c r="AF1193" i="36"/>
  <c r="AG1193" i="36"/>
  <c r="AH1193" i="36"/>
  <c r="AI1193" i="36"/>
  <c r="AJ1193" i="36"/>
  <c r="AK1193" i="36"/>
  <c r="AL1193" i="36"/>
  <c r="AM1193" i="36"/>
  <c r="R1194" i="36"/>
  <c r="S1194" i="36"/>
  <c r="T1194" i="36"/>
  <c r="U1194" i="36"/>
  <c r="V1194" i="36"/>
  <c r="W1194" i="36"/>
  <c r="X1194" i="36"/>
  <c r="Y1194" i="36"/>
  <c r="Z1194" i="36"/>
  <c r="AA1194" i="36"/>
  <c r="AB1194" i="36"/>
  <c r="AC1194" i="36"/>
  <c r="AD1194" i="36"/>
  <c r="AE1194" i="36"/>
  <c r="AF1194" i="36"/>
  <c r="AG1194" i="36"/>
  <c r="AH1194" i="36"/>
  <c r="AI1194" i="36"/>
  <c r="AJ1194" i="36"/>
  <c r="AK1194" i="36"/>
  <c r="AL1194" i="36"/>
  <c r="AM1194" i="36"/>
  <c r="R1195" i="36"/>
  <c r="S1195" i="36"/>
  <c r="T1195" i="36"/>
  <c r="U1195" i="36"/>
  <c r="V1195" i="36"/>
  <c r="W1195" i="36"/>
  <c r="X1195" i="36"/>
  <c r="Y1195" i="36"/>
  <c r="Z1195" i="36"/>
  <c r="AA1195" i="36"/>
  <c r="AB1195" i="36"/>
  <c r="AC1195" i="36"/>
  <c r="AD1195" i="36"/>
  <c r="AE1195" i="36"/>
  <c r="AF1195" i="36"/>
  <c r="AG1195" i="36"/>
  <c r="AH1195" i="36"/>
  <c r="AI1195" i="36"/>
  <c r="AJ1195" i="36"/>
  <c r="AK1195" i="36"/>
  <c r="AL1195" i="36"/>
  <c r="AM1195" i="36"/>
  <c r="R1196" i="36"/>
  <c r="S1196" i="36"/>
  <c r="T1196" i="36"/>
  <c r="U1196" i="36"/>
  <c r="V1196" i="36"/>
  <c r="W1196" i="36"/>
  <c r="X1196" i="36"/>
  <c r="Y1196" i="36"/>
  <c r="Z1196" i="36"/>
  <c r="AA1196" i="36"/>
  <c r="AB1196" i="36"/>
  <c r="AC1196" i="36"/>
  <c r="AD1196" i="36"/>
  <c r="AE1196" i="36"/>
  <c r="AF1196" i="36"/>
  <c r="AG1196" i="36"/>
  <c r="AH1196" i="36"/>
  <c r="AI1196" i="36"/>
  <c r="AJ1196" i="36"/>
  <c r="AK1196" i="36"/>
  <c r="AL1196" i="36"/>
  <c r="AM1196" i="36"/>
  <c r="R1197" i="36"/>
  <c r="S1197" i="36"/>
  <c r="T1197" i="36"/>
  <c r="U1197" i="36"/>
  <c r="V1197" i="36"/>
  <c r="W1197" i="36"/>
  <c r="X1197" i="36"/>
  <c r="Y1197" i="36"/>
  <c r="Z1197" i="36"/>
  <c r="AA1197" i="36"/>
  <c r="AB1197" i="36"/>
  <c r="AC1197" i="36"/>
  <c r="AD1197" i="36"/>
  <c r="AE1197" i="36"/>
  <c r="AF1197" i="36"/>
  <c r="AG1197" i="36"/>
  <c r="AH1197" i="36"/>
  <c r="AI1197" i="36"/>
  <c r="AJ1197" i="36"/>
  <c r="AK1197" i="36"/>
  <c r="AL1197" i="36"/>
  <c r="AM1197" i="36"/>
  <c r="R1198" i="36"/>
  <c r="S1198" i="36"/>
  <c r="T1198" i="36"/>
  <c r="U1198" i="36"/>
  <c r="V1198" i="36"/>
  <c r="W1198" i="36"/>
  <c r="X1198" i="36"/>
  <c r="Y1198" i="36"/>
  <c r="Z1198" i="36"/>
  <c r="AA1198" i="36"/>
  <c r="AB1198" i="36"/>
  <c r="AC1198" i="36"/>
  <c r="AD1198" i="36"/>
  <c r="AE1198" i="36"/>
  <c r="AF1198" i="36"/>
  <c r="AG1198" i="36"/>
  <c r="AH1198" i="36"/>
  <c r="AI1198" i="36"/>
  <c r="AJ1198" i="36"/>
  <c r="AK1198" i="36"/>
  <c r="AL1198" i="36"/>
  <c r="AM1198" i="36"/>
  <c r="R1199" i="36"/>
  <c r="S1199" i="36"/>
  <c r="T1199" i="36"/>
  <c r="U1199" i="36"/>
  <c r="V1199" i="36"/>
  <c r="W1199" i="36"/>
  <c r="X1199" i="36"/>
  <c r="Y1199" i="36"/>
  <c r="Z1199" i="36"/>
  <c r="AA1199" i="36"/>
  <c r="AB1199" i="36"/>
  <c r="AC1199" i="36"/>
  <c r="AD1199" i="36"/>
  <c r="AE1199" i="36"/>
  <c r="AF1199" i="36"/>
  <c r="AG1199" i="36"/>
  <c r="AH1199" i="36"/>
  <c r="AI1199" i="36"/>
  <c r="AJ1199" i="36"/>
  <c r="AK1199" i="36"/>
  <c r="AL1199" i="36"/>
  <c r="AM1199" i="36"/>
  <c r="R1200" i="36"/>
  <c r="S1200" i="36"/>
  <c r="T1200" i="36"/>
  <c r="U1200" i="36"/>
  <c r="V1200" i="36"/>
  <c r="W1200" i="36"/>
  <c r="X1200" i="36"/>
  <c r="Y1200" i="36"/>
  <c r="Z1200" i="36"/>
  <c r="AA1200" i="36"/>
  <c r="AB1200" i="36"/>
  <c r="AC1200" i="36"/>
  <c r="AD1200" i="36"/>
  <c r="AE1200" i="36"/>
  <c r="AF1200" i="36"/>
  <c r="AG1200" i="36"/>
  <c r="AH1200" i="36"/>
  <c r="AI1200" i="36"/>
  <c r="AJ1200" i="36"/>
  <c r="AK1200" i="36"/>
  <c r="AL1200" i="36"/>
  <c r="AM1200" i="36"/>
  <c r="R1201" i="36"/>
  <c r="S1201" i="36"/>
  <c r="T1201" i="36"/>
  <c r="U1201" i="36"/>
  <c r="V1201" i="36"/>
  <c r="W1201" i="36"/>
  <c r="X1201" i="36"/>
  <c r="Y1201" i="36"/>
  <c r="Z1201" i="36"/>
  <c r="AA1201" i="36"/>
  <c r="AB1201" i="36"/>
  <c r="AC1201" i="36"/>
  <c r="AD1201" i="36"/>
  <c r="AE1201" i="36"/>
  <c r="AF1201" i="36"/>
  <c r="AG1201" i="36"/>
  <c r="AH1201" i="36"/>
  <c r="AI1201" i="36"/>
  <c r="AJ1201" i="36"/>
  <c r="AK1201" i="36"/>
  <c r="AL1201" i="36"/>
  <c r="AM1201" i="36"/>
  <c r="R1202" i="36"/>
  <c r="S1202" i="36"/>
  <c r="T1202" i="36"/>
  <c r="U1202" i="36"/>
  <c r="V1202" i="36"/>
  <c r="W1202" i="36"/>
  <c r="X1202" i="36"/>
  <c r="Y1202" i="36"/>
  <c r="Z1202" i="36"/>
  <c r="AA1202" i="36"/>
  <c r="AB1202" i="36"/>
  <c r="AC1202" i="36"/>
  <c r="AD1202" i="36"/>
  <c r="AE1202" i="36"/>
  <c r="AF1202" i="36"/>
  <c r="AG1202" i="36"/>
  <c r="AH1202" i="36"/>
  <c r="AI1202" i="36"/>
  <c r="AJ1202" i="36"/>
  <c r="AK1202" i="36"/>
  <c r="AL1202" i="36"/>
  <c r="AM1202" i="36"/>
  <c r="R1203" i="36"/>
  <c r="S1203" i="36"/>
  <c r="T1203" i="36"/>
  <c r="U1203" i="36"/>
  <c r="V1203" i="36"/>
  <c r="W1203" i="36"/>
  <c r="X1203" i="36"/>
  <c r="Y1203" i="36"/>
  <c r="Z1203" i="36"/>
  <c r="AA1203" i="36"/>
  <c r="AB1203" i="36"/>
  <c r="AC1203" i="36"/>
  <c r="AD1203" i="36"/>
  <c r="AE1203" i="36"/>
  <c r="AF1203" i="36"/>
  <c r="AG1203" i="36"/>
  <c r="AH1203" i="36"/>
  <c r="AI1203" i="36"/>
  <c r="AJ1203" i="36"/>
  <c r="AK1203" i="36"/>
  <c r="AL1203" i="36"/>
  <c r="AM1203" i="36"/>
  <c r="R1204" i="36"/>
  <c r="S1204" i="36"/>
  <c r="T1204" i="36"/>
  <c r="U1204" i="36"/>
  <c r="V1204" i="36"/>
  <c r="W1204" i="36"/>
  <c r="X1204" i="36"/>
  <c r="Y1204" i="36"/>
  <c r="Z1204" i="36"/>
  <c r="AA1204" i="36"/>
  <c r="AB1204" i="36"/>
  <c r="AC1204" i="36"/>
  <c r="AD1204" i="36"/>
  <c r="AE1204" i="36"/>
  <c r="AF1204" i="36"/>
  <c r="AG1204" i="36"/>
  <c r="AH1204" i="36"/>
  <c r="AI1204" i="36"/>
  <c r="AJ1204" i="36"/>
  <c r="AK1204" i="36"/>
  <c r="AL1204" i="36"/>
  <c r="AM1204" i="36"/>
  <c r="R1205" i="36"/>
  <c r="S1205" i="36"/>
  <c r="T1205" i="36"/>
  <c r="U1205" i="36"/>
  <c r="V1205" i="36"/>
  <c r="W1205" i="36"/>
  <c r="X1205" i="36"/>
  <c r="Y1205" i="36"/>
  <c r="Z1205" i="36"/>
  <c r="AA1205" i="36"/>
  <c r="AB1205" i="36"/>
  <c r="AC1205" i="36"/>
  <c r="AD1205" i="36"/>
  <c r="AE1205" i="36"/>
  <c r="AF1205" i="36"/>
  <c r="AG1205" i="36"/>
  <c r="AH1205" i="36"/>
  <c r="AI1205" i="36"/>
  <c r="AJ1205" i="36"/>
  <c r="AK1205" i="36"/>
  <c r="AL1205" i="36"/>
  <c r="AM1205" i="36"/>
  <c r="R1206" i="36"/>
  <c r="S1206" i="36"/>
  <c r="T1206" i="36"/>
  <c r="U1206" i="36"/>
  <c r="V1206" i="36"/>
  <c r="W1206" i="36"/>
  <c r="X1206" i="36"/>
  <c r="Y1206" i="36"/>
  <c r="Z1206" i="36"/>
  <c r="AA1206" i="36"/>
  <c r="AB1206" i="36"/>
  <c r="AC1206" i="36"/>
  <c r="AD1206" i="36"/>
  <c r="AE1206" i="36"/>
  <c r="AF1206" i="36"/>
  <c r="AG1206" i="36"/>
  <c r="AH1206" i="36"/>
  <c r="AI1206" i="36"/>
  <c r="AJ1206" i="36"/>
  <c r="AK1206" i="36"/>
  <c r="AL1206" i="36"/>
  <c r="AM1206" i="36"/>
  <c r="R1207" i="36"/>
  <c r="S1207" i="36"/>
  <c r="T1207" i="36"/>
  <c r="U1207" i="36"/>
  <c r="V1207" i="36"/>
  <c r="W1207" i="36"/>
  <c r="X1207" i="36"/>
  <c r="Y1207" i="36"/>
  <c r="Z1207" i="36"/>
  <c r="AA1207" i="36"/>
  <c r="AB1207" i="36"/>
  <c r="AC1207" i="36"/>
  <c r="AD1207" i="36"/>
  <c r="AE1207" i="36"/>
  <c r="AF1207" i="36"/>
  <c r="AG1207" i="36"/>
  <c r="AH1207" i="36"/>
  <c r="AI1207" i="36"/>
  <c r="AJ1207" i="36"/>
  <c r="AK1207" i="36"/>
  <c r="AL1207" i="36"/>
  <c r="AM1207" i="36"/>
  <c r="R1208" i="36"/>
  <c r="S1208" i="36"/>
  <c r="T1208" i="36"/>
  <c r="U1208" i="36"/>
  <c r="V1208" i="36"/>
  <c r="W1208" i="36"/>
  <c r="X1208" i="36"/>
  <c r="Y1208" i="36"/>
  <c r="Z1208" i="36"/>
  <c r="AA1208" i="36"/>
  <c r="AB1208" i="36"/>
  <c r="AC1208" i="36"/>
  <c r="AD1208" i="36"/>
  <c r="AE1208" i="36"/>
  <c r="AF1208" i="36"/>
  <c r="AG1208" i="36"/>
  <c r="AH1208" i="36"/>
  <c r="AI1208" i="36"/>
  <c r="AJ1208" i="36"/>
  <c r="AK1208" i="36"/>
  <c r="AL1208" i="36"/>
  <c r="AM1208" i="36"/>
  <c r="R1209" i="36"/>
  <c r="S1209" i="36"/>
  <c r="T1209" i="36"/>
  <c r="U1209" i="36"/>
  <c r="V1209" i="36"/>
  <c r="W1209" i="36"/>
  <c r="X1209" i="36"/>
  <c r="Y1209" i="36"/>
  <c r="Z1209" i="36"/>
  <c r="AA1209" i="36"/>
  <c r="AB1209" i="36"/>
  <c r="AC1209" i="36"/>
  <c r="AD1209" i="36"/>
  <c r="AE1209" i="36"/>
  <c r="AF1209" i="36"/>
  <c r="AG1209" i="36"/>
  <c r="AH1209" i="36"/>
  <c r="AI1209" i="36"/>
  <c r="AJ1209" i="36"/>
  <c r="AK1209" i="36"/>
  <c r="AL1209" i="36"/>
  <c r="AM1209" i="36"/>
  <c r="R1210" i="36"/>
  <c r="S1210" i="36"/>
  <c r="T1210" i="36"/>
  <c r="U1210" i="36"/>
  <c r="V1210" i="36"/>
  <c r="W1210" i="36"/>
  <c r="X1210" i="36"/>
  <c r="Y1210" i="36"/>
  <c r="Z1210" i="36"/>
  <c r="AA1210" i="36"/>
  <c r="AB1210" i="36"/>
  <c r="AC1210" i="36"/>
  <c r="AD1210" i="36"/>
  <c r="AE1210" i="36"/>
  <c r="AF1210" i="36"/>
  <c r="AG1210" i="36"/>
  <c r="AH1210" i="36"/>
  <c r="AI1210" i="36"/>
  <c r="AJ1210" i="36"/>
  <c r="AK1210" i="36"/>
  <c r="AL1210" i="36"/>
  <c r="AM1210" i="36"/>
  <c r="R1211" i="36"/>
  <c r="S1211" i="36"/>
  <c r="T1211" i="36"/>
  <c r="U1211" i="36"/>
  <c r="V1211" i="36"/>
  <c r="W1211" i="36"/>
  <c r="X1211" i="36"/>
  <c r="Y1211" i="36"/>
  <c r="Z1211" i="36"/>
  <c r="AA1211" i="36"/>
  <c r="AB1211" i="36"/>
  <c r="AC1211" i="36"/>
  <c r="AD1211" i="36"/>
  <c r="AE1211" i="36"/>
  <c r="AF1211" i="36"/>
  <c r="AG1211" i="36"/>
  <c r="AH1211" i="36"/>
  <c r="AI1211" i="36"/>
  <c r="AJ1211" i="36"/>
  <c r="AK1211" i="36"/>
  <c r="AL1211" i="36"/>
  <c r="AM1211" i="36"/>
  <c r="R1212" i="36"/>
  <c r="S1212" i="36"/>
  <c r="T1212" i="36"/>
  <c r="U1212" i="36"/>
  <c r="V1212" i="36"/>
  <c r="W1212" i="36"/>
  <c r="X1212" i="36"/>
  <c r="Y1212" i="36"/>
  <c r="Z1212" i="36"/>
  <c r="AA1212" i="36"/>
  <c r="AB1212" i="36"/>
  <c r="AC1212" i="36"/>
  <c r="AD1212" i="36"/>
  <c r="AE1212" i="36"/>
  <c r="AF1212" i="36"/>
  <c r="AG1212" i="36"/>
  <c r="AH1212" i="36"/>
  <c r="AI1212" i="36"/>
  <c r="AJ1212" i="36"/>
  <c r="AK1212" i="36"/>
  <c r="AL1212" i="36"/>
  <c r="AM1212" i="36"/>
  <c r="R1213" i="36"/>
  <c r="S1213" i="36"/>
  <c r="T1213" i="36"/>
  <c r="U1213" i="36"/>
  <c r="V1213" i="36"/>
  <c r="W1213" i="36"/>
  <c r="X1213" i="36"/>
  <c r="Y1213" i="36"/>
  <c r="Z1213" i="36"/>
  <c r="AA1213" i="36"/>
  <c r="AB1213" i="36"/>
  <c r="AC1213" i="36"/>
  <c r="AD1213" i="36"/>
  <c r="AE1213" i="36"/>
  <c r="AF1213" i="36"/>
  <c r="AG1213" i="36"/>
  <c r="AH1213" i="36"/>
  <c r="AI1213" i="36"/>
  <c r="AJ1213" i="36"/>
  <c r="AK1213" i="36"/>
  <c r="AL1213" i="36"/>
  <c r="AM1213" i="36"/>
  <c r="R1214" i="36"/>
  <c r="S1214" i="36"/>
  <c r="T1214" i="36"/>
  <c r="U1214" i="36"/>
  <c r="V1214" i="36"/>
  <c r="W1214" i="36"/>
  <c r="X1214" i="36"/>
  <c r="Y1214" i="36"/>
  <c r="Z1214" i="36"/>
  <c r="AA1214" i="36"/>
  <c r="AB1214" i="36"/>
  <c r="AC1214" i="36"/>
  <c r="AD1214" i="36"/>
  <c r="AE1214" i="36"/>
  <c r="AF1214" i="36"/>
  <c r="AG1214" i="36"/>
  <c r="AH1214" i="36"/>
  <c r="AI1214" i="36"/>
  <c r="AJ1214" i="36"/>
  <c r="AK1214" i="36"/>
  <c r="AL1214" i="36"/>
  <c r="AM1214" i="36"/>
  <c r="R1215" i="36"/>
  <c r="S1215" i="36"/>
  <c r="T1215" i="36"/>
  <c r="U1215" i="36"/>
  <c r="V1215" i="36"/>
  <c r="W1215" i="36"/>
  <c r="X1215" i="36"/>
  <c r="Y1215" i="36"/>
  <c r="Z1215" i="36"/>
  <c r="AA1215" i="36"/>
  <c r="AB1215" i="36"/>
  <c r="AC1215" i="36"/>
  <c r="AD1215" i="36"/>
  <c r="AE1215" i="36"/>
  <c r="AF1215" i="36"/>
  <c r="AG1215" i="36"/>
  <c r="AH1215" i="36"/>
  <c r="AI1215" i="36"/>
  <c r="AJ1215" i="36"/>
  <c r="AK1215" i="36"/>
  <c r="AL1215" i="36"/>
  <c r="AM1215" i="36"/>
  <c r="R1216" i="36"/>
  <c r="S1216" i="36"/>
  <c r="T1216" i="36"/>
  <c r="U1216" i="36"/>
  <c r="V1216" i="36"/>
  <c r="W1216" i="36"/>
  <c r="X1216" i="36"/>
  <c r="Y1216" i="36"/>
  <c r="Z1216" i="36"/>
  <c r="AA1216" i="36"/>
  <c r="AB1216" i="36"/>
  <c r="AC1216" i="36"/>
  <c r="AD1216" i="36"/>
  <c r="AE1216" i="36"/>
  <c r="AF1216" i="36"/>
  <c r="AG1216" i="36"/>
  <c r="AH1216" i="36"/>
  <c r="AI1216" i="36"/>
  <c r="AJ1216" i="36"/>
  <c r="AK1216" i="36"/>
  <c r="AL1216" i="36"/>
  <c r="AM1216" i="36"/>
  <c r="R1217" i="36"/>
  <c r="S1217" i="36"/>
  <c r="T1217" i="36"/>
  <c r="U1217" i="36"/>
  <c r="V1217" i="36"/>
  <c r="W1217" i="36"/>
  <c r="X1217" i="36"/>
  <c r="Y1217" i="36"/>
  <c r="Z1217" i="36"/>
  <c r="AA1217" i="36"/>
  <c r="AB1217" i="36"/>
  <c r="AC1217" i="36"/>
  <c r="AD1217" i="36"/>
  <c r="AE1217" i="36"/>
  <c r="AF1217" i="36"/>
  <c r="AG1217" i="36"/>
  <c r="AH1217" i="36"/>
  <c r="AI1217" i="36"/>
  <c r="AJ1217" i="36"/>
  <c r="AK1217" i="36"/>
  <c r="AL1217" i="36"/>
  <c r="AM1217" i="36"/>
  <c r="R1218" i="36"/>
  <c r="S1218" i="36"/>
  <c r="T1218" i="36"/>
  <c r="U1218" i="36"/>
  <c r="V1218" i="36"/>
  <c r="W1218" i="36"/>
  <c r="X1218" i="36"/>
  <c r="Y1218" i="36"/>
  <c r="Z1218" i="36"/>
  <c r="AA1218" i="36"/>
  <c r="AB1218" i="36"/>
  <c r="AC1218" i="36"/>
  <c r="AD1218" i="36"/>
  <c r="AE1218" i="36"/>
  <c r="AF1218" i="36"/>
  <c r="AG1218" i="36"/>
  <c r="AH1218" i="36"/>
  <c r="AI1218" i="36"/>
  <c r="AJ1218" i="36"/>
  <c r="AK1218" i="36"/>
  <c r="AL1218" i="36"/>
  <c r="AM1218" i="36"/>
  <c r="R1219" i="36"/>
  <c r="S1219" i="36"/>
  <c r="T1219" i="36"/>
  <c r="U1219" i="36"/>
  <c r="V1219" i="36"/>
  <c r="W1219" i="36"/>
  <c r="X1219" i="36"/>
  <c r="Y1219" i="36"/>
  <c r="Z1219" i="36"/>
  <c r="AA1219" i="36"/>
  <c r="AB1219" i="36"/>
  <c r="AC1219" i="36"/>
  <c r="AD1219" i="36"/>
  <c r="AE1219" i="36"/>
  <c r="AF1219" i="36"/>
  <c r="AG1219" i="36"/>
  <c r="AH1219" i="36"/>
  <c r="AI1219" i="36"/>
  <c r="AJ1219" i="36"/>
  <c r="AK1219" i="36"/>
  <c r="AL1219" i="36"/>
  <c r="AM1219" i="36"/>
  <c r="R1220" i="36"/>
  <c r="S1220" i="36"/>
  <c r="T1220" i="36"/>
  <c r="U1220" i="36"/>
  <c r="V1220" i="36"/>
  <c r="W1220" i="36"/>
  <c r="X1220" i="36"/>
  <c r="Y1220" i="36"/>
  <c r="Z1220" i="36"/>
  <c r="AA1220" i="36"/>
  <c r="AB1220" i="36"/>
  <c r="AC1220" i="36"/>
  <c r="AD1220" i="36"/>
  <c r="AE1220" i="36"/>
  <c r="AF1220" i="36"/>
  <c r="AG1220" i="36"/>
  <c r="AH1220" i="36"/>
  <c r="AI1220" i="36"/>
  <c r="AJ1220" i="36"/>
  <c r="AK1220" i="36"/>
  <c r="AL1220" i="36"/>
  <c r="AM1220" i="36"/>
  <c r="R1221" i="36"/>
  <c r="S1221" i="36"/>
  <c r="T1221" i="36"/>
  <c r="U1221" i="36"/>
  <c r="V1221" i="36"/>
  <c r="W1221" i="36"/>
  <c r="X1221" i="36"/>
  <c r="Y1221" i="36"/>
  <c r="Z1221" i="36"/>
  <c r="AA1221" i="36"/>
  <c r="AB1221" i="36"/>
  <c r="AC1221" i="36"/>
  <c r="AD1221" i="36"/>
  <c r="AE1221" i="36"/>
  <c r="AF1221" i="36"/>
  <c r="AG1221" i="36"/>
  <c r="AH1221" i="36"/>
  <c r="AI1221" i="36"/>
  <c r="AJ1221" i="36"/>
  <c r="AK1221" i="36"/>
  <c r="AL1221" i="36"/>
  <c r="AM1221" i="36"/>
  <c r="R1222" i="36"/>
  <c r="S1222" i="36"/>
  <c r="T1222" i="36"/>
  <c r="U1222" i="36"/>
  <c r="V1222" i="36"/>
  <c r="W1222" i="36"/>
  <c r="X1222" i="36"/>
  <c r="Y1222" i="36"/>
  <c r="Z1222" i="36"/>
  <c r="AA1222" i="36"/>
  <c r="AB1222" i="36"/>
  <c r="AC1222" i="36"/>
  <c r="AD1222" i="36"/>
  <c r="AE1222" i="36"/>
  <c r="AF1222" i="36"/>
  <c r="AG1222" i="36"/>
  <c r="AH1222" i="36"/>
  <c r="AI1222" i="36"/>
  <c r="AJ1222" i="36"/>
  <c r="AK1222" i="36"/>
  <c r="AL1222" i="36"/>
  <c r="AM1222" i="36"/>
  <c r="R1223" i="36"/>
  <c r="S1223" i="36"/>
  <c r="T1223" i="36"/>
  <c r="U1223" i="36"/>
  <c r="V1223" i="36"/>
  <c r="W1223" i="36"/>
  <c r="X1223" i="36"/>
  <c r="Y1223" i="36"/>
  <c r="Z1223" i="36"/>
  <c r="AA1223" i="36"/>
  <c r="AB1223" i="36"/>
  <c r="AC1223" i="36"/>
  <c r="AD1223" i="36"/>
  <c r="AE1223" i="36"/>
  <c r="AF1223" i="36"/>
  <c r="AG1223" i="36"/>
  <c r="AH1223" i="36"/>
  <c r="AI1223" i="36"/>
  <c r="AJ1223" i="36"/>
  <c r="AK1223" i="36"/>
  <c r="AL1223" i="36"/>
  <c r="AM1223" i="36"/>
  <c r="R1224" i="36"/>
  <c r="S1224" i="36"/>
  <c r="T1224" i="36"/>
  <c r="U1224" i="36"/>
  <c r="V1224" i="36"/>
  <c r="W1224" i="36"/>
  <c r="X1224" i="36"/>
  <c r="Y1224" i="36"/>
  <c r="Z1224" i="36"/>
  <c r="AA1224" i="36"/>
  <c r="AB1224" i="36"/>
  <c r="AC1224" i="36"/>
  <c r="AD1224" i="36"/>
  <c r="AE1224" i="36"/>
  <c r="AF1224" i="36"/>
  <c r="AG1224" i="36"/>
  <c r="AH1224" i="36"/>
  <c r="AI1224" i="36"/>
  <c r="AJ1224" i="36"/>
  <c r="AK1224" i="36"/>
  <c r="AL1224" i="36"/>
  <c r="AM1224" i="36"/>
  <c r="R1225" i="36"/>
  <c r="S1225" i="36"/>
  <c r="T1225" i="36"/>
  <c r="U1225" i="36"/>
  <c r="V1225" i="36"/>
  <c r="W1225" i="36"/>
  <c r="X1225" i="36"/>
  <c r="Y1225" i="36"/>
  <c r="Z1225" i="36"/>
  <c r="AA1225" i="36"/>
  <c r="AB1225" i="36"/>
  <c r="AC1225" i="36"/>
  <c r="AD1225" i="36"/>
  <c r="AE1225" i="36"/>
  <c r="AF1225" i="36"/>
  <c r="AG1225" i="36"/>
  <c r="AH1225" i="36"/>
  <c r="AI1225" i="36"/>
  <c r="AJ1225" i="36"/>
  <c r="AK1225" i="36"/>
  <c r="AL1225" i="36"/>
  <c r="AM1225" i="36"/>
  <c r="R1226" i="36"/>
  <c r="S1226" i="36"/>
  <c r="T1226" i="36"/>
  <c r="U1226" i="36"/>
  <c r="V1226" i="36"/>
  <c r="W1226" i="36"/>
  <c r="X1226" i="36"/>
  <c r="Y1226" i="36"/>
  <c r="Z1226" i="36"/>
  <c r="AA1226" i="36"/>
  <c r="AB1226" i="36"/>
  <c r="AC1226" i="36"/>
  <c r="AD1226" i="36"/>
  <c r="AE1226" i="36"/>
  <c r="AF1226" i="36"/>
  <c r="AG1226" i="36"/>
  <c r="AH1226" i="36"/>
  <c r="AI1226" i="36"/>
  <c r="AJ1226" i="36"/>
  <c r="AK1226" i="36"/>
  <c r="AL1226" i="36"/>
  <c r="AM1226" i="36"/>
  <c r="R1227" i="36"/>
  <c r="S1227" i="36"/>
  <c r="T1227" i="36"/>
  <c r="U1227" i="36"/>
  <c r="V1227" i="36"/>
  <c r="W1227" i="36"/>
  <c r="X1227" i="36"/>
  <c r="Y1227" i="36"/>
  <c r="Z1227" i="36"/>
  <c r="AA1227" i="36"/>
  <c r="AB1227" i="36"/>
  <c r="AC1227" i="36"/>
  <c r="AD1227" i="36"/>
  <c r="AE1227" i="36"/>
  <c r="AF1227" i="36"/>
  <c r="AG1227" i="36"/>
  <c r="AH1227" i="36"/>
  <c r="AI1227" i="36"/>
  <c r="AJ1227" i="36"/>
  <c r="AK1227" i="36"/>
  <c r="AL1227" i="36"/>
  <c r="AM1227" i="36"/>
  <c r="R1228" i="36"/>
  <c r="S1228" i="36"/>
  <c r="T1228" i="36"/>
  <c r="U1228" i="36"/>
  <c r="V1228" i="36"/>
  <c r="W1228" i="36"/>
  <c r="X1228" i="36"/>
  <c r="Y1228" i="36"/>
  <c r="Z1228" i="36"/>
  <c r="AA1228" i="36"/>
  <c r="AB1228" i="36"/>
  <c r="AC1228" i="36"/>
  <c r="AD1228" i="36"/>
  <c r="AE1228" i="36"/>
  <c r="AF1228" i="36"/>
  <c r="AG1228" i="36"/>
  <c r="AH1228" i="36"/>
  <c r="AI1228" i="36"/>
  <c r="AJ1228" i="36"/>
  <c r="AK1228" i="36"/>
  <c r="AL1228" i="36"/>
  <c r="AM1228" i="36"/>
  <c r="R1229" i="36"/>
  <c r="S1229" i="36"/>
  <c r="T1229" i="36"/>
  <c r="U1229" i="36"/>
  <c r="V1229" i="36"/>
  <c r="W1229" i="36"/>
  <c r="X1229" i="36"/>
  <c r="Y1229" i="36"/>
  <c r="Z1229" i="36"/>
  <c r="AA1229" i="36"/>
  <c r="AB1229" i="36"/>
  <c r="AC1229" i="36"/>
  <c r="AD1229" i="36"/>
  <c r="AE1229" i="36"/>
  <c r="AF1229" i="36"/>
  <c r="AG1229" i="36"/>
  <c r="AH1229" i="36"/>
  <c r="AI1229" i="36"/>
  <c r="AJ1229" i="36"/>
  <c r="AK1229" i="36"/>
  <c r="AL1229" i="36"/>
  <c r="AM1229" i="36"/>
  <c r="R1230" i="36"/>
  <c r="S1230" i="36"/>
  <c r="T1230" i="36"/>
  <c r="U1230" i="36"/>
  <c r="V1230" i="36"/>
  <c r="W1230" i="36"/>
  <c r="X1230" i="36"/>
  <c r="Y1230" i="36"/>
  <c r="Z1230" i="36"/>
  <c r="AA1230" i="36"/>
  <c r="AB1230" i="36"/>
  <c r="AC1230" i="36"/>
  <c r="AD1230" i="36"/>
  <c r="AE1230" i="36"/>
  <c r="AF1230" i="36"/>
  <c r="AG1230" i="36"/>
  <c r="AH1230" i="36"/>
  <c r="AI1230" i="36"/>
  <c r="AJ1230" i="36"/>
  <c r="AK1230" i="36"/>
  <c r="AL1230" i="36"/>
  <c r="AM1230" i="36"/>
  <c r="R1231" i="36"/>
  <c r="S1231" i="36"/>
  <c r="T1231" i="36"/>
  <c r="U1231" i="36"/>
  <c r="V1231" i="36"/>
  <c r="W1231" i="36"/>
  <c r="X1231" i="36"/>
  <c r="Y1231" i="36"/>
  <c r="Z1231" i="36"/>
  <c r="AA1231" i="36"/>
  <c r="AB1231" i="36"/>
  <c r="AC1231" i="36"/>
  <c r="AD1231" i="36"/>
  <c r="AE1231" i="36"/>
  <c r="AF1231" i="36"/>
  <c r="AG1231" i="36"/>
  <c r="AH1231" i="36"/>
  <c r="AI1231" i="36"/>
  <c r="AJ1231" i="36"/>
  <c r="AK1231" i="36"/>
  <c r="AL1231" i="36"/>
  <c r="AM1231" i="36"/>
  <c r="R1232" i="36"/>
  <c r="S1232" i="36"/>
  <c r="T1232" i="36"/>
  <c r="U1232" i="36"/>
  <c r="V1232" i="36"/>
  <c r="W1232" i="36"/>
  <c r="X1232" i="36"/>
  <c r="Y1232" i="36"/>
  <c r="Z1232" i="36"/>
  <c r="AA1232" i="36"/>
  <c r="AB1232" i="36"/>
  <c r="AC1232" i="36"/>
  <c r="AD1232" i="36"/>
  <c r="AE1232" i="36"/>
  <c r="AF1232" i="36"/>
  <c r="AG1232" i="36"/>
  <c r="AH1232" i="36"/>
  <c r="AI1232" i="36"/>
  <c r="AJ1232" i="36"/>
  <c r="AK1232" i="36"/>
  <c r="AL1232" i="36"/>
  <c r="AM1232" i="36"/>
  <c r="R1233" i="36"/>
  <c r="S1233" i="36"/>
  <c r="T1233" i="36"/>
  <c r="U1233" i="36"/>
  <c r="V1233" i="36"/>
  <c r="W1233" i="36"/>
  <c r="X1233" i="36"/>
  <c r="Y1233" i="36"/>
  <c r="Z1233" i="36"/>
  <c r="AA1233" i="36"/>
  <c r="AB1233" i="36"/>
  <c r="AC1233" i="36"/>
  <c r="AD1233" i="36"/>
  <c r="AE1233" i="36"/>
  <c r="AF1233" i="36"/>
  <c r="AG1233" i="36"/>
  <c r="AH1233" i="36"/>
  <c r="AI1233" i="36"/>
  <c r="AJ1233" i="36"/>
  <c r="AK1233" i="36"/>
  <c r="AL1233" i="36"/>
  <c r="AM1233" i="36"/>
  <c r="R1234" i="36"/>
  <c r="S1234" i="36"/>
  <c r="T1234" i="36"/>
  <c r="U1234" i="36"/>
  <c r="V1234" i="36"/>
  <c r="W1234" i="36"/>
  <c r="X1234" i="36"/>
  <c r="Y1234" i="36"/>
  <c r="Z1234" i="36"/>
  <c r="AA1234" i="36"/>
  <c r="AB1234" i="36"/>
  <c r="AC1234" i="36"/>
  <c r="AD1234" i="36"/>
  <c r="AE1234" i="36"/>
  <c r="AF1234" i="36"/>
  <c r="AG1234" i="36"/>
  <c r="AH1234" i="36"/>
  <c r="AI1234" i="36"/>
  <c r="AJ1234" i="36"/>
  <c r="AK1234" i="36"/>
  <c r="AL1234" i="36"/>
  <c r="AM1234" i="36"/>
  <c r="R1235" i="36"/>
  <c r="S1235" i="36"/>
  <c r="T1235" i="36"/>
  <c r="U1235" i="36"/>
  <c r="V1235" i="36"/>
  <c r="W1235" i="36"/>
  <c r="X1235" i="36"/>
  <c r="Y1235" i="36"/>
  <c r="Z1235" i="36"/>
  <c r="AA1235" i="36"/>
  <c r="AB1235" i="36"/>
  <c r="AC1235" i="36"/>
  <c r="AD1235" i="36"/>
  <c r="AE1235" i="36"/>
  <c r="AF1235" i="36"/>
  <c r="AG1235" i="36"/>
  <c r="AH1235" i="36"/>
  <c r="AI1235" i="36"/>
  <c r="AJ1235" i="36"/>
  <c r="AK1235" i="36"/>
  <c r="AL1235" i="36"/>
  <c r="AM1235" i="36"/>
  <c r="R1236" i="36"/>
  <c r="S1236" i="36"/>
  <c r="T1236" i="36"/>
  <c r="U1236" i="36"/>
  <c r="V1236" i="36"/>
  <c r="W1236" i="36"/>
  <c r="X1236" i="36"/>
  <c r="Y1236" i="36"/>
  <c r="Z1236" i="36"/>
  <c r="AA1236" i="36"/>
  <c r="AB1236" i="36"/>
  <c r="AC1236" i="36"/>
  <c r="AD1236" i="36"/>
  <c r="AE1236" i="36"/>
  <c r="AF1236" i="36"/>
  <c r="AG1236" i="36"/>
  <c r="AH1236" i="36"/>
  <c r="AI1236" i="36"/>
  <c r="AJ1236" i="36"/>
  <c r="AK1236" i="36"/>
  <c r="AL1236" i="36"/>
  <c r="AM1236" i="36"/>
  <c r="R1237" i="36"/>
  <c r="S1237" i="36"/>
  <c r="T1237" i="36"/>
  <c r="U1237" i="36"/>
  <c r="V1237" i="36"/>
  <c r="W1237" i="36"/>
  <c r="X1237" i="36"/>
  <c r="Y1237" i="36"/>
  <c r="Z1237" i="36"/>
  <c r="AA1237" i="36"/>
  <c r="AB1237" i="36"/>
  <c r="AC1237" i="36"/>
  <c r="AD1237" i="36"/>
  <c r="AE1237" i="36"/>
  <c r="AF1237" i="36"/>
  <c r="AG1237" i="36"/>
  <c r="AH1237" i="36"/>
  <c r="AI1237" i="36"/>
  <c r="AJ1237" i="36"/>
  <c r="AK1237" i="36"/>
  <c r="AL1237" i="36"/>
  <c r="AM1237" i="36"/>
  <c r="R1238" i="36"/>
  <c r="S1238" i="36"/>
  <c r="T1238" i="36"/>
  <c r="U1238" i="36"/>
  <c r="V1238" i="36"/>
  <c r="W1238" i="36"/>
  <c r="X1238" i="36"/>
  <c r="Y1238" i="36"/>
  <c r="Z1238" i="36"/>
  <c r="AA1238" i="36"/>
  <c r="AB1238" i="36"/>
  <c r="AC1238" i="36"/>
  <c r="AD1238" i="36"/>
  <c r="AE1238" i="36"/>
  <c r="AF1238" i="36"/>
  <c r="AG1238" i="36"/>
  <c r="AH1238" i="36"/>
  <c r="AI1238" i="36"/>
  <c r="AJ1238" i="36"/>
  <c r="AK1238" i="36"/>
  <c r="AL1238" i="36"/>
  <c r="AM1238" i="36"/>
  <c r="R1239" i="36"/>
  <c r="S1239" i="36"/>
  <c r="T1239" i="36"/>
  <c r="U1239" i="36"/>
  <c r="V1239" i="36"/>
  <c r="W1239" i="36"/>
  <c r="X1239" i="36"/>
  <c r="Y1239" i="36"/>
  <c r="Z1239" i="36"/>
  <c r="AA1239" i="36"/>
  <c r="AB1239" i="36"/>
  <c r="AC1239" i="36"/>
  <c r="AD1239" i="36"/>
  <c r="AE1239" i="36"/>
  <c r="AF1239" i="36"/>
  <c r="AG1239" i="36"/>
  <c r="AH1239" i="36"/>
  <c r="AI1239" i="36"/>
  <c r="AJ1239" i="36"/>
  <c r="AK1239" i="36"/>
  <c r="AL1239" i="36"/>
  <c r="AM1239" i="36"/>
  <c r="R1240" i="36"/>
  <c r="S1240" i="36"/>
  <c r="T1240" i="36"/>
  <c r="U1240" i="36"/>
  <c r="V1240" i="36"/>
  <c r="W1240" i="36"/>
  <c r="X1240" i="36"/>
  <c r="Y1240" i="36"/>
  <c r="Z1240" i="36"/>
  <c r="AA1240" i="36"/>
  <c r="AB1240" i="36"/>
  <c r="AC1240" i="36"/>
  <c r="AD1240" i="36"/>
  <c r="AE1240" i="36"/>
  <c r="AF1240" i="36"/>
  <c r="AG1240" i="36"/>
  <c r="AH1240" i="36"/>
  <c r="AI1240" i="36"/>
  <c r="AJ1240" i="36"/>
  <c r="AK1240" i="36"/>
  <c r="AL1240" i="36"/>
  <c r="AM1240" i="36"/>
  <c r="R1241" i="36"/>
  <c r="S1241" i="36"/>
  <c r="T1241" i="36"/>
  <c r="U1241" i="36"/>
  <c r="V1241" i="36"/>
  <c r="W1241" i="36"/>
  <c r="X1241" i="36"/>
  <c r="Y1241" i="36"/>
  <c r="Z1241" i="36"/>
  <c r="AA1241" i="36"/>
  <c r="AB1241" i="36"/>
  <c r="AC1241" i="36"/>
  <c r="AD1241" i="36"/>
  <c r="AE1241" i="36"/>
  <c r="AF1241" i="36"/>
  <c r="AG1241" i="36"/>
  <c r="AH1241" i="36"/>
  <c r="AI1241" i="36"/>
  <c r="AJ1241" i="36"/>
  <c r="AK1241" i="36"/>
  <c r="AL1241" i="36"/>
  <c r="AM1241" i="36"/>
  <c r="R1242" i="36"/>
  <c r="S1242" i="36"/>
  <c r="T1242" i="36"/>
  <c r="U1242" i="36"/>
  <c r="V1242" i="36"/>
  <c r="W1242" i="36"/>
  <c r="X1242" i="36"/>
  <c r="Y1242" i="36"/>
  <c r="Z1242" i="36"/>
  <c r="AA1242" i="36"/>
  <c r="AB1242" i="36"/>
  <c r="AC1242" i="36"/>
  <c r="AD1242" i="36"/>
  <c r="AE1242" i="36"/>
  <c r="AF1242" i="36"/>
  <c r="AG1242" i="36"/>
  <c r="AH1242" i="36"/>
  <c r="AI1242" i="36"/>
  <c r="AJ1242" i="36"/>
  <c r="AK1242" i="36"/>
  <c r="AL1242" i="36"/>
  <c r="AM1242" i="36"/>
  <c r="R1243" i="36"/>
  <c r="S1243" i="36"/>
  <c r="T1243" i="36"/>
  <c r="U1243" i="36"/>
  <c r="V1243" i="36"/>
  <c r="W1243" i="36"/>
  <c r="X1243" i="36"/>
  <c r="Y1243" i="36"/>
  <c r="Z1243" i="36"/>
  <c r="AA1243" i="36"/>
  <c r="AB1243" i="36"/>
  <c r="AC1243" i="36"/>
  <c r="AD1243" i="36"/>
  <c r="AE1243" i="36"/>
  <c r="AF1243" i="36"/>
  <c r="AG1243" i="36"/>
  <c r="AH1243" i="36"/>
  <c r="AI1243" i="36"/>
  <c r="AJ1243" i="36"/>
  <c r="AK1243" i="36"/>
  <c r="AL1243" i="36"/>
  <c r="AM1243" i="36"/>
  <c r="R1244" i="36"/>
  <c r="S1244" i="36"/>
  <c r="T1244" i="36"/>
  <c r="U1244" i="36"/>
  <c r="V1244" i="36"/>
  <c r="W1244" i="36"/>
  <c r="X1244" i="36"/>
  <c r="Y1244" i="36"/>
  <c r="Z1244" i="36"/>
  <c r="AA1244" i="36"/>
  <c r="AB1244" i="36"/>
  <c r="AC1244" i="36"/>
  <c r="AD1244" i="36"/>
  <c r="AE1244" i="36"/>
  <c r="AF1244" i="36"/>
  <c r="AG1244" i="36"/>
  <c r="AH1244" i="36"/>
  <c r="AI1244" i="36"/>
  <c r="AJ1244" i="36"/>
  <c r="AK1244" i="36"/>
  <c r="AL1244" i="36"/>
  <c r="AM1244" i="36"/>
  <c r="R1245" i="36"/>
  <c r="S1245" i="36"/>
  <c r="T1245" i="36"/>
  <c r="U1245" i="36"/>
  <c r="V1245" i="36"/>
  <c r="W1245" i="36"/>
  <c r="X1245" i="36"/>
  <c r="Y1245" i="36"/>
  <c r="Z1245" i="36"/>
  <c r="AA1245" i="36"/>
  <c r="AB1245" i="36"/>
  <c r="AC1245" i="36"/>
  <c r="AD1245" i="36"/>
  <c r="AE1245" i="36"/>
  <c r="AF1245" i="36"/>
  <c r="AG1245" i="36"/>
  <c r="AH1245" i="36"/>
  <c r="AI1245" i="36"/>
  <c r="AJ1245" i="36"/>
  <c r="AK1245" i="36"/>
  <c r="AL1245" i="36"/>
  <c r="AM1245" i="36"/>
  <c r="R1246" i="36"/>
  <c r="S1246" i="36"/>
  <c r="T1246" i="36"/>
  <c r="U1246" i="36"/>
  <c r="V1246" i="36"/>
  <c r="W1246" i="36"/>
  <c r="X1246" i="36"/>
  <c r="Y1246" i="36"/>
  <c r="Z1246" i="36"/>
  <c r="AA1246" i="36"/>
  <c r="AB1246" i="36"/>
  <c r="AC1246" i="36"/>
  <c r="AD1246" i="36"/>
  <c r="AE1246" i="36"/>
  <c r="AF1246" i="36"/>
  <c r="AG1246" i="36"/>
  <c r="AH1246" i="36"/>
  <c r="AI1246" i="36"/>
  <c r="AJ1246" i="36"/>
  <c r="AK1246" i="36"/>
  <c r="AL1246" i="36"/>
  <c r="AM1246" i="36"/>
  <c r="R1247" i="36"/>
  <c r="S1247" i="36"/>
  <c r="T1247" i="36"/>
  <c r="U1247" i="36"/>
  <c r="V1247" i="36"/>
  <c r="W1247" i="36"/>
  <c r="X1247" i="36"/>
  <c r="Y1247" i="36"/>
  <c r="Z1247" i="36"/>
  <c r="AA1247" i="36"/>
  <c r="AB1247" i="36"/>
  <c r="AC1247" i="36"/>
  <c r="AD1247" i="36"/>
  <c r="AE1247" i="36"/>
  <c r="AF1247" i="36"/>
  <c r="AG1247" i="36"/>
  <c r="AH1247" i="36"/>
  <c r="AI1247" i="36"/>
  <c r="AJ1247" i="36"/>
  <c r="AK1247" i="36"/>
  <c r="AL1247" i="36"/>
  <c r="AM1247" i="36"/>
  <c r="R1248" i="36"/>
  <c r="S1248" i="36"/>
  <c r="T1248" i="36"/>
  <c r="U1248" i="36"/>
  <c r="V1248" i="36"/>
  <c r="W1248" i="36"/>
  <c r="X1248" i="36"/>
  <c r="Y1248" i="36"/>
  <c r="Z1248" i="36"/>
  <c r="AA1248" i="36"/>
  <c r="AB1248" i="36"/>
  <c r="AC1248" i="36"/>
  <c r="AD1248" i="36"/>
  <c r="AE1248" i="36"/>
  <c r="AF1248" i="36"/>
  <c r="AG1248" i="36"/>
  <c r="AH1248" i="36"/>
  <c r="AI1248" i="36"/>
  <c r="AJ1248" i="36"/>
  <c r="AK1248" i="36"/>
  <c r="AL1248" i="36"/>
  <c r="AM1248" i="36"/>
  <c r="R1249" i="36"/>
  <c r="S1249" i="36"/>
  <c r="T1249" i="36"/>
  <c r="U1249" i="36"/>
  <c r="V1249" i="36"/>
  <c r="W1249" i="36"/>
  <c r="X1249" i="36"/>
  <c r="Y1249" i="36"/>
  <c r="Z1249" i="36"/>
  <c r="AA1249" i="36"/>
  <c r="AB1249" i="36"/>
  <c r="AC1249" i="36"/>
  <c r="AD1249" i="36"/>
  <c r="AE1249" i="36"/>
  <c r="AF1249" i="36"/>
  <c r="AG1249" i="36"/>
  <c r="AH1249" i="36"/>
  <c r="AI1249" i="36"/>
  <c r="AJ1249" i="36"/>
  <c r="AK1249" i="36"/>
  <c r="AL1249" i="36"/>
  <c r="AM1249" i="36"/>
  <c r="R1250" i="36"/>
  <c r="S1250" i="36"/>
  <c r="T1250" i="36"/>
  <c r="U1250" i="36"/>
  <c r="V1250" i="36"/>
  <c r="W1250" i="36"/>
  <c r="X1250" i="36"/>
  <c r="Y1250" i="36"/>
  <c r="Z1250" i="36"/>
  <c r="AA1250" i="36"/>
  <c r="AB1250" i="36"/>
  <c r="AC1250" i="36"/>
  <c r="AD1250" i="36"/>
  <c r="AE1250" i="36"/>
  <c r="AF1250" i="36"/>
  <c r="AG1250" i="36"/>
  <c r="AH1250" i="36"/>
  <c r="AI1250" i="36"/>
  <c r="AJ1250" i="36"/>
  <c r="AK1250" i="36"/>
  <c r="AL1250" i="36"/>
  <c r="AM1250" i="36"/>
  <c r="R1251" i="36"/>
  <c r="S1251" i="36"/>
  <c r="T1251" i="36"/>
  <c r="U1251" i="36"/>
  <c r="V1251" i="36"/>
  <c r="W1251" i="36"/>
  <c r="X1251" i="36"/>
  <c r="Y1251" i="36"/>
  <c r="Z1251" i="36"/>
  <c r="AA1251" i="36"/>
  <c r="AB1251" i="36"/>
  <c r="AC1251" i="36"/>
  <c r="AD1251" i="36"/>
  <c r="AE1251" i="36"/>
  <c r="AF1251" i="36"/>
  <c r="AG1251" i="36"/>
  <c r="AH1251" i="36"/>
  <c r="AI1251" i="36"/>
  <c r="AJ1251" i="36"/>
  <c r="AK1251" i="36"/>
  <c r="AL1251" i="36"/>
  <c r="AM1251" i="36"/>
  <c r="R1252" i="36"/>
  <c r="S1252" i="36"/>
  <c r="T1252" i="36"/>
  <c r="U1252" i="36"/>
  <c r="V1252" i="36"/>
  <c r="W1252" i="36"/>
  <c r="X1252" i="36"/>
  <c r="Y1252" i="36"/>
  <c r="Z1252" i="36"/>
  <c r="AA1252" i="36"/>
  <c r="AB1252" i="36"/>
  <c r="AC1252" i="36"/>
  <c r="AD1252" i="36"/>
  <c r="AE1252" i="36"/>
  <c r="AF1252" i="36"/>
  <c r="AG1252" i="36"/>
  <c r="AH1252" i="36"/>
  <c r="AI1252" i="36"/>
  <c r="AJ1252" i="36"/>
  <c r="AK1252" i="36"/>
  <c r="AL1252" i="36"/>
  <c r="AM1252" i="36"/>
  <c r="R1253" i="36"/>
  <c r="S1253" i="36"/>
  <c r="T1253" i="36"/>
  <c r="U1253" i="36"/>
  <c r="V1253" i="36"/>
  <c r="W1253" i="36"/>
  <c r="X1253" i="36"/>
  <c r="Y1253" i="36"/>
  <c r="Z1253" i="36"/>
  <c r="AA1253" i="36"/>
  <c r="AB1253" i="36"/>
  <c r="AC1253" i="36"/>
  <c r="AD1253" i="36"/>
  <c r="AE1253" i="36"/>
  <c r="AF1253" i="36"/>
  <c r="AG1253" i="36"/>
  <c r="AH1253" i="36"/>
  <c r="AI1253" i="36"/>
  <c r="AJ1253" i="36"/>
  <c r="AK1253" i="36"/>
  <c r="AL1253" i="36"/>
  <c r="AM1253" i="36"/>
  <c r="R1254" i="36"/>
  <c r="S1254" i="36"/>
  <c r="T1254" i="36"/>
  <c r="U1254" i="36"/>
  <c r="V1254" i="36"/>
  <c r="W1254" i="36"/>
  <c r="X1254" i="36"/>
  <c r="Y1254" i="36"/>
  <c r="Z1254" i="36"/>
  <c r="AA1254" i="36"/>
  <c r="AB1254" i="36"/>
  <c r="AC1254" i="36"/>
  <c r="AD1254" i="36"/>
  <c r="AE1254" i="36"/>
  <c r="AF1254" i="36"/>
  <c r="AG1254" i="36"/>
  <c r="AH1254" i="36"/>
  <c r="AI1254" i="36"/>
  <c r="AJ1254" i="36"/>
  <c r="AK1254" i="36"/>
  <c r="AL1254" i="36"/>
  <c r="AM1254" i="36"/>
  <c r="R1255" i="36"/>
  <c r="S1255" i="36"/>
  <c r="T1255" i="36"/>
  <c r="U1255" i="36"/>
  <c r="V1255" i="36"/>
  <c r="W1255" i="36"/>
  <c r="X1255" i="36"/>
  <c r="Y1255" i="36"/>
  <c r="Z1255" i="36"/>
  <c r="AA1255" i="36"/>
  <c r="AB1255" i="36"/>
  <c r="AC1255" i="36"/>
  <c r="AD1255" i="36"/>
  <c r="AE1255" i="36"/>
  <c r="AF1255" i="36"/>
  <c r="AG1255" i="36"/>
  <c r="AH1255" i="36"/>
  <c r="AI1255" i="36"/>
  <c r="AJ1255" i="36"/>
  <c r="AK1255" i="36"/>
  <c r="AL1255" i="36"/>
  <c r="AM1255" i="36"/>
  <c r="R1256" i="36"/>
  <c r="S1256" i="36"/>
  <c r="T1256" i="36"/>
  <c r="U1256" i="36"/>
  <c r="V1256" i="36"/>
  <c r="W1256" i="36"/>
  <c r="X1256" i="36"/>
  <c r="Y1256" i="36"/>
  <c r="Z1256" i="36"/>
  <c r="AA1256" i="36"/>
  <c r="AB1256" i="36"/>
  <c r="AC1256" i="36"/>
  <c r="AD1256" i="36"/>
  <c r="AE1256" i="36"/>
  <c r="AF1256" i="36"/>
  <c r="AG1256" i="36"/>
  <c r="AH1256" i="36"/>
  <c r="AI1256" i="36"/>
  <c r="AJ1256" i="36"/>
  <c r="AK1256" i="36"/>
  <c r="AL1256" i="36"/>
  <c r="AM1256" i="36"/>
  <c r="R1257" i="36"/>
  <c r="S1257" i="36"/>
  <c r="T1257" i="36"/>
  <c r="U1257" i="36"/>
  <c r="V1257" i="36"/>
  <c r="W1257" i="36"/>
  <c r="X1257" i="36"/>
  <c r="Y1257" i="36"/>
  <c r="Z1257" i="36"/>
  <c r="AA1257" i="36"/>
  <c r="AB1257" i="36"/>
  <c r="AC1257" i="36"/>
  <c r="AD1257" i="36"/>
  <c r="AE1257" i="36"/>
  <c r="AF1257" i="36"/>
  <c r="AG1257" i="36"/>
  <c r="AH1257" i="36"/>
  <c r="AI1257" i="36"/>
  <c r="AJ1257" i="36"/>
  <c r="AK1257" i="36"/>
  <c r="AL1257" i="36"/>
  <c r="AM1257" i="36"/>
  <c r="R1258" i="36"/>
  <c r="S1258" i="36"/>
  <c r="T1258" i="36"/>
  <c r="U1258" i="36"/>
  <c r="V1258" i="36"/>
  <c r="W1258" i="36"/>
  <c r="X1258" i="36"/>
  <c r="Y1258" i="36"/>
  <c r="Z1258" i="36"/>
  <c r="AA1258" i="36"/>
  <c r="AB1258" i="36"/>
  <c r="AC1258" i="36"/>
  <c r="AD1258" i="36"/>
  <c r="AE1258" i="36"/>
  <c r="AF1258" i="36"/>
  <c r="AG1258" i="36"/>
  <c r="AH1258" i="36"/>
  <c r="AI1258" i="36"/>
  <c r="AJ1258" i="36"/>
  <c r="AK1258" i="36"/>
  <c r="AL1258" i="36"/>
  <c r="AM1258" i="36"/>
  <c r="R1259" i="36"/>
  <c r="S1259" i="36"/>
  <c r="T1259" i="36"/>
  <c r="U1259" i="36"/>
  <c r="V1259" i="36"/>
  <c r="W1259" i="36"/>
  <c r="X1259" i="36"/>
  <c r="Y1259" i="36"/>
  <c r="Z1259" i="36"/>
  <c r="AA1259" i="36"/>
  <c r="AB1259" i="36"/>
  <c r="AC1259" i="36"/>
  <c r="AD1259" i="36"/>
  <c r="AE1259" i="36"/>
  <c r="AF1259" i="36"/>
  <c r="AG1259" i="36"/>
  <c r="AH1259" i="36"/>
  <c r="AI1259" i="36"/>
  <c r="AJ1259" i="36"/>
  <c r="AK1259" i="36"/>
  <c r="AL1259" i="36"/>
  <c r="AM1259" i="36"/>
  <c r="R1260" i="36"/>
  <c r="S1260" i="36"/>
  <c r="T1260" i="36"/>
  <c r="U1260" i="36"/>
  <c r="V1260" i="36"/>
  <c r="W1260" i="36"/>
  <c r="X1260" i="36"/>
  <c r="Y1260" i="36"/>
  <c r="Z1260" i="36"/>
  <c r="AA1260" i="36"/>
  <c r="AB1260" i="36"/>
  <c r="AC1260" i="36"/>
  <c r="AD1260" i="36"/>
  <c r="AE1260" i="36"/>
  <c r="AF1260" i="36"/>
  <c r="AG1260" i="36"/>
  <c r="AH1260" i="36"/>
  <c r="AI1260" i="36"/>
  <c r="AJ1260" i="36"/>
  <c r="AK1260" i="36"/>
  <c r="AL1260" i="36"/>
  <c r="AM1260" i="36"/>
  <c r="R1261" i="36"/>
  <c r="S1261" i="36"/>
  <c r="T1261" i="36"/>
  <c r="U1261" i="36"/>
  <c r="V1261" i="36"/>
  <c r="W1261" i="36"/>
  <c r="X1261" i="36"/>
  <c r="Y1261" i="36"/>
  <c r="Z1261" i="36"/>
  <c r="AA1261" i="36"/>
  <c r="AB1261" i="36"/>
  <c r="AC1261" i="36"/>
  <c r="AD1261" i="36"/>
  <c r="AE1261" i="36"/>
  <c r="AF1261" i="36"/>
  <c r="AG1261" i="36"/>
  <c r="AH1261" i="36"/>
  <c r="AI1261" i="36"/>
  <c r="AJ1261" i="36"/>
  <c r="AK1261" i="36"/>
  <c r="AL1261" i="36"/>
  <c r="AM1261" i="36"/>
  <c r="R1262" i="36"/>
  <c r="S1262" i="36"/>
  <c r="T1262" i="36"/>
  <c r="U1262" i="36"/>
  <c r="V1262" i="36"/>
  <c r="W1262" i="36"/>
  <c r="X1262" i="36"/>
  <c r="Y1262" i="36"/>
  <c r="Z1262" i="36"/>
  <c r="AA1262" i="36"/>
  <c r="AB1262" i="36"/>
  <c r="AC1262" i="36"/>
  <c r="AD1262" i="36"/>
  <c r="AE1262" i="36"/>
  <c r="AF1262" i="36"/>
  <c r="AG1262" i="36"/>
  <c r="AH1262" i="36"/>
  <c r="AI1262" i="36"/>
  <c r="AJ1262" i="36"/>
  <c r="AK1262" i="36"/>
  <c r="AL1262" i="36"/>
  <c r="AM1262" i="36"/>
  <c r="R1263" i="36"/>
  <c r="S1263" i="36"/>
  <c r="T1263" i="36"/>
  <c r="U1263" i="36"/>
  <c r="V1263" i="36"/>
  <c r="W1263" i="36"/>
  <c r="X1263" i="36"/>
  <c r="Y1263" i="36"/>
  <c r="Z1263" i="36"/>
  <c r="AA1263" i="36"/>
  <c r="AB1263" i="36"/>
  <c r="AC1263" i="36"/>
  <c r="AD1263" i="36"/>
  <c r="AE1263" i="36"/>
  <c r="AF1263" i="36"/>
  <c r="AG1263" i="36"/>
  <c r="AH1263" i="36"/>
  <c r="AI1263" i="36"/>
  <c r="AJ1263" i="36"/>
  <c r="AK1263" i="36"/>
  <c r="AL1263" i="36"/>
  <c r="AM1263" i="36"/>
  <c r="R1264" i="36"/>
  <c r="S1264" i="36"/>
  <c r="T1264" i="36"/>
  <c r="U1264" i="36"/>
  <c r="V1264" i="36"/>
  <c r="W1264" i="36"/>
  <c r="X1264" i="36"/>
  <c r="Y1264" i="36"/>
  <c r="Z1264" i="36"/>
  <c r="AA1264" i="36"/>
  <c r="AB1264" i="36"/>
  <c r="AC1264" i="36"/>
  <c r="AD1264" i="36"/>
  <c r="AE1264" i="36"/>
  <c r="AF1264" i="36"/>
  <c r="AG1264" i="36"/>
  <c r="AH1264" i="36"/>
  <c r="AI1264" i="36"/>
  <c r="AJ1264" i="36"/>
  <c r="AK1264" i="36"/>
  <c r="AL1264" i="36"/>
  <c r="AM1264" i="36"/>
  <c r="R1265" i="36"/>
  <c r="S1265" i="36"/>
  <c r="T1265" i="36"/>
  <c r="U1265" i="36"/>
  <c r="V1265" i="36"/>
  <c r="W1265" i="36"/>
  <c r="X1265" i="36"/>
  <c r="Y1265" i="36"/>
  <c r="Z1265" i="36"/>
  <c r="AA1265" i="36"/>
  <c r="AB1265" i="36"/>
  <c r="AC1265" i="36"/>
  <c r="AD1265" i="36"/>
  <c r="AE1265" i="36"/>
  <c r="AF1265" i="36"/>
  <c r="AG1265" i="36"/>
  <c r="AH1265" i="36"/>
  <c r="AI1265" i="36"/>
  <c r="AJ1265" i="36"/>
  <c r="AK1265" i="36"/>
  <c r="AL1265" i="36"/>
  <c r="AM1265" i="36"/>
  <c r="R1266" i="36"/>
  <c r="S1266" i="36"/>
  <c r="T1266" i="36"/>
  <c r="U1266" i="36"/>
  <c r="V1266" i="36"/>
  <c r="W1266" i="36"/>
  <c r="X1266" i="36"/>
  <c r="Y1266" i="36"/>
  <c r="Z1266" i="36"/>
  <c r="AA1266" i="36"/>
  <c r="AB1266" i="36"/>
  <c r="AC1266" i="36"/>
  <c r="AD1266" i="36"/>
  <c r="AE1266" i="36"/>
  <c r="AF1266" i="36"/>
  <c r="AG1266" i="36"/>
  <c r="AH1266" i="36"/>
  <c r="AI1266" i="36"/>
  <c r="AJ1266" i="36"/>
  <c r="AK1266" i="36"/>
  <c r="AL1266" i="36"/>
  <c r="AM1266" i="36"/>
  <c r="R1267" i="36"/>
  <c r="S1267" i="36"/>
  <c r="T1267" i="36"/>
  <c r="U1267" i="36"/>
  <c r="V1267" i="36"/>
  <c r="W1267" i="36"/>
  <c r="X1267" i="36"/>
  <c r="Y1267" i="36"/>
  <c r="Z1267" i="36"/>
  <c r="AA1267" i="36"/>
  <c r="AB1267" i="36"/>
  <c r="AC1267" i="36"/>
  <c r="AD1267" i="36"/>
  <c r="AE1267" i="36"/>
  <c r="AF1267" i="36"/>
  <c r="AG1267" i="36"/>
  <c r="AH1267" i="36"/>
  <c r="AI1267" i="36"/>
  <c r="AJ1267" i="36"/>
  <c r="AK1267" i="36"/>
  <c r="AL1267" i="36"/>
  <c r="AM1267" i="36"/>
  <c r="R1268" i="36"/>
  <c r="S1268" i="36"/>
  <c r="T1268" i="36"/>
  <c r="U1268" i="36"/>
  <c r="V1268" i="36"/>
  <c r="W1268" i="36"/>
  <c r="X1268" i="36"/>
  <c r="Y1268" i="36"/>
  <c r="Z1268" i="36"/>
  <c r="AA1268" i="36"/>
  <c r="AB1268" i="36"/>
  <c r="AC1268" i="36"/>
  <c r="AD1268" i="36"/>
  <c r="AE1268" i="36"/>
  <c r="AF1268" i="36"/>
  <c r="AG1268" i="36"/>
  <c r="AH1268" i="36"/>
  <c r="AI1268" i="36"/>
  <c r="AJ1268" i="36"/>
  <c r="AK1268" i="36"/>
  <c r="AL1268" i="36"/>
  <c r="AM1268" i="36"/>
  <c r="R1269" i="36"/>
  <c r="S1269" i="36"/>
  <c r="T1269" i="36"/>
  <c r="U1269" i="36"/>
  <c r="V1269" i="36"/>
  <c r="W1269" i="36"/>
  <c r="X1269" i="36"/>
  <c r="Y1269" i="36"/>
  <c r="Z1269" i="36"/>
  <c r="AA1269" i="36"/>
  <c r="AB1269" i="36"/>
  <c r="AC1269" i="36"/>
  <c r="AD1269" i="36"/>
  <c r="AE1269" i="36"/>
  <c r="AF1269" i="36"/>
  <c r="AG1269" i="36"/>
  <c r="AH1269" i="36"/>
  <c r="AI1269" i="36"/>
  <c r="AJ1269" i="36"/>
  <c r="AK1269" i="36"/>
  <c r="AL1269" i="36"/>
  <c r="AM1269" i="36"/>
  <c r="R1270" i="36"/>
  <c r="S1270" i="36"/>
  <c r="T1270" i="36"/>
  <c r="U1270" i="36"/>
  <c r="V1270" i="36"/>
  <c r="W1270" i="36"/>
  <c r="X1270" i="36"/>
  <c r="Y1270" i="36"/>
  <c r="Z1270" i="36"/>
  <c r="AA1270" i="36"/>
  <c r="AB1270" i="36"/>
  <c r="AC1270" i="36"/>
  <c r="AD1270" i="36"/>
  <c r="AE1270" i="36"/>
  <c r="AF1270" i="36"/>
  <c r="AG1270" i="36"/>
  <c r="AH1270" i="36"/>
  <c r="AI1270" i="36"/>
  <c r="AJ1270" i="36"/>
  <c r="AK1270" i="36"/>
  <c r="AL1270" i="36"/>
  <c r="AM1270" i="36"/>
  <c r="R1271" i="36"/>
  <c r="S1271" i="36"/>
  <c r="T1271" i="36"/>
  <c r="U1271" i="36"/>
  <c r="V1271" i="36"/>
  <c r="W1271" i="36"/>
  <c r="X1271" i="36"/>
  <c r="Y1271" i="36"/>
  <c r="Z1271" i="36"/>
  <c r="AA1271" i="36"/>
  <c r="AB1271" i="36"/>
  <c r="AC1271" i="36"/>
  <c r="AD1271" i="36"/>
  <c r="AE1271" i="36"/>
  <c r="AF1271" i="36"/>
  <c r="AG1271" i="36"/>
  <c r="AH1271" i="36"/>
  <c r="AI1271" i="36"/>
  <c r="AJ1271" i="36"/>
  <c r="AK1271" i="36"/>
  <c r="AL1271" i="36"/>
  <c r="AM1271" i="36"/>
  <c r="R1272" i="36"/>
  <c r="S1272" i="36"/>
  <c r="T1272" i="36"/>
  <c r="U1272" i="36"/>
  <c r="V1272" i="36"/>
  <c r="W1272" i="36"/>
  <c r="X1272" i="36"/>
  <c r="Y1272" i="36"/>
  <c r="Z1272" i="36"/>
  <c r="AA1272" i="36"/>
  <c r="AB1272" i="36"/>
  <c r="AC1272" i="36"/>
  <c r="AD1272" i="36"/>
  <c r="AE1272" i="36"/>
  <c r="AF1272" i="36"/>
  <c r="AG1272" i="36"/>
  <c r="AH1272" i="36"/>
  <c r="AI1272" i="36"/>
  <c r="AJ1272" i="36"/>
  <c r="AK1272" i="36"/>
  <c r="AL1272" i="36"/>
  <c r="AM1272" i="36"/>
  <c r="R1273" i="36"/>
  <c r="S1273" i="36"/>
  <c r="T1273" i="36"/>
  <c r="U1273" i="36"/>
  <c r="V1273" i="36"/>
  <c r="W1273" i="36"/>
  <c r="X1273" i="36"/>
  <c r="Y1273" i="36"/>
  <c r="Z1273" i="36"/>
  <c r="AA1273" i="36"/>
  <c r="AB1273" i="36"/>
  <c r="AC1273" i="36"/>
  <c r="AD1273" i="36"/>
  <c r="AE1273" i="36"/>
  <c r="AF1273" i="36"/>
  <c r="AG1273" i="36"/>
  <c r="AH1273" i="36"/>
  <c r="AI1273" i="36"/>
  <c r="AJ1273" i="36"/>
  <c r="AK1273" i="36"/>
  <c r="AL1273" i="36"/>
  <c r="AM1273" i="36"/>
  <c r="R1274" i="36"/>
  <c r="S1274" i="36"/>
  <c r="T1274" i="36"/>
  <c r="U1274" i="36"/>
  <c r="V1274" i="36"/>
  <c r="W1274" i="36"/>
  <c r="X1274" i="36"/>
  <c r="Y1274" i="36"/>
  <c r="Z1274" i="36"/>
  <c r="AA1274" i="36"/>
  <c r="AB1274" i="36"/>
  <c r="AC1274" i="36"/>
  <c r="AD1274" i="36"/>
  <c r="AE1274" i="36"/>
  <c r="AF1274" i="36"/>
  <c r="AG1274" i="36"/>
  <c r="AH1274" i="36"/>
  <c r="AI1274" i="36"/>
  <c r="AJ1274" i="36"/>
  <c r="AK1274" i="36"/>
  <c r="AL1274" i="36"/>
  <c r="AM1274" i="36"/>
  <c r="R1275" i="36"/>
  <c r="S1275" i="36"/>
  <c r="T1275" i="36"/>
  <c r="U1275" i="36"/>
  <c r="V1275" i="36"/>
  <c r="W1275" i="36"/>
  <c r="X1275" i="36"/>
  <c r="Y1275" i="36"/>
  <c r="Z1275" i="36"/>
  <c r="AA1275" i="36"/>
  <c r="AB1275" i="36"/>
  <c r="AC1275" i="36"/>
  <c r="AD1275" i="36"/>
  <c r="AE1275" i="36"/>
  <c r="AF1275" i="36"/>
  <c r="AG1275" i="36"/>
  <c r="AH1275" i="36"/>
  <c r="AI1275" i="36"/>
  <c r="AJ1275" i="36"/>
  <c r="AK1275" i="36"/>
  <c r="AL1275" i="36"/>
  <c r="AM1275" i="36"/>
  <c r="R1276" i="36"/>
  <c r="S1276" i="36"/>
  <c r="T1276" i="36"/>
  <c r="U1276" i="36"/>
  <c r="V1276" i="36"/>
  <c r="W1276" i="36"/>
  <c r="X1276" i="36"/>
  <c r="Y1276" i="36"/>
  <c r="Z1276" i="36"/>
  <c r="AA1276" i="36"/>
  <c r="AB1276" i="36"/>
  <c r="AC1276" i="36"/>
  <c r="AD1276" i="36"/>
  <c r="AE1276" i="36"/>
  <c r="AF1276" i="36"/>
  <c r="AG1276" i="36"/>
  <c r="AH1276" i="36"/>
  <c r="AI1276" i="36"/>
  <c r="AJ1276" i="36"/>
  <c r="AK1276" i="36"/>
  <c r="AL1276" i="36"/>
  <c r="AM1276" i="36"/>
  <c r="R1277" i="36"/>
  <c r="S1277" i="36"/>
  <c r="T1277" i="36"/>
  <c r="U1277" i="36"/>
  <c r="V1277" i="36"/>
  <c r="W1277" i="36"/>
  <c r="X1277" i="36"/>
  <c r="Y1277" i="36"/>
  <c r="Z1277" i="36"/>
  <c r="AA1277" i="36"/>
  <c r="AB1277" i="36"/>
  <c r="AC1277" i="36"/>
  <c r="AD1277" i="36"/>
  <c r="AE1277" i="36"/>
  <c r="AF1277" i="36"/>
  <c r="AG1277" i="36"/>
  <c r="AH1277" i="36"/>
  <c r="AI1277" i="36"/>
  <c r="AJ1277" i="36"/>
  <c r="AK1277" i="36"/>
  <c r="AL1277" i="36"/>
  <c r="AM1277" i="36"/>
  <c r="R1278" i="36"/>
  <c r="S1278" i="36"/>
  <c r="T1278" i="36"/>
  <c r="U1278" i="36"/>
  <c r="V1278" i="36"/>
  <c r="W1278" i="36"/>
  <c r="X1278" i="36"/>
  <c r="Y1278" i="36"/>
  <c r="Z1278" i="36"/>
  <c r="AA1278" i="36"/>
  <c r="AB1278" i="36"/>
  <c r="AC1278" i="36"/>
  <c r="AD1278" i="36"/>
  <c r="AE1278" i="36"/>
  <c r="AF1278" i="36"/>
  <c r="AG1278" i="36"/>
  <c r="AH1278" i="36"/>
  <c r="AI1278" i="36"/>
  <c r="AJ1278" i="36"/>
  <c r="AK1278" i="36"/>
  <c r="AL1278" i="36"/>
  <c r="AM1278" i="36"/>
  <c r="R1279" i="36"/>
  <c r="S1279" i="36"/>
  <c r="T1279" i="36"/>
  <c r="U1279" i="36"/>
  <c r="V1279" i="36"/>
  <c r="W1279" i="36"/>
  <c r="X1279" i="36"/>
  <c r="Y1279" i="36"/>
  <c r="Z1279" i="36"/>
  <c r="AA1279" i="36"/>
  <c r="AB1279" i="36"/>
  <c r="AC1279" i="36"/>
  <c r="AD1279" i="36"/>
  <c r="AE1279" i="36"/>
  <c r="AF1279" i="36"/>
  <c r="AG1279" i="36"/>
  <c r="AH1279" i="36"/>
  <c r="AI1279" i="36"/>
  <c r="AJ1279" i="36"/>
  <c r="AK1279" i="36"/>
  <c r="AL1279" i="36"/>
  <c r="AM1279" i="36"/>
  <c r="R1280" i="36"/>
  <c r="S1280" i="36"/>
  <c r="T1280" i="36"/>
  <c r="U1280" i="36"/>
  <c r="V1280" i="36"/>
  <c r="W1280" i="36"/>
  <c r="X1280" i="36"/>
  <c r="Y1280" i="36"/>
  <c r="Z1280" i="36"/>
  <c r="AA1280" i="36"/>
  <c r="AB1280" i="36"/>
  <c r="AC1280" i="36"/>
  <c r="AD1280" i="36"/>
  <c r="AE1280" i="36"/>
  <c r="AF1280" i="36"/>
  <c r="AG1280" i="36"/>
  <c r="AH1280" i="36"/>
  <c r="AI1280" i="36"/>
  <c r="AJ1280" i="36"/>
  <c r="AK1280" i="36"/>
  <c r="AL1280" i="36"/>
  <c r="AM1280" i="36"/>
  <c r="R1281" i="36"/>
  <c r="S1281" i="36"/>
  <c r="T1281" i="36"/>
  <c r="U1281" i="36"/>
  <c r="V1281" i="36"/>
  <c r="W1281" i="36"/>
  <c r="X1281" i="36"/>
  <c r="Y1281" i="36"/>
  <c r="Z1281" i="36"/>
  <c r="AA1281" i="36"/>
  <c r="AB1281" i="36"/>
  <c r="AC1281" i="36"/>
  <c r="AD1281" i="36"/>
  <c r="AE1281" i="36"/>
  <c r="AF1281" i="36"/>
  <c r="AG1281" i="36"/>
  <c r="AH1281" i="36"/>
  <c r="AI1281" i="36"/>
  <c r="AJ1281" i="36"/>
  <c r="AK1281" i="36"/>
  <c r="AL1281" i="36"/>
  <c r="AM1281" i="36"/>
  <c r="R1282" i="36"/>
  <c r="S1282" i="36"/>
  <c r="T1282" i="36"/>
  <c r="U1282" i="36"/>
  <c r="V1282" i="36"/>
  <c r="W1282" i="36"/>
  <c r="X1282" i="36"/>
  <c r="Y1282" i="36"/>
  <c r="Z1282" i="36"/>
  <c r="AA1282" i="36"/>
  <c r="AB1282" i="36"/>
  <c r="AC1282" i="36"/>
  <c r="AD1282" i="36"/>
  <c r="AE1282" i="36"/>
  <c r="AF1282" i="36"/>
  <c r="AG1282" i="36"/>
  <c r="AH1282" i="36"/>
  <c r="AI1282" i="36"/>
  <c r="AJ1282" i="36"/>
  <c r="AK1282" i="36"/>
  <c r="AL1282" i="36"/>
  <c r="AM1282" i="36"/>
  <c r="R1283" i="36"/>
  <c r="S1283" i="36"/>
  <c r="T1283" i="36"/>
  <c r="U1283" i="36"/>
  <c r="V1283" i="36"/>
  <c r="W1283" i="36"/>
  <c r="X1283" i="36"/>
  <c r="Y1283" i="36"/>
  <c r="Z1283" i="36"/>
  <c r="AA1283" i="36"/>
  <c r="AB1283" i="36"/>
  <c r="AC1283" i="36"/>
  <c r="AD1283" i="36"/>
  <c r="AE1283" i="36"/>
  <c r="AF1283" i="36"/>
  <c r="AG1283" i="36"/>
  <c r="AH1283" i="36"/>
  <c r="AI1283" i="36"/>
  <c r="AJ1283" i="36"/>
  <c r="AK1283" i="36"/>
  <c r="AL1283" i="36"/>
  <c r="AM1283" i="36"/>
  <c r="R1284" i="36"/>
  <c r="S1284" i="36"/>
  <c r="T1284" i="36"/>
  <c r="U1284" i="36"/>
  <c r="V1284" i="36"/>
  <c r="W1284" i="36"/>
  <c r="X1284" i="36"/>
  <c r="Y1284" i="36"/>
  <c r="Z1284" i="36"/>
  <c r="AA1284" i="36"/>
  <c r="AB1284" i="36"/>
  <c r="AC1284" i="36"/>
  <c r="AD1284" i="36"/>
  <c r="AE1284" i="36"/>
  <c r="AF1284" i="36"/>
  <c r="AG1284" i="36"/>
  <c r="AH1284" i="36"/>
  <c r="AI1284" i="36"/>
  <c r="AJ1284" i="36"/>
  <c r="AK1284" i="36"/>
  <c r="AL1284" i="36"/>
  <c r="AM1284" i="36"/>
  <c r="R1285" i="36"/>
  <c r="S1285" i="36"/>
  <c r="T1285" i="36"/>
  <c r="U1285" i="36"/>
  <c r="V1285" i="36"/>
  <c r="W1285" i="36"/>
  <c r="X1285" i="36"/>
  <c r="Y1285" i="36"/>
  <c r="Z1285" i="36"/>
  <c r="AA1285" i="36"/>
  <c r="AB1285" i="36"/>
  <c r="AC1285" i="36"/>
  <c r="AD1285" i="36"/>
  <c r="AE1285" i="36"/>
  <c r="AF1285" i="36"/>
  <c r="AG1285" i="36"/>
  <c r="AH1285" i="36"/>
  <c r="AI1285" i="36"/>
  <c r="AJ1285" i="36"/>
  <c r="AK1285" i="36"/>
  <c r="AL1285" i="36"/>
  <c r="AM1285" i="36"/>
  <c r="R1286" i="36"/>
  <c r="S1286" i="36"/>
  <c r="T1286" i="36"/>
  <c r="U1286" i="36"/>
  <c r="V1286" i="36"/>
  <c r="W1286" i="36"/>
  <c r="X1286" i="36"/>
  <c r="Y1286" i="36"/>
  <c r="Z1286" i="36"/>
  <c r="AA1286" i="36"/>
  <c r="AB1286" i="36"/>
  <c r="AC1286" i="36"/>
  <c r="AD1286" i="36"/>
  <c r="AE1286" i="36"/>
  <c r="AF1286" i="36"/>
  <c r="AG1286" i="36"/>
  <c r="AH1286" i="36"/>
  <c r="AI1286" i="36"/>
  <c r="AJ1286" i="36"/>
  <c r="AK1286" i="36"/>
  <c r="AL1286" i="36"/>
  <c r="AM1286" i="36"/>
  <c r="R1287" i="36"/>
  <c r="S1287" i="36"/>
  <c r="T1287" i="36"/>
  <c r="U1287" i="36"/>
  <c r="V1287" i="36"/>
  <c r="W1287" i="36"/>
  <c r="X1287" i="36"/>
  <c r="Y1287" i="36"/>
  <c r="Z1287" i="36"/>
  <c r="AA1287" i="36"/>
  <c r="AB1287" i="36"/>
  <c r="AC1287" i="36"/>
  <c r="AD1287" i="36"/>
  <c r="AE1287" i="36"/>
  <c r="AF1287" i="36"/>
  <c r="AG1287" i="36"/>
  <c r="AH1287" i="36"/>
  <c r="AI1287" i="36"/>
  <c r="AJ1287" i="36"/>
  <c r="AK1287" i="36"/>
  <c r="AL1287" i="36"/>
  <c r="AM1287" i="36"/>
  <c r="R1288" i="36"/>
  <c r="S1288" i="36"/>
  <c r="T1288" i="36"/>
  <c r="U1288" i="36"/>
  <c r="V1288" i="36"/>
  <c r="W1288" i="36"/>
  <c r="X1288" i="36"/>
  <c r="Y1288" i="36"/>
  <c r="Z1288" i="36"/>
  <c r="AA1288" i="36"/>
  <c r="AB1288" i="36"/>
  <c r="AC1288" i="36"/>
  <c r="AD1288" i="36"/>
  <c r="AE1288" i="36"/>
  <c r="AF1288" i="36"/>
  <c r="AG1288" i="36"/>
  <c r="AH1288" i="36"/>
  <c r="AI1288" i="36"/>
  <c r="AJ1288" i="36"/>
  <c r="AK1288" i="36"/>
  <c r="AL1288" i="36"/>
  <c r="AM1288" i="36"/>
  <c r="R1289" i="36"/>
  <c r="S1289" i="36"/>
  <c r="T1289" i="36"/>
  <c r="U1289" i="36"/>
  <c r="V1289" i="36"/>
  <c r="W1289" i="36"/>
  <c r="X1289" i="36"/>
  <c r="Y1289" i="36"/>
  <c r="Z1289" i="36"/>
  <c r="AA1289" i="36"/>
  <c r="AB1289" i="36"/>
  <c r="AC1289" i="36"/>
  <c r="AD1289" i="36"/>
  <c r="AE1289" i="36"/>
  <c r="AF1289" i="36"/>
  <c r="AG1289" i="36"/>
  <c r="AH1289" i="36"/>
  <c r="AI1289" i="36"/>
  <c r="AJ1289" i="36"/>
  <c r="AK1289" i="36"/>
  <c r="AL1289" i="36"/>
  <c r="AM1289" i="36"/>
  <c r="R1290" i="36"/>
  <c r="S1290" i="36"/>
  <c r="T1290" i="36"/>
  <c r="U1290" i="36"/>
  <c r="V1290" i="36"/>
  <c r="W1290" i="36"/>
  <c r="X1290" i="36"/>
  <c r="Y1290" i="36"/>
  <c r="Z1290" i="36"/>
  <c r="AA1290" i="36"/>
  <c r="AB1290" i="36"/>
  <c r="AC1290" i="36"/>
  <c r="AD1290" i="36"/>
  <c r="AE1290" i="36"/>
  <c r="AF1290" i="36"/>
  <c r="AG1290" i="36"/>
  <c r="AH1290" i="36"/>
  <c r="AI1290" i="36"/>
  <c r="AJ1290" i="36"/>
  <c r="AK1290" i="36"/>
  <c r="AL1290" i="36"/>
  <c r="AM1290" i="36"/>
  <c r="R1291" i="36"/>
  <c r="S1291" i="36"/>
  <c r="T1291" i="36"/>
  <c r="U1291" i="36"/>
  <c r="V1291" i="36"/>
  <c r="W1291" i="36"/>
  <c r="X1291" i="36"/>
  <c r="Y1291" i="36"/>
  <c r="Z1291" i="36"/>
  <c r="AA1291" i="36"/>
  <c r="AB1291" i="36"/>
  <c r="AC1291" i="36"/>
  <c r="AD1291" i="36"/>
  <c r="AE1291" i="36"/>
  <c r="AF1291" i="36"/>
  <c r="AG1291" i="36"/>
  <c r="AH1291" i="36"/>
  <c r="AI1291" i="36"/>
  <c r="AJ1291" i="36"/>
  <c r="AK1291" i="36"/>
  <c r="AL1291" i="36"/>
  <c r="AM1291" i="36"/>
  <c r="R1292" i="36"/>
  <c r="S1292" i="36"/>
  <c r="T1292" i="36"/>
  <c r="U1292" i="36"/>
  <c r="V1292" i="36"/>
  <c r="W1292" i="36"/>
  <c r="X1292" i="36"/>
  <c r="Y1292" i="36"/>
  <c r="Z1292" i="36"/>
  <c r="AA1292" i="36"/>
  <c r="AB1292" i="36"/>
  <c r="AC1292" i="36"/>
  <c r="AD1292" i="36"/>
  <c r="AE1292" i="36"/>
  <c r="AF1292" i="36"/>
  <c r="AG1292" i="36"/>
  <c r="AH1292" i="36"/>
  <c r="AI1292" i="36"/>
  <c r="AJ1292" i="36"/>
  <c r="AK1292" i="36"/>
  <c r="AL1292" i="36"/>
  <c r="AM1292" i="36"/>
  <c r="R1293" i="36"/>
  <c r="S1293" i="36"/>
  <c r="T1293" i="36"/>
  <c r="U1293" i="36"/>
  <c r="V1293" i="36"/>
  <c r="W1293" i="36"/>
  <c r="X1293" i="36"/>
  <c r="Y1293" i="36"/>
  <c r="Z1293" i="36"/>
  <c r="AA1293" i="36"/>
  <c r="AB1293" i="36"/>
  <c r="AC1293" i="36"/>
  <c r="AD1293" i="36"/>
  <c r="AE1293" i="36"/>
  <c r="AF1293" i="36"/>
  <c r="AG1293" i="36"/>
  <c r="AH1293" i="36"/>
  <c r="AI1293" i="36"/>
  <c r="AJ1293" i="36"/>
  <c r="AK1293" i="36"/>
  <c r="AL1293" i="36"/>
  <c r="AM1293" i="36"/>
  <c r="R1294" i="36"/>
  <c r="S1294" i="36"/>
  <c r="T1294" i="36"/>
  <c r="U1294" i="36"/>
  <c r="V1294" i="36"/>
  <c r="W1294" i="36"/>
  <c r="X1294" i="36"/>
  <c r="Y1294" i="36"/>
  <c r="Z1294" i="36"/>
  <c r="AA1294" i="36"/>
  <c r="AB1294" i="36"/>
  <c r="AC1294" i="36"/>
  <c r="AD1294" i="36"/>
  <c r="AE1294" i="36"/>
  <c r="AF1294" i="36"/>
  <c r="AG1294" i="36"/>
  <c r="AH1294" i="36"/>
  <c r="AI1294" i="36"/>
  <c r="AJ1294" i="36"/>
  <c r="AK1294" i="36"/>
  <c r="AL1294" i="36"/>
  <c r="AM1294" i="36"/>
  <c r="R1295" i="36"/>
  <c r="S1295" i="36"/>
  <c r="T1295" i="36"/>
  <c r="U1295" i="36"/>
  <c r="V1295" i="36"/>
  <c r="W1295" i="36"/>
  <c r="X1295" i="36"/>
  <c r="Y1295" i="36"/>
  <c r="Z1295" i="36"/>
  <c r="AA1295" i="36"/>
  <c r="AB1295" i="36"/>
  <c r="AC1295" i="36"/>
  <c r="AD1295" i="36"/>
  <c r="AE1295" i="36"/>
  <c r="AF1295" i="36"/>
  <c r="AG1295" i="36"/>
  <c r="AH1295" i="36"/>
  <c r="AI1295" i="36"/>
  <c r="AJ1295" i="36"/>
  <c r="AK1295" i="36"/>
  <c r="AL1295" i="36"/>
  <c r="AM1295" i="36"/>
  <c r="R1296" i="36"/>
  <c r="S1296" i="36"/>
  <c r="T1296" i="36"/>
  <c r="U1296" i="36"/>
  <c r="V1296" i="36"/>
  <c r="W1296" i="36"/>
  <c r="X1296" i="36"/>
  <c r="Y1296" i="36"/>
  <c r="Z1296" i="36"/>
  <c r="AA1296" i="36"/>
  <c r="AB1296" i="36"/>
  <c r="AC1296" i="36"/>
  <c r="AD1296" i="36"/>
  <c r="AE1296" i="36"/>
  <c r="AF1296" i="36"/>
  <c r="AG1296" i="36"/>
  <c r="AH1296" i="36"/>
  <c r="AI1296" i="36"/>
  <c r="AJ1296" i="36"/>
  <c r="AK1296" i="36"/>
  <c r="AL1296" i="36"/>
  <c r="AM1296" i="36"/>
  <c r="R1297" i="36"/>
  <c r="S1297" i="36"/>
  <c r="T1297" i="36"/>
  <c r="U1297" i="36"/>
  <c r="V1297" i="36"/>
  <c r="W1297" i="36"/>
  <c r="X1297" i="36"/>
  <c r="Y1297" i="36"/>
  <c r="Z1297" i="36"/>
  <c r="AA1297" i="36"/>
  <c r="AB1297" i="36"/>
  <c r="AC1297" i="36"/>
  <c r="AD1297" i="36"/>
  <c r="AE1297" i="36"/>
  <c r="AF1297" i="36"/>
  <c r="AG1297" i="36"/>
  <c r="AH1297" i="36"/>
  <c r="AI1297" i="36"/>
  <c r="AJ1297" i="36"/>
  <c r="AK1297" i="36"/>
  <c r="AL1297" i="36"/>
  <c r="AM1297" i="36"/>
  <c r="R1298" i="36"/>
  <c r="S1298" i="36"/>
  <c r="T1298" i="36"/>
  <c r="U1298" i="36"/>
  <c r="V1298" i="36"/>
  <c r="W1298" i="36"/>
  <c r="X1298" i="36"/>
  <c r="Y1298" i="36"/>
  <c r="Z1298" i="36"/>
  <c r="AA1298" i="36"/>
  <c r="AB1298" i="36"/>
  <c r="AC1298" i="36"/>
  <c r="AD1298" i="36"/>
  <c r="AE1298" i="36"/>
  <c r="AF1298" i="36"/>
  <c r="AG1298" i="36"/>
  <c r="AH1298" i="36"/>
  <c r="AI1298" i="36"/>
  <c r="AJ1298" i="36"/>
  <c r="AK1298" i="36"/>
  <c r="AL1298" i="36"/>
  <c r="AM1298" i="36"/>
  <c r="R1299" i="36"/>
  <c r="S1299" i="36"/>
  <c r="T1299" i="36"/>
  <c r="U1299" i="36"/>
  <c r="V1299" i="36"/>
  <c r="W1299" i="36"/>
  <c r="X1299" i="36"/>
  <c r="Y1299" i="36"/>
  <c r="Z1299" i="36"/>
  <c r="AA1299" i="36"/>
  <c r="AB1299" i="36"/>
  <c r="AC1299" i="36"/>
  <c r="AD1299" i="36"/>
  <c r="AE1299" i="36"/>
  <c r="AF1299" i="36"/>
  <c r="AG1299" i="36"/>
  <c r="AH1299" i="36"/>
  <c r="AI1299" i="36"/>
  <c r="AJ1299" i="36"/>
  <c r="AK1299" i="36"/>
  <c r="AL1299" i="36"/>
  <c r="AM1299" i="36"/>
  <c r="R1300" i="36"/>
  <c r="S1300" i="36"/>
  <c r="T1300" i="36"/>
  <c r="U1300" i="36"/>
  <c r="V1300" i="36"/>
  <c r="W1300" i="36"/>
  <c r="X1300" i="36"/>
  <c r="Y1300" i="36"/>
  <c r="Z1300" i="36"/>
  <c r="AA1300" i="36"/>
  <c r="AB1300" i="36"/>
  <c r="AC1300" i="36"/>
  <c r="AD1300" i="36"/>
  <c r="AE1300" i="36"/>
  <c r="AF1300" i="36"/>
  <c r="AG1300" i="36"/>
  <c r="AH1300" i="36"/>
  <c r="AI1300" i="36"/>
  <c r="AJ1300" i="36"/>
  <c r="AK1300" i="36"/>
  <c r="AL1300" i="36"/>
  <c r="AM1300" i="36"/>
  <c r="R1301" i="36"/>
  <c r="S1301" i="36"/>
  <c r="T1301" i="36"/>
  <c r="U1301" i="36"/>
  <c r="V1301" i="36"/>
  <c r="W1301" i="36"/>
  <c r="X1301" i="36"/>
  <c r="Y1301" i="36"/>
  <c r="Z1301" i="36"/>
  <c r="AA1301" i="36"/>
  <c r="AB1301" i="36"/>
  <c r="AC1301" i="36"/>
  <c r="AD1301" i="36"/>
  <c r="AE1301" i="36"/>
  <c r="AF1301" i="36"/>
  <c r="AG1301" i="36"/>
  <c r="AH1301" i="36"/>
  <c r="AI1301" i="36"/>
  <c r="AJ1301" i="36"/>
  <c r="AK1301" i="36"/>
  <c r="AL1301" i="36"/>
  <c r="AM1301" i="36"/>
  <c r="R1302" i="36"/>
  <c r="S1302" i="36"/>
  <c r="T1302" i="36"/>
  <c r="U1302" i="36"/>
  <c r="V1302" i="36"/>
  <c r="W1302" i="36"/>
  <c r="X1302" i="36"/>
  <c r="Y1302" i="36"/>
  <c r="Z1302" i="36"/>
  <c r="AA1302" i="36"/>
  <c r="AB1302" i="36"/>
  <c r="AC1302" i="36"/>
  <c r="AD1302" i="36"/>
  <c r="AE1302" i="36"/>
  <c r="AF1302" i="36"/>
  <c r="AG1302" i="36"/>
  <c r="AH1302" i="36"/>
  <c r="AI1302" i="36"/>
  <c r="AJ1302" i="36"/>
  <c r="AK1302" i="36"/>
  <c r="AL1302" i="36"/>
  <c r="AM1302" i="36"/>
  <c r="R1303" i="36"/>
  <c r="S1303" i="36"/>
  <c r="T1303" i="36"/>
  <c r="U1303" i="36"/>
  <c r="V1303" i="36"/>
  <c r="W1303" i="36"/>
  <c r="X1303" i="36"/>
  <c r="Y1303" i="36"/>
  <c r="Z1303" i="36"/>
  <c r="AA1303" i="36"/>
  <c r="AB1303" i="36"/>
  <c r="AC1303" i="36"/>
  <c r="AD1303" i="36"/>
  <c r="AE1303" i="36"/>
  <c r="AF1303" i="36"/>
  <c r="AG1303" i="36"/>
  <c r="AH1303" i="36"/>
  <c r="AI1303" i="36"/>
  <c r="AJ1303" i="36"/>
  <c r="AK1303" i="36"/>
  <c r="AL1303" i="36"/>
  <c r="AM1303" i="36"/>
  <c r="R1304" i="36"/>
  <c r="S1304" i="36"/>
  <c r="T1304" i="36"/>
  <c r="U1304" i="36"/>
  <c r="V1304" i="36"/>
  <c r="W1304" i="36"/>
  <c r="X1304" i="36"/>
  <c r="Y1304" i="36"/>
  <c r="Z1304" i="36"/>
  <c r="AA1304" i="36"/>
  <c r="AB1304" i="36"/>
  <c r="AC1304" i="36"/>
  <c r="AD1304" i="36"/>
  <c r="AE1304" i="36"/>
  <c r="AF1304" i="36"/>
  <c r="AG1304" i="36"/>
  <c r="AH1304" i="36"/>
  <c r="AI1304" i="36"/>
  <c r="AJ1304" i="36"/>
  <c r="AK1304" i="36"/>
  <c r="AL1304" i="36"/>
  <c r="AM1304" i="36"/>
  <c r="R1305" i="36"/>
  <c r="S1305" i="36"/>
  <c r="T1305" i="36"/>
  <c r="U1305" i="36"/>
  <c r="V1305" i="36"/>
  <c r="W1305" i="36"/>
  <c r="X1305" i="36"/>
  <c r="Y1305" i="36"/>
  <c r="Z1305" i="36"/>
  <c r="AA1305" i="36"/>
  <c r="AB1305" i="36"/>
  <c r="AC1305" i="36"/>
  <c r="AD1305" i="36"/>
  <c r="AE1305" i="36"/>
  <c r="AF1305" i="36"/>
  <c r="AG1305" i="36"/>
  <c r="AH1305" i="36"/>
  <c r="AI1305" i="36"/>
  <c r="AJ1305" i="36"/>
  <c r="AK1305" i="36"/>
  <c r="AL1305" i="36"/>
  <c r="AM1305" i="36"/>
  <c r="R1306" i="36"/>
  <c r="S1306" i="36"/>
  <c r="T1306" i="36"/>
  <c r="U1306" i="36"/>
  <c r="V1306" i="36"/>
  <c r="W1306" i="36"/>
  <c r="X1306" i="36"/>
  <c r="Y1306" i="36"/>
  <c r="Z1306" i="36"/>
  <c r="AA1306" i="36"/>
  <c r="AB1306" i="36"/>
  <c r="AC1306" i="36"/>
  <c r="AD1306" i="36"/>
  <c r="AE1306" i="36"/>
  <c r="AF1306" i="36"/>
  <c r="AG1306" i="36"/>
  <c r="AH1306" i="36"/>
  <c r="AI1306" i="36"/>
  <c r="AJ1306" i="36"/>
  <c r="AK1306" i="36"/>
  <c r="AL1306" i="36"/>
  <c r="AM1306" i="36"/>
  <c r="R1307" i="36"/>
  <c r="S1307" i="36"/>
  <c r="T1307" i="36"/>
  <c r="U1307" i="36"/>
  <c r="V1307" i="36"/>
  <c r="W1307" i="36"/>
  <c r="X1307" i="36"/>
  <c r="Y1307" i="36"/>
  <c r="Z1307" i="36"/>
  <c r="AA1307" i="36"/>
  <c r="AB1307" i="36"/>
  <c r="AC1307" i="36"/>
  <c r="AD1307" i="36"/>
  <c r="AE1307" i="36"/>
  <c r="AF1307" i="36"/>
  <c r="AG1307" i="36"/>
  <c r="AH1307" i="36"/>
  <c r="AI1307" i="36"/>
  <c r="AJ1307" i="36"/>
  <c r="AK1307" i="36"/>
  <c r="AL1307" i="36"/>
  <c r="AM1307" i="36"/>
  <c r="R1308" i="36"/>
  <c r="S1308" i="36"/>
  <c r="T1308" i="36"/>
  <c r="U1308" i="36"/>
  <c r="V1308" i="36"/>
  <c r="W1308" i="36"/>
  <c r="X1308" i="36"/>
  <c r="Y1308" i="36"/>
  <c r="Z1308" i="36"/>
  <c r="AA1308" i="36"/>
  <c r="AB1308" i="36"/>
  <c r="AC1308" i="36"/>
  <c r="AD1308" i="36"/>
  <c r="AE1308" i="36"/>
  <c r="AF1308" i="36"/>
  <c r="AG1308" i="36"/>
  <c r="AH1308" i="36"/>
  <c r="AI1308" i="36"/>
  <c r="AJ1308" i="36"/>
  <c r="AK1308" i="36"/>
  <c r="AL1308" i="36"/>
  <c r="AM1308" i="36"/>
  <c r="R1309" i="36"/>
  <c r="S1309" i="36"/>
  <c r="T1309" i="36"/>
  <c r="U1309" i="36"/>
  <c r="V1309" i="36"/>
  <c r="W1309" i="36"/>
  <c r="X1309" i="36"/>
  <c r="Y1309" i="36"/>
  <c r="Z1309" i="36"/>
  <c r="AA1309" i="36"/>
  <c r="AB1309" i="36"/>
  <c r="AC1309" i="36"/>
  <c r="AD1309" i="36"/>
  <c r="AE1309" i="36"/>
  <c r="AF1309" i="36"/>
  <c r="AG1309" i="36"/>
  <c r="AH1309" i="36"/>
  <c r="AI1309" i="36"/>
  <c r="AJ1309" i="36"/>
  <c r="AK1309" i="36"/>
  <c r="AL1309" i="36"/>
  <c r="AM1309" i="36"/>
  <c r="R1310" i="36"/>
  <c r="S1310" i="36"/>
  <c r="T1310" i="36"/>
  <c r="U1310" i="36"/>
  <c r="V1310" i="36"/>
  <c r="W1310" i="36"/>
  <c r="X1310" i="36"/>
  <c r="Y1310" i="36"/>
  <c r="Z1310" i="36"/>
  <c r="AA1310" i="36"/>
  <c r="AB1310" i="36"/>
  <c r="AC1310" i="36"/>
  <c r="AD1310" i="36"/>
  <c r="AE1310" i="36"/>
  <c r="AF1310" i="36"/>
  <c r="AG1310" i="36"/>
  <c r="AH1310" i="36"/>
  <c r="AI1310" i="36"/>
  <c r="AJ1310" i="36"/>
  <c r="AK1310" i="36"/>
  <c r="AL1310" i="36"/>
  <c r="AM1310" i="36"/>
  <c r="R1311" i="36"/>
  <c r="S1311" i="36"/>
  <c r="T1311" i="36"/>
  <c r="U1311" i="36"/>
  <c r="V1311" i="36"/>
  <c r="W1311" i="36"/>
  <c r="X1311" i="36"/>
  <c r="Y1311" i="36"/>
  <c r="Z1311" i="36"/>
  <c r="AA1311" i="36"/>
  <c r="AB1311" i="36"/>
  <c r="AC1311" i="36"/>
  <c r="AD1311" i="36"/>
  <c r="AE1311" i="36"/>
  <c r="AF1311" i="36"/>
  <c r="AG1311" i="36"/>
  <c r="AH1311" i="36"/>
  <c r="AI1311" i="36"/>
  <c r="AJ1311" i="36"/>
  <c r="AK1311" i="36"/>
  <c r="AL1311" i="36"/>
  <c r="AM1311" i="36"/>
  <c r="R1312" i="36"/>
  <c r="S1312" i="36"/>
  <c r="T1312" i="36"/>
  <c r="U1312" i="36"/>
  <c r="V1312" i="36"/>
  <c r="W1312" i="36"/>
  <c r="X1312" i="36"/>
  <c r="Y1312" i="36"/>
  <c r="Z1312" i="36"/>
  <c r="AA1312" i="36"/>
  <c r="AB1312" i="36"/>
  <c r="AC1312" i="36"/>
  <c r="AD1312" i="36"/>
  <c r="AE1312" i="36"/>
  <c r="AF1312" i="36"/>
  <c r="AG1312" i="36"/>
  <c r="AH1312" i="36"/>
  <c r="AI1312" i="36"/>
  <c r="AJ1312" i="36"/>
  <c r="AK1312" i="36"/>
  <c r="AL1312" i="36"/>
  <c r="AM1312" i="36"/>
  <c r="R1313" i="36"/>
  <c r="S1313" i="36"/>
  <c r="T1313" i="36"/>
  <c r="U1313" i="36"/>
  <c r="V1313" i="36"/>
  <c r="W1313" i="36"/>
  <c r="X1313" i="36"/>
  <c r="Y1313" i="36"/>
  <c r="Z1313" i="36"/>
  <c r="AA1313" i="36"/>
  <c r="AB1313" i="36"/>
  <c r="AC1313" i="36"/>
  <c r="AD1313" i="36"/>
  <c r="AE1313" i="36"/>
  <c r="AF1313" i="36"/>
  <c r="AG1313" i="36"/>
  <c r="AH1313" i="36"/>
  <c r="AI1313" i="36"/>
  <c r="AJ1313" i="36"/>
  <c r="AK1313" i="36"/>
  <c r="AL1313" i="36"/>
  <c r="AM1313" i="36"/>
  <c r="R1314" i="36"/>
  <c r="S1314" i="36"/>
  <c r="T1314" i="36"/>
  <c r="U1314" i="36"/>
  <c r="V1314" i="36"/>
  <c r="W1314" i="36"/>
  <c r="X1314" i="36"/>
  <c r="Y1314" i="36"/>
  <c r="Z1314" i="36"/>
  <c r="AA1314" i="36"/>
  <c r="AB1314" i="36"/>
  <c r="AC1314" i="36"/>
  <c r="AD1314" i="36"/>
  <c r="AE1314" i="36"/>
  <c r="AF1314" i="36"/>
  <c r="AG1314" i="36"/>
  <c r="AH1314" i="36"/>
  <c r="AI1314" i="36"/>
  <c r="AJ1314" i="36"/>
  <c r="AK1314" i="36"/>
  <c r="AL1314" i="36"/>
  <c r="AM1314" i="36"/>
  <c r="R1315" i="36"/>
  <c r="S1315" i="36"/>
  <c r="T1315" i="36"/>
  <c r="U1315" i="36"/>
  <c r="V1315" i="36"/>
  <c r="W1315" i="36"/>
  <c r="X1315" i="36"/>
  <c r="Y1315" i="36"/>
  <c r="Z1315" i="36"/>
  <c r="AA1315" i="36"/>
  <c r="AB1315" i="36"/>
  <c r="AC1315" i="36"/>
  <c r="AD1315" i="36"/>
  <c r="AE1315" i="36"/>
  <c r="AF1315" i="36"/>
  <c r="AG1315" i="36"/>
  <c r="AH1315" i="36"/>
  <c r="AI1315" i="36"/>
  <c r="AJ1315" i="36"/>
  <c r="AK1315" i="36"/>
  <c r="AL1315" i="36"/>
  <c r="AM1315" i="36"/>
  <c r="R1316" i="36"/>
  <c r="S1316" i="36"/>
  <c r="T1316" i="36"/>
  <c r="U1316" i="36"/>
  <c r="V1316" i="36"/>
  <c r="W1316" i="36"/>
  <c r="X1316" i="36"/>
  <c r="Y1316" i="36"/>
  <c r="Z1316" i="36"/>
  <c r="AA1316" i="36"/>
  <c r="AB1316" i="36"/>
  <c r="AC1316" i="36"/>
  <c r="AD1316" i="36"/>
  <c r="AE1316" i="36"/>
  <c r="AF1316" i="36"/>
  <c r="AG1316" i="36"/>
  <c r="AH1316" i="36"/>
  <c r="AI1316" i="36"/>
  <c r="AJ1316" i="36"/>
  <c r="AK1316" i="36"/>
  <c r="AL1316" i="36"/>
  <c r="AM1316" i="36"/>
  <c r="R1317" i="36"/>
  <c r="S1317" i="36"/>
  <c r="T1317" i="36"/>
  <c r="U1317" i="36"/>
  <c r="V1317" i="36"/>
  <c r="W1317" i="36"/>
  <c r="X1317" i="36"/>
  <c r="Y1317" i="36"/>
  <c r="Z1317" i="36"/>
  <c r="AA1317" i="36"/>
  <c r="AB1317" i="36"/>
  <c r="AC1317" i="36"/>
  <c r="AD1317" i="36"/>
  <c r="AE1317" i="36"/>
  <c r="AF1317" i="36"/>
  <c r="AG1317" i="36"/>
  <c r="AH1317" i="36"/>
  <c r="AI1317" i="36"/>
  <c r="AJ1317" i="36"/>
  <c r="AK1317" i="36"/>
  <c r="AL1317" i="36"/>
  <c r="AM1317" i="36"/>
  <c r="R1318" i="36"/>
  <c r="S1318" i="36"/>
  <c r="T1318" i="36"/>
  <c r="U1318" i="36"/>
  <c r="V1318" i="36"/>
  <c r="W1318" i="36"/>
  <c r="X1318" i="36"/>
  <c r="Y1318" i="36"/>
  <c r="Z1318" i="36"/>
  <c r="AA1318" i="36"/>
  <c r="AB1318" i="36"/>
  <c r="AC1318" i="36"/>
  <c r="AD1318" i="36"/>
  <c r="AE1318" i="36"/>
  <c r="AF1318" i="36"/>
  <c r="AG1318" i="36"/>
  <c r="AH1318" i="36"/>
  <c r="AI1318" i="36"/>
  <c r="AJ1318" i="36"/>
  <c r="AK1318" i="36"/>
  <c r="AL1318" i="36"/>
  <c r="AM1318" i="36"/>
  <c r="R1319" i="36"/>
  <c r="S1319" i="36"/>
  <c r="T1319" i="36"/>
  <c r="U1319" i="36"/>
  <c r="V1319" i="36"/>
  <c r="W1319" i="36"/>
  <c r="X1319" i="36"/>
  <c r="Y1319" i="36"/>
  <c r="Z1319" i="36"/>
  <c r="AA1319" i="36"/>
  <c r="AB1319" i="36"/>
  <c r="AC1319" i="36"/>
  <c r="AD1319" i="36"/>
  <c r="AE1319" i="36"/>
  <c r="AF1319" i="36"/>
  <c r="AG1319" i="36"/>
  <c r="AH1319" i="36"/>
  <c r="AI1319" i="36"/>
  <c r="AJ1319" i="36"/>
  <c r="AK1319" i="36"/>
  <c r="AL1319" i="36"/>
  <c r="AM1319" i="36"/>
  <c r="R1320" i="36"/>
  <c r="S1320" i="36"/>
  <c r="T1320" i="36"/>
  <c r="U1320" i="36"/>
  <c r="V1320" i="36"/>
  <c r="W1320" i="36"/>
  <c r="X1320" i="36"/>
  <c r="Y1320" i="36"/>
  <c r="Z1320" i="36"/>
  <c r="AA1320" i="36"/>
  <c r="AB1320" i="36"/>
  <c r="AC1320" i="36"/>
  <c r="AD1320" i="36"/>
  <c r="AE1320" i="36"/>
  <c r="AF1320" i="36"/>
  <c r="AG1320" i="36"/>
  <c r="AH1320" i="36"/>
  <c r="AI1320" i="36"/>
  <c r="AJ1320" i="36"/>
  <c r="AK1320" i="36"/>
  <c r="AL1320" i="36"/>
  <c r="AM1320" i="36"/>
  <c r="R1321" i="36"/>
  <c r="S1321" i="36"/>
  <c r="T1321" i="36"/>
  <c r="U1321" i="36"/>
  <c r="V1321" i="36"/>
  <c r="W1321" i="36"/>
  <c r="X1321" i="36"/>
  <c r="Y1321" i="36"/>
  <c r="Z1321" i="36"/>
  <c r="AA1321" i="36"/>
  <c r="AB1321" i="36"/>
  <c r="AC1321" i="36"/>
  <c r="AD1321" i="36"/>
  <c r="AE1321" i="36"/>
  <c r="AF1321" i="36"/>
  <c r="AG1321" i="36"/>
  <c r="AH1321" i="36"/>
  <c r="AI1321" i="36"/>
  <c r="AJ1321" i="36"/>
  <c r="AK1321" i="36"/>
  <c r="AL1321" i="36"/>
  <c r="AM1321" i="36"/>
  <c r="R1322" i="36"/>
  <c r="S1322" i="36"/>
  <c r="T1322" i="36"/>
  <c r="U1322" i="36"/>
  <c r="V1322" i="36"/>
  <c r="W1322" i="36"/>
  <c r="X1322" i="36"/>
  <c r="Y1322" i="36"/>
  <c r="Z1322" i="36"/>
  <c r="AA1322" i="36"/>
  <c r="AB1322" i="36"/>
  <c r="AC1322" i="36"/>
  <c r="AD1322" i="36"/>
  <c r="AE1322" i="36"/>
  <c r="AF1322" i="36"/>
  <c r="AG1322" i="36"/>
  <c r="AH1322" i="36"/>
  <c r="AI1322" i="36"/>
  <c r="AJ1322" i="36"/>
  <c r="AK1322" i="36"/>
  <c r="AL1322" i="36"/>
  <c r="AM1322" i="36"/>
  <c r="R1323" i="36"/>
  <c r="S1323" i="36"/>
  <c r="T1323" i="36"/>
  <c r="U1323" i="36"/>
  <c r="V1323" i="36"/>
  <c r="W1323" i="36"/>
  <c r="X1323" i="36"/>
  <c r="Y1323" i="36"/>
  <c r="Z1323" i="36"/>
  <c r="AA1323" i="36"/>
  <c r="AB1323" i="36"/>
  <c r="AC1323" i="36"/>
  <c r="AD1323" i="36"/>
  <c r="AE1323" i="36"/>
  <c r="AF1323" i="36"/>
  <c r="AG1323" i="36"/>
  <c r="AH1323" i="36"/>
  <c r="AI1323" i="36"/>
  <c r="AJ1323" i="36"/>
  <c r="AK1323" i="36"/>
  <c r="AL1323" i="36"/>
  <c r="AM1323" i="36"/>
  <c r="R1324" i="36"/>
  <c r="S1324" i="36"/>
  <c r="T1324" i="36"/>
  <c r="U1324" i="36"/>
  <c r="V1324" i="36"/>
  <c r="W1324" i="36"/>
  <c r="X1324" i="36"/>
  <c r="Y1324" i="36"/>
  <c r="Z1324" i="36"/>
  <c r="AA1324" i="36"/>
  <c r="AB1324" i="36"/>
  <c r="AC1324" i="36"/>
  <c r="AD1324" i="36"/>
  <c r="AE1324" i="36"/>
  <c r="AF1324" i="36"/>
  <c r="AG1324" i="36"/>
  <c r="AH1324" i="36"/>
  <c r="AI1324" i="36"/>
  <c r="AJ1324" i="36"/>
  <c r="AK1324" i="36"/>
  <c r="AL1324" i="36"/>
  <c r="AM1324" i="36"/>
  <c r="R1325" i="36"/>
  <c r="S1325" i="36"/>
  <c r="T1325" i="36"/>
  <c r="U1325" i="36"/>
  <c r="V1325" i="36"/>
  <c r="W1325" i="36"/>
  <c r="X1325" i="36"/>
  <c r="Y1325" i="36"/>
  <c r="Z1325" i="36"/>
  <c r="AA1325" i="36"/>
  <c r="AB1325" i="36"/>
  <c r="AC1325" i="36"/>
  <c r="AD1325" i="36"/>
  <c r="AE1325" i="36"/>
  <c r="AF1325" i="36"/>
  <c r="AG1325" i="36"/>
  <c r="AH1325" i="36"/>
  <c r="AI1325" i="36"/>
  <c r="AJ1325" i="36"/>
  <c r="AK1325" i="36"/>
  <c r="AL1325" i="36"/>
  <c r="AM1325" i="36"/>
  <c r="R1326" i="36"/>
  <c r="S1326" i="36"/>
  <c r="T1326" i="36"/>
  <c r="U1326" i="36"/>
  <c r="V1326" i="36"/>
  <c r="W1326" i="36"/>
  <c r="X1326" i="36"/>
  <c r="Y1326" i="36"/>
  <c r="Z1326" i="36"/>
  <c r="AA1326" i="36"/>
  <c r="AB1326" i="36"/>
  <c r="AC1326" i="36"/>
  <c r="AD1326" i="36"/>
  <c r="AE1326" i="36"/>
  <c r="AF1326" i="36"/>
  <c r="AG1326" i="36"/>
  <c r="AH1326" i="36"/>
  <c r="AI1326" i="36"/>
  <c r="AJ1326" i="36"/>
  <c r="AK1326" i="36"/>
  <c r="AL1326" i="36"/>
  <c r="AM1326" i="36"/>
  <c r="R1327" i="36"/>
  <c r="S1327" i="36"/>
  <c r="T1327" i="36"/>
  <c r="U1327" i="36"/>
  <c r="V1327" i="36"/>
  <c r="W1327" i="36"/>
  <c r="X1327" i="36"/>
  <c r="Y1327" i="36"/>
  <c r="Z1327" i="36"/>
  <c r="AA1327" i="36"/>
  <c r="AB1327" i="36"/>
  <c r="AC1327" i="36"/>
  <c r="AD1327" i="36"/>
  <c r="AE1327" i="36"/>
  <c r="AF1327" i="36"/>
  <c r="AG1327" i="36"/>
  <c r="AH1327" i="36"/>
  <c r="AI1327" i="36"/>
  <c r="AJ1327" i="36"/>
  <c r="AK1327" i="36"/>
  <c r="AL1327" i="36"/>
  <c r="AM1327" i="36"/>
  <c r="R1328" i="36"/>
  <c r="S1328" i="36"/>
  <c r="T1328" i="36"/>
  <c r="U1328" i="36"/>
  <c r="V1328" i="36"/>
  <c r="W1328" i="36"/>
  <c r="X1328" i="36"/>
  <c r="Y1328" i="36"/>
  <c r="Z1328" i="36"/>
  <c r="AA1328" i="36"/>
  <c r="AB1328" i="36"/>
  <c r="AC1328" i="36"/>
  <c r="AD1328" i="36"/>
  <c r="AE1328" i="36"/>
  <c r="AF1328" i="36"/>
  <c r="AG1328" i="36"/>
  <c r="AH1328" i="36"/>
  <c r="AI1328" i="36"/>
  <c r="AJ1328" i="36"/>
  <c r="AK1328" i="36"/>
  <c r="AL1328" i="36"/>
  <c r="AM1328" i="36"/>
  <c r="R1329" i="36"/>
  <c r="S1329" i="36"/>
  <c r="T1329" i="36"/>
  <c r="U1329" i="36"/>
  <c r="V1329" i="36"/>
  <c r="W1329" i="36"/>
  <c r="X1329" i="36"/>
  <c r="Y1329" i="36"/>
  <c r="Z1329" i="36"/>
  <c r="AA1329" i="36"/>
  <c r="AB1329" i="36"/>
  <c r="AC1329" i="36"/>
  <c r="AD1329" i="36"/>
  <c r="AE1329" i="36"/>
  <c r="AF1329" i="36"/>
  <c r="AG1329" i="36"/>
  <c r="AH1329" i="36"/>
  <c r="AI1329" i="36"/>
  <c r="AJ1329" i="36"/>
  <c r="AK1329" i="36"/>
  <c r="AL1329" i="36"/>
  <c r="AM1329" i="36"/>
  <c r="R1330" i="36"/>
  <c r="S1330" i="36"/>
  <c r="T1330" i="36"/>
  <c r="U1330" i="36"/>
  <c r="V1330" i="36"/>
  <c r="W1330" i="36"/>
  <c r="X1330" i="36"/>
  <c r="Y1330" i="36"/>
  <c r="Z1330" i="36"/>
  <c r="AA1330" i="36"/>
  <c r="AB1330" i="36"/>
  <c r="AC1330" i="36"/>
  <c r="AD1330" i="36"/>
  <c r="AE1330" i="36"/>
  <c r="AF1330" i="36"/>
  <c r="AG1330" i="36"/>
  <c r="AH1330" i="36"/>
  <c r="AI1330" i="36"/>
  <c r="AJ1330" i="36"/>
  <c r="AK1330" i="36"/>
  <c r="AL1330" i="36"/>
  <c r="AM1330" i="36"/>
  <c r="R1331" i="36"/>
  <c r="S1331" i="36"/>
  <c r="T1331" i="36"/>
  <c r="U1331" i="36"/>
  <c r="V1331" i="36"/>
  <c r="W1331" i="36"/>
  <c r="X1331" i="36"/>
  <c r="Y1331" i="36"/>
  <c r="Z1331" i="36"/>
  <c r="AA1331" i="36"/>
  <c r="AB1331" i="36"/>
  <c r="AC1331" i="36"/>
  <c r="AD1331" i="36"/>
  <c r="AE1331" i="36"/>
  <c r="AF1331" i="36"/>
  <c r="AG1331" i="36"/>
  <c r="AH1331" i="36"/>
  <c r="AI1331" i="36"/>
  <c r="AJ1331" i="36"/>
  <c r="AK1331" i="36"/>
  <c r="AL1331" i="36"/>
  <c r="AM1331" i="36"/>
  <c r="R1332" i="36"/>
  <c r="S1332" i="36"/>
  <c r="T1332" i="36"/>
  <c r="U1332" i="36"/>
  <c r="V1332" i="36"/>
  <c r="W1332" i="36"/>
  <c r="X1332" i="36"/>
  <c r="Y1332" i="36"/>
  <c r="Z1332" i="36"/>
  <c r="AA1332" i="36"/>
  <c r="AB1332" i="36"/>
  <c r="AC1332" i="36"/>
  <c r="AD1332" i="36"/>
  <c r="AE1332" i="36"/>
  <c r="AF1332" i="36"/>
  <c r="AG1332" i="36"/>
  <c r="AH1332" i="36"/>
  <c r="AI1332" i="36"/>
  <c r="AJ1332" i="36"/>
  <c r="AK1332" i="36"/>
  <c r="AL1332" i="36"/>
  <c r="AM1332" i="36"/>
  <c r="R1333" i="36"/>
  <c r="S1333" i="36"/>
  <c r="T1333" i="36"/>
  <c r="U1333" i="36"/>
  <c r="V1333" i="36"/>
  <c r="W1333" i="36"/>
  <c r="X1333" i="36"/>
  <c r="Y1333" i="36"/>
  <c r="Z1333" i="36"/>
  <c r="AA1333" i="36"/>
  <c r="AB1333" i="36"/>
  <c r="AC1333" i="36"/>
  <c r="AD1333" i="36"/>
  <c r="AE1333" i="36"/>
  <c r="AF1333" i="36"/>
  <c r="AG1333" i="36"/>
  <c r="AH1333" i="36"/>
  <c r="AI1333" i="36"/>
  <c r="AJ1333" i="36"/>
  <c r="AK1333" i="36"/>
  <c r="AL1333" i="36"/>
  <c r="AM1333" i="36"/>
  <c r="R1334" i="36"/>
  <c r="S1334" i="36"/>
  <c r="T1334" i="36"/>
  <c r="U1334" i="36"/>
  <c r="V1334" i="36"/>
  <c r="W1334" i="36"/>
  <c r="X1334" i="36"/>
  <c r="Y1334" i="36"/>
  <c r="Z1334" i="36"/>
  <c r="AA1334" i="36"/>
  <c r="AB1334" i="36"/>
  <c r="AC1334" i="36"/>
  <c r="AD1334" i="36"/>
  <c r="AE1334" i="36"/>
  <c r="AF1334" i="36"/>
  <c r="AG1334" i="36"/>
  <c r="AH1334" i="36"/>
  <c r="AI1334" i="36"/>
  <c r="AJ1334" i="36"/>
  <c r="AK1334" i="36"/>
  <c r="AL1334" i="36"/>
  <c r="AM1334" i="36"/>
  <c r="R1335" i="36"/>
  <c r="S1335" i="36"/>
  <c r="T1335" i="36"/>
  <c r="U1335" i="36"/>
  <c r="V1335" i="36"/>
  <c r="W1335" i="36"/>
  <c r="X1335" i="36"/>
  <c r="Y1335" i="36"/>
  <c r="Z1335" i="36"/>
  <c r="AA1335" i="36"/>
  <c r="AB1335" i="36"/>
  <c r="AC1335" i="36"/>
  <c r="AD1335" i="36"/>
  <c r="AE1335" i="36"/>
  <c r="AF1335" i="36"/>
  <c r="AG1335" i="36"/>
  <c r="AH1335" i="36"/>
  <c r="AI1335" i="36"/>
  <c r="AJ1335" i="36"/>
  <c r="AK1335" i="36"/>
  <c r="AL1335" i="36"/>
  <c r="AM1335" i="36"/>
  <c r="R1336" i="36"/>
  <c r="S1336" i="36"/>
  <c r="T1336" i="36"/>
  <c r="U1336" i="36"/>
  <c r="V1336" i="36"/>
  <c r="W1336" i="36"/>
  <c r="X1336" i="36"/>
  <c r="Y1336" i="36"/>
  <c r="Z1336" i="36"/>
  <c r="AA1336" i="36"/>
  <c r="AB1336" i="36"/>
  <c r="AC1336" i="36"/>
  <c r="AD1336" i="36"/>
  <c r="AE1336" i="36"/>
  <c r="AF1336" i="36"/>
  <c r="AG1336" i="36"/>
  <c r="AH1336" i="36"/>
  <c r="AI1336" i="36"/>
  <c r="AJ1336" i="36"/>
  <c r="AK1336" i="36"/>
  <c r="AL1336" i="36"/>
  <c r="AM1336" i="36"/>
  <c r="R1337" i="36"/>
  <c r="S1337" i="36"/>
  <c r="T1337" i="36"/>
  <c r="U1337" i="36"/>
  <c r="V1337" i="36"/>
  <c r="W1337" i="36"/>
  <c r="X1337" i="36"/>
  <c r="Y1337" i="36"/>
  <c r="Z1337" i="36"/>
  <c r="AA1337" i="36"/>
  <c r="AB1337" i="36"/>
  <c r="AC1337" i="36"/>
  <c r="AD1337" i="36"/>
  <c r="AE1337" i="36"/>
  <c r="AF1337" i="36"/>
  <c r="AG1337" i="36"/>
  <c r="AH1337" i="36"/>
  <c r="AI1337" i="36"/>
  <c r="AJ1337" i="36"/>
  <c r="AK1337" i="36"/>
  <c r="AL1337" i="36"/>
  <c r="AM1337" i="36"/>
  <c r="R1338" i="36"/>
  <c r="S1338" i="36"/>
  <c r="T1338" i="36"/>
  <c r="U1338" i="36"/>
  <c r="V1338" i="36"/>
  <c r="W1338" i="36"/>
  <c r="X1338" i="36"/>
  <c r="Y1338" i="36"/>
  <c r="Z1338" i="36"/>
  <c r="AA1338" i="36"/>
  <c r="AB1338" i="36"/>
  <c r="AC1338" i="36"/>
  <c r="AD1338" i="36"/>
  <c r="AE1338" i="36"/>
  <c r="AF1338" i="36"/>
  <c r="AG1338" i="36"/>
  <c r="AH1338" i="36"/>
  <c r="AI1338" i="36"/>
  <c r="AJ1338" i="36"/>
  <c r="AK1338" i="36"/>
  <c r="AL1338" i="36"/>
  <c r="AM1338" i="36"/>
  <c r="R1339" i="36"/>
  <c r="S1339" i="36"/>
  <c r="T1339" i="36"/>
  <c r="U1339" i="36"/>
  <c r="V1339" i="36"/>
  <c r="W1339" i="36"/>
  <c r="X1339" i="36"/>
  <c r="Y1339" i="36"/>
  <c r="Z1339" i="36"/>
  <c r="AA1339" i="36"/>
  <c r="AB1339" i="36"/>
  <c r="AC1339" i="36"/>
  <c r="AD1339" i="36"/>
  <c r="AE1339" i="36"/>
  <c r="AF1339" i="36"/>
  <c r="AG1339" i="36"/>
  <c r="AH1339" i="36"/>
  <c r="AI1339" i="36"/>
  <c r="AJ1339" i="36"/>
  <c r="AK1339" i="36"/>
  <c r="AL1339" i="36"/>
  <c r="AM1339" i="36"/>
  <c r="R1340" i="36"/>
  <c r="S1340" i="36"/>
  <c r="T1340" i="36"/>
  <c r="U1340" i="36"/>
  <c r="V1340" i="36"/>
  <c r="W1340" i="36"/>
  <c r="X1340" i="36"/>
  <c r="Y1340" i="36"/>
  <c r="Z1340" i="36"/>
  <c r="AA1340" i="36"/>
  <c r="AB1340" i="36"/>
  <c r="AC1340" i="36"/>
  <c r="AD1340" i="36"/>
  <c r="AE1340" i="36"/>
  <c r="AF1340" i="36"/>
  <c r="AG1340" i="36"/>
  <c r="AH1340" i="36"/>
  <c r="AI1340" i="36"/>
  <c r="AJ1340" i="36"/>
  <c r="AK1340" i="36"/>
  <c r="AL1340" i="36"/>
  <c r="AM1340" i="36"/>
  <c r="R1341" i="36"/>
  <c r="S1341" i="36"/>
  <c r="T1341" i="36"/>
  <c r="U1341" i="36"/>
  <c r="V1341" i="36"/>
  <c r="W1341" i="36"/>
  <c r="X1341" i="36"/>
  <c r="Y1341" i="36"/>
  <c r="Z1341" i="36"/>
  <c r="AA1341" i="36"/>
  <c r="AB1341" i="36"/>
  <c r="AC1341" i="36"/>
  <c r="AD1341" i="36"/>
  <c r="AE1341" i="36"/>
  <c r="AF1341" i="36"/>
  <c r="AG1341" i="36"/>
  <c r="AH1341" i="36"/>
  <c r="AI1341" i="36"/>
  <c r="AJ1341" i="36"/>
  <c r="AK1341" i="36"/>
  <c r="AL1341" i="36"/>
  <c r="AM1341" i="36"/>
  <c r="R1342" i="36"/>
  <c r="S1342" i="36"/>
  <c r="T1342" i="36"/>
  <c r="U1342" i="36"/>
  <c r="V1342" i="36"/>
  <c r="W1342" i="36"/>
  <c r="X1342" i="36"/>
  <c r="Y1342" i="36"/>
  <c r="Z1342" i="36"/>
  <c r="AA1342" i="36"/>
  <c r="AB1342" i="36"/>
  <c r="AC1342" i="36"/>
  <c r="AD1342" i="36"/>
  <c r="AE1342" i="36"/>
  <c r="AF1342" i="36"/>
  <c r="AG1342" i="36"/>
  <c r="AH1342" i="36"/>
  <c r="AI1342" i="36"/>
  <c r="AJ1342" i="36"/>
  <c r="AK1342" i="36"/>
  <c r="AL1342" i="36"/>
  <c r="AM1342" i="36"/>
  <c r="R1343" i="36"/>
  <c r="S1343" i="36"/>
  <c r="T1343" i="36"/>
  <c r="U1343" i="36"/>
  <c r="V1343" i="36"/>
  <c r="W1343" i="36"/>
  <c r="X1343" i="36"/>
  <c r="Y1343" i="36"/>
  <c r="Z1343" i="36"/>
  <c r="AA1343" i="36"/>
  <c r="AB1343" i="36"/>
  <c r="AC1343" i="36"/>
  <c r="AD1343" i="36"/>
  <c r="AE1343" i="36"/>
  <c r="AF1343" i="36"/>
  <c r="AG1343" i="36"/>
  <c r="AH1343" i="36"/>
  <c r="AI1343" i="36"/>
  <c r="AJ1343" i="36"/>
  <c r="AK1343" i="36"/>
  <c r="AL1343" i="36"/>
  <c r="AM1343" i="36"/>
  <c r="R1344" i="36"/>
  <c r="S1344" i="36"/>
  <c r="T1344" i="36"/>
  <c r="U1344" i="36"/>
  <c r="V1344" i="36"/>
  <c r="W1344" i="36"/>
  <c r="X1344" i="36"/>
  <c r="Y1344" i="36"/>
  <c r="Z1344" i="36"/>
  <c r="AA1344" i="36"/>
  <c r="AB1344" i="36"/>
  <c r="AC1344" i="36"/>
  <c r="AD1344" i="36"/>
  <c r="AE1344" i="36"/>
  <c r="AF1344" i="36"/>
  <c r="AG1344" i="36"/>
  <c r="AH1344" i="36"/>
  <c r="AI1344" i="36"/>
  <c r="AJ1344" i="36"/>
  <c r="AK1344" i="36"/>
  <c r="AL1344" i="36"/>
  <c r="AM1344" i="36"/>
  <c r="R1345" i="36"/>
  <c r="S1345" i="36"/>
  <c r="T1345" i="36"/>
  <c r="U1345" i="36"/>
  <c r="V1345" i="36"/>
  <c r="W1345" i="36"/>
  <c r="X1345" i="36"/>
  <c r="Y1345" i="36"/>
  <c r="Z1345" i="36"/>
  <c r="AA1345" i="36"/>
  <c r="AB1345" i="36"/>
  <c r="AC1345" i="36"/>
  <c r="AD1345" i="36"/>
  <c r="AE1345" i="36"/>
  <c r="AF1345" i="36"/>
  <c r="AG1345" i="36"/>
  <c r="AH1345" i="36"/>
  <c r="AI1345" i="36"/>
  <c r="AJ1345" i="36"/>
  <c r="AK1345" i="36"/>
  <c r="AL1345" i="36"/>
  <c r="AM1345" i="36"/>
  <c r="R1346" i="36"/>
  <c r="S1346" i="36"/>
  <c r="T1346" i="36"/>
  <c r="U1346" i="36"/>
  <c r="V1346" i="36"/>
  <c r="W1346" i="36"/>
  <c r="X1346" i="36"/>
  <c r="Y1346" i="36"/>
  <c r="Z1346" i="36"/>
  <c r="AA1346" i="36"/>
  <c r="AB1346" i="36"/>
  <c r="AC1346" i="36"/>
  <c r="AD1346" i="36"/>
  <c r="AE1346" i="36"/>
  <c r="AF1346" i="36"/>
  <c r="AG1346" i="36"/>
  <c r="AH1346" i="36"/>
  <c r="AI1346" i="36"/>
  <c r="AJ1346" i="36"/>
  <c r="AK1346" i="36"/>
  <c r="AL1346" i="36"/>
  <c r="AM1346" i="36"/>
  <c r="R1347" i="36"/>
  <c r="S1347" i="36"/>
  <c r="T1347" i="36"/>
  <c r="U1347" i="36"/>
  <c r="V1347" i="36"/>
  <c r="W1347" i="36"/>
  <c r="X1347" i="36"/>
  <c r="Y1347" i="36"/>
  <c r="Z1347" i="36"/>
  <c r="AA1347" i="36"/>
  <c r="AB1347" i="36"/>
  <c r="AC1347" i="36"/>
  <c r="AD1347" i="36"/>
  <c r="AE1347" i="36"/>
  <c r="AF1347" i="36"/>
  <c r="AG1347" i="36"/>
  <c r="AH1347" i="36"/>
  <c r="AI1347" i="36"/>
  <c r="AJ1347" i="36"/>
  <c r="AK1347" i="36"/>
  <c r="AL1347" i="36"/>
  <c r="AM1347" i="36"/>
  <c r="R1348" i="36"/>
  <c r="S1348" i="36"/>
  <c r="T1348" i="36"/>
  <c r="U1348" i="36"/>
  <c r="V1348" i="36"/>
  <c r="W1348" i="36"/>
  <c r="X1348" i="36"/>
  <c r="Y1348" i="36"/>
  <c r="Z1348" i="36"/>
  <c r="AA1348" i="36"/>
  <c r="AB1348" i="36"/>
  <c r="AC1348" i="36"/>
  <c r="AD1348" i="36"/>
  <c r="AE1348" i="36"/>
  <c r="AF1348" i="36"/>
  <c r="AG1348" i="36"/>
  <c r="AH1348" i="36"/>
  <c r="AI1348" i="36"/>
  <c r="AJ1348" i="36"/>
  <c r="AK1348" i="36"/>
  <c r="AL1348" i="36"/>
  <c r="AM1348" i="36"/>
  <c r="R1349" i="36"/>
  <c r="S1349" i="36"/>
  <c r="T1349" i="36"/>
  <c r="U1349" i="36"/>
  <c r="V1349" i="36"/>
  <c r="W1349" i="36"/>
  <c r="X1349" i="36"/>
  <c r="Y1349" i="36"/>
  <c r="Z1349" i="36"/>
  <c r="AA1349" i="36"/>
  <c r="AB1349" i="36"/>
  <c r="AC1349" i="36"/>
  <c r="AD1349" i="36"/>
  <c r="AE1349" i="36"/>
  <c r="AF1349" i="36"/>
  <c r="AG1349" i="36"/>
  <c r="AH1349" i="36"/>
  <c r="AI1349" i="36"/>
  <c r="AJ1349" i="36"/>
  <c r="AK1349" i="36"/>
  <c r="AL1349" i="36"/>
  <c r="AM1349" i="36"/>
  <c r="R1350" i="36"/>
  <c r="S1350" i="36"/>
  <c r="T1350" i="36"/>
  <c r="U1350" i="36"/>
  <c r="V1350" i="36"/>
  <c r="W1350" i="36"/>
  <c r="X1350" i="36"/>
  <c r="Y1350" i="36"/>
  <c r="Z1350" i="36"/>
  <c r="AA1350" i="36"/>
  <c r="AB1350" i="36"/>
  <c r="AC1350" i="36"/>
  <c r="AD1350" i="36"/>
  <c r="AE1350" i="36"/>
  <c r="AF1350" i="36"/>
  <c r="AG1350" i="36"/>
  <c r="AH1350" i="36"/>
  <c r="AI1350" i="36"/>
  <c r="AJ1350" i="36"/>
  <c r="AK1350" i="36"/>
  <c r="AL1350" i="36"/>
  <c r="AM1350" i="36"/>
  <c r="R1351" i="36"/>
  <c r="S1351" i="36"/>
  <c r="T1351" i="36"/>
  <c r="U1351" i="36"/>
  <c r="V1351" i="36"/>
  <c r="W1351" i="36"/>
  <c r="X1351" i="36"/>
  <c r="Y1351" i="36"/>
  <c r="Z1351" i="36"/>
  <c r="AA1351" i="36"/>
  <c r="AB1351" i="36"/>
  <c r="AC1351" i="36"/>
  <c r="AD1351" i="36"/>
  <c r="AE1351" i="36"/>
  <c r="AF1351" i="36"/>
  <c r="AG1351" i="36"/>
  <c r="AH1351" i="36"/>
  <c r="AI1351" i="36"/>
  <c r="AJ1351" i="36"/>
  <c r="AK1351" i="36"/>
  <c r="AL1351" i="36"/>
  <c r="AM1351" i="36"/>
  <c r="R1352" i="36"/>
  <c r="S1352" i="36"/>
  <c r="T1352" i="36"/>
  <c r="U1352" i="36"/>
  <c r="V1352" i="36"/>
  <c r="W1352" i="36"/>
  <c r="X1352" i="36"/>
  <c r="Y1352" i="36"/>
  <c r="Z1352" i="36"/>
  <c r="AA1352" i="36"/>
  <c r="AB1352" i="36"/>
  <c r="AC1352" i="36"/>
  <c r="AD1352" i="36"/>
  <c r="AE1352" i="36"/>
  <c r="AF1352" i="36"/>
  <c r="AG1352" i="36"/>
  <c r="AH1352" i="36"/>
  <c r="AI1352" i="36"/>
  <c r="AJ1352" i="36"/>
  <c r="AK1352" i="36"/>
  <c r="AL1352" i="36"/>
  <c r="AM1352" i="36"/>
  <c r="R1353" i="36"/>
  <c r="S1353" i="36"/>
  <c r="T1353" i="36"/>
  <c r="U1353" i="36"/>
  <c r="V1353" i="36"/>
  <c r="W1353" i="36"/>
  <c r="X1353" i="36"/>
  <c r="Y1353" i="36"/>
  <c r="Z1353" i="36"/>
  <c r="AA1353" i="36"/>
  <c r="AB1353" i="36"/>
  <c r="AC1353" i="36"/>
  <c r="AD1353" i="36"/>
  <c r="AE1353" i="36"/>
  <c r="AF1353" i="36"/>
  <c r="AG1353" i="36"/>
  <c r="AH1353" i="36"/>
  <c r="AI1353" i="36"/>
  <c r="AJ1353" i="36"/>
  <c r="AK1353" i="36"/>
  <c r="AL1353" i="36"/>
  <c r="AM1353" i="36"/>
  <c r="R1354" i="36"/>
  <c r="S1354" i="36"/>
  <c r="T1354" i="36"/>
  <c r="U1354" i="36"/>
  <c r="V1354" i="36"/>
  <c r="W1354" i="36"/>
  <c r="X1354" i="36"/>
  <c r="Y1354" i="36"/>
  <c r="Z1354" i="36"/>
  <c r="AA1354" i="36"/>
  <c r="AB1354" i="36"/>
  <c r="AC1354" i="36"/>
  <c r="AD1354" i="36"/>
  <c r="AE1354" i="36"/>
  <c r="AF1354" i="36"/>
  <c r="AG1354" i="36"/>
  <c r="AH1354" i="36"/>
  <c r="AI1354" i="36"/>
  <c r="AJ1354" i="36"/>
  <c r="AK1354" i="36"/>
  <c r="AL1354" i="36"/>
  <c r="AM1354" i="36"/>
  <c r="R1355" i="36"/>
  <c r="S1355" i="36"/>
  <c r="T1355" i="36"/>
  <c r="U1355" i="36"/>
  <c r="V1355" i="36"/>
  <c r="W1355" i="36"/>
  <c r="X1355" i="36"/>
  <c r="Y1355" i="36"/>
  <c r="Z1355" i="36"/>
  <c r="AA1355" i="36"/>
  <c r="AB1355" i="36"/>
  <c r="AC1355" i="36"/>
  <c r="AD1355" i="36"/>
  <c r="AE1355" i="36"/>
  <c r="AF1355" i="36"/>
  <c r="AG1355" i="36"/>
  <c r="AH1355" i="36"/>
  <c r="AI1355" i="36"/>
  <c r="AJ1355" i="36"/>
  <c r="AK1355" i="36"/>
  <c r="AL1355" i="36"/>
  <c r="AM1355" i="36"/>
  <c r="R1356" i="36"/>
  <c r="S1356" i="36"/>
  <c r="T1356" i="36"/>
  <c r="U1356" i="36"/>
  <c r="V1356" i="36"/>
  <c r="W1356" i="36"/>
  <c r="X1356" i="36"/>
  <c r="Y1356" i="36"/>
  <c r="Z1356" i="36"/>
  <c r="AA1356" i="36"/>
  <c r="AB1356" i="36"/>
  <c r="AC1356" i="36"/>
  <c r="AD1356" i="36"/>
  <c r="AE1356" i="36"/>
  <c r="AF1356" i="36"/>
  <c r="AG1356" i="36"/>
  <c r="AH1356" i="36"/>
  <c r="AI1356" i="36"/>
  <c r="AJ1356" i="36"/>
  <c r="AK1356" i="36"/>
  <c r="AL1356" i="36"/>
  <c r="AM1356" i="36"/>
  <c r="R1357" i="36"/>
  <c r="S1357" i="36"/>
  <c r="T1357" i="36"/>
  <c r="U1357" i="36"/>
  <c r="V1357" i="36"/>
  <c r="W1357" i="36"/>
  <c r="X1357" i="36"/>
  <c r="Y1357" i="36"/>
  <c r="Z1357" i="36"/>
  <c r="AA1357" i="36"/>
  <c r="AB1357" i="36"/>
  <c r="AC1357" i="36"/>
  <c r="AD1357" i="36"/>
  <c r="AE1357" i="36"/>
  <c r="AF1357" i="36"/>
  <c r="AG1357" i="36"/>
  <c r="AH1357" i="36"/>
  <c r="AI1357" i="36"/>
  <c r="AJ1357" i="36"/>
  <c r="AK1357" i="36"/>
  <c r="AL1357" i="36"/>
  <c r="AM1357" i="36"/>
  <c r="R1358" i="36"/>
  <c r="S1358" i="36"/>
  <c r="T1358" i="36"/>
  <c r="U1358" i="36"/>
  <c r="V1358" i="36"/>
  <c r="W1358" i="36"/>
  <c r="X1358" i="36"/>
  <c r="Y1358" i="36"/>
  <c r="Z1358" i="36"/>
  <c r="AA1358" i="36"/>
  <c r="AB1358" i="36"/>
  <c r="AC1358" i="36"/>
  <c r="AD1358" i="36"/>
  <c r="AE1358" i="36"/>
  <c r="AF1358" i="36"/>
  <c r="AG1358" i="36"/>
  <c r="AH1358" i="36"/>
  <c r="AI1358" i="36"/>
  <c r="AJ1358" i="36"/>
  <c r="AK1358" i="36"/>
  <c r="AL1358" i="36"/>
  <c r="AM1358" i="36"/>
  <c r="R1359" i="36"/>
  <c r="S1359" i="36"/>
  <c r="T1359" i="36"/>
  <c r="U1359" i="36"/>
  <c r="V1359" i="36"/>
  <c r="W1359" i="36"/>
  <c r="X1359" i="36"/>
  <c r="Y1359" i="36"/>
  <c r="Z1359" i="36"/>
  <c r="AA1359" i="36"/>
  <c r="AB1359" i="36"/>
  <c r="AC1359" i="36"/>
  <c r="AD1359" i="36"/>
  <c r="AE1359" i="36"/>
  <c r="AF1359" i="36"/>
  <c r="AG1359" i="36"/>
  <c r="AH1359" i="36"/>
  <c r="AI1359" i="36"/>
  <c r="AJ1359" i="36"/>
  <c r="AK1359" i="36"/>
  <c r="AL1359" i="36"/>
  <c r="AM1359" i="36"/>
  <c r="R1360" i="36"/>
  <c r="S1360" i="36"/>
  <c r="T1360" i="36"/>
  <c r="U1360" i="36"/>
  <c r="V1360" i="36"/>
  <c r="W1360" i="36"/>
  <c r="X1360" i="36"/>
  <c r="Y1360" i="36"/>
  <c r="Z1360" i="36"/>
  <c r="AA1360" i="36"/>
  <c r="AB1360" i="36"/>
  <c r="AC1360" i="36"/>
  <c r="AD1360" i="36"/>
  <c r="AE1360" i="36"/>
  <c r="AF1360" i="36"/>
  <c r="AG1360" i="36"/>
  <c r="AH1360" i="36"/>
  <c r="AI1360" i="36"/>
  <c r="AJ1360" i="36"/>
  <c r="AK1360" i="36"/>
  <c r="AL1360" i="36"/>
  <c r="AM1360" i="36"/>
  <c r="R1361" i="36"/>
  <c r="S1361" i="36"/>
  <c r="T1361" i="36"/>
  <c r="U1361" i="36"/>
  <c r="V1361" i="36"/>
  <c r="W1361" i="36"/>
  <c r="X1361" i="36"/>
  <c r="Y1361" i="36"/>
  <c r="Z1361" i="36"/>
  <c r="AA1361" i="36"/>
  <c r="AB1361" i="36"/>
  <c r="AC1361" i="36"/>
  <c r="AD1361" i="36"/>
  <c r="AE1361" i="36"/>
  <c r="AF1361" i="36"/>
  <c r="AG1361" i="36"/>
  <c r="AH1361" i="36"/>
  <c r="AI1361" i="36"/>
  <c r="AJ1361" i="36"/>
  <c r="AK1361" i="36"/>
  <c r="AL1361" i="36"/>
  <c r="AM1361" i="36"/>
  <c r="R1362" i="36"/>
  <c r="S1362" i="36"/>
  <c r="T1362" i="36"/>
  <c r="U1362" i="36"/>
  <c r="V1362" i="36"/>
  <c r="W1362" i="36"/>
  <c r="X1362" i="36"/>
  <c r="Y1362" i="36"/>
  <c r="Z1362" i="36"/>
  <c r="AA1362" i="36"/>
  <c r="AB1362" i="36"/>
  <c r="AC1362" i="36"/>
  <c r="AD1362" i="36"/>
  <c r="AE1362" i="36"/>
  <c r="AF1362" i="36"/>
  <c r="AG1362" i="36"/>
  <c r="AH1362" i="36"/>
  <c r="AI1362" i="36"/>
  <c r="AJ1362" i="36"/>
  <c r="AK1362" i="36"/>
  <c r="AL1362" i="36"/>
  <c r="AM1362" i="36"/>
  <c r="R1363" i="36"/>
  <c r="S1363" i="36"/>
  <c r="T1363" i="36"/>
  <c r="U1363" i="36"/>
  <c r="V1363" i="36"/>
  <c r="W1363" i="36"/>
  <c r="X1363" i="36"/>
  <c r="Y1363" i="36"/>
  <c r="Z1363" i="36"/>
  <c r="AA1363" i="36"/>
  <c r="AB1363" i="36"/>
  <c r="AC1363" i="36"/>
  <c r="AD1363" i="36"/>
  <c r="AE1363" i="36"/>
  <c r="AF1363" i="36"/>
  <c r="AG1363" i="36"/>
  <c r="AH1363" i="36"/>
  <c r="AI1363" i="36"/>
  <c r="AJ1363" i="36"/>
  <c r="AK1363" i="36"/>
  <c r="AL1363" i="36"/>
  <c r="AM1363" i="36"/>
  <c r="R1364" i="36"/>
  <c r="S1364" i="36"/>
  <c r="T1364" i="36"/>
  <c r="U1364" i="36"/>
  <c r="V1364" i="36"/>
  <c r="W1364" i="36"/>
  <c r="X1364" i="36"/>
  <c r="Y1364" i="36"/>
  <c r="Z1364" i="36"/>
  <c r="AA1364" i="36"/>
  <c r="AB1364" i="36"/>
  <c r="AC1364" i="36"/>
  <c r="AD1364" i="36"/>
  <c r="AE1364" i="36"/>
  <c r="AF1364" i="36"/>
  <c r="AG1364" i="36"/>
  <c r="AH1364" i="36"/>
  <c r="AI1364" i="36"/>
  <c r="AJ1364" i="36"/>
  <c r="AK1364" i="36"/>
  <c r="AL1364" i="36"/>
  <c r="AM1364" i="36"/>
  <c r="R1365" i="36"/>
  <c r="S1365" i="36"/>
  <c r="T1365" i="36"/>
  <c r="U1365" i="36"/>
  <c r="V1365" i="36"/>
  <c r="W1365" i="36"/>
  <c r="X1365" i="36"/>
  <c r="Y1365" i="36"/>
  <c r="Z1365" i="36"/>
  <c r="AA1365" i="36"/>
  <c r="AB1365" i="36"/>
  <c r="AC1365" i="36"/>
  <c r="AD1365" i="36"/>
  <c r="AE1365" i="36"/>
  <c r="AF1365" i="36"/>
  <c r="AG1365" i="36"/>
  <c r="AH1365" i="36"/>
  <c r="AI1365" i="36"/>
  <c r="AJ1365" i="36"/>
  <c r="AK1365" i="36"/>
  <c r="AL1365" i="36"/>
  <c r="AM1365" i="36"/>
  <c r="R1366" i="36"/>
  <c r="S1366" i="36"/>
  <c r="T1366" i="36"/>
  <c r="U1366" i="36"/>
  <c r="V1366" i="36"/>
  <c r="W1366" i="36"/>
  <c r="X1366" i="36"/>
  <c r="Y1366" i="36"/>
  <c r="Z1366" i="36"/>
  <c r="AA1366" i="36"/>
  <c r="AB1366" i="36"/>
  <c r="AC1366" i="36"/>
  <c r="AD1366" i="36"/>
  <c r="AE1366" i="36"/>
  <c r="AF1366" i="36"/>
  <c r="AG1366" i="36"/>
  <c r="AH1366" i="36"/>
  <c r="AI1366" i="36"/>
  <c r="AJ1366" i="36"/>
  <c r="AK1366" i="36"/>
  <c r="AL1366" i="36"/>
  <c r="AM1366" i="36"/>
  <c r="R1367" i="36"/>
  <c r="S1367" i="36"/>
  <c r="T1367" i="36"/>
  <c r="U1367" i="36"/>
  <c r="V1367" i="36"/>
  <c r="W1367" i="36"/>
  <c r="X1367" i="36"/>
  <c r="Y1367" i="36"/>
  <c r="Z1367" i="36"/>
  <c r="AA1367" i="36"/>
  <c r="AB1367" i="36"/>
  <c r="AC1367" i="36"/>
  <c r="AD1367" i="36"/>
  <c r="AE1367" i="36"/>
  <c r="AF1367" i="36"/>
  <c r="AG1367" i="36"/>
  <c r="AH1367" i="36"/>
  <c r="AI1367" i="36"/>
  <c r="AJ1367" i="36"/>
  <c r="AK1367" i="36"/>
  <c r="AL1367" i="36"/>
  <c r="AM1367" i="36"/>
  <c r="R1368" i="36"/>
  <c r="S1368" i="36"/>
  <c r="T1368" i="36"/>
  <c r="U1368" i="36"/>
  <c r="V1368" i="36"/>
  <c r="W1368" i="36"/>
  <c r="X1368" i="36"/>
  <c r="Y1368" i="36"/>
  <c r="Z1368" i="36"/>
  <c r="AA1368" i="36"/>
  <c r="AB1368" i="36"/>
  <c r="AC1368" i="36"/>
  <c r="AD1368" i="36"/>
  <c r="AE1368" i="36"/>
  <c r="AF1368" i="36"/>
  <c r="AG1368" i="36"/>
  <c r="AH1368" i="36"/>
  <c r="AI1368" i="36"/>
  <c r="AJ1368" i="36"/>
  <c r="AK1368" i="36"/>
  <c r="AL1368" i="36"/>
  <c r="AM1368" i="36"/>
  <c r="R1369" i="36"/>
  <c r="S1369" i="36"/>
  <c r="T1369" i="36"/>
  <c r="U1369" i="36"/>
  <c r="V1369" i="36"/>
  <c r="W1369" i="36"/>
  <c r="X1369" i="36"/>
  <c r="Y1369" i="36"/>
  <c r="Z1369" i="36"/>
  <c r="AA1369" i="36"/>
  <c r="AB1369" i="36"/>
  <c r="AC1369" i="36"/>
  <c r="AD1369" i="36"/>
  <c r="AE1369" i="36"/>
  <c r="AF1369" i="36"/>
  <c r="AG1369" i="36"/>
  <c r="AH1369" i="36"/>
  <c r="AI1369" i="36"/>
  <c r="AJ1369" i="36"/>
  <c r="AK1369" i="36"/>
  <c r="AL1369" i="36"/>
  <c r="AM1369" i="36"/>
  <c r="R1370" i="36"/>
  <c r="S1370" i="36"/>
  <c r="T1370" i="36"/>
  <c r="U1370" i="36"/>
  <c r="V1370" i="36"/>
  <c r="W1370" i="36"/>
  <c r="X1370" i="36"/>
  <c r="Y1370" i="36"/>
  <c r="Z1370" i="36"/>
  <c r="AA1370" i="36"/>
  <c r="AB1370" i="36"/>
  <c r="AC1370" i="36"/>
  <c r="AD1370" i="36"/>
  <c r="AE1370" i="36"/>
  <c r="AF1370" i="36"/>
  <c r="AG1370" i="36"/>
  <c r="AH1370" i="36"/>
  <c r="AI1370" i="36"/>
  <c r="AJ1370" i="36"/>
  <c r="AK1370" i="36"/>
  <c r="AL1370" i="36"/>
  <c r="AM1370" i="36"/>
  <c r="R1371" i="36"/>
  <c r="S1371" i="36"/>
  <c r="T1371" i="36"/>
  <c r="U1371" i="36"/>
  <c r="V1371" i="36"/>
  <c r="W1371" i="36"/>
  <c r="X1371" i="36"/>
  <c r="Y1371" i="36"/>
  <c r="Z1371" i="36"/>
  <c r="AA1371" i="36"/>
  <c r="AB1371" i="36"/>
  <c r="AC1371" i="36"/>
  <c r="AD1371" i="36"/>
  <c r="AE1371" i="36"/>
  <c r="AF1371" i="36"/>
  <c r="AG1371" i="36"/>
  <c r="AH1371" i="36"/>
  <c r="AI1371" i="36"/>
  <c r="AJ1371" i="36"/>
  <c r="AK1371" i="36"/>
  <c r="AL1371" i="36"/>
  <c r="AM1371" i="36"/>
  <c r="R1372" i="36"/>
  <c r="S1372" i="36"/>
  <c r="T1372" i="36"/>
  <c r="U1372" i="36"/>
  <c r="V1372" i="36"/>
  <c r="W1372" i="36"/>
  <c r="X1372" i="36"/>
  <c r="Y1372" i="36"/>
  <c r="Z1372" i="36"/>
  <c r="AA1372" i="36"/>
  <c r="AB1372" i="36"/>
  <c r="AC1372" i="36"/>
  <c r="AD1372" i="36"/>
  <c r="AE1372" i="36"/>
  <c r="AF1372" i="36"/>
  <c r="AG1372" i="36"/>
  <c r="AH1372" i="36"/>
  <c r="AI1372" i="36"/>
  <c r="AJ1372" i="36"/>
  <c r="AK1372" i="36"/>
  <c r="AL1372" i="36"/>
  <c r="AM1372" i="36"/>
  <c r="R1373" i="36"/>
  <c r="S1373" i="36"/>
  <c r="T1373" i="36"/>
  <c r="U1373" i="36"/>
  <c r="V1373" i="36"/>
  <c r="W1373" i="36"/>
  <c r="X1373" i="36"/>
  <c r="Y1373" i="36"/>
  <c r="Z1373" i="36"/>
  <c r="AA1373" i="36"/>
  <c r="AB1373" i="36"/>
  <c r="AC1373" i="36"/>
  <c r="AD1373" i="36"/>
  <c r="AE1373" i="36"/>
  <c r="AF1373" i="36"/>
  <c r="AG1373" i="36"/>
  <c r="AH1373" i="36"/>
  <c r="AI1373" i="36"/>
  <c r="AJ1373" i="36"/>
  <c r="AK1373" i="36"/>
  <c r="AL1373" i="36"/>
  <c r="AM1373" i="36"/>
  <c r="R1374" i="36"/>
  <c r="S1374" i="36"/>
  <c r="T1374" i="36"/>
  <c r="U1374" i="36"/>
  <c r="V1374" i="36"/>
  <c r="W1374" i="36"/>
  <c r="X1374" i="36"/>
  <c r="Y1374" i="36"/>
  <c r="Z1374" i="36"/>
  <c r="AA1374" i="36"/>
  <c r="AB1374" i="36"/>
  <c r="AC1374" i="36"/>
  <c r="AD1374" i="36"/>
  <c r="AE1374" i="36"/>
  <c r="AF1374" i="36"/>
  <c r="AG1374" i="36"/>
  <c r="AH1374" i="36"/>
  <c r="AI1374" i="36"/>
  <c r="AJ1374" i="36"/>
  <c r="AK1374" i="36"/>
  <c r="AL1374" i="36"/>
  <c r="AM1374" i="36"/>
  <c r="R1375" i="36"/>
  <c r="S1375" i="36"/>
  <c r="T1375" i="36"/>
  <c r="U1375" i="36"/>
  <c r="V1375" i="36"/>
  <c r="W1375" i="36"/>
  <c r="X1375" i="36"/>
  <c r="Y1375" i="36"/>
  <c r="Z1375" i="36"/>
  <c r="AA1375" i="36"/>
  <c r="AB1375" i="36"/>
  <c r="AC1375" i="36"/>
  <c r="AD1375" i="36"/>
  <c r="AE1375" i="36"/>
  <c r="AF1375" i="36"/>
  <c r="AG1375" i="36"/>
  <c r="AH1375" i="36"/>
  <c r="AI1375" i="36"/>
  <c r="AJ1375" i="36"/>
  <c r="AK1375" i="36"/>
  <c r="AL1375" i="36"/>
  <c r="AM1375" i="36"/>
  <c r="R1376" i="36"/>
  <c r="S1376" i="36"/>
  <c r="T1376" i="36"/>
  <c r="U1376" i="36"/>
  <c r="V1376" i="36"/>
  <c r="W1376" i="36"/>
  <c r="X1376" i="36"/>
  <c r="Y1376" i="36"/>
  <c r="Z1376" i="36"/>
  <c r="AA1376" i="36"/>
  <c r="AB1376" i="36"/>
  <c r="AC1376" i="36"/>
  <c r="AD1376" i="36"/>
  <c r="AE1376" i="36"/>
  <c r="AF1376" i="36"/>
  <c r="AG1376" i="36"/>
  <c r="AH1376" i="36"/>
  <c r="AI1376" i="36"/>
  <c r="AJ1376" i="36"/>
  <c r="AK1376" i="36"/>
  <c r="AL1376" i="36"/>
  <c r="AM1376" i="36"/>
  <c r="R1377" i="36"/>
  <c r="S1377" i="36"/>
  <c r="T1377" i="36"/>
  <c r="U1377" i="36"/>
  <c r="V1377" i="36"/>
  <c r="W1377" i="36"/>
  <c r="X1377" i="36"/>
  <c r="Y1377" i="36"/>
  <c r="Z1377" i="36"/>
  <c r="AA1377" i="36"/>
  <c r="AB1377" i="36"/>
  <c r="AC1377" i="36"/>
  <c r="AD1377" i="36"/>
  <c r="AE1377" i="36"/>
  <c r="AF1377" i="36"/>
  <c r="AG1377" i="36"/>
  <c r="AH1377" i="36"/>
  <c r="AI1377" i="36"/>
  <c r="AJ1377" i="36"/>
  <c r="AK1377" i="36"/>
  <c r="AL1377" i="36"/>
  <c r="AM1377" i="36"/>
  <c r="R1378" i="36"/>
  <c r="S1378" i="36"/>
  <c r="T1378" i="36"/>
  <c r="U1378" i="36"/>
  <c r="V1378" i="36"/>
  <c r="W1378" i="36"/>
  <c r="X1378" i="36"/>
  <c r="Y1378" i="36"/>
  <c r="Z1378" i="36"/>
  <c r="AA1378" i="36"/>
  <c r="AB1378" i="36"/>
  <c r="AC1378" i="36"/>
  <c r="AD1378" i="36"/>
  <c r="AE1378" i="36"/>
  <c r="AF1378" i="36"/>
  <c r="AG1378" i="36"/>
  <c r="AH1378" i="36"/>
  <c r="AI1378" i="36"/>
  <c r="AJ1378" i="36"/>
  <c r="AK1378" i="36"/>
  <c r="AL1378" i="36"/>
  <c r="AM1378" i="36"/>
  <c r="R1379" i="36"/>
  <c r="S1379" i="36"/>
  <c r="T1379" i="36"/>
  <c r="U1379" i="36"/>
  <c r="V1379" i="36"/>
  <c r="W1379" i="36"/>
  <c r="X1379" i="36"/>
  <c r="Y1379" i="36"/>
  <c r="Z1379" i="36"/>
  <c r="AA1379" i="36"/>
  <c r="AB1379" i="36"/>
  <c r="AC1379" i="36"/>
  <c r="AD1379" i="36"/>
  <c r="AE1379" i="36"/>
  <c r="AF1379" i="36"/>
  <c r="AG1379" i="36"/>
  <c r="AH1379" i="36"/>
  <c r="AI1379" i="36"/>
  <c r="AJ1379" i="36"/>
  <c r="AK1379" i="36"/>
  <c r="AL1379" i="36"/>
  <c r="AM1379" i="36"/>
  <c r="R1380" i="36"/>
  <c r="S1380" i="36"/>
  <c r="T1380" i="36"/>
  <c r="U1380" i="36"/>
  <c r="V1380" i="36"/>
  <c r="W1380" i="36"/>
  <c r="X1380" i="36"/>
  <c r="Y1380" i="36"/>
  <c r="Z1380" i="36"/>
  <c r="AA1380" i="36"/>
  <c r="AB1380" i="36"/>
  <c r="AC1380" i="36"/>
  <c r="AD1380" i="36"/>
  <c r="AE1380" i="36"/>
  <c r="AF1380" i="36"/>
  <c r="AG1380" i="36"/>
  <c r="AH1380" i="36"/>
  <c r="AI1380" i="36"/>
  <c r="AJ1380" i="36"/>
  <c r="AK1380" i="36"/>
  <c r="AL1380" i="36"/>
  <c r="AM1380" i="36"/>
  <c r="R1381" i="36"/>
  <c r="S1381" i="36"/>
  <c r="T1381" i="36"/>
  <c r="U1381" i="36"/>
  <c r="V1381" i="36"/>
  <c r="W1381" i="36"/>
  <c r="X1381" i="36"/>
  <c r="Y1381" i="36"/>
  <c r="Z1381" i="36"/>
  <c r="AA1381" i="36"/>
  <c r="AB1381" i="36"/>
  <c r="AC1381" i="36"/>
  <c r="AD1381" i="36"/>
  <c r="AE1381" i="36"/>
  <c r="AF1381" i="36"/>
  <c r="AG1381" i="36"/>
  <c r="AH1381" i="36"/>
  <c r="AI1381" i="36"/>
  <c r="AJ1381" i="36"/>
  <c r="AK1381" i="36"/>
  <c r="AL1381" i="36"/>
  <c r="AM1381" i="36"/>
  <c r="R1382" i="36"/>
  <c r="S1382" i="36"/>
  <c r="T1382" i="36"/>
  <c r="U1382" i="36"/>
  <c r="V1382" i="36"/>
  <c r="W1382" i="36"/>
  <c r="X1382" i="36"/>
  <c r="Y1382" i="36"/>
  <c r="Z1382" i="36"/>
  <c r="AA1382" i="36"/>
  <c r="AB1382" i="36"/>
  <c r="AC1382" i="36"/>
  <c r="AD1382" i="36"/>
  <c r="AE1382" i="36"/>
  <c r="AF1382" i="36"/>
  <c r="AG1382" i="36"/>
  <c r="AH1382" i="36"/>
  <c r="AI1382" i="36"/>
  <c r="AJ1382" i="36"/>
  <c r="AK1382" i="36"/>
  <c r="AL1382" i="36"/>
  <c r="AM1382" i="36"/>
  <c r="R1383" i="36"/>
  <c r="S1383" i="36"/>
  <c r="T1383" i="36"/>
  <c r="U1383" i="36"/>
  <c r="V1383" i="36"/>
  <c r="W1383" i="36"/>
  <c r="X1383" i="36"/>
  <c r="Y1383" i="36"/>
  <c r="Z1383" i="36"/>
  <c r="AA1383" i="36"/>
  <c r="AB1383" i="36"/>
  <c r="AC1383" i="36"/>
  <c r="AD1383" i="36"/>
  <c r="AE1383" i="36"/>
  <c r="AF1383" i="36"/>
  <c r="AG1383" i="36"/>
  <c r="AH1383" i="36"/>
  <c r="AI1383" i="36"/>
  <c r="AJ1383" i="36"/>
  <c r="AK1383" i="36"/>
  <c r="AL1383" i="36"/>
  <c r="AM1383" i="36"/>
  <c r="R1384" i="36"/>
  <c r="S1384" i="36"/>
  <c r="T1384" i="36"/>
  <c r="U1384" i="36"/>
  <c r="V1384" i="36"/>
  <c r="W1384" i="36"/>
  <c r="X1384" i="36"/>
  <c r="Y1384" i="36"/>
  <c r="Z1384" i="36"/>
  <c r="AA1384" i="36"/>
  <c r="AB1384" i="36"/>
  <c r="AC1384" i="36"/>
  <c r="AD1384" i="36"/>
  <c r="AE1384" i="36"/>
  <c r="AF1384" i="36"/>
  <c r="AG1384" i="36"/>
  <c r="AH1384" i="36"/>
  <c r="AI1384" i="36"/>
  <c r="AJ1384" i="36"/>
  <c r="AK1384" i="36"/>
  <c r="AL1384" i="36"/>
  <c r="AM1384" i="36"/>
  <c r="R1385" i="36"/>
  <c r="S1385" i="36"/>
  <c r="T1385" i="36"/>
  <c r="U1385" i="36"/>
  <c r="V1385" i="36"/>
  <c r="W1385" i="36"/>
  <c r="X1385" i="36"/>
  <c r="Y1385" i="36"/>
  <c r="Z1385" i="36"/>
  <c r="AA1385" i="36"/>
  <c r="AB1385" i="36"/>
  <c r="AC1385" i="36"/>
  <c r="AD1385" i="36"/>
  <c r="AE1385" i="36"/>
  <c r="AF1385" i="36"/>
  <c r="AG1385" i="36"/>
  <c r="AH1385" i="36"/>
  <c r="AI1385" i="36"/>
  <c r="AJ1385" i="36"/>
  <c r="AK1385" i="36"/>
  <c r="AL1385" i="36"/>
  <c r="AM1385" i="36"/>
  <c r="R1386" i="36"/>
  <c r="S1386" i="36"/>
  <c r="T1386" i="36"/>
  <c r="U1386" i="36"/>
  <c r="V1386" i="36"/>
  <c r="W1386" i="36"/>
  <c r="X1386" i="36"/>
  <c r="Y1386" i="36"/>
  <c r="Z1386" i="36"/>
  <c r="AA1386" i="36"/>
  <c r="AB1386" i="36"/>
  <c r="AC1386" i="36"/>
  <c r="AD1386" i="36"/>
  <c r="AE1386" i="36"/>
  <c r="AF1386" i="36"/>
  <c r="AG1386" i="36"/>
  <c r="AH1386" i="36"/>
  <c r="AI1386" i="36"/>
  <c r="AJ1386" i="36"/>
  <c r="AK1386" i="36"/>
  <c r="AL1386" i="36"/>
  <c r="AM1386" i="36"/>
  <c r="R1387" i="36"/>
  <c r="S1387" i="36"/>
  <c r="T1387" i="36"/>
  <c r="U1387" i="36"/>
  <c r="V1387" i="36"/>
  <c r="W1387" i="36"/>
  <c r="X1387" i="36"/>
  <c r="Y1387" i="36"/>
  <c r="Z1387" i="36"/>
  <c r="AA1387" i="36"/>
  <c r="AB1387" i="36"/>
  <c r="AC1387" i="36"/>
  <c r="AD1387" i="36"/>
  <c r="AE1387" i="36"/>
  <c r="AF1387" i="36"/>
  <c r="AG1387" i="36"/>
  <c r="AH1387" i="36"/>
  <c r="AI1387" i="36"/>
  <c r="AJ1387" i="36"/>
  <c r="AK1387" i="36"/>
  <c r="AL1387" i="36"/>
  <c r="AM1387" i="36"/>
  <c r="R1388" i="36"/>
  <c r="S1388" i="36"/>
  <c r="T1388" i="36"/>
  <c r="U1388" i="36"/>
  <c r="V1388" i="36"/>
  <c r="W1388" i="36"/>
  <c r="X1388" i="36"/>
  <c r="Y1388" i="36"/>
  <c r="Z1388" i="36"/>
  <c r="AA1388" i="36"/>
  <c r="AB1388" i="36"/>
  <c r="AC1388" i="36"/>
  <c r="AD1388" i="36"/>
  <c r="AE1388" i="36"/>
  <c r="AF1388" i="36"/>
  <c r="AG1388" i="36"/>
  <c r="AH1388" i="36"/>
  <c r="AI1388" i="36"/>
  <c r="AJ1388" i="36"/>
  <c r="AK1388" i="36"/>
  <c r="AL1388" i="36"/>
  <c r="AM1388" i="36"/>
  <c r="R1389" i="36"/>
  <c r="S1389" i="36"/>
  <c r="T1389" i="36"/>
  <c r="U1389" i="36"/>
  <c r="V1389" i="36"/>
  <c r="W1389" i="36"/>
  <c r="X1389" i="36"/>
  <c r="Y1389" i="36"/>
  <c r="Z1389" i="36"/>
  <c r="AA1389" i="36"/>
  <c r="AB1389" i="36"/>
  <c r="AC1389" i="36"/>
  <c r="AD1389" i="36"/>
  <c r="AE1389" i="36"/>
  <c r="AF1389" i="36"/>
  <c r="AG1389" i="36"/>
  <c r="AH1389" i="36"/>
  <c r="AI1389" i="36"/>
  <c r="AJ1389" i="36"/>
  <c r="AK1389" i="36"/>
  <c r="AL1389" i="36"/>
  <c r="AM1389" i="36"/>
  <c r="R1390" i="36"/>
  <c r="S1390" i="36"/>
  <c r="T1390" i="36"/>
  <c r="U1390" i="36"/>
  <c r="V1390" i="36"/>
  <c r="W1390" i="36"/>
  <c r="X1390" i="36"/>
  <c r="Y1390" i="36"/>
  <c r="Z1390" i="36"/>
  <c r="AA1390" i="36"/>
  <c r="AB1390" i="36"/>
  <c r="AC1390" i="36"/>
  <c r="AD1390" i="36"/>
  <c r="AE1390" i="36"/>
  <c r="AF1390" i="36"/>
  <c r="AG1390" i="36"/>
  <c r="AH1390" i="36"/>
  <c r="AI1390" i="36"/>
  <c r="AJ1390" i="36"/>
  <c r="AK1390" i="36"/>
  <c r="AL1390" i="36"/>
  <c r="AM1390" i="36"/>
  <c r="R1391" i="36"/>
  <c r="S1391" i="36"/>
  <c r="T1391" i="36"/>
  <c r="U1391" i="36"/>
  <c r="V1391" i="36"/>
  <c r="W1391" i="36"/>
  <c r="X1391" i="36"/>
  <c r="Y1391" i="36"/>
  <c r="Z1391" i="36"/>
  <c r="AA1391" i="36"/>
  <c r="AB1391" i="36"/>
  <c r="AC1391" i="36"/>
  <c r="AD1391" i="36"/>
  <c r="AE1391" i="36"/>
  <c r="AF1391" i="36"/>
  <c r="AG1391" i="36"/>
  <c r="AH1391" i="36"/>
  <c r="AI1391" i="36"/>
  <c r="AJ1391" i="36"/>
  <c r="AK1391" i="36"/>
  <c r="AL1391" i="36"/>
  <c r="AM1391" i="36"/>
  <c r="R1392" i="36"/>
  <c r="S1392" i="36"/>
  <c r="T1392" i="36"/>
  <c r="U1392" i="36"/>
  <c r="V1392" i="36"/>
  <c r="W1392" i="36"/>
  <c r="X1392" i="36"/>
  <c r="Y1392" i="36"/>
  <c r="Z1392" i="36"/>
  <c r="AA1392" i="36"/>
  <c r="AB1392" i="36"/>
  <c r="AC1392" i="36"/>
  <c r="AD1392" i="36"/>
  <c r="AE1392" i="36"/>
  <c r="AF1392" i="36"/>
  <c r="AG1392" i="36"/>
  <c r="AH1392" i="36"/>
  <c r="AI1392" i="36"/>
  <c r="AJ1392" i="36"/>
  <c r="AK1392" i="36"/>
  <c r="AL1392" i="36"/>
  <c r="AM1392" i="36"/>
  <c r="R1393" i="36"/>
  <c r="S1393" i="36"/>
  <c r="T1393" i="36"/>
  <c r="U1393" i="36"/>
  <c r="V1393" i="36"/>
  <c r="W1393" i="36"/>
  <c r="X1393" i="36"/>
  <c r="Y1393" i="36"/>
  <c r="Z1393" i="36"/>
  <c r="AA1393" i="36"/>
  <c r="AB1393" i="36"/>
  <c r="AC1393" i="36"/>
  <c r="AD1393" i="36"/>
  <c r="AE1393" i="36"/>
  <c r="AF1393" i="36"/>
  <c r="AG1393" i="36"/>
  <c r="AH1393" i="36"/>
  <c r="AI1393" i="36"/>
  <c r="AJ1393" i="36"/>
  <c r="AK1393" i="36"/>
  <c r="AL1393" i="36"/>
  <c r="AM1393" i="36"/>
  <c r="R1394" i="36"/>
  <c r="S1394" i="36"/>
  <c r="T1394" i="36"/>
  <c r="U1394" i="36"/>
  <c r="V1394" i="36"/>
  <c r="W1394" i="36"/>
  <c r="X1394" i="36"/>
  <c r="Y1394" i="36"/>
  <c r="Z1394" i="36"/>
  <c r="AA1394" i="36"/>
  <c r="AB1394" i="36"/>
  <c r="AC1394" i="36"/>
  <c r="AD1394" i="36"/>
  <c r="AE1394" i="36"/>
  <c r="AF1394" i="36"/>
  <c r="AG1394" i="36"/>
  <c r="AH1394" i="36"/>
  <c r="AI1394" i="36"/>
  <c r="AJ1394" i="36"/>
  <c r="AK1394" i="36"/>
  <c r="AL1394" i="36"/>
  <c r="AM1394" i="36"/>
  <c r="R1395" i="36"/>
  <c r="S1395" i="36"/>
  <c r="T1395" i="36"/>
  <c r="U1395" i="36"/>
  <c r="V1395" i="36"/>
  <c r="W1395" i="36"/>
  <c r="X1395" i="36"/>
  <c r="Y1395" i="36"/>
  <c r="Z1395" i="36"/>
  <c r="AA1395" i="36"/>
  <c r="AB1395" i="36"/>
  <c r="AC1395" i="36"/>
  <c r="AD1395" i="36"/>
  <c r="AE1395" i="36"/>
  <c r="AF1395" i="36"/>
  <c r="AG1395" i="36"/>
  <c r="AH1395" i="36"/>
  <c r="AI1395" i="36"/>
  <c r="AJ1395" i="36"/>
  <c r="AK1395" i="36"/>
  <c r="AL1395" i="36"/>
  <c r="AM1395" i="36"/>
  <c r="R1396" i="36"/>
  <c r="S1396" i="36"/>
  <c r="T1396" i="36"/>
  <c r="U1396" i="36"/>
  <c r="V1396" i="36"/>
  <c r="W1396" i="36"/>
  <c r="X1396" i="36"/>
  <c r="Y1396" i="36"/>
  <c r="Z1396" i="36"/>
  <c r="AA1396" i="36"/>
  <c r="AB1396" i="36"/>
  <c r="AC1396" i="36"/>
  <c r="AD1396" i="36"/>
  <c r="AE1396" i="36"/>
  <c r="AF1396" i="36"/>
  <c r="AG1396" i="36"/>
  <c r="AH1396" i="36"/>
  <c r="AI1396" i="36"/>
  <c r="AJ1396" i="36"/>
  <c r="AK1396" i="36"/>
  <c r="AL1396" i="36"/>
  <c r="AM1396" i="36"/>
  <c r="R1397" i="36"/>
  <c r="S1397" i="36"/>
  <c r="T1397" i="36"/>
  <c r="U1397" i="36"/>
  <c r="V1397" i="36"/>
  <c r="W1397" i="36"/>
  <c r="X1397" i="36"/>
  <c r="Y1397" i="36"/>
  <c r="Z1397" i="36"/>
  <c r="AA1397" i="36"/>
  <c r="AB1397" i="36"/>
  <c r="AC1397" i="36"/>
  <c r="AD1397" i="36"/>
  <c r="AE1397" i="36"/>
  <c r="AF1397" i="36"/>
  <c r="AG1397" i="36"/>
  <c r="AH1397" i="36"/>
  <c r="AI1397" i="36"/>
  <c r="AJ1397" i="36"/>
  <c r="AK1397" i="36"/>
  <c r="AL1397" i="36"/>
  <c r="AM1397" i="36"/>
  <c r="R1398" i="36"/>
  <c r="S1398" i="36"/>
  <c r="T1398" i="36"/>
  <c r="U1398" i="36"/>
  <c r="V1398" i="36"/>
  <c r="W1398" i="36"/>
  <c r="X1398" i="36"/>
  <c r="Y1398" i="36"/>
  <c r="Z1398" i="36"/>
  <c r="AA1398" i="36"/>
  <c r="AB1398" i="36"/>
  <c r="AC1398" i="36"/>
  <c r="AD1398" i="36"/>
  <c r="AE1398" i="36"/>
  <c r="AF1398" i="36"/>
  <c r="AG1398" i="36"/>
  <c r="AH1398" i="36"/>
  <c r="AI1398" i="36"/>
  <c r="AJ1398" i="36"/>
  <c r="AK1398" i="36"/>
  <c r="AL1398" i="36"/>
  <c r="AM1398" i="36"/>
  <c r="R1399" i="36"/>
  <c r="S1399" i="36"/>
  <c r="T1399" i="36"/>
  <c r="U1399" i="36"/>
  <c r="V1399" i="36"/>
  <c r="W1399" i="36"/>
  <c r="X1399" i="36"/>
  <c r="Y1399" i="36"/>
  <c r="Z1399" i="36"/>
  <c r="AA1399" i="36"/>
  <c r="AB1399" i="36"/>
  <c r="AC1399" i="36"/>
  <c r="AD1399" i="36"/>
  <c r="AE1399" i="36"/>
  <c r="AF1399" i="36"/>
  <c r="AG1399" i="36"/>
  <c r="AH1399" i="36"/>
  <c r="AI1399" i="36"/>
  <c r="AJ1399" i="36"/>
  <c r="AK1399" i="36"/>
  <c r="AL1399" i="36"/>
  <c r="AM1399" i="36"/>
  <c r="R1400" i="36"/>
  <c r="S1400" i="36"/>
  <c r="T1400" i="36"/>
  <c r="U1400" i="36"/>
  <c r="V1400" i="36"/>
  <c r="W1400" i="36"/>
  <c r="X1400" i="36"/>
  <c r="Y1400" i="36"/>
  <c r="Z1400" i="36"/>
  <c r="AA1400" i="36"/>
  <c r="AB1400" i="36"/>
  <c r="AC1400" i="36"/>
  <c r="AD1400" i="36"/>
  <c r="AE1400" i="36"/>
  <c r="AF1400" i="36"/>
  <c r="AG1400" i="36"/>
  <c r="AH1400" i="36"/>
  <c r="AI1400" i="36"/>
  <c r="AJ1400" i="36"/>
  <c r="AK1400" i="36"/>
  <c r="AL1400" i="36"/>
  <c r="AM1400" i="36"/>
  <c r="R1401" i="36"/>
  <c r="S1401" i="36"/>
  <c r="T1401" i="36"/>
  <c r="U1401" i="36"/>
  <c r="V1401" i="36"/>
  <c r="W1401" i="36"/>
  <c r="X1401" i="36"/>
  <c r="Y1401" i="36"/>
  <c r="Z1401" i="36"/>
  <c r="AA1401" i="36"/>
  <c r="AB1401" i="36"/>
  <c r="AC1401" i="36"/>
  <c r="AD1401" i="36"/>
  <c r="AE1401" i="36"/>
  <c r="AF1401" i="36"/>
  <c r="AG1401" i="36"/>
  <c r="AH1401" i="36"/>
  <c r="AI1401" i="36"/>
  <c r="AJ1401" i="36"/>
  <c r="AK1401" i="36"/>
  <c r="AL1401" i="36"/>
  <c r="AM1401" i="36"/>
  <c r="R1402" i="36"/>
  <c r="S1402" i="36"/>
  <c r="T1402" i="36"/>
  <c r="U1402" i="36"/>
  <c r="V1402" i="36"/>
  <c r="W1402" i="36"/>
  <c r="X1402" i="36"/>
  <c r="Y1402" i="36"/>
  <c r="Z1402" i="36"/>
  <c r="AA1402" i="36"/>
  <c r="AB1402" i="36"/>
  <c r="AC1402" i="36"/>
  <c r="AD1402" i="36"/>
  <c r="AE1402" i="36"/>
  <c r="AF1402" i="36"/>
  <c r="AG1402" i="36"/>
  <c r="AH1402" i="36"/>
  <c r="AI1402" i="36"/>
  <c r="AJ1402" i="36"/>
  <c r="AK1402" i="36"/>
  <c r="AL1402" i="36"/>
  <c r="AM1402" i="36"/>
  <c r="R1403" i="36"/>
  <c r="S1403" i="36"/>
  <c r="T1403" i="36"/>
  <c r="U1403" i="36"/>
  <c r="V1403" i="36"/>
  <c r="W1403" i="36"/>
  <c r="X1403" i="36"/>
  <c r="Y1403" i="36"/>
  <c r="Z1403" i="36"/>
  <c r="AA1403" i="36"/>
  <c r="AB1403" i="36"/>
  <c r="AC1403" i="36"/>
  <c r="AD1403" i="36"/>
  <c r="AE1403" i="36"/>
  <c r="AF1403" i="36"/>
  <c r="AG1403" i="36"/>
  <c r="AH1403" i="36"/>
  <c r="AI1403" i="36"/>
  <c r="AJ1403" i="36"/>
  <c r="AK1403" i="36"/>
  <c r="AL1403" i="36"/>
  <c r="AM1403" i="36"/>
  <c r="R1404" i="36"/>
  <c r="S1404" i="36"/>
  <c r="T1404" i="36"/>
  <c r="U1404" i="36"/>
  <c r="V1404" i="36"/>
  <c r="W1404" i="36"/>
  <c r="X1404" i="36"/>
  <c r="Y1404" i="36"/>
  <c r="Z1404" i="36"/>
  <c r="AA1404" i="36"/>
  <c r="AB1404" i="36"/>
  <c r="AC1404" i="36"/>
  <c r="AD1404" i="36"/>
  <c r="AE1404" i="36"/>
  <c r="AF1404" i="36"/>
  <c r="AG1404" i="36"/>
  <c r="AH1404" i="36"/>
  <c r="AI1404" i="36"/>
  <c r="AJ1404" i="36"/>
  <c r="AK1404" i="36"/>
  <c r="AL1404" i="36"/>
  <c r="AM1404" i="36"/>
  <c r="R1405" i="36"/>
  <c r="S1405" i="36"/>
  <c r="T1405" i="36"/>
  <c r="U1405" i="36"/>
  <c r="V1405" i="36"/>
  <c r="W1405" i="36"/>
  <c r="X1405" i="36"/>
  <c r="Y1405" i="36"/>
  <c r="Z1405" i="36"/>
  <c r="AA1405" i="36"/>
  <c r="AB1405" i="36"/>
  <c r="AC1405" i="36"/>
  <c r="AD1405" i="36"/>
  <c r="AE1405" i="36"/>
  <c r="AF1405" i="36"/>
  <c r="AG1405" i="36"/>
  <c r="AH1405" i="36"/>
  <c r="AI1405" i="36"/>
  <c r="AJ1405" i="36"/>
  <c r="AK1405" i="36"/>
  <c r="AL1405" i="36"/>
  <c r="AM1405" i="36"/>
  <c r="R1406" i="36"/>
  <c r="S1406" i="36"/>
  <c r="T1406" i="36"/>
  <c r="U1406" i="36"/>
  <c r="V1406" i="36"/>
  <c r="W1406" i="36"/>
  <c r="X1406" i="36"/>
  <c r="Y1406" i="36"/>
  <c r="Z1406" i="36"/>
  <c r="AA1406" i="36"/>
  <c r="AB1406" i="36"/>
  <c r="AC1406" i="36"/>
  <c r="AD1406" i="36"/>
  <c r="AE1406" i="36"/>
  <c r="AF1406" i="36"/>
  <c r="AG1406" i="36"/>
  <c r="AH1406" i="36"/>
  <c r="AI1406" i="36"/>
  <c r="AJ1406" i="36"/>
  <c r="AK1406" i="36"/>
  <c r="AL1406" i="36"/>
  <c r="AM1406" i="36"/>
  <c r="R1407" i="36"/>
  <c r="S1407" i="36"/>
  <c r="T1407" i="36"/>
  <c r="U1407" i="36"/>
  <c r="V1407" i="36"/>
  <c r="W1407" i="36"/>
  <c r="X1407" i="36"/>
  <c r="Y1407" i="36"/>
  <c r="Z1407" i="36"/>
  <c r="AA1407" i="36"/>
  <c r="AB1407" i="36"/>
  <c r="AC1407" i="36"/>
  <c r="AD1407" i="36"/>
  <c r="AE1407" i="36"/>
  <c r="AF1407" i="36"/>
  <c r="AG1407" i="36"/>
  <c r="AH1407" i="36"/>
  <c r="AI1407" i="36"/>
  <c r="AJ1407" i="36"/>
  <c r="AK1407" i="36"/>
  <c r="AL1407" i="36"/>
  <c r="AM1407" i="36"/>
  <c r="R1408" i="36"/>
  <c r="S1408" i="36"/>
  <c r="T1408" i="36"/>
  <c r="U1408" i="36"/>
  <c r="V1408" i="36"/>
  <c r="W1408" i="36"/>
  <c r="X1408" i="36"/>
  <c r="Y1408" i="36"/>
  <c r="Z1408" i="36"/>
  <c r="AA1408" i="36"/>
  <c r="AB1408" i="36"/>
  <c r="AC1408" i="36"/>
  <c r="AD1408" i="36"/>
  <c r="AE1408" i="36"/>
  <c r="AF1408" i="36"/>
  <c r="AG1408" i="36"/>
  <c r="AH1408" i="36"/>
  <c r="AI1408" i="36"/>
  <c r="AJ1408" i="36"/>
  <c r="AK1408" i="36"/>
  <c r="AL1408" i="36"/>
  <c r="AM1408" i="36"/>
  <c r="R1409" i="36"/>
  <c r="S1409" i="36"/>
  <c r="T1409" i="36"/>
  <c r="U1409" i="36"/>
  <c r="V1409" i="36"/>
  <c r="W1409" i="36"/>
  <c r="X1409" i="36"/>
  <c r="Y1409" i="36"/>
  <c r="Z1409" i="36"/>
  <c r="AA1409" i="36"/>
  <c r="AB1409" i="36"/>
  <c r="AC1409" i="36"/>
  <c r="AD1409" i="36"/>
  <c r="AE1409" i="36"/>
  <c r="AF1409" i="36"/>
  <c r="AG1409" i="36"/>
  <c r="AH1409" i="36"/>
  <c r="AI1409" i="36"/>
  <c r="AJ1409" i="36"/>
  <c r="AK1409" i="36"/>
  <c r="AL1409" i="36"/>
  <c r="AM1409" i="36"/>
  <c r="R1410" i="36"/>
  <c r="S1410" i="36"/>
  <c r="T1410" i="36"/>
  <c r="U1410" i="36"/>
  <c r="V1410" i="36"/>
  <c r="W1410" i="36"/>
  <c r="X1410" i="36"/>
  <c r="Y1410" i="36"/>
  <c r="Z1410" i="36"/>
  <c r="AA1410" i="36"/>
  <c r="AB1410" i="36"/>
  <c r="AC1410" i="36"/>
  <c r="AD1410" i="36"/>
  <c r="AE1410" i="36"/>
  <c r="AF1410" i="36"/>
  <c r="AG1410" i="36"/>
  <c r="AH1410" i="36"/>
  <c r="AI1410" i="36"/>
  <c r="AJ1410" i="36"/>
  <c r="AK1410" i="36"/>
  <c r="AL1410" i="36"/>
  <c r="AM1410" i="36"/>
  <c r="R1411" i="36"/>
  <c r="S1411" i="36"/>
  <c r="T1411" i="36"/>
  <c r="U1411" i="36"/>
  <c r="V1411" i="36"/>
  <c r="W1411" i="36"/>
  <c r="X1411" i="36"/>
  <c r="Y1411" i="36"/>
  <c r="Z1411" i="36"/>
  <c r="AA1411" i="36"/>
  <c r="AB1411" i="36"/>
  <c r="AC1411" i="36"/>
  <c r="AD1411" i="36"/>
  <c r="AE1411" i="36"/>
  <c r="AF1411" i="36"/>
  <c r="AG1411" i="36"/>
  <c r="AH1411" i="36"/>
  <c r="AI1411" i="36"/>
  <c r="AJ1411" i="36"/>
  <c r="AK1411" i="36"/>
  <c r="AL1411" i="36"/>
  <c r="AM1411" i="36"/>
  <c r="R1412" i="36"/>
  <c r="S1412" i="36"/>
  <c r="T1412" i="36"/>
  <c r="U1412" i="36"/>
  <c r="V1412" i="36"/>
  <c r="W1412" i="36"/>
  <c r="X1412" i="36"/>
  <c r="Y1412" i="36"/>
  <c r="Z1412" i="36"/>
  <c r="AA1412" i="36"/>
  <c r="AB1412" i="36"/>
  <c r="AC1412" i="36"/>
  <c r="AD1412" i="36"/>
  <c r="AE1412" i="36"/>
  <c r="AF1412" i="36"/>
  <c r="AG1412" i="36"/>
  <c r="AH1412" i="36"/>
  <c r="AI1412" i="36"/>
  <c r="AJ1412" i="36"/>
  <c r="AK1412" i="36"/>
  <c r="AL1412" i="36"/>
  <c r="AM1412" i="36"/>
  <c r="R1413" i="36"/>
  <c r="S1413" i="36"/>
  <c r="T1413" i="36"/>
  <c r="U1413" i="36"/>
  <c r="V1413" i="36"/>
  <c r="W1413" i="36"/>
  <c r="X1413" i="36"/>
  <c r="Y1413" i="36"/>
  <c r="Z1413" i="36"/>
  <c r="AA1413" i="36"/>
  <c r="AB1413" i="36"/>
  <c r="AC1413" i="36"/>
  <c r="AD1413" i="36"/>
  <c r="AE1413" i="36"/>
  <c r="AF1413" i="36"/>
  <c r="AG1413" i="36"/>
  <c r="AH1413" i="36"/>
  <c r="AI1413" i="36"/>
  <c r="AJ1413" i="36"/>
  <c r="AK1413" i="36"/>
  <c r="AL1413" i="36"/>
  <c r="AM1413" i="36"/>
  <c r="R1414" i="36"/>
  <c r="S1414" i="36"/>
  <c r="T1414" i="36"/>
  <c r="U1414" i="36"/>
  <c r="V1414" i="36"/>
  <c r="W1414" i="36"/>
  <c r="X1414" i="36"/>
  <c r="Y1414" i="36"/>
  <c r="Z1414" i="36"/>
  <c r="AA1414" i="36"/>
  <c r="AB1414" i="36"/>
  <c r="AC1414" i="36"/>
  <c r="AD1414" i="36"/>
  <c r="AE1414" i="36"/>
  <c r="AF1414" i="36"/>
  <c r="AG1414" i="36"/>
  <c r="AH1414" i="36"/>
  <c r="AI1414" i="36"/>
  <c r="AJ1414" i="36"/>
  <c r="AK1414" i="36"/>
  <c r="AL1414" i="36"/>
  <c r="AM1414" i="36"/>
  <c r="R1415" i="36"/>
  <c r="S1415" i="36"/>
  <c r="T1415" i="36"/>
  <c r="U1415" i="36"/>
  <c r="V1415" i="36"/>
  <c r="W1415" i="36"/>
  <c r="X1415" i="36"/>
  <c r="Y1415" i="36"/>
  <c r="Z1415" i="36"/>
  <c r="AA1415" i="36"/>
  <c r="AB1415" i="36"/>
  <c r="AC1415" i="36"/>
  <c r="AD1415" i="36"/>
  <c r="AE1415" i="36"/>
  <c r="AF1415" i="36"/>
  <c r="AG1415" i="36"/>
  <c r="AH1415" i="36"/>
  <c r="AI1415" i="36"/>
  <c r="AJ1415" i="36"/>
  <c r="AK1415" i="36"/>
  <c r="AL1415" i="36"/>
  <c r="AM1415" i="36"/>
  <c r="R1416" i="36"/>
  <c r="S1416" i="36"/>
  <c r="T1416" i="36"/>
  <c r="U1416" i="36"/>
  <c r="V1416" i="36"/>
  <c r="W1416" i="36"/>
  <c r="X1416" i="36"/>
  <c r="Y1416" i="36"/>
  <c r="Z1416" i="36"/>
  <c r="AA1416" i="36"/>
  <c r="AB1416" i="36"/>
  <c r="AC1416" i="36"/>
  <c r="AD1416" i="36"/>
  <c r="AE1416" i="36"/>
  <c r="AF1416" i="36"/>
  <c r="AG1416" i="36"/>
  <c r="AH1416" i="36"/>
  <c r="AI1416" i="36"/>
  <c r="AJ1416" i="36"/>
  <c r="AK1416" i="36"/>
  <c r="AL1416" i="36"/>
  <c r="AM1416" i="36"/>
  <c r="R1417" i="36"/>
  <c r="S1417" i="36"/>
  <c r="T1417" i="36"/>
  <c r="U1417" i="36"/>
  <c r="V1417" i="36"/>
  <c r="W1417" i="36"/>
  <c r="X1417" i="36"/>
  <c r="Y1417" i="36"/>
  <c r="Z1417" i="36"/>
  <c r="AA1417" i="36"/>
  <c r="AB1417" i="36"/>
  <c r="AC1417" i="36"/>
  <c r="AD1417" i="36"/>
  <c r="AE1417" i="36"/>
  <c r="AF1417" i="36"/>
  <c r="AG1417" i="36"/>
  <c r="AH1417" i="36"/>
  <c r="AI1417" i="36"/>
  <c r="AJ1417" i="36"/>
  <c r="AK1417" i="36"/>
  <c r="AL1417" i="36"/>
  <c r="AM1417" i="36"/>
  <c r="R1418" i="36"/>
  <c r="S1418" i="36"/>
  <c r="T1418" i="36"/>
  <c r="U1418" i="36"/>
  <c r="V1418" i="36"/>
  <c r="W1418" i="36"/>
  <c r="X1418" i="36"/>
  <c r="Y1418" i="36"/>
  <c r="Z1418" i="36"/>
  <c r="AA1418" i="36"/>
  <c r="AB1418" i="36"/>
  <c r="AC1418" i="36"/>
  <c r="AD1418" i="36"/>
  <c r="AE1418" i="36"/>
  <c r="AF1418" i="36"/>
  <c r="AG1418" i="36"/>
  <c r="AH1418" i="36"/>
  <c r="AI1418" i="36"/>
  <c r="AJ1418" i="36"/>
  <c r="AK1418" i="36"/>
  <c r="AL1418" i="36"/>
  <c r="AM1418" i="36"/>
  <c r="R1419" i="36"/>
  <c r="S1419" i="36"/>
  <c r="T1419" i="36"/>
  <c r="U1419" i="36"/>
  <c r="V1419" i="36"/>
  <c r="W1419" i="36"/>
  <c r="X1419" i="36"/>
  <c r="Y1419" i="36"/>
  <c r="Z1419" i="36"/>
  <c r="AA1419" i="36"/>
  <c r="AB1419" i="36"/>
  <c r="AC1419" i="36"/>
  <c r="AD1419" i="36"/>
  <c r="AE1419" i="36"/>
  <c r="AF1419" i="36"/>
  <c r="AG1419" i="36"/>
  <c r="AH1419" i="36"/>
  <c r="AI1419" i="36"/>
  <c r="AJ1419" i="36"/>
  <c r="AK1419" i="36"/>
  <c r="AL1419" i="36"/>
  <c r="AM1419" i="36"/>
  <c r="R1420" i="36"/>
  <c r="S1420" i="36"/>
  <c r="T1420" i="36"/>
  <c r="U1420" i="36"/>
  <c r="V1420" i="36"/>
  <c r="W1420" i="36"/>
  <c r="X1420" i="36"/>
  <c r="Y1420" i="36"/>
  <c r="Z1420" i="36"/>
  <c r="AA1420" i="36"/>
  <c r="AB1420" i="36"/>
  <c r="AC1420" i="36"/>
  <c r="AD1420" i="36"/>
  <c r="AE1420" i="36"/>
  <c r="AF1420" i="36"/>
  <c r="AG1420" i="36"/>
  <c r="AH1420" i="36"/>
  <c r="AI1420" i="36"/>
  <c r="AJ1420" i="36"/>
  <c r="AK1420" i="36"/>
  <c r="AL1420" i="36"/>
  <c r="AM1420" i="36"/>
  <c r="R1421" i="36"/>
  <c r="S1421" i="36"/>
  <c r="T1421" i="36"/>
  <c r="U1421" i="36"/>
  <c r="V1421" i="36"/>
  <c r="W1421" i="36"/>
  <c r="X1421" i="36"/>
  <c r="Y1421" i="36"/>
  <c r="Z1421" i="36"/>
  <c r="AA1421" i="36"/>
  <c r="AB1421" i="36"/>
  <c r="AC1421" i="36"/>
  <c r="AD1421" i="36"/>
  <c r="AE1421" i="36"/>
  <c r="AF1421" i="36"/>
  <c r="AG1421" i="36"/>
  <c r="AH1421" i="36"/>
  <c r="AI1421" i="36"/>
  <c r="AJ1421" i="36"/>
  <c r="AK1421" i="36"/>
  <c r="AL1421" i="36"/>
  <c r="AM1421" i="36"/>
  <c r="R1422" i="36"/>
  <c r="S1422" i="36"/>
  <c r="T1422" i="36"/>
  <c r="U1422" i="36"/>
  <c r="V1422" i="36"/>
  <c r="W1422" i="36"/>
  <c r="X1422" i="36"/>
  <c r="Y1422" i="36"/>
  <c r="Z1422" i="36"/>
  <c r="AA1422" i="36"/>
  <c r="AB1422" i="36"/>
  <c r="AC1422" i="36"/>
  <c r="AD1422" i="36"/>
  <c r="AE1422" i="36"/>
  <c r="AF1422" i="36"/>
  <c r="AG1422" i="36"/>
  <c r="AH1422" i="36"/>
  <c r="AI1422" i="36"/>
  <c r="AJ1422" i="36"/>
  <c r="AK1422" i="36"/>
  <c r="AL1422" i="36"/>
  <c r="AM1422" i="36"/>
  <c r="R1423" i="36"/>
  <c r="S1423" i="36"/>
  <c r="T1423" i="36"/>
  <c r="U1423" i="36"/>
  <c r="V1423" i="36"/>
  <c r="W1423" i="36"/>
  <c r="X1423" i="36"/>
  <c r="Y1423" i="36"/>
  <c r="Z1423" i="36"/>
  <c r="AA1423" i="36"/>
  <c r="AB1423" i="36"/>
  <c r="AC1423" i="36"/>
  <c r="AD1423" i="36"/>
  <c r="AE1423" i="36"/>
  <c r="AF1423" i="36"/>
  <c r="AG1423" i="36"/>
  <c r="AH1423" i="36"/>
  <c r="AI1423" i="36"/>
  <c r="AJ1423" i="36"/>
  <c r="AK1423" i="36"/>
  <c r="AL1423" i="36"/>
  <c r="AM1423" i="36"/>
  <c r="R1424" i="36"/>
  <c r="S1424" i="36"/>
  <c r="T1424" i="36"/>
  <c r="U1424" i="36"/>
  <c r="V1424" i="36"/>
  <c r="W1424" i="36"/>
  <c r="X1424" i="36"/>
  <c r="Y1424" i="36"/>
  <c r="Z1424" i="36"/>
  <c r="AA1424" i="36"/>
  <c r="AB1424" i="36"/>
  <c r="AC1424" i="36"/>
  <c r="AD1424" i="36"/>
  <c r="AE1424" i="36"/>
  <c r="AF1424" i="36"/>
  <c r="AG1424" i="36"/>
  <c r="AH1424" i="36"/>
  <c r="AI1424" i="36"/>
  <c r="AJ1424" i="36"/>
  <c r="AK1424" i="36"/>
  <c r="AL1424" i="36"/>
  <c r="AM1424" i="36"/>
  <c r="R1425" i="36"/>
  <c r="S1425" i="36"/>
  <c r="T1425" i="36"/>
  <c r="U1425" i="36"/>
  <c r="V1425" i="36"/>
  <c r="W1425" i="36"/>
  <c r="X1425" i="36"/>
  <c r="Y1425" i="36"/>
  <c r="Z1425" i="36"/>
  <c r="AA1425" i="36"/>
  <c r="AB1425" i="36"/>
  <c r="AC1425" i="36"/>
  <c r="AD1425" i="36"/>
  <c r="AE1425" i="36"/>
  <c r="AF1425" i="36"/>
  <c r="AG1425" i="36"/>
  <c r="AH1425" i="36"/>
  <c r="AI1425" i="36"/>
  <c r="AJ1425" i="36"/>
  <c r="AK1425" i="36"/>
  <c r="AL1425" i="36"/>
  <c r="AM1425" i="36"/>
  <c r="R1426" i="36"/>
  <c r="S1426" i="36"/>
  <c r="T1426" i="36"/>
  <c r="U1426" i="36"/>
  <c r="V1426" i="36"/>
  <c r="W1426" i="36"/>
  <c r="X1426" i="36"/>
  <c r="Y1426" i="36"/>
  <c r="Z1426" i="36"/>
  <c r="AA1426" i="36"/>
  <c r="AB1426" i="36"/>
  <c r="AC1426" i="36"/>
  <c r="AD1426" i="36"/>
  <c r="AE1426" i="36"/>
  <c r="AF1426" i="36"/>
  <c r="AG1426" i="36"/>
  <c r="AH1426" i="36"/>
  <c r="AI1426" i="36"/>
  <c r="AJ1426" i="36"/>
  <c r="AK1426" i="36"/>
  <c r="AL1426" i="36"/>
  <c r="AM1426" i="36"/>
  <c r="R1427" i="36"/>
  <c r="S1427" i="36"/>
  <c r="T1427" i="36"/>
  <c r="U1427" i="36"/>
  <c r="V1427" i="36"/>
  <c r="W1427" i="36"/>
  <c r="X1427" i="36"/>
  <c r="Y1427" i="36"/>
  <c r="Z1427" i="36"/>
  <c r="AA1427" i="36"/>
  <c r="AB1427" i="36"/>
  <c r="AC1427" i="36"/>
  <c r="AD1427" i="36"/>
  <c r="AE1427" i="36"/>
  <c r="AF1427" i="36"/>
  <c r="AG1427" i="36"/>
  <c r="AH1427" i="36"/>
  <c r="AI1427" i="36"/>
  <c r="AJ1427" i="36"/>
  <c r="AK1427" i="36"/>
  <c r="AL1427" i="36"/>
  <c r="AM1427" i="36"/>
  <c r="R1428" i="36"/>
  <c r="S1428" i="36"/>
  <c r="T1428" i="36"/>
  <c r="U1428" i="36"/>
  <c r="V1428" i="36"/>
  <c r="W1428" i="36"/>
  <c r="X1428" i="36"/>
  <c r="Y1428" i="36"/>
  <c r="Z1428" i="36"/>
  <c r="AA1428" i="36"/>
  <c r="AB1428" i="36"/>
  <c r="AC1428" i="36"/>
  <c r="AD1428" i="36"/>
  <c r="AE1428" i="36"/>
  <c r="AF1428" i="36"/>
  <c r="AG1428" i="36"/>
  <c r="AH1428" i="36"/>
  <c r="AI1428" i="36"/>
  <c r="AJ1428" i="36"/>
  <c r="AK1428" i="36"/>
  <c r="AL1428" i="36"/>
  <c r="AM1428" i="36"/>
  <c r="R1429" i="36"/>
  <c r="S1429" i="36"/>
  <c r="T1429" i="36"/>
  <c r="U1429" i="36"/>
  <c r="V1429" i="36"/>
  <c r="W1429" i="36"/>
  <c r="X1429" i="36"/>
  <c r="Y1429" i="36"/>
  <c r="Z1429" i="36"/>
  <c r="AA1429" i="36"/>
  <c r="AB1429" i="36"/>
  <c r="AC1429" i="36"/>
  <c r="AD1429" i="36"/>
  <c r="AE1429" i="36"/>
  <c r="AF1429" i="36"/>
  <c r="AG1429" i="36"/>
  <c r="AH1429" i="36"/>
  <c r="AI1429" i="36"/>
  <c r="AJ1429" i="36"/>
  <c r="AK1429" i="36"/>
  <c r="AL1429" i="36"/>
  <c r="AM1429" i="36"/>
  <c r="R1430" i="36"/>
  <c r="S1430" i="36"/>
  <c r="T1430" i="36"/>
  <c r="U1430" i="36"/>
  <c r="V1430" i="36"/>
  <c r="W1430" i="36"/>
  <c r="X1430" i="36"/>
  <c r="Y1430" i="36"/>
  <c r="Z1430" i="36"/>
  <c r="AA1430" i="36"/>
  <c r="AB1430" i="36"/>
  <c r="AC1430" i="36"/>
  <c r="AD1430" i="36"/>
  <c r="AE1430" i="36"/>
  <c r="AF1430" i="36"/>
  <c r="AG1430" i="36"/>
  <c r="AH1430" i="36"/>
  <c r="AI1430" i="36"/>
  <c r="AJ1430" i="36"/>
  <c r="AK1430" i="36"/>
  <c r="AL1430" i="36"/>
  <c r="AM1430" i="36"/>
  <c r="R1431" i="36"/>
  <c r="S1431" i="36"/>
  <c r="T1431" i="36"/>
  <c r="U1431" i="36"/>
  <c r="V1431" i="36"/>
  <c r="W1431" i="36"/>
  <c r="X1431" i="36"/>
  <c r="Y1431" i="36"/>
  <c r="Z1431" i="36"/>
  <c r="AA1431" i="36"/>
  <c r="AB1431" i="36"/>
  <c r="AC1431" i="36"/>
  <c r="AD1431" i="36"/>
  <c r="AE1431" i="36"/>
  <c r="AF1431" i="36"/>
  <c r="AG1431" i="36"/>
  <c r="AH1431" i="36"/>
  <c r="AI1431" i="36"/>
  <c r="AJ1431" i="36"/>
  <c r="AK1431" i="36"/>
  <c r="AL1431" i="36"/>
  <c r="AM1431" i="36"/>
  <c r="R1432" i="36"/>
  <c r="S1432" i="36"/>
  <c r="T1432" i="36"/>
  <c r="U1432" i="36"/>
  <c r="V1432" i="36"/>
  <c r="W1432" i="36"/>
  <c r="X1432" i="36"/>
  <c r="Y1432" i="36"/>
  <c r="Z1432" i="36"/>
  <c r="AA1432" i="36"/>
  <c r="AB1432" i="36"/>
  <c r="AC1432" i="36"/>
  <c r="AD1432" i="36"/>
  <c r="AE1432" i="36"/>
  <c r="AF1432" i="36"/>
  <c r="AG1432" i="36"/>
  <c r="AH1432" i="36"/>
  <c r="AI1432" i="36"/>
  <c r="AJ1432" i="36"/>
  <c r="AK1432" i="36"/>
  <c r="AL1432" i="36"/>
  <c r="AM1432" i="36"/>
  <c r="R1433" i="36"/>
  <c r="S1433" i="36"/>
  <c r="T1433" i="36"/>
  <c r="U1433" i="36"/>
  <c r="V1433" i="36"/>
  <c r="W1433" i="36"/>
  <c r="X1433" i="36"/>
  <c r="Y1433" i="36"/>
  <c r="Z1433" i="36"/>
  <c r="AA1433" i="36"/>
  <c r="AB1433" i="36"/>
  <c r="AC1433" i="36"/>
  <c r="AD1433" i="36"/>
  <c r="AE1433" i="36"/>
  <c r="AF1433" i="36"/>
  <c r="AG1433" i="36"/>
  <c r="AH1433" i="36"/>
  <c r="AI1433" i="36"/>
  <c r="AJ1433" i="36"/>
  <c r="AK1433" i="36"/>
  <c r="AL1433" i="36"/>
  <c r="AM1433" i="36"/>
  <c r="R1434" i="36"/>
  <c r="S1434" i="36"/>
  <c r="T1434" i="36"/>
  <c r="U1434" i="36"/>
  <c r="V1434" i="36"/>
  <c r="W1434" i="36"/>
  <c r="X1434" i="36"/>
  <c r="Y1434" i="36"/>
  <c r="Z1434" i="36"/>
  <c r="AA1434" i="36"/>
  <c r="AB1434" i="36"/>
  <c r="AC1434" i="36"/>
  <c r="AD1434" i="36"/>
  <c r="AE1434" i="36"/>
  <c r="AF1434" i="36"/>
  <c r="AG1434" i="36"/>
  <c r="AH1434" i="36"/>
  <c r="AI1434" i="36"/>
  <c r="AJ1434" i="36"/>
  <c r="AK1434" i="36"/>
  <c r="AL1434" i="36"/>
  <c r="AM1434" i="36"/>
  <c r="R1435" i="36"/>
  <c r="S1435" i="36"/>
  <c r="T1435" i="36"/>
  <c r="U1435" i="36"/>
  <c r="V1435" i="36"/>
  <c r="W1435" i="36"/>
  <c r="X1435" i="36"/>
  <c r="Y1435" i="36"/>
  <c r="Z1435" i="36"/>
  <c r="AA1435" i="36"/>
  <c r="AB1435" i="36"/>
  <c r="AC1435" i="36"/>
  <c r="AD1435" i="36"/>
  <c r="AE1435" i="36"/>
  <c r="AF1435" i="36"/>
  <c r="AG1435" i="36"/>
  <c r="AH1435" i="36"/>
  <c r="AI1435" i="36"/>
  <c r="AJ1435" i="36"/>
  <c r="AK1435" i="36"/>
  <c r="AL1435" i="36"/>
  <c r="AM1435" i="36"/>
  <c r="R1436" i="36"/>
  <c r="S1436" i="36"/>
  <c r="T1436" i="36"/>
  <c r="U1436" i="36"/>
  <c r="V1436" i="36"/>
  <c r="W1436" i="36"/>
  <c r="X1436" i="36"/>
  <c r="Y1436" i="36"/>
  <c r="Z1436" i="36"/>
  <c r="AA1436" i="36"/>
  <c r="AB1436" i="36"/>
  <c r="AC1436" i="36"/>
  <c r="AD1436" i="36"/>
  <c r="AE1436" i="36"/>
  <c r="AF1436" i="36"/>
  <c r="AG1436" i="36"/>
  <c r="AH1436" i="36"/>
  <c r="AI1436" i="36"/>
  <c r="AJ1436" i="36"/>
  <c r="AK1436" i="36"/>
  <c r="AL1436" i="36"/>
  <c r="AM1436" i="36"/>
  <c r="R1437" i="36"/>
  <c r="S1437" i="36"/>
  <c r="T1437" i="36"/>
  <c r="U1437" i="36"/>
  <c r="V1437" i="36"/>
  <c r="W1437" i="36"/>
  <c r="X1437" i="36"/>
  <c r="Y1437" i="36"/>
  <c r="Z1437" i="36"/>
  <c r="AA1437" i="36"/>
  <c r="AB1437" i="36"/>
  <c r="AC1437" i="36"/>
  <c r="AD1437" i="36"/>
  <c r="AE1437" i="36"/>
  <c r="AF1437" i="36"/>
  <c r="AG1437" i="36"/>
  <c r="AH1437" i="36"/>
  <c r="AI1437" i="36"/>
  <c r="AJ1437" i="36"/>
  <c r="AK1437" i="36"/>
  <c r="AL1437" i="36"/>
  <c r="AM1437" i="36"/>
  <c r="R1438" i="36"/>
  <c r="S1438" i="36"/>
  <c r="T1438" i="36"/>
  <c r="U1438" i="36"/>
  <c r="V1438" i="36"/>
  <c r="W1438" i="36"/>
  <c r="X1438" i="36"/>
  <c r="Y1438" i="36"/>
  <c r="Z1438" i="36"/>
  <c r="AA1438" i="36"/>
  <c r="AB1438" i="36"/>
  <c r="AC1438" i="36"/>
  <c r="AD1438" i="36"/>
  <c r="AE1438" i="36"/>
  <c r="AF1438" i="36"/>
  <c r="AG1438" i="36"/>
  <c r="AH1438" i="36"/>
  <c r="AI1438" i="36"/>
  <c r="AJ1438" i="36"/>
  <c r="AK1438" i="36"/>
  <c r="AL1438" i="36"/>
  <c r="AM1438" i="36"/>
  <c r="R1439" i="36"/>
  <c r="S1439" i="36"/>
  <c r="T1439" i="36"/>
  <c r="U1439" i="36"/>
  <c r="V1439" i="36"/>
  <c r="W1439" i="36"/>
  <c r="X1439" i="36"/>
  <c r="Y1439" i="36"/>
  <c r="Z1439" i="36"/>
  <c r="AA1439" i="36"/>
  <c r="AB1439" i="36"/>
  <c r="AC1439" i="36"/>
  <c r="AD1439" i="36"/>
  <c r="AE1439" i="36"/>
  <c r="AF1439" i="36"/>
  <c r="AG1439" i="36"/>
  <c r="AH1439" i="36"/>
  <c r="AI1439" i="36"/>
  <c r="AJ1439" i="36"/>
  <c r="AK1439" i="36"/>
  <c r="AL1439" i="36"/>
  <c r="AM1439" i="36"/>
  <c r="R1440" i="36"/>
  <c r="S1440" i="36"/>
  <c r="T1440" i="36"/>
  <c r="U1440" i="36"/>
  <c r="V1440" i="36"/>
  <c r="W1440" i="36"/>
  <c r="X1440" i="36"/>
  <c r="Y1440" i="36"/>
  <c r="Z1440" i="36"/>
  <c r="AA1440" i="36"/>
  <c r="AB1440" i="36"/>
  <c r="AC1440" i="36"/>
  <c r="AD1440" i="36"/>
  <c r="AE1440" i="36"/>
  <c r="AF1440" i="36"/>
  <c r="AG1440" i="36"/>
  <c r="AH1440" i="36"/>
  <c r="AI1440" i="36"/>
  <c r="AJ1440" i="36"/>
  <c r="AK1440" i="36"/>
  <c r="AL1440" i="36"/>
  <c r="AM1440" i="36"/>
  <c r="R1441" i="36"/>
  <c r="S1441" i="36"/>
  <c r="T1441" i="36"/>
  <c r="U1441" i="36"/>
  <c r="V1441" i="36"/>
  <c r="W1441" i="36"/>
  <c r="X1441" i="36"/>
  <c r="Y1441" i="36"/>
  <c r="Z1441" i="36"/>
  <c r="AA1441" i="36"/>
  <c r="AB1441" i="36"/>
  <c r="AC1441" i="36"/>
  <c r="AD1441" i="36"/>
  <c r="AE1441" i="36"/>
  <c r="AF1441" i="36"/>
  <c r="AG1441" i="36"/>
  <c r="AH1441" i="36"/>
  <c r="AI1441" i="36"/>
  <c r="AJ1441" i="36"/>
  <c r="AK1441" i="36"/>
  <c r="AL1441" i="36"/>
  <c r="AM1441" i="36"/>
  <c r="R1442" i="36"/>
  <c r="S1442" i="36"/>
  <c r="T1442" i="36"/>
  <c r="U1442" i="36"/>
  <c r="V1442" i="36"/>
  <c r="W1442" i="36"/>
  <c r="X1442" i="36"/>
  <c r="Y1442" i="36"/>
  <c r="Z1442" i="36"/>
  <c r="AA1442" i="36"/>
  <c r="AB1442" i="36"/>
  <c r="AC1442" i="36"/>
  <c r="AD1442" i="36"/>
  <c r="AE1442" i="36"/>
  <c r="AF1442" i="36"/>
  <c r="AG1442" i="36"/>
  <c r="AH1442" i="36"/>
  <c r="AI1442" i="36"/>
  <c r="AJ1442" i="36"/>
  <c r="AK1442" i="36"/>
  <c r="AL1442" i="36"/>
  <c r="AM1442" i="36"/>
  <c r="R1443" i="36"/>
  <c r="S1443" i="36"/>
  <c r="T1443" i="36"/>
  <c r="U1443" i="36"/>
  <c r="V1443" i="36"/>
  <c r="W1443" i="36"/>
  <c r="X1443" i="36"/>
  <c r="Y1443" i="36"/>
  <c r="Z1443" i="36"/>
  <c r="AA1443" i="36"/>
  <c r="AB1443" i="36"/>
  <c r="AC1443" i="36"/>
  <c r="AD1443" i="36"/>
  <c r="AE1443" i="36"/>
  <c r="AF1443" i="36"/>
  <c r="AG1443" i="36"/>
  <c r="AH1443" i="36"/>
  <c r="AI1443" i="36"/>
  <c r="AJ1443" i="36"/>
  <c r="AK1443" i="36"/>
  <c r="AL1443" i="36"/>
  <c r="AM1443" i="36"/>
  <c r="R1444" i="36"/>
  <c r="S1444" i="36"/>
  <c r="T1444" i="36"/>
  <c r="U1444" i="36"/>
  <c r="V1444" i="36"/>
  <c r="W1444" i="36"/>
  <c r="X1444" i="36"/>
  <c r="Y1444" i="36"/>
  <c r="Z1444" i="36"/>
  <c r="AA1444" i="36"/>
  <c r="AB1444" i="36"/>
  <c r="AC1444" i="36"/>
  <c r="AD1444" i="36"/>
  <c r="AE1444" i="36"/>
  <c r="AF1444" i="36"/>
  <c r="AG1444" i="36"/>
  <c r="AH1444" i="36"/>
  <c r="AI1444" i="36"/>
  <c r="AJ1444" i="36"/>
  <c r="AK1444" i="36"/>
  <c r="AL1444" i="36"/>
  <c r="AM1444" i="36"/>
  <c r="R1445" i="36"/>
  <c r="S1445" i="36"/>
  <c r="T1445" i="36"/>
  <c r="U1445" i="36"/>
  <c r="V1445" i="36"/>
  <c r="W1445" i="36"/>
  <c r="X1445" i="36"/>
  <c r="Y1445" i="36"/>
  <c r="Z1445" i="36"/>
  <c r="AA1445" i="36"/>
  <c r="AB1445" i="36"/>
  <c r="AC1445" i="36"/>
  <c r="AD1445" i="36"/>
  <c r="AE1445" i="36"/>
  <c r="AF1445" i="36"/>
  <c r="AG1445" i="36"/>
  <c r="AH1445" i="36"/>
  <c r="AI1445" i="36"/>
  <c r="AJ1445" i="36"/>
  <c r="AK1445" i="36"/>
  <c r="AL1445" i="36"/>
  <c r="AM1445" i="36"/>
  <c r="R1446" i="36"/>
  <c r="S1446" i="36"/>
  <c r="T1446" i="36"/>
  <c r="U1446" i="36"/>
  <c r="V1446" i="36"/>
  <c r="W1446" i="36"/>
  <c r="X1446" i="36"/>
  <c r="Y1446" i="36"/>
  <c r="Z1446" i="36"/>
  <c r="AA1446" i="36"/>
  <c r="AB1446" i="36"/>
  <c r="AC1446" i="36"/>
  <c r="AD1446" i="36"/>
  <c r="AE1446" i="36"/>
  <c r="AF1446" i="36"/>
  <c r="AG1446" i="36"/>
  <c r="AH1446" i="36"/>
  <c r="AI1446" i="36"/>
  <c r="AJ1446" i="36"/>
  <c r="AK1446" i="36"/>
  <c r="AL1446" i="36"/>
  <c r="AM1446" i="36"/>
  <c r="R1447" i="36"/>
  <c r="S1447" i="36"/>
  <c r="T1447" i="36"/>
  <c r="U1447" i="36"/>
  <c r="V1447" i="36"/>
  <c r="W1447" i="36"/>
  <c r="X1447" i="36"/>
  <c r="Y1447" i="36"/>
  <c r="Z1447" i="36"/>
  <c r="AA1447" i="36"/>
  <c r="AB1447" i="36"/>
  <c r="AC1447" i="36"/>
  <c r="AD1447" i="36"/>
  <c r="AE1447" i="36"/>
  <c r="AF1447" i="36"/>
  <c r="AG1447" i="36"/>
  <c r="AH1447" i="36"/>
  <c r="AI1447" i="36"/>
  <c r="AJ1447" i="36"/>
  <c r="AK1447" i="36"/>
  <c r="AL1447" i="36"/>
  <c r="AM1447" i="36"/>
  <c r="R1448" i="36"/>
  <c r="S1448" i="36"/>
  <c r="T1448" i="36"/>
  <c r="U1448" i="36"/>
  <c r="V1448" i="36"/>
  <c r="W1448" i="36"/>
  <c r="X1448" i="36"/>
  <c r="Y1448" i="36"/>
  <c r="Z1448" i="36"/>
  <c r="AA1448" i="36"/>
  <c r="AB1448" i="36"/>
  <c r="AC1448" i="36"/>
  <c r="AD1448" i="36"/>
  <c r="AE1448" i="36"/>
  <c r="AF1448" i="36"/>
  <c r="AG1448" i="36"/>
  <c r="AH1448" i="36"/>
  <c r="AI1448" i="36"/>
  <c r="AJ1448" i="36"/>
  <c r="AK1448" i="36"/>
  <c r="AL1448" i="36"/>
  <c r="AM1448" i="36"/>
  <c r="R1449" i="36"/>
  <c r="S1449" i="36"/>
  <c r="T1449" i="36"/>
  <c r="U1449" i="36"/>
  <c r="V1449" i="36"/>
  <c r="W1449" i="36"/>
  <c r="X1449" i="36"/>
  <c r="Y1449" i="36"/>
  <c r="Z1449" i="36"/>
  <c r="AA1449" i="36"/>
  <c r="AB1449" i="36"/>
  <c r="AC1449" i="36"/>
  <c r="AD1449" i="36"/>
  <c r="AE1449" i="36"/>
  <c r="AF1449" i="36"/>
  <c r="AG1449" i="36"/>
  <c r="AH1449" i="36"/>
  <c r="AI1449" i="36"/>
  <c r="AJ1449" i="36"/>
  <c r="AK1449" i="36"/>
  <c r="AL1449" i="36"/>
  <c r="AM1449" i="36"/>
  <c r="R1450" i="36"/>
  <c r="S1450" i="36"/>
  <c r="T1450" i="36"/>
  <c r="U1450" i="36"/>
  <c r="V1450" i="36"/>
  <c r="W1450" i="36"/>
  <c r="X1450" i="36"/>
  <c r="Y1450" i="36"/>
  <c r="Z1450" i="36"/>
  <c r="AA1450" i="36"/>
  <c r="AB1450" i="36"/>
  <c r="AC1450" i="36"/>
  <c r="AD1450" i="36"/>
  <c r="AE1450" i="36"/>
  <c r="AF1450" i="36"/>
  <c r="AG1450" i="36"/>
  <c r="AH1450" i="36"/>
  <c r="AI1450" i="36"/>
  <c r="AJ1450" i="36"/>
  <c r="AK1450" i="36"/>
  <c r="AL1450" i="36"/>
  <c r="AM1450" i="36"/>
  <c r="R1451" i="36"/>
  <c r="S1451" i="36"/>
  <c r="T1451" i="36"/>
  <c r="U1451" i="36"/>
  <c r="V1451" i="36"/>
  <c r="W1451" i="36"/>
  <c r="X1451" i="36"/>
  <c r="Y1451" i="36"/>
  <c r="Z1451" i="36"/>
  <c r="AA1451" i="36"/>
  <c r="AB1451" i="36"/>
  <c r="AC1451" i="36"/>
  <c r="AD1451" i="36"/>
  <c r="AE1451" i="36"/>
  <c r="AF1451" i="36"/>
  <c r="AG1451" i="36"/>
  <c r="AH1451" i="36"/>
  <c r="AI1451" i="36"/>
  <c r="AJ1451" i="36"/>
  <c r="AK1451" i="36"/>
  <c r="AL1451" i="36"/>
  <c r="AM1451" i="36"/>
  <c r="R1452" i="36"/>
  <c r="S1452" i="36"/>
  <c r="T1452" i="36"/>
  <c r="U1452" i="36"/>
  <c r="V1452" i="36"/>
  <c r="W1452" i="36"/>
  <c r="X1452" i="36"/>
  <c r="Y1452" i="36"/>
  <c r="Z1452" i="36"/>
  <c r="AA1452" i="36"/>
  <c r="AB1452" i="36"/>
  <c r="AC1452" i="36"/>
  <c r="AD1452" i="36"/>
  <c r="AE1452" i="36"/>
  <c r="AF1452" i="36"/>
  <c r="AG1452" i="36"/>
  <c r="AH1452" i="36"/>
  <c r="AI1452" i="36"/>
  <c r="AJ1452" i="36"/>
  <c r="AK1452" i="36"/>
  <c r="AL1452" i="36"/>
  <c r="AM1452" i="36"/>
  <c r="R1453" i="36"/>
  <c r="S1453" i="36"/>
  <c r="T1453" i="36"/>
  <c r="U1453" i="36"/>
  <c r="V1453" i="36"/>
  <c r="W1453" i="36"/>
  <c r="X1453" i="36"/>
  <c r="Y1453" i="36"/>
  <c r="Z1453" i="36"/>
  <c r="AA1453" i="36"/>
  <c r="AB1453" i="36"/>
  <c r="AC1453" i="36"/>
  <c r="AD1453" i="36"/>
  <c r="AE1453" i="36"/>
  <c r="AF1453" i="36"/>
  <c r="AG1453" i="36"/>
  <c r="AH1453" i="36"/>
  <c r="AI1453" i="36"/>
  <c r="AJ1453" i="36"/>
  <c r="AK1453" i="36"/>
  <c r="AL1453" i="36"/>
  <c r="AM1453" i="36"/>
  <c r="R1454" i="36"/>
  <c r="S1454" i="36"/>
  <c r="T1454" i="36"/>
  <c r="U1454" i="36"/>
  <c r="V1454" i="36"/>
  <c r="W1454" i="36"/>
  <c r="X1454" i="36"/>
  <c r="Y1454" i="36"/>
  <c r="Z1454" i="36"/>
  <c r="AA1454" i="36"/>
  <c r="AB1454" i="36"/>
  <c r="AC1454" i="36"/>
  <c r="AD1454" i="36"/>
  <c r="AE1454" i="36"/>
  <c r="AF1454" i="36"/>
  <c r="AG1454" i="36"/>
  <c r="AH1454" i="36"/>
  <c r="AI1454" i="36"/>
  <c r="AJ1454" i="36"/>
  <c r="AK1454" i="36"/>
  <c r="AL1454" i="36"/>
  <c r="AM1454" i="36"/>
  <c r="R1455" i="36"/>
  <c r="S1455" i="36"/>
  <c r="T1455" i="36"/>
  <c r="U1455" i="36"/>
  <c r="V1455" i="36"/>
  <c r="W1455" i="36"/>
  <c r="X1455" i="36"/>
  <c r="Y1455" i="36"/>
  <c r="Z1455" i="36"/>
  <c r="AA1455" i="36"/>
  <c r="AB1455" i="36"/>
  <c r="AC1455" i="36"/>
  <c r="AD1455" i="36"/>
  <c r="AE1455" i="36"/>
  <c r="AF1455" i="36"/>
  <c r="AG1455" i="36"/>
  <c r="AH1455" i="36"/>
  <c r="AI1455" i="36"/>
  <c r="AJ1455" i="36"/>
  <c r="AK1455" i="36"/>
  <c r="AL1455" i="36"/>
  <c r="AM1455" i="36"/>
  <c r="R1456" i="36"/>
  <c r="S1456" i="36"/>
  <c r="T1456" i="36"/>
  <c r="U1456" i="36"/>
  <c r="V1456" i="36"/>
  <c r="W1456" i="36"/>
  <c r="X1456" i="36"/>
  <c r="Y1456" i="36"/>
  <c r="Z1456" i="36"/>
  <c r="AA1456" i="36"/>
  <c r="AB1456" i="36"/>
  <c r="AC1456" i="36"/>
  <c r="AD1456" i="36"/>
  <c r="AE1456" i="36"/>
  <c r="AF1456" i="36"/>
  <c r="AG1456" i="36"/>
  <c r="AH1456" i="36"/>
  <c r="AI1456" i="36"/>
  <c r="AJ1456" i="36"/>
  <c r="AK1456" i="36"/>
  <c r="AL1456" i="36"/>
  <c r="AM1456" i="36"/>
  <c r="R1457" i="36"/>
  <c r="S1457" i="36"/>
  <c r="T1457" i="36"/>
  <c r="U1457" i="36"/>
  <c r="V1457" i="36"/>
  <c r="W1457" i="36"/>
  <c r="X1457" i="36"/>
  <c r="Y1457" i="36"/>
  <c r="Z1457" i="36"/>
  <c r="AA1457" i="36"/>
  <c r="AB1457" i="36"/>
  <c r="AC1457" i="36"/>
  <c r="AD1457" i="36"/>
  <c r="AE1457" i="36"/>
  <c r="AF1457" i="36"/>
  <c r="AG1457" i="36"/>
  <c r="AH1457" i="36"/>
  <c r="AI1457" i="36"/>
  <c r="AJ1457" i="36"/>
  <c r="AK1457" i="36"/>
  <c r="AL1457" i="36"/>
  <c r="AM1457" i="36"/>
  <c r="R1458" i="36"/>
  <c r="S1458" i="36"/>
  <c r="T1458" i="36"/>
  <c r="U1458" i="36"/>
  <c r="V1458" i="36"/>
  <c r="W1458" i="36"/>
  <c r="X1458" i="36"/>
  <c r="Y1458" i="36"/>
  <c r="Z1458" i="36"/>
  <c r="AA1458" i="36"/>
  <c r="AB1458" i="36"/>
  <c r="AC1458" i="36"/>
  <c r="AD1458" i="36"/>
  <c r="AE1458" i="36"/>
  <c r="AF1458" i="36"/>
  <c r="AG1458" i="36"/>
  <c r="AH1458" i="36"/>
  <c r="AI1458" i="36"/>
  <c r="AJ1458" i="36"/>
  <c r="AK1458" i="36"/>
  <c r="AL1458" i="36"/>
  <c r="AM1458" i="36"/>
  <c r="R1459" i="36"/>
  <c r="S1459" i="36"/>
  <c r="T1459" i="36"/>
  <c r="U1459" i="36"/>
  <c r="V1459" i="36"/>
  <c r="W1459" i="36"/>
  <c r="X1459" i="36"/>
  <c r="Y1459" i="36"/>
  <c r="Z1459" i="36"/>
  <c r="AA1459" i="36"/>
  <c r="AB1459" i="36"/>
  <c r="AC1459" i="36"/>
  <c r="AD1459" i="36"/>
  <c r="AE1459" i="36"/>
  <c r="AF1459" i="36"/>
  <c r="AG1459" i="36"/>
  <c r="AH1459" i="36"/>
  <c r="AI1459" i="36"/>
  <c r="AJ1459" i="36"/>
  <c r="AK1459" i="36"/>
  <c r="AL1459" i="36"/>
  <c r="AM1459" i="36"/>
  <c r="R1460" i="36"/>
  <c r="S1460" i="36"/>
  <c r="T1460" i="36"/>
  <c r="U1460" i="36"/>
  <c r="V1460" i="36"/>
  <c r="W1460" i="36"/>
  <c r="X1460" i="36"/>
  <c r="Y1460" i="36"/>
  <c r="Z1460" i="36"/>
  <c r="AA1460" i="36"/>
  <c r="AB1460" i="36"/>
  <c r="AC1460" i="36"/>
  <c r="AD1460" i="36"/>
  <c r="AE1460" i="36"/>
  <c r="AF1460" i="36"/>
  <c r="AG1460" i="36"/>
  <c r="AH1460" i="36"/>
  <c r="AI1460" i="36"/>
  <c r="AJ1460" i="36"/>
  <c r="AK1460" i="36"/>
  <c r="AL1460" i="36"/>
  <c r="AM1460" i="36"/>
  <c r="R1461" i="36"/>
  <c r="S1461" i="36"/>
  <c r="T1461" i="36"/>
  <c r="U1461" i="36"/>
  <c r="V1461" i="36"/>
  <c r="W1461" i="36"/>
  <c r="X1461" i="36"/>
  <c r="Y1461" i="36"/>
  <c r="Z1461" i="36"/>
  <c r="AA1461" i="36"/>
  <c r="AB1461" i="36"/>
  <c r="AC1461" i="36"/>
  <c r="AD1461" i="36"/>
  <c r="AE1461" i="36"/>
  <c r="AF1461" i="36"/>
  <c r="AG1461" i="36"/>
  <c r="AH1461" i="36"/>
  <c r="AI1461" i="36"/>
  <c r="AJ1461" i="36"/>
  <c r="AK1461" i="36"/>
  <c r="AL1461" i="36"/>
  <c r="AM1461" i="36"/>
  <c r="R1462" i="36"/>
  <c r="S1462" i="36"/>
  <c r="T1462" i="36"/>
  <c r="U1462" i="36"/>
  <c r="V1462" i="36"/>
  <c r="W1462" i="36"/>
  <c r="X1462" i="36"/>
  <c r="Y1462" i="36"/>
  <c r="Z1462" i="36"/>
  <c r="AA1462" i="36"/>
  <c r="AB1462" i="36"/>
  <c r="AC1462" i="36"/>
  <c r="AD1462" i="36"/>
  <c r="AE1462" i="36"/>
  <c r="AF1462" i="36"/>
  <c r="AG1462" i="36"/>
  <c r="AH1462" i="36"/>
  <c r="AI1462" i="36"/>
  <c r="AJ1462" i="36"/>
  <c r="AK1462" i="36"/>
  <c r="AL1462" i="36"/>
  <c r="AM1462" i="36"/>
  <c r="R1463" i="36"/>
  <c r="S1463" i="36"/>
  <c r="T1463" i="36"/>
  <c r="U1463" i="36"/>
  <c r="V1463" i="36"/>
  <c r="W1463" i="36"/>
  <c r="X1463" i="36"/>
  <c r="Y1463" i="36"/>
  <c r="Z1463" i="36"/>
  <c r="AA1463" i="36"/>
  <c r="AB1463" i="36"/>
  <c r="AC1463" i="36"/>
  <c r="AD1463" i="36"/>
  <c r="AE1463" i="36"/>
  <c r="AF1463" i="36"/>
  <c r="AG1463" i="36"/>
  <c r="AH1463" i="36"/>
  <c r="AI1463" i="36"/>
  <c r="AJ1463" i="36"/>
  <c r="AK1463" i="36"/>
  <c r="AL1463" i="36"/>
  <c r="AM1463" i="36"/>
  <c r="R1464" i="36"/>
  <c r="S1464" i="36"/>
  <c r="T1464" i="36"/>
  <c r="U1464" i="36"/>
  <c r="V1464" i="36"/>
  <c r="W1464" i="36"/>
  <c r="X1464" i="36"/>
  <c r="Y1464" i="36"/>
  <c r="Z1464" i="36"/>
  <c r="AA1464" i="36"/>
  <c r="AB1464" i="36"/>
  <c r="AC1464" i="36"/>
  <c r="AD1464" i="36"/>
  <c r="AE1464" i="36"/>
  <c r="AF1464" i="36"/>
  <c r="AG1464" i="36"/>
  <c r="AH1464" i="36"/>
  <c r="AI1464" i="36"/>
  <c r="AJ1464" i="36"/>
  <c r="AK1464" i="36"/>
  <c r="AL1464" i="36"/>
  <c r="AM1464" i="36"/>
  <c r="R1465" i="36"/>
  <c r="S1465" i="36"/>
  <c r="T1465" i="36"/>
  <c r="U1465" i="36"/>
  <c r="V1465" i="36"/>
  <c r="W1465" i="36"/>
  <c r="X1465" i="36"/>
  <c r="Y1465" i="36"/>
  <c r="Z1465" i="36"/>
  <c r="AA1465" i="36"/>
  <c r="AB1465" i="36"/>
  <c r="AC1465" i="36"/>
  <c r="AD1465" i="36"/>
  <c r="AE1465" i="36"/>
  <c r="AF1465" i="36"/>
  <c r="AG1465" i="36"/>
  <c r="AH1465" i="36"/>
  <c r="AI1465" i="36"/>
  <c r="AJ1465" i="36"/>
  <c r="AK1465" i="36"/>
  <c r="AL1465" i="36"/>
  <c r="AM1465" i="36"/>
  <c r="R1466" i="36"/>
  <c r="S1466" i="36"/>
  <c r="T1466" i="36"/>
  <c r="U1466" i="36"/>
  <c r="V1466" i="36"/>
  <c r="W1466" i="36"/>
  <c r="X1466" i="36"/>
  <c r="Y1466" i="36"/>
  <c r="Z1466" i="36"/>
  <c r="AA1466" i="36"/>
  <c r="AB1466" i="36"/>
  <c r="AC1466" i="36"/>
  <c r="AD1466" i="36"/>
  <c r="AE1466" i="36"/>
  <c r="AF1466" i="36"/>
  <c r="AG1466" i="36"/>
  <c r="AH1466" i="36"/>
  <c r="AI1466" i="36"/>
  <c r="AJ1466" i="36"/>
  <c r="AK1466" i="36"/>
  <c r="AL1466" i="36"/>
  <c r="AM1466" i="36"/>
  <c r="R1467" i="36"/>
  <c r="S1467" i="36"/>
  <c r="T1467" i="36"/>
  <c r="U1467" i="36"/>
  <c r="V1467" i="36"/>
  <c r="W1467" i="36"/>
  <c r="X1467" i="36"/>
  <c r="Y1467" i="36"/>
  <c r="Z1467" i="36"/>
  <c r="AA1467" i="36"/>
  <c r="AB1467" i="36"/>
  <c r="AC1467" i="36"/>
  <c r="AD1467" i="36"/>
  <c r="AE1467" i="36"/>
  <c r="AF1467" i="36"/>
  <c r="AG1467" i="36"/>
  <c r="AH1467" i="36"/>
  <c r="AI1467" i="36"/>
  <c r="AJ1467" i="36"/>
  <c r="AK1467" i="36"/>
  <c r="AL1467" i="36"/>
  <c r="AM1467" i="36"/>
  <c r="R1468" i="36"/>
  <c r="S1468" i="36"/>
  <c r="T1468" i="36"/>
  <c r="U1468" i="36"/>
  <c r="V1468" i="36"/>
  <c r="W1468" i="36"/>
  <c r="X1468" i="36"/>
  <c r="Y1468" i="36"/>
  <c r="Z1468" i="36"/>
  <c r="AA1468" i="36"/>
  <c r="AB1468" i="36"/>
  <c r="AC1468" i="36"/>
  <c r="AD1468" i="36"/>
  <c r="AE1468" i="36"/>
  <c r="AF1468" i="36"/>
  <c r="AG1468" i="36"/>
  <c r="AH1468" i="36"/>
  <c r="AI1468" i="36"/>
  <c r="AJ1468" i="36"/>
  <c r="AK1468" i="36"/>
  <c r="AL1468" i="36"/>
  <c r="AM1468" i="36"/>
  <c r="R1469" i="36"/>
  <c r="S1469" i="36"/>
  <c r="T1469" i="36"/>
  <c r="U1469" i="36"/>
  <c r="V1469" i="36"/>
  <c r="W1469" i="36"/>
  <c r="X1469" i="36"/>
  <c r="Y1469" i="36"/>
  <c r="Z1469" i="36"/>
  <c r="AA1469" i="36"/>
  <c r="AB1469" i="36"/>
  <c r="AC1469" i="36"/>
  <c r="AD1469" i="36"/>
  <c r="AE1469" i="36"/>
  <c r="AF1469" i="36"/>
  <c r="AG1469" i="36"/>
  <c r="AH1469" i="36"/>
  <c r="AI1469" i="36"/>
  <c r="AJ1469" i="36"/>
  <c r="AK1469" i="36"/>
  <c r="AL1469" i="36"/>
  <c r="AM1469" i="36"/>
  <c r="R1470" i="36"/>
  <c r="S1470" i="36"/>
  <c r="T1470" i="36"/>
  <c r="U1470" i="36"/>
  <c r="V1470" i="36"/>
  <c r="W1470" i="36"/>
  <c r="X1470" i="36"/>
  <c r="Y1470" i="36"/>
  <c r="Z1470" i="36"/>
  <c r="AA1470" i="36"/>
  <c r="AB1470" i="36"/>
  <c r="AC1470" i="36"/>
  <c r="AD1470" i="36"/>
  <c r="AE1470" i="36"/>
  <c r="AF1470" i="36"/>
  <c r="AG1470" i="36"/>
  <c r="AH1470" i="36"/>
  <c r="AI1470" i="36"/>
  <c r="AJ1470" i="36"/>
  <c r="AK1470" i="36"/>
  <c r="AL1470" i="36"/>
  <c r="AM1470" i="36"/>
  <c r="R1471" i="36"/>
  <c r="S1471" i="36"/>
  <c r="T1471" i="36"/>
  <c r="U1471" i="36"/>
  <c r="V1471" i="36"/>
  <c r="W1471" i="36"/>
  <c r="X1471" i="36"/>
  <c r="Y1471" i="36"/>
  <c r="Z1471" i="36"/>
  <c r="AA1471" i="36"/>
  <c r="AB1471" i="36"/>
  <c r="AC1471" i="36"/>
  <c r="AD1471" i="36"/>
  <c r="AE1471" i="36"/>
  <c r="AF1471" i="36"/>
  <c r="AG1471" i="36"/>
  <c r="AH1471" i="36"/>
  <c r="AI1471" i="36"/>
  <c r="AJ1471" i="36"/>
  <c r="AK1471" i="36"/>
  <c r="AL1471" i="36"/>
  <c r="AM1471" i="36"/>
  <c r="R1472" i="36"/>
  <c r="S1472" i="36"/>
  <c r="T1472" i="36"/>
  <c r="U1472" i="36"/>
  <c r="V1472" i="36"/>
  <c r="W1472" i="36"/>
  <c r="X1472" i="36"/>
  <c r="Y1472" i="36"/>
  <c r="Z1472" i="36"/>
  <c r="AA1472" i="36"/>
  <c r="AB1472" i="36"/>
  <c r="AC1472" i="36"/>
  <c r="AD1472" i="36"/>
  <c r="AE1472" i="36"/>
  <c r="AF1472" i="36"/>
  <c r="AG1472" i="36"/>
  <c r="AH1472" i="36"/>
  <c r="AI1472" i="36"/>
  <c r="AJ1472" i="36"/>
  <c r="AK1472" i="36"/>
  <c r="AL1472" i="36"/>
  <c r="AM1472" i="36"/>
  <c r="R1473" i="36"/>
  <c r="S1473" i="36"/>
  <c r="T1473" i="36"/>
  <c r="U1473" i="36"/>
  <c r="V1473" i="36"/>
  <c r="W1473" i="36"/>
  <c r="X1473" i="36"/>
  <c r="Y1473" i="36"/>
  <c r="Z1473" i="36"/>
  <c r="AA1473" i="36"/>
  <c r="AB1473" i="36"/>
  <c r="AC1473" i="36"/>
  <c r="AD1473" i="36"/>
  <c r="AE1473" i="36"/>
  <c r="AF1473" i="36"/>
  <c r="AG1473" i="36"/>
  <c r="AH1473" i="36"/>
  <c r="AI1473" i="36"/>
  <c r="AJ1473" i="36"/>
  <c r="AK1473" i="36"/>
  <c r="AL1473" i="36"/>
  <c r="AM1473" i="36"/>
  <c r="R1474" i="36"/>
  <c r="S1474" i="36"/>
  <c r="T1474" i="36"/>
  <c r="U1474" i="36"/>
  <c r="V1474" i="36"/>
  <c r="W1474" i="36"/>
  <c r="X1474" i="36"/>
  <c r="Y1474" i="36"/>
  <c r="Z1474" i="36"/>
  <c r="AA1474" i="36"/>
  <c r="AB1474" i="36"/>
  <c r="AC1474" i="36"/>
  <c r="AD1474" i="36"/>
  <c r="AE1474" i="36"/>
  <c r="AF1474" i="36"/>
  <c r="AG1474" i="36"/>
  <c r="AH1474" i="36"/>
  <c r="AI1474" i="36"/>
  <c r="AJ1474" i="36"/>
  <c r="AK1474" i="36"/>
  <c r="AL1474" i="36"/>
  <c r="AM1474" i="36"/>
  <c r="R1475" i="36"/>
  <c r="S1475" i="36"/>
  <c r="T1475" i="36"/>
  <c r="U1475" i="36"/>
  <c r="V1475" i="36"/>
  <c r="W1475" i="36"/>
  <c r="X1475" i="36"/>
  <c r="Y1475" i="36"/>
  <c r="Z1475" i="36"/>
  <c r="AA1475" i="36"/>
  <c r="AB1475" i="36"/>
  <c r="AC1475" i="36"/>
  <c r="AD1475" i="36"/>
  <c r="AE1475" i="36"/>
  <c r="AF1475" i="36"/>
  <c r="AG1475" i="36"/>
  <c r="AH1475" i="36"/>
  <c r="AI1475" i="36"/>
  <c r="AJ1475" i="36"/>
  <c r="AK1475" i="36"/>
  <c r="AL1475" i="36"/>
  <c r="AM1475" i="36"/>
  <c r="R1476" i="36"/>
  <c r="S1476" i="36"/>
  <c r="T1476" i="36"/>
  <c r="U1476" i="36"/>
  <c r="V1476" i="36"/>
  <c r="W1476" i="36"/>
  <c r="X1476" i="36"/>
  <c r="Y1476" i="36"/>
  <c r="Z1476" i="36"/>
  <c r="AA1476" i="36"/>
  <c r="AB1476" i="36"/>
  <c r="AC1476" i="36"/>
  <c r="AD1476" i="36"/>
  <c r="AE1476" i="36"/>
  <c r="AF1476" i="36"/>
  <c r="AG1476" i="36"/>
  <c r="AH1476" i="36"/>
  <c r="AI1476" i="36"/>
  <c r="AJ1476" i="36"/>
  <c r="AK1476" i="36"/>
  <c r="AL1476" i="36"/>
  <c r="AM1476" i="36"/>
  <c r="R1477" i="36"/>
  <c r="S1477" i="36"/>
  <c r="T1477" i="36"/>
  <c r="U1477" i="36"/>
  <c r="V1477" i="36"/>
  <c r="W1477" i="36"/>
  <c r="X1477" i="36"/>
  <c r="Y1477" i="36"/>
  <c r="Z1477" i="36"/>
  <c r="AA1477" i="36"/>
  <c r="AB1477" i="36"/>
  <c r="AC1477" i="36"/>
  <c r="AD1477" i="36"/>
  <c r="AE1477" i="36"/>
  <c r="AF1477" i="36"/>
  <c r="AG1477" i="36"/>
  <c r="AH1477" i="36"/>
  <c r="AI1477" i="36"/>
  <c r="AJ1477" i="36"/>
  <c r="AK1477" i="36"/>
  <c r="AL1477" i="36"/>
  <c r="AM1477" i="36"/>
  <c r="R1478" i="36"/>
  <c r="S1478" i="36"/>
  <c r="T1478" i="36"/>
  <c r="U1478" i="36"/>
  <c r="V1478" i="36"/>
  <c r="W1478" i="36"/>
  <c r="X1478" i="36"/>
  <c r="Y1478" i="36"/>
  <c r="Z1478" i="36"/>
  <c r="AA1478" i="36"/>
  <c r="AB1478" i="36"/>
  <c r="AC1478" i="36"/>
  <c r="AD1478" i="36"/>
  <c r="AE1478" i="36"/>
  <c r="AF1478" i="36"/>
  <c r="AG1478" i="36"/>
  <c r="AH1478" i="36"/>
  <c r="AI1478" i="36"/>
  <c r="AJ1478" i="36"/>
  <c r="AK1478" i="36"/>
  <c r="AL1478" i="36"/>
  <c r="AM1478" i="36"/>
  <c r="R1479" i="36"/>
  <c r="S1479" i="36"/>
  <c r="T1479" i="36"/>
  <c r="U1479" i="36"/>
  <c r="V1479" i="36"/>
  <c r="W1479" i="36"/>
  <c r="X1479" i="36"/>
  <c r="Y1479" i="36"/>
  <c r="Z1479" i="36"/>
  <c r="AA1479" i="36"/>
  <c r="AB1479" i="36"/>
  <c r="AC1479" i="36"/>
  <c r="AD1479" i="36"/>
  <c r="AE1479" i="36"/>
  <c r="AF1479" i="36"/>
  <c r="AG1479" i="36"/>
  <c r="AH1479" i="36"/>
  <c r="AI1479" i="36"/>
  <c r="AJ1479" i="36"/>
  <c r="AK1479" i="36"/>
  <c r="AL1479" i="36"/>
  <c r="AM1479" i="36"/>
  <c r="R1480" i="36"/>
  <c r="S1480" i="36"/>
  <c r="T1480" i="36"/>
  <c r="U1480" i="36"/>
  <c r="V1480" i="36"/>
  <c r="W1480" i="36"/>
  <c r="X1480" i="36"/>
  <c r="Y1480" i="36"/>
  <c r="Z1480" i="36"/>
  <c r="AA1480" i="36"/>
  <c r="AB1480" i="36"/>
  <c r="AC1480" i="36"/>
  <c r="AD1480" i="36"/>
  <c r="AE1480" i="36"/>
  <c r="AF1480" i="36"/>
  <c r="AG1480" i="36"/>
  <c r="AH1480" i="36"/>
  <c r="AI1480" i="36"/>
  <c r="AJ1480" i="36"/>
  <c r="AK1480" i="36"/>
  <c r="AL1480" i="36"/>
  <c r="AM1480" i="36"/>
  <c r="R1481" i="36"/>
  <c r="S1481" i="36"/>
  <c r="T1481" i="36"/>
  <c r="U1481" i="36"/>
  <c r="V1481" i="36"/>
  <c r="W1481" i="36"/>
  <c r="X1481" i="36"/>
  <c r="Y1481" i="36"/>
  <c r="Z1481" i="36"/>
  <c r="AA1481" i="36"/>
  <c r="AB1481" i="36"/>
  <c r="AC1481" i="36"/>
  <c r="AD1481" i="36"/>
  <c r="AE1481" i="36"/>
  <c r="AF1481" i="36"/>
  <c r="AG1481" i="36"/>
  <c r="AH1481" i="36"/>
  <c r="AI1481" i="36"/>
  <c r="AJ1481" i="36"/>
  <c r="AK1481" i="36"/>
  <c r="AL1481" i="36"/>
  <c r="AM1481" i="36"/>
  <c r="R1482" i="36"/>
  <c r="S1482" i="36"/>
  <c r="T1482" i="36"/>
  <c r="U1482" i="36"/>
  <c r="V1482" i="36"/>
  <c r="W1482" i="36"/>
  <c r="X1482" i="36"/>
  <c r="Y1482" i="36"/>
  <c r="Z1482" i="36"/>
  <c r="AA1482" i="36"/>
  <c r="AB1482" i="36"/>
  <c r="AC1482" i="36"/>
  <c r="AD1482" i="36"/>
  <c r="AE1482" i="36"/>
  <c r="AF1482" i="36"/>
  <c r="AG1482" i="36"/>
  <c r="AH1482" i="36"/>
  <c r="AI1482" i="36"/>
  <c r="AJ1482" i="36"/>
  <c r="AK1482" i="36"/>
  <c r="AL1482" i="36"/>
  <c r="AM1482" i="36"/>
  <c r="R1483" i="36"/>
  <c r="S1483" i="36"/>
  <c r="T1483" i="36"/>
  <c r="U1483" i="36"/>
  <c r="V1483" i="36"/>
  <c r="W1483" i="36"/>
  <c r="X1483" i="36"/>
  <c r="Y1483" i="36"/>
  <c r="Z1483" i="36"/>
  <c r="AA1483" i="36"/>
  <c r="AB1483" i="36"/>
  <c r="AC1483" i="36"/>
  <c r="AD1483" i="36"/>
  <c r="AE1483" i="36"/>
  <c r="AF1483" i="36"/>
  <c r="AG1483" i="36"/>
  <c r="AH1483" i="36"/>
  <c r="AI1483" i="36"/>
  <c r="AJ1483" i="36"/>
  <c r="AK1483" i="36"/>
  <c r="AL1483" i="36"/>
  <c r="AM1483" i="36"/>
  <c r="R1484" i="36"/>
  <c r="S1484" i="36"/>
  <c r="T1484" i="36"/>
  <c r="U1484" i="36"/>
  <c r="V1484" i="36"/>
  <c r="W1484" i="36"/>
  <c r="X1484" i="36"/>
  <c r="Y1484" i="36"/>
  <c r="Z1484" i="36"/>
  <c r="AA1484" i="36"/>
  <c r="AB1484" i="36"/>
  <c r="AC1484" i="36"/>
  <c r="AD1484" i="36"/>
  <c r="AE1484" i="36"/>
  <c r="AF1484" i="36"/>
  <c r="AG1484" i="36"/>
  <c r="AH1484" i="36"/>
  <c r="AI1484" i="36"/>
  <c r="AJ1484" i="36"/>
  <c r="AK1484" i="36"/>
  <c r="AL1484" i="36"/>
  <c r="AM1484" i="36"/>
  <c r="R1485" i="36"/>
  <c r="S1485" i="36"/>
  <c r="T1485" i="36"/>
  <c r="U1485" i="36"/>
  <c r="V1485" i="36"/>
  <c r="W1485" i="36"/>
  <c r="X1485" i="36"/>
  <c r="Y1485" i="36"/>
  <c r="Z1485" i="36"/>
  <c r="AA1485" i="36"/>
  <c r="AB1485" i="36"/>
  <c r="AC1485" i="36"/>
  <c r="AD1485" i="36"/>
  <c r="AE1485" i="36"/>
  <c r="AF1485" i="36"/>
  <c r="AG1485" i="36"/>
  <c r="AH1485" i="36"/>
  <c r="AI1485" i="36"/>
  <c r="AJ1485" i="36"/>
  <c r="AK1485" i="36"/>
  <c r="AL1485" i="36"/>
  <c r="AM1485" i="36"/>
  <c r="R1486" i="36"/>
  <c r="S1486" i="36"/>
  <c r="T1486" i="36"/>
  <c r="U1486" i="36"/>
  <c r="V1486" i="36"/>
  <c r="W1486" i="36"/>
  <c r="X1486" i="36"/>
  <c r="Y1486" i="36"/>
  <c r="Z1486" i="36"/>
  <c r="AA1486" i="36"/>
  <c r="AB1486" i="36"/>
  <c r="AC1486" i="36"/>
  <c r="AD1486" i="36"/>
  <c r="AE1486" i="36"/>
  <c r="AF1486" i="36"/>
  <c r="AG1486" i="36"/>
  <c r="AH1486" i="36"/>
  <c r="AI1486" i="36"/>
  <c r="AJ1486" i="36"/>
  <c r="AK1486" i="36"/>
  <c r="AL1486" i="36"/>
  <c r="AM1486" i="36"/>
  <c r="R1487" i="36"/>
  <c r="S1487" i="36"/>
  <c r="T1487" i="36"/>
  <c r="U1487" i="36"/>
  <c r="V1487" i="36"/>
  <c r="W1487" i="36"/>
  <c r="X1487" i="36"/>
  <c r="Y1487" i="36"/>
  <c r="Z1487" i="36"/>
  <c r="AA1487" i="36"/>
  <c r="AB1487" i="36"/>
  <c r="AC1487" i="36"/>
  <c r="AD1487" i="36"/>
  <c r="AE1487" i="36"/>
  <c r="AF1487" i="36"/>
  <c r="AG1487" i="36"/>
  <c r="AH1487" i="36"/>
  <c r="AI1487" i="36"/>
  <c r="AJ1487" i="36"/>
  <c r="AK1487" i="36"/>
  <c r="AL1487" i="36"/>
  <c r="AM1487" i="36"/>
  <c r="R1488" i="36"/>
  <c r="S1488" i="36"/>
  <c r="T1488" i="36"/>
  <c r="U1488" i="36"/>
  <c r="V1488" i="36"/>
  <c r="W1488" i="36"/>
  <c r="X1488" i="36"/>
  <c r="Y1488" i="36"/>
  <c r="Z1488" i="36"/>
  <c r="AA1488" i="36"/>
  <c r="AB1488" i="36"/>
  <c r="AC1488" i="36"/>
  <c r="AD1488" i="36"/>
  <c r="AE1488" i="36"/>
  <c r="AF1488" i="36"/>
  <c r="AG1488" i="36"/>
  <c r="AH1488" i="36"/>
  <c r="AI1488" i="36"/>
  <c r="AJ1488" i="36"/>
  <c r="AK1488" i="36"/>
  <c r="AL1488" i="36"/>
  <c r="AM1488" i="36"/>
  <c r="R1489" i="36"/>
  <c r="S1489" i="36"/>
  <c r="T1489" i="36"/>
  <c r="U1489" i="36"/>
  <c r="V1489" i="36"/>
  <c r="W1489" i="36"/>
  <c r="X1489" i="36"/>
  <c r="Y1489" i="36"/>
  <c r="Z1489" i="36"/>
  <c r="AA1489" i="36"/>
  <c r="AB1489" i="36"/>
  <c r="AC1489" i="36"/>
  <c r="AD1489" i="36"/>
  <c r="AE1489" i="36"/>
  <c r="AF1489" i="36"/>
  <c r="AG1489" i="36"/>
  <c r="AH1489" i="36"/>
  <c r="AI1489" i="36"/>
  <c r="AJ1489" i="36"/>
  <c r="AK1489" i="36"/>
  <c r="AL1489" i="36"/>
  <c r="AM1489" i="36"/>
  <c r="R1490" i="36"/>
  <c r="S1490" i="36"/>
  <c r="T1490" i="36"/>
  <c r="U1490" i="36"/>
  <c r="V1490" i="36"/>
  <c r="W1490" i="36"/>
  <c r="X1490" i="36"/>
  <c r="Y1490" i="36"/>
  <c r="Z1490" i="36"/>
  <c r="AA1490" i="36"/>
  <c r="AB1490" i="36"/>
  <c r="AC1490" i="36"/>
  <c r="AD1490" i="36"/>
  <c r="AE1490" i="36"/>
  <c r="AF1490" i="36"/>
  <c r="AG1490" i="36"/>
  <c r="AH1490" i="36"/>
  <c r="AI1490" i="36"/>
  <c r="AJ1490" i="36"/>
  <c r="AK1490" i="36"/>
  <c r="AL1490" i="36"/>
  <c r="AM1490" i="36"/>
  <c r="R1491" i="36"/>
  <c r="S1491" i="36"/>
  <c r="T1491" i="36"/>
  <c r="U1491" i="36"/>
  <c r="V1491" i="36"/>
  <c r="W1491" i="36"/>
  <c r="X1491" i="36"/>
  <c r="Y1491" i="36"/>
  <c r="Z1491" i="36"/>
  <c r="AA1491" i="36"/>
  <c r="AB1491" i="36"/>
  <c r="AC1491" i="36"/>
  <c r="AD1491" i="36"/>
  <c r="AE1491" i="36"/>
  <c r="AF1491" i="36"/>
  <c r="AG1491" i="36"/>
  <c r="AH1491" i="36"/>
  <c r="AI1491" i="36"/>
  <c r="AJ1491" i="36"/>
  <c r="AK1491" i="36"/>
  <c r="AL1491" i="36"/>
  <c r="AM1491" i="36"/>
  <c r="R1492" i="36"/>
  <c r="S1492" i="36"/>
  <c r="T1492" i="36"/>
  <c r="U1492" i="36"/>
  <c r="V1492" i="36"/>
  <c r="W1492" i="36"/>
  <c r="X1492" i="36"/>
  <c r="Y1492" i="36"/>
  <c r="Z1492" i="36"/>
  <c r="AA1492" i="36"/>
  <c r="AB1492" i="36"/>
  <c r="AC1492" i="36"/>
  <c r="AD1492" i="36"/>
  <c r="AE1492" i="36"/>
  <c r="AF1492" i="36"/>
  <c r="AG1492" i="36"/>
  <c r="AH1492" i="36"/>
  <c r="AI1492" i="36"/>
  <c r="AJ1492" i="36"/>
  <c r="AK1492" i="36"/>
  <c r="AL1492" i="36"/>
  <c r="AM1492" i="36"/>
  <c r="R1493" i="36"/>
  <c r="S1493" i="36"/>
  <c r="T1493" i="36"/>
  <c r="U1493" i="36"/>
  <c r="V1493" i="36"/>
  <c r="W1493" i="36"/>
  <c r="X1493" i="36"/>
  <c r="Y1493" i="36"/>
  <c r="Z1493" i="36"/>
  <c r="AA1493" i="36"/>
  <c r="AB1493" i="36"/>
  <c r="AC1493" i="36"/>
  <c r="AD1493" i="36"/>
  <c r="AE1493" i="36"/>
  <c r="AF1493" i="36"/>
  <c r="AG1493" i="36"/>
  <c r="AH1493" i="36"/>
  <c r="AI1493" i="36"/>
  <c r="AJ1493" i="36"/>
  <c r="AK1493" i="36"/>
  <c r="AL1493" i="36"/>
  <c r="AM1493" i="36"/>
  <c r="R1494" i="36"/>
  <c r="S1494" i="36"/>
  <c r="T1494" i="36"/>
  <c r="U1494" i="36"/>
  <c r="V1494" i="36"/>
  <c r="W1494" i="36"/>
  <c r="X1494" i="36"/>
  <c r="Y1494" i="36"/>
  <c r="Z1494" i="36"/>
  <c r="AA1494" i="36"/>
  <c r="AB1494" i="36"/>
  <c r="AC1494" i="36"/>
  <c r="AD1494" i="36"/>
  <c r="AE1494" i="36"/>
  <c r="AF1494" i="36"/>
  <c r="AG1494" i="36"/>
  <c r="AH1494" i="36"/>
  <c r="AI1494" i="36"/>
  <c r="AJ1494" i="36"/>
  <c r="AK1494" i="36"/>
  <c r="AL1494" i="36"/>
  <c r="AM1494" i="36"/>
  <c r="R1495" i="36"/>
  <c r="S1495" i="36"/>
  <c r="T1495" i="36"/>
  <c r="U1495" i="36"/>
  <c r="V1495" i="36"/>
  <c r="W1495" i="36"/>
  <c r="X1495" i="36"/>
  <c r="Y1495" i="36"/>
  <c r="Z1495" i="36"/>
  <c r="AA1495" i="36"/>
  <c r="AB1495" i="36"/>
  <c r="AC1495" i="36"/>
  <c r="AD1495" i="36"/>
  <c r="AE1495" i="36"/>
  <c r="AF1495" i="36"/>
  <c r="AG1495" i="36"/>
  <c r="AH1495" i="36"/>
  <c r="AI1495" i="36"/>
  <c r="AJ1495" i="36"/>
  <c r="AK1495" i="36"/>
  <c r="AL1495" i="36"/>
  <c r="AM1495" i="36"/>
  <c r="R1496" i="36"/>
  <c r="S1496" i="36"/>
  <c r="T1496" i="36"/>
  <c r="U1496" i="36"/>
  <c r="V1496" i="36"/>
  <c r="W1496" i="36"/>
  <c r="X1496" i="36"/>
  <c r="Y1496" i="36"/>
  <c r="Z1496" i="36"/>
  <c r="AA1496" i="36"/>
  <c r="AB1496" i="36"/>
  <c r="AC1496" i="36"/>
  <c r="AD1496" i="36"/>
  <c r="AE1496" i="36"/>
  <c r="AF1496" i="36"/>
  <c r="AG1496" i="36"/>
  <c r="AH1496" i="36"/>
  <c r="AI1496" i="36"/>
  <c r="AJ1496" i="36"/>
  <c r="AK1496" i="36"/>
  <c r="AL1496" i="36"/>
  <c r="AM1496" i="36"/>
  <c r="R1497" i="36"/>
  <c r="S1497" i="36"/>
  <c r="T1497" i="36"/>
  <c r="U1497" i="36"/>
  <c r="V1497" i="36"/>
  <c r="W1497" i="36"/>
  <c r="X1497" i="36"/>
  <c r="Y1497" i="36"/>
  <c r="Z1497" i="36"/>
  <c r="AA1497" i="36"/>
  <c r="AB1497" i="36"/>
  <c r="AC1497" i="36"/>
  <c r="AD1497" i="36"/>
  <c r="AE1497" i="36"/>
  <c r="AF1497" i="36"/>
  <c r="AG1497" i="36"/>
  <c r="AH1497" i="36"/>
  <c r="AI1497" i="36"/>
  <c r="AJ1497" i="36"/>
  <c r="AK1497" i="36"/>
  <c r="AL1497" i="36"/>
  <c r="AM1497" i="36"/>
  <c r="R1498" i="36"/>
  <c r="S1498" i="36"/>
  <c r="T1498" i="36"/>
  <c r="U1498" i="36"/>
  <c r="V1498" i="36"/>
  <c r="W1498" i="36"/>
  <c r="X1498" i="36"/>
  <c r="Y1498" i="36"/>
  <c r="Z1498" i="36"/>
  <c r="AA1498" i="36"/>
  <c r="AB1498" i="36"/>
  <c r="AC1498" i="36"/>
  <c r="AD1498" i="36"/>
  <c r="AE1498" i="36"/>
  <c r="AF1498" i="36"/>
  <c r="AG1498" i="36"/>
  <c r="AH1498" i="36"/>
  <c r="AI1498" i="36"/>
  <c r="AJ1498" i="36"/>
  <c r="AK1498" i="36"/>
  <c r="AL1498" i="36"/>
  <c r="AM1498" i="36"/>
  <c r="R1499" i="36"/>
  <c r="S1499" i="36"/>
  <c r="T1499" i="36"/>
  <c r="U1499" i="36"/>
  <c r="V1499" i="36"/>
  <c r="W1499" i="36"/>
  <c r="X1499" i="36"/>
  <c r="Y1499" i="36"/>
  <c r="Z1499" i="36"/>
  <c r="AA1499" i="36"/>
  <c r="AB1499" i="36"/>
  <c r="AC1499" i="36"/>
  <c r="AD1499" i="36"/>
  <c r="AE1499" i="36"/>
  <c r="AF1499" i="36"/>
  <c r="AG1499" i="36"/>
  <c r="AH1499" i="36"/>
  <c r="AI1499" i="36"/>
  <c r="AJ1499" i="36"/>
  <c r="AK1499" i="36"/>
  <c r="AL1499" i="36"/>
  <c r="AM1499" i="36"/>
  <c r="R1500" i="36"/>
  <c r="S1500" i="36"/>
  <c r="T1500" i="36"/>
  <c r="U1500" i="36"/>
  <c r="V1500" i="36"/>
  <c r="W1500" i="36"/>
  <c r="X1500" i="36"/>
  <c r="Y1500" i="36"/>
  <c r="Z1500" i="36"/>
  <c r="AA1500" i="36"/>
  <c r="AB1500" i="36"/>
  <c r="AC1500" i="36"/>
  <c r="AD1500" i="36"/>
  <c r="AE1500" i="36"/>
  <c r="AF1500" i="36"/>
  <c r="AG1500" i="36"/>
  <c r="AH1500" i="36"/>
  <c r="AI1500" i="36"/>
  <c r="AJ1500" i="36"/>
  <c r="AK1500" i="36"/>
  <c r="AL1500" i="36"/>
  <c r="AM1500" i="36"/>
  <c r="R1501" i="36"/>
  <c r="S1501" i="36"/>
  <c r="T1501" i="36"/>
  <c r="U1501" i="36"/>
  <c r="V1501" i="36"/>
  <c r="W1501" i="36"/>
  <c r="X1501" i="36"/>
  <c r="Y1501" i="36"/>
  <c r="Z1501" i="36"/>
  <c r="AA1501" i="36"/>
  <c r="AB1501" i="36"/>
  <c r="AC1501" i="36"/>
  <c r="AD1501" i="36"/>
  <c r="AE1501" i="36"/>
  <c r="AF1501" i="36"/>
  <c r="AG1501" i="36"/>
  <c r="AH1501" i="36"/>
  <c r="AI1501" i="36"/>
  <c r="AJ1501" i="36"/>
  <c r="AK1501" i="36"/>
  <c r="AL1501" i="36"/>
  <c r="AM1501" i="36"/>
  <c r="R1502" i="36"/>
  <c r="S1502" i="36"/>
  <c r="T1502" i="36"/>
  <c r="U1502" i="36"/>
  <c r="V1502" i="36"/>
  <c r="W1502" i="36"/>
  <c r="X1502" i="36"/>
  <c r="Y1502" i="36"/>
  <c r="Z1502" i="36"/>
  <c r="AA1502" i="36"/>
  <c r="AB1502" i="36"/>
  <c r="AC1502" i="36"/>
  <c r="AD1502" i="36"/>
  <c r="AE1502" i="36"/>
  <c r="AF1502" i="36"/>
  <c r="AG1502" i="36"/>
  <c r="AH1502" i="36"/>
  <c r="AI1502" i="36"/>
  <c r="AJ1502" i="36"/>
  <c r="AK1502" i="36"/>
  <c r="AL1502" i="36"/>
  <c r="AM1502" i="36"/>
  <c r="R1503" i="36"/>
  <c r="S1503" i="36"/>
  <c r="T1503" i="36"/>
  <c r="U1503" i="36"/>
  <c r="V1503" i="36"/>
  <c r="W1503" i="36"/>
  <c r="X1503" i="36"/>
  <c r="Y1503" i="36"/>
  <c r="Z1503" i="36"/>
  <c r="AA1503" i="36"/>
  <c r="AB1503" i="36"/>
  <c r="AC1503" i="36"/>
  <c r="AD1503" i="36"/>
  <c r="AE1503" i="36"/>
  <c r="AF1503" i="36"/>
  <c r="AG1503" i="36"/>
  <c r="AH1503" i="36"/>
  <c r="AI1503" i="36"/>
  <c r="AJ1503" i="36"/>
  <c r="AK1503" i="36"/>
  <c r="AL1503" i="36"/>
  <c r="AM1503" i="36"/>
  <c r="R1504" i="36"/>
  <c r="S1504" i="36"/>
  <c r="T1504" i="36"/>
  <c r="U1504" i="36"/>
  <c r="V1504" i="36"/>
  <c r="W1504" i="36"/>
  <c r="X1504" i="36"/>
  <c r="Y1504" i="36"/>
  <c r="Z1504" i="36"/>
  <c r="AA1504" i="36"/>
  <c r="AB1504" i="36"/>
  <c r="AC1504" i="36"/>
  <c r="AD1504" i="36"/>
  <c r="AE1504" i="36"/>
  <c r="AF1504" i="36"/>
  <c r="AG1504" i="36"/>
  <c r="AH1504" i="36"/>
  <c r="AI1504" i="36"/>
  <c r="AJ1504" i="36"/>
  <c r="AK1504" i="36"/>
  <c r="AL1504" i="36"/>
  <c r="AM1504" i="36"/>
  <c r="R1505" i="36"/>
  <c r="S1505" i="36"/>
  <c r="T1505" i="36"/>
  <c r="U1505" i="36"/>
  <c r="V1505" i="36"/>
  <c r="W1505" i="36"/>
  <c r="X1505" i="36"/>
  <c r="Y1505" i="36"/>
  <c r="Z1505" i="36"/>
  <c r="AA1505" i="36"/>
  <c r="AB1505" i="36"/>
  <c r="AC1505" i="36"/>
  <c r="AD1505" i="36"/>
  <c r="AE1505" i="36"/>
  <c r="AF1505" i="36"/>
  <c r="AG1505" i="36"/>
  <c r="AH1505" i="36"/>
  <c r="AI1505" i="36"/>
  <c r="AJ1505" i="36"/>
  <c r="AK1505" i="36"/>
  <c r="AL1505" i="36"/>
  <c r="AM1505" i="36"/>
  <c r="R1506" i="36"/>
  <c r="S1506" i="36"/>
  <c r="T1506" i="36"/>
  <c r="U1506" i="36"/>
  <c r="V1506" i="36"/>
  <c r="W1506" i="36"/>
  <c r="X1506" i="36"/>
  <c r="Y1506" i="36"/>
  <c r="Z1506" i="36"/>
  <c r="AA1506" i="36"/>
  <c r="AB1506" i="36"/>
  <c r="AC1506" i="36"/>
  <c r="AD1506" i="36"/>
  <c r="AE1506" i="36"/>
  <c r="AF1506" i="36"/>
  <c r="AG1506" i="36"/>
  <c r="AH1506" i="36"/>
  <c r="AI1506" i="36"/>
  <c r="AJ1506" i="36"/>
  <c r="AK1506" i="36"/>
  <c r="AL1506" i="36"/>
  <c r="AM1506" i="36"/>
  <c r="R1507" i="36"/>
  <c r="S1507" i="36"/>
  <c r="T1507" i="36"/>
  <c r="U1507" i="36"/>
  <c r="V1507" i="36"/>
  <c r="W1507" i="36"/>
  <c r="X1507" i="36"/>
  <c r="Y1507" i="36"/>
  <c r="Z1507" i="36"/>
  <c r="AA1507" i="36"/>
  <c r="AB1507" i="36"/>
  <c r="AC1507" i="36"/>
  <c r="AD1507" i="36"/>
  <c r="AE1507" i="36"/>
  <c r="AF1507" i="36"/>
  <c r="AG1507" i="36"/>
  <c r="AH1507" i="36"/>
  <c r="AI1507" i="36"/>
  <c r="AJ1507" i="36"/>
  <c r="AK1507" i="36"/>
  <c r="AL1507" i="36"/>
  <c r="AM1507" i="36"/>
  <c r="R1508" i="36"/>
  <c r="S1508" i="36"/>
  <c r="T1508" i="36"/>
  <c r="U1508" i="36"/>
  <c r="V1508" i="36"/>
  <c r="W1508" i="36"/>
  <c r="X1508" i="36"/>
  <c r="Y1508" i="36"/>
  <c r="Z1508" i="36"/>
  <c r="AA1508" i="36"/>
  <c r="AB1508" i="36"/>
  <c r="AC1508" i="36"/>
  <c r="AD1508" i="36"/>
  <c r="AE1508" i="36"/>
  <c r="AF1508" i="36"/>
  <c r="AG1508" i="36"/>
  <c r="AH1508" i="36"/>
  <c r="AI1508" i="36"/>
  <c r="AJ1508" i="36"/>
  <c r="AK1508" i="36"/>
  <c r="AL1508" i="36"/>
  <c r="AM1508" i="36"/>
  <c r="R1509" i="36"/>
  <c r="S1509" i="36"/>
  <c r="T1509" i="36"/>
  <c r="U1509" i="36"/>
  <c r="V1509" i="36"/>
  <c r="W1509" i="36"/>
  <c r="X1509" i="36"/>
  <c r="Y1509" i="36"/>
  <c r="Z1509" i="36"/>
  <c r="AA1509" i="36"/>
  <c r="AB1509" i="36"/>
  <c r="AC1509" i="36"/>
  <c r="AD1509" i="36"/>
  <c r="AE1509" i="36"/>
  <c r="AF1509" i="36"/>
  <c r="AG1509" i="36"/>
  <c r="AH1509" i="36"/>
  <c r="AI1509" i="36"/>
  <c r="AJ1509" i="36"/>
  <c r="AK1509" i="36"/>
  <c r="AL1509" i="36"/>
  <c r="AM1509" i="36"/>
  <c r="R1510" i="36"/>
  <c r="S1510" i="36"/>
  <c r="T1510" i="36"/>
  <c r="U1510" i="36"/>
  <c r="V1510" i="36"/>
  <c r="W1510" i="36"/>
  <c r="X1510" i="36"/>
  <c r="Y1510" i="36"/>
  <c r="Z1510" i="36"/>
  <c r="AA1510" i="36"/>
  <c r="AB1510" i="36"/>
  <c r="AC1510" i="36"/>
  <c r="AD1510" i="36"/>
  <c r="AE1510" i="36"/>
  <c r="AF1510" i="36"/>
  <c r="AG1510" i="36"/>
  <c r="AH1510" i="36"/>
  <c r="AI1510" i="36"/>
  <c r="AJ1510" i="36"/>
  <c r="AK1510" i="36"/>
  <c r="AL1510" i="36"/>
  <c r="AM1510" i="36"/>
  <c r="R1511" i="36"/>
  <c r="S1511" i="36"/>
  <c r="T1511" i="36"/>
  <c r="U1511" i="36"/>
  <c r="V1511" i="36"/>
  <c r="W1511" i="36"/>
  <c r="X1511" i="36"/>
  <c r="Y1511" i="36"/>
  <c r="Z1511" i="36"/>
  <c r="AA1511" i="36"/>
  <c r="AB1511" i="36"/>
  <c r="AC1511" i="36"/>
  <c r="AD1511" i="36"/>
  <c r="AE1511" i="36"/>
  <c r="AF1511" i="36"/>
  <c r="AG1511" i="36"/>
  <c r="AH1511" i="36"/>
  <c r="AI1511" i="36"/>
  <c r="AJ1511" i="36"/>
  <c r="AK1511" i="36"/>
  <c r="AL1511" i="36"/>
  <c r="AM1511" i="36"/>
  <c r="R1512" i="36"/>
  <c r="S1512" i="36"/>
  <c r="T1512" i="36"/>
  <c r="U1512" i="36"/>
  <c r="V1512" i="36"/>
  <c r="W1512" i="36"/>
  <c r="X1512" i="36"/>
  <c r="Y1512" i="36"/>
  <c r="Z1512" i="36"/>
  <c r="AA1512" i="36"/>
  <c r="AB1512" i="36"/>
  <c r="AC1512" i="36"/>
  <c r="AD1512" i="36"/>
  <c r="AE1512" i="36"/>
  <c r="AF1512" i="36"/>
  <c r="AG1512" i="36"/>
  <c r="AH1512" i="36"/>
  <c r="AI1512" i="36"/>
  <c r="AJ1512" i="36"/>
  <c r="AK1512" i="36"/>
  <c r="AL1512" i="36"/>
  <c r="AM1512" i="36"/>
  <c r="R1513" i="36"/>
  <c r="S1513" i="36"/>
  <c r="T1513" i="36"/>
  <c r="U1513" i="36"/>
  <c r="V1513" i="36"/>
  <c r="W1513" i="36"/>
  <c r="X1513" i="36"/>
  <c r="Y1513" i="36"/>
  <c r="Z1513" i="36"/>
  <c r="AA1513" i="36"/>
  <c r="AB1513" i="36"/>
  <c r="AC1513" i="36"/>
  <c r="AD1513" i="36"/>
  <c r="AE1513" i="36"/>
  <c r="AF1513" i="36"/>
  <c r="AG1513" i="36"/>
  <c r="AH1513" i="36"/>
  <c r="AI1513" i="36"/>
  <c r="AJ1513" i="36"/>
  <c r="AK1513" i="36"/>
  <c r="AL1513" i="36"/>
  <c r="AM1513" i="36"/>
  <c r="R1514" i="36"/>
  <c r="S1514" i="36"/>
  <c r="T1514" i="36"/>
  <c r="U1514" i="36"/>
  <c r="V1514" i="36"/>
  <c r="W1514" i="36"/>
  <c r="X1514" i="36"/>
  <c r="Y1514" i="36"/>
  <c r="Z1514" i="36"/>
  <c r="AA1514" i="36"/>
  <c r="AB1514" i="36"/>
  <c r="AC1514" i="36"/>
  <c r="AD1514" i="36"/>
  <c r="AE1514" i="36"/>
  <c r="AF1514" i="36"/>
  <c r="AG1514" i="36"/>
  <c r="AH1514" i="36"/>
  <c r="AI1514" i="36"/>
  <c r="AJ1514" i="36"/>
  <c r="AK1514" i="36"/>
  <c r="AL1514" i="36"/>
  <c r="AM1514" i="36"/>
  <c r="R1515" i="36"/>
  <c r="S1515" i="36"/>
  <c r="T1515" i="36"/>
  <c r="U1515" i="36"/>
  <c r="V1515" i="36"/>
  <c r="W1515" i="36"/>
  <c r="X1515" i="36"/>
  <c r="Y1515" i="36"/>
  <c r="Z1515" i="36"/>
  <c r="AA1515" i="36"/>
  <c r="AB1515" i="36"/>
  <c r="AC1515" i="36"/>
  <c r="AD1515" i="36"/>
  <c r="AE1515" i="36"/>
  <c r="AF1515" i="36"/>
  <c r="AG1515" i="36"/>
  <c r="AH1515" i="36"/>
  <c r="AI1515" i="36"/>
  <c r="AJ1515" i="36"/>
  <c r="AK1515" i="36"/>
  <c r="AL1515" i="36"/>
  <c r="AM1515" i="36"/>
  <c r="R1516" i="36"/>
  <c r="S1516" i="36"/>
  <c r="T1516" i="36"/>
  <c r="U1516" i="36"/>
  <c r="V1516" i="36"/>
  <c r="W1516" i="36"/>
  <c r="X1516" i="36"/>
  <c r="Y1516" i="36"/>
  <c r="Z1516" i="36"/>
  <c r="AA1516" i="36"/>
  <c r="AB1516" i="36"/>
  <c r="AC1516" i="36"/>
  <c r="AD1516" i="36"/>
  <c r="AE1516" i="36"/>
  <c r="AF1516" i="36"/>
  <c r="AG1516" i="36"/>
  <c r="AH1516" i="36"/>
  <c r="AI1516" i="36"/>
  <c r="AJ1516" i="36"/>
  <c r="AK1516" i="36"/>
  <c r="AL1516" i="36"/>
  <c r="AM1516" i="36"/>
  <c r="R1517" i="36"/>
  <c r="S1517" i="36"/>
  <c r="T1517" i="36"/>
  <c r="U1517" i="36"/>
  <c r="V1517" i="36"/>
  <c r="W1517" i="36"/>
  <c r="X1517" i="36"/>
  <c r="Y1517" i="36"/>
  <c r="Z1517" i="36"/>
  <c r="AA1517" i="36"/>
  <c r="AB1517" i="36"/>
  <c r="AC1517" i="36"/>
  <c r="AD1517" i="36"/>
  <c r="AE1517" i="36"/>
  <c r="AF1517" i="36"/>
  <c r="AG1517" i="36"/>
  <c r="AH1517" i="36"/>
  <c r="AI1517" i="36"/>
  <c r="AJ1517" i="36"/>
  <c r="AK1517" i="36"/>
  <c r="AL1517" i="36"/>
  <c r="AM1517" i="36"/>
  <c r="R1518" i="36"/>
  <c r="S1518" i="36"/>
  <c r="T1518" i="36"/>
  <c r="U1518" i="36"/>
  <c r="V1518" i="36"/>
  <c r="W1518" i="36"/>
  <c r="X1518" i="36"/>
  <c r="Y1518" i="36"/>
  <c r="Z1518" i="36"/>
  <c r="AA1518" i="36"/>
  <c r="AB1518" i="36"/>
  <c r="AC1518" i="36"/>
  <c r="AD1518" i="36"/>
  <c r="AE1518" i="36"/>
  <c r="AF1518" i="36"/>
  <c r="AG1518" i="36"/>
  <c r="AH1518" i="36"/>
  <c r="AI1518" i="36"/>
  <c r="AJ1518" i="36"/>
  <c r="AK1518" i="36"/>
  <c r="AL1518" i="36"/>
  <c r="AM1518" i="36"/>
  <c r="R1519" i="36"/>
  <c r="S1519" i="36"/>
  <c r="T1519" i="36"/>
  <c r="U1519" i="36"/>
  <c r="V1519" i="36"/>
  <c r="W1519" i="36"/>
  <c r="X1519" i="36"/>
  <c r="Y1519" i="36"/>
  <c r="Z1519" i="36"/>
  <c r="AA1519" i="36"/>
  <c r="AB1519" i="36"/>
  <c r="AC1519" i="36"/>
  <c r="AD1519" i="36"/>
  <c r="AE1519" i="36"/>
  <c r="AF1519" i="36"/>
  <c r="AG1519" i="36"/>
  <c r="AH1519" i="36"/>
  <c r="AI1519" i="36"/>
  <c r="AJ1519" i="36"/>
  <c r="AK1519" i="36"/>
  <c r="AL1519" i="36"/>
  <c r="AM1519" i="36"/>
  <c r="R1520" i="36"/>
  <c r="S1520" i="36"/>
  <c r="T1520" i="36"/>
  <c r="U1520" i="36"/>
  <c r="V1520" i="36"/>
  <c r="W1520" i="36"/>
  <c r="X1520" i="36"/>
  <c r="Y1520" i="36"/>
  <c r="Z1520" i="36"/>
  <c r="AA1520" i="36"/>
  <c r="AB1520" i="36"/>
  <c r="AC1520" i="36"/>
  <c r="AD1520" i="36"/>
  <c r="AE1520" i="36"/>
  <c r="AF1520" i="36"/>
  <c r="AG1520" i="36"/>
  <c r="AH1520" i="36"/>
  <c r="AI1520" i="36"/>
  <c r="AJ1520" i="36"/>
  <c r="AK1520" i="36"/>
  <c r="AL1520" i="36"/>
  <c r="AM1520" i="36"/>
  <c r="R1521" i="36"/>
  <c r="S1521" i="36"/>
  <c r="T1521" i="36"/>
  <c r="U1521" i="36"/>
  <c r="V1521" i="36"/>
  <c r="W1521" i="36"/>
  <c r="X1521" i="36"/>
  <c r="Y1521" i="36"/>
  <c r="Z1521" i="36"/>
  <c r="AA1521" i="36"/>
  <c r="AB1521" i="36"/>
  <c r="AC1521" i="36"/>
  <c r="AD1521" i="36"/>
  <c r="AE1521" i="36"/>
  <c r="AF1521" i="36"/>
  <c r="AG1521" i="36"/>
  <c r="AH1521" i="36"/>
  <c r="AI1521" i="36"/>
  <c r="AJ1521" i="36"/>
  <c r="AK1521" i="36"/>
  <c r="AL1521" i="36"/>
  <c r="AM1521" i="36"/>
  <c r="R1522" i="36"/>
  <c r="S1522" i="36"/>
  <c r="T1522" i="36"/>
  <c r="U1522" i="36"/>
  <c r="V1522" i="36"/>
  <c r="W1522" i="36"/>
  <c r="X1522" i="36"/>
  <c r="Y1522" i="36"/>
  <c r="Z1522" i="36"/>
  <c r="AA1522" i="36"/>
  <c r="AB1522" i="36"/>
  <c r="AC1522" i="36"/>
  <c r="AD1522" i="36"/>
  <c r="AE1522" i="36"/>
  <c r="AF1522" i="36"/>
  <c r="AG1522" i="36"/>
  <c r="AH1522" i="36"/>
  <c r="AI1522" i="36"/>
  <c r="AJ1522" i="36"/>
  <c r="AK1522" i="36"/>
  <c r="AL1522" i="36"/>
  <c r="AM1522" i="36"/>
  <c r="R1523" i="36"/>
  <c r="S1523" i="36"/>
  <c r="T1523" i="36"/>
  <c r="U1523" i="36"/>
  <c r="V1523" i="36"/>
  <c r="W1523" i="36"/>
  <c r="X1523" i="36"/>
  <c r="Y1523" i="36"/>
  <c r="Z1523" i="36"/>
  <c r="AA1523" i="36"/>
  <c r="AB1523" i="36"/>
  <c r="AC1523" i="36"/>
  <c r="AD1523" i="36"/>
  <c r="AE1523" i="36"/>
  <c r="AF1523" i="36"/>
  <c r="AG1523" i="36"/>
  <c r="AH1523" i="36"/>
  <c r="AI1523" i="36"/>
  <c r="AJ1523" i="36"/>
  <c r="AK1523" i="36"/>
  <c r="AL1523" i="36"/>
  <c r="AM1523" i="36"/>
  <c r="R1524" i="36"/>
  <c r="S1524" i="36"/>
  <c r="T1524" i="36"/>
  <c r="U1524" i="36"/>
  <c r="V1524" i="36"/>
  <c r="W1524" i="36"/>
  <c r="X1524" i="36"/>
  <c r="Y1524" i="36"/>
  <c r="Z1524" i="36"/>
  <c r="AA1524" i="36"/>
  <c r="AB1524" i="36"/>
  <c r="AC1524" i="36"/>
  <c r="AD1524" i="36"/>
  <c r="AE1524" i="36"/>
  <c r="AF1524" i="36"/>
  <c r="AG1524" i="36"/>
  <c r="AH1524" i="36"/>
  <c r="AI1524" i="36"/>
  <c r="AJ1524" i="36"/>
  <c r="AK1524" i="36"/>
  <c r="AL1524" i="36"/>
  <c r="AM1524" i="36"/>
  <c r="R1525" i="36"/>
  <c r="S1525" i="36"/>
  <c r="T1525" i="36"/>
  <c r="U1525" i="36"/>
  <c r="V1525" i="36"/>
  <c r="W1525" i="36"/>
  <c r="X1525" i="36"/>
  <c r="Y1525" i="36"/>
  <c r="Z1525" i="36"/>
  <c r="AA1525" i="36"/>
  <c r="AB1525" i="36"/>
  <c r="AC1525" i="36"/>
  <c r="AD1525" i="36"/>
  <c r="AE1525" i="36"/>
  <c r="AF1525" i="36"/>
  <c r="AG1525" i="36"/>
  <c r="AH1525" i="36"/>
  <c r="AI1525" i="36"/>
  <c r="AJ1525" i="36"/>
  <c r="AK1525" i="36"/>
  <c r="AL1525" i="36"/>
  <c r="AM1525" i="36"/>
  <c r="R1526" i="36"/>
  <c r="S1526" i="36"/>
  <c r="T1526" i="36"/>
  <c r="U1526" i="36"/>
  <c r="V1526" i="36"/>
  <c r="W1526" i="36"/>
  <c r="X1526" i="36"/>
  <c r="Y1526" i="36"/>
  <c r="Z1526" i="36"/>
  <c r="AA1526" i="36"/>
  <c r="AB1526" i="36"/>
  <c r="AC1526" i="36"/>
  <c r="AD1526" i="36"/>
  <c r="AE1526" i="36"/>
  <c r="AF1526" i="36"/>
  <c r="AG1526" i="36"/>
  <c r="AH1526" i="36"/>
  <c r="AI1526" i="36"/>
  <c r="AJ1526" i="36"/>
  <c r="AK1526" i="36"/>
  <c r="AL1526" i="36"/>
  <c r="AM1526" i="36"/>
  <c r="R1527" i="36"/>
  <c r="S1527" i="36"/>
  <c r="T1527" i="36"/>
  <c r="U1527" i="36"/>
  <c r="V1527" i="36"/>
  <c r="W1527" i="36"/>
  <c r="X1527" i="36"/>
  <c r="Y1527" i="36"/>
  <c r="Z1527" i="36"/>
  <c r="AA1527" i="36"/>
  <c r="AB1527" i="36"/>
  <c r="AC1527" i="36"/>
  <c r="AD1527" i="36"/>
  <c r="AE1527" i="36"/>
  <c r="AF1527" i="36"/>
  <c r="AG1527" i="36"/>
  <c r="AH1527" i="36"/>
  <c r="AI1527" i="36"/>
  <c r="AJ1527" i="36"/>
  <c r="AK1527" i="36"/>
  <c r="AL1527" i="36"/>
  <c r="AM1527" i="36"/>
  <c r="R1528" i="36"/>
  <c r="S1528" i="36"/>
  <c r="T1528" i="36"/>
  <c r="U1528" i="36"/>
  <c r="V1528" i="36"/>
  <c r="W1528" i="36"/>
  <c r="X1528" i="36"/>
  <c r="Y1528" i="36"/>
  <c r="Z1528" i="36"/>
  <c r="AA1528" i="36"/>
  <c r="AB1528" i="36"/>
  <c r="AC1528" i="36"/>
  <c r="AD1528" i="36"/>
  <c r="AE1528" i="36"/>
  <c r="AF1528" i="36"/>
  <c r="AG1528" i="36"/>
  <c r="AH1528" i="36"/>
  <c r="AI1528" i="36"/>
  <c r="AJ1528" i="36"/>
  <c r="AK1528" i="36"/>
  <c r="AL1528" i="36"/>
  <c r="AM1528" i="36"/>
  <c r="R1529" i="36"/>
  <c r="S1529" i="36"/>
  <c r="T1529" i="36"/>
  <c r="U1529" i="36"/>
  <c r="V1529" i="36"/>
  <c r="W1529" i="36"/>
  <c r="X1529" i="36"/>
  <c r="Y1529" i="36"/>
  <c r="Z1529" i="36"/>
  <c r="AA1529" i="36"/>
  <c r="AB1529" i="36"/>
  <c r="AC1529" i="36"/>
  <c r="AD1529" i="36"/>
  <c r="AE1529" i="36"/>
  <c r="AF1529" i="36"/>
  <c r="AG1529" i="36"/>
  <c r="AH1529" i="36"/>
  <c r="AI1529" i="36"/>
  <c r="AJ1529" i="36"/>
  <c r="AK1529" i="36"/>
  <c r="AL1529" i="36"/>
  <c r="AM1529" i="36"/>
  <c r="R1530" i="36"/>
  <c r="S1530" i="36"/>
  <c r="T1530" i="36"/>
  <c r="U1530" i="36"/>
  <c r="V1530" i="36"/>
  <c r="W1530" i="36"/>
  <c r="X1530" i="36"/>
  <c r="Y1530" i="36"/>
  <c r="Z1530" i="36"/>
  <c r="AA1530" i="36"/>
  <c r="AB1530" i="36"/>
  <c r="AC1530" i="36"/>
  <c r="AD1530" i="36"/>
  <c r="AE1530" i="36"/>
  <c r="AF1530" i="36"/>
  <c r="AG1530" i="36"/>
  <c r="AH1530" i="36"/>
  <c r="AI1530" i="36"/>
  <c r="AJ1530" i="36"/>
  <c r="AK1530" i="36"/>
  <c r="AL1530" i="36"/>
  <c r="AM1530" i="36"/>
  <c r="R1531" i="36"/>
  <c r="S1531" i="36"/>
  <c r="T1531" i="36"/>
  <c r="U1531" i="36"/>
  <c r="V1531" i="36"/>
  <c r="W1531" i="36"/>
  <c r="X1531" i="36"/>
  <c r="Y1531" i="36"/>
  <c r="Z1531" i="36"/>
  <c r="AA1531" i="36"/>
  <c r="AB1531" i="36"/>
  <c r="AC1531" i="36"/>
  <c r="AD1531" i="36"/>
  <c r="AE1531" i="36"/>
  <c r="AF1531" i="36"/>
  <c r="AG1531" i="36"/>
  <c r="AH1531" i="36"/>
  <c r="AI1531" i="36"/>
  <c r="AJ1531" i="36"/>
  <c r="AK1531" i="36"/>
  <c r="AL1531" i="36"/>
  <c r="AM1531" i="36"/>
  <c r="R1532" i="36"/>
  <c r="S1532" i="36"/>
  <c r="T1532" i="36"/>
  <c r="U1532" i="36"/>
  <c r="V1532" i="36"/>
  <c r="W1532" i="36"/>
  <c r="X1532" i="36"/>
  <c r="Y1532" i="36"/>
  <c r="Z1532" i="36"/>
  <c r="AA1532" i="36"/>
  <c r="AB1532" i="36"/>
  <c r="AC1532" i="36"/>
  <c r="AD1532" i="36"/>
  <c r="AE1532" i="36"/>
  <c r="AF1532" i="36"/>
  <c r="AG1532" i="36"/>
  <c r="AH1532" i="36"/>
  <c r="AI1532" i="36"/>
  <c r="AJ1532" i="36"/>
  <c r="AK1532" i="36"/>
  <c r="AL1532" i="36"/>
  <c r="AM1532" i="36"/>
  <c r="R1533" i="36"/>
  <c r="S1533" i="36"/>
  <c r="T1533" i="36"/>
  <c r="U1533" i="36"/>
  <c r="V1533" i="36"/>
  <c r="W1533" i="36"/>
  <c r="X1533" i="36"/>
  <c r="Y1533" i="36"/>
  <c r="Z1533" i="36"/>
  <c r="AA1533" i="36"/>
  <c r="AB1533" i="36"/>
  <c r="AC1533" i="36"/>
  <c r="AD1533" i="36"/>
  <c r="AE1533" i="36"/>
  <c r="AF1533" i="36"/>
  <c r="AG1533" i="36"/>
  <c r="AH1533" i="36"/>
  <c r="AI1533" i="36"/>
  <c r="AJ1533" i="36"/>
  <c r="AK1533" i="36"/>
  <c r="AL1533" i="36"/>
  <c r="AM1533" i="36"/>
  <c r="R1534" i="36"/>
  <c r="S1534" i="36"/>
  <c r="T1534" i="36"/>
  <c r="U1534" i="36"/>
  <c r="V1534" i="36"/>
  <c r="W1534" i="36"/>
  <c r="X1534" i="36"/>
  <c r="Y1534" i="36"/>
  <c r="Z1534" i="36"/>
  <c r="AA1534" i="36"/>
  <c r="AB1534" i="36"/>
  <c r="AC1534" i="36"/>
  <c r="AD1534" i="36"/>
  <c r="AE1534" i="36"/>
  <c r="AF1534" i="36"/>
  <c r="AG1534" i="36"/>
  <c r="AH1534" i="36"/>
  <c r="AI1534" i="36"/>
  <c r="AJ1534" i="36"/>
  <c r="AK1534" i="36"/>
  <c r="AL1534" i="36"/>
  <c r="AM1534" i="36"/>
  <c r="R1535" i="36"/>
  <c r="S1535" i="36"/>
  <c r="T1535" i="36"/>
  <c r="U1535" i="36"/>
  <c r="V1535" i="36"/>
  <c r="W1535" i="36"/>
  <c r="X1535" i="36"/>
  <c r="Y1535" i="36"/>
  <c r="Z1535" i="36"/>
  <c r="AA1535" i="36"/>
  <c r="AB1535" i="36"/>
  <c r="AC1535" i="36"/>
  <c r="AD1535" i="36"/>
  <c r="AE1535" i="36"/>
  <c r="AF1535" i="36"/>
  <c r="AG1535" i="36"/>
  <c r="AH1535" i="36"/>
  <c r="AI1535" i="36"/>
  <c r="AJ1535" i="36"/>
  <c r="AK1535" i="36"/>
  <c r="AL1535" i="36"/>
  <c r="AM1535" i="36"/>
  <c r="R1536" i="36"/>
  <c r="S1536" i="36"/>
  <c r="T1536" i="36"/>
  <c r="U1536" i="36"/>
  <c r="V1536" i="36"/>
  <c r="W1536" i="36"/>
  <c r="X1536" i="36"/>
  <c r="Y1536" i="36"/>
  <c r="Z1536" i="36"/>
  <c r="AA1536" i="36"/>
  <c r="AB1536" i="36"/>
  <c r="AC1536" i="36"/>
  <c r="AD1536" i="36"/>
  <c r="AE1536" i="36"/>
  <c r="AF1536" i="36"/>
  <c r="AG1536" i="36"/>
  <c r="AH1536" i="36"/>
  <c r="AI1536" i="36"/>
  <c r="AJ1536" i="36"/>
  <c r="AK1536" i="36"/>
  <c r="AL1536" i="36"/>
  <c r="AM1536" i="36"/>
  <c r="R1537" i="36"/>
  <c r="S1537" i="36"/>
  <c r="T1537" i="36"/>
  <c r="U1537" i="36"/>
  <c r="V1537" i="36"/>
  <c r="W1537" i="36"/>
  <c r="X1537" i="36"/>
  <c r="Y1537" i="36"/>
  <c r="Z1537" i="36"/>
  <c r="AA1537" i="36"/>
  <c r="AB1537" i="36"/>
  <c r="AC1537" i="36"/>
  <c r="AD1537" i="36"/>
  <c r="AE1537" i="36"/>
  <c r="AF1537" i="36"/>
  <c r="AG1537" i="36"/>
  <c r="AH1537" i="36"/>
  <c r="AI1537" i="36"/>
  <c r="AJ1537" i="36"/>
  <c r="AK1537" i="36"/>
  <c r="AL1537" i="36"/>
  <c r="AM1537" i="36"/>
  <c r="R1538" i="36"/>
  <c r="S1538" i="36"/>
  <c r="T1538" i="36"/>
  <c r="U1538" i="36"/>
  <c r="V1538" i="36"/>
  <c r="W1538" i="36"/>
  <c r="X1538" i="36"/>
  <c r="Y1538" i="36"/>
  <c r="Z1538" i="36"/>
  <c r="AA1538" i="36"/>
  <c r="AB1538" i="36"/>
  <c r="AC1538" i="36"/>
  <c r="AD1538" i="36"/>
  <c r="AE1538" i="36"/>
  <c r="AF1538" i="36"/>
  <c r="AG1538" i="36"/>
  <c r="AH1538" i="36"/>
  <c r="AI1538" i="36"/>
  <c r="AJ1538" i="36"/>
  <c r="AK1538" i="36"/>
  <c r="AL1538" i="36"/>
  <c r="AM1538" i="36"/>
  <c r="R1539" i="36"/>
  <c r="S1539" i="36"/>
  <c r="T1539" i="36"/>
  <c r="U1539" i="36"/>
  <c r="V1539" i="36"/>
  <c r="W1539" i="36"/>
  <c r="X1539" i="36"/>
  <c r="Y1539" i="36"/>
  <c r="Z1539" i="36"/>
  <c r="AA1539" i="36"/>
  <c r="AB1539" i="36"/>
  <c r="AC1539" i="36"/>
  <c r="AD1539" i="36"/>
  <c r="AE1539" i="36"/>
  <c r="AF1539" i="36"/>
  <c r="AG1539" i="36"/>
  <c r="AH1539" i="36"/>
  <c r="AI1539" i="36"/>
  <c r="AJ1539" i="36"/>
  <c r="AK1539" i="36"/>
  <c r="AL1539" i="36"/>
  <c r="AM1539" i="36"/>
  <c r="R1540" i="36"/>
  <c r="S1540" i="36"/>
  <c r="T1540" i="36"/>
  <c r="U1540" i="36"/>
  <c r="V1540" i="36"/>
  <c r="W1540" i="36"/>
  <c r="X1540" i="36"/>
  <c r="Y1540" i="36"/>
  <c r="Z1540" i="36"/>
  <c r="AA1540" i="36"/>
  <c r="AB1540" i="36"/>
  <c r="AC1540" i="36"/>
  <c r="AD1540" i="36"/>
  <c r="AE1540" i="36"/>
  <c r="AF1540" i="36"/>
  <c r="AG1540" i="36"/>
  <c r="AH1540" i="36"/>
  <c r="AI1540" i="36"/>
  <c r="AJ1540" i="36"/>
  <c r="AK1540" i="36"/>
  <c r="AL1540" i="36"/>
  <c r="AM1540" i="36"/>
  <c r="R1541" i="36"/>
  <c r="S1541" i="36"/>
  <c r="T1541" i="36"/>
  <c r="U1541" i="36"/>
  <c r="V1541" i="36"/>
  <c r="W1541" i="36"/>
  <c r="X1541" i="36"/>
  <c r="Y1541" i="36"/>
  <c r="Z1541" i="36"/>
  <c r="AA1541" i="36"/>
  <c r="AB1541" i="36"/>
  <c r="AC1541" i="36"/>
  <c r="AD1541" i="36"/>
  <c r="AE1541" i="36"/>
  <c r="AF1541" i="36"/>
  <c r="AG1541" i="36"/>
  <c r="AH1541" i="36"/>
  <c r="AI1541" i="36"/>
  <c r="AJ1541" i="36"/>
  <c r="AK1541" i="36"/>
  <c r="AL1541" i="36"/>
  <c r="AM1541" i="36"/>
  <c r="R1542" i="36"/>
  <c r="S1542" i="36"/>
  <c r="T1542" i="36"/>
  <c r="U1542" i="36"/>
  <c r="V1542" i="36"/>
  <c r="W1542" i="36"/>
  <c r="X1542" i="36"/>
  <c r="Y1542" i="36"/>
  <c r="Z1542" i="36"/>
  <c r="AA1542" i="36"/>
  <c r="AB1542" i="36"/>
  <c r="AC1542" i="36"/>
  <c r="AD1542" i="36"/>
  <c r="AE1542" i="36"/>
  <c r="AF1542" i="36"/>
  <c r="AG1542" i="36"/>
  <c r="AH1542" i="36"/>
  <c r="AI1542" i="36"/>
  <c r="AJ1542" i="36"/>
  <c r="AK1542" i="36"/>
  <c r="AL1542" i="36"/>
  <c r="AM1542" i="36"/>
  <c r="R1543" i="36"/>
  <c r="S1543" i="36"/>
  <c r="T1543" i="36"/>
  <c r="U1543" i="36"/>
  <c r="V1543" i="36"/>
  <c r="W1543" i="36"/>
  <c r="X1543" i="36"/>
  <c r="Y1543" i="36"/>
  <c r="Z1543" i="36"/>
  <c r="AA1543" i="36"/>
  <c r="AB1543" i="36"/>
  <c r="AC1543" i="36"/>
  <c r="AD1543" i="36"/>
  <c r="AE1543" i="36"/>
  <c r="AF1543" i="36"/>
  <c r="AG1543" i="36"/>
  <c r="AH1543" i="36"/>
  <c r="AI1543" i="36"/>
  <c r="AJ1543" i="36"/>
  <c r="AK1543" i="36"/>
  <c r="AL1543" i="36"/>
  <c r="AM1543" i="36"/>
  <c r="R1544" i="36"/>
  <c r="S1544" i="36"/>
  <c r="T1544" i="36"/>
  <c r="U1544" i="36"/>
  <c r="V1544" i="36"/>
  <c r="W1544" i="36"/>
  <c r="X1544" i="36"/>
  <c r="Y1544" i="36"/>
  <c r="Z1544" i="36"/>
  <c r="AA1544" i="36"/>
  <c r="AB1544" i="36"/>
  <c r="AC1544" i="36"/>
  <c r="AD1544" i="36"/>
  <c r="AE1544" i="36"/>
  <c r="AF1544" i="36"/>
  <c r="AG1544" i="36"/>
  <c r="AH1544" i="36"/>
  <c r="AI1544" i="36"/>
  <c r="AJ1544" i="36"/>
  <c r="AK1544" i="36"/>
  <c r="AL1544" i="36"/>
  <c r="AM1544" i="36"/>
  <c r="R1545" i="36"/>
  <c r="S1545" i="36"/>
  <c r="T1545" i="36"/>
  <c r="U1545" i="36"/>
  <c r="V1545" i="36"/>
  <c r="W1545" i="36"/>
  <c r="X1545" i="36"/>
  <c r="Y1545" i="36"/>
  <c r="Z1545" i="36"/>
  <c r="AA1545" i="36"/>
  <c r="AB1545" i="36"/>
  <c r="AC1545" i="36"/>
  <c r="AD1545" i="36"/>
  <c r="AE1545" i="36"/>
  <c r="AF1545" i="36"/>
  <c r="AG1545" i="36"/>
  <c r="AH1545" i="36"/>
  <c r="AI1545" i="36"/>
  <c r="AJ1545" i="36"/>
  <c r="AK1545" i="36"/>
  <c r="AL1545" i="36"/>
  <c r="AM1545" i="36"/>
  <c r="R1546" i="36"/>
  <c r="S1546" i="36"/>
  <c r="T1546" i="36"/>
  <c r="U1546" i="36"/>
  <c r="V1546" i="36"/>
  <c r="W1546" i="36"/>
  <c r="X1546" i="36"/>
  <c r="Y1546" i="36"/>
  <c r="Z1546" i="36"/>
  <c r="AA1546" i="36"/>
  <c r="AB1546" i="36"/>
  <c r="AC1546" i="36"/>
  <c r="AD1546" i="36"/>
  <c r="AE1546" i="36"/>
  <c r="AF1546" i="36"/>
  <c r="AG1546" i="36"/>
  <c r="AH1546" i="36"/>
  <c r="AI1546" i="36"/>
  <c r="AJ1546" i="36"/>
  <c r="AK1546" i="36"/>
  <c r="AL1546" i="36"/>
  <c r="AM1546" i="36"/>
  <c r="R1547" i="36"/>
  <c r="S1547" i="36"/>
  <c r="T1547" i="36"/>
  <c r="U1547" i="36"/>
  <c r="V1547" i="36"/>
  <c r="W1547" i="36"/>
  <c r="X1547" i="36"/>
  <c r="Y1547" i="36"/>
  <c r="Z1547" i="36"/>
  <c r="AA1547" i="36"/>
  <c r="AB1547" i="36"/>
  <c r="AC1547" i="36"/>
  <c r="AD1547" i="36"/>
  <c r="AE1547" i="36"/>
  <c r="AF1547" i="36"/>
  <c r="AG1547" i="36"/>
  <c r="AH1547" i="36"/>
  <c r="AI1547" i="36"/>
  <c r="AJ1547" i="36"/>
  <c r="AK1547" i="36"/>
  <c r="AL1547" i="36"/>
  <c r="AM1547" i="36"/>
  <c r="R1548" i="36"/>
  <c r="S1548" i="36"/>
  <c r="T1548" i="36"/>
  <c r="U1548" i="36"/>
  <c r="V1548" i="36"/>
  <c r="W1548" i="36"/>
  <c r="X1548" i="36"/>
  <c r="Y1548" i="36"/>
  <c r="Z1548" i="36"/>
  <c r="AA1548" i="36"/>
  <c r="AB1548" i="36"/>
  <c r="AC1548" i="36"/>
  <c r="AD1548" i="36"/>
  <c r="AE1548" i="36"/>
  <c r="AF1548" i="36"/>
  <c r="AG1548" i="36"/>
  <c r="AH1548" i="36"/>
  <c r="AI1548" i="36"/>
  <c r="AJ1548" i="36"/>
  <c r="AK1548" i="36"/>
  <c r="AL1548" i="36"/>
  <c r="AM1548" i="36"/>
  <c r="R1549" i="36"/>
  <c r="S1549" i="36"/>
  <c r="T1549" i="36"/>
  <c r="U1549" i="36"/>
  <c r="V1549" i="36"/>
  <c r="W1549" i="36"/>
  <c r="X1549" i="36"/>
  <c r="Y1549" i="36"/>
  <c r="Z1549" i="36"/>
  <c r="AA1549" i="36"/>
  <c r="AB1549" i="36"/>
  <c r="AC1549" i="36"/>
  <c r="AD1549" i="36"/>
  <c r="AE1549" i="36"/>
  <c r="AF1549" i="36"/>
  <c r="AG1549" i="36"/>
  <c r="AH1549" i="36"/>
  <c r="AI1549" i="36"/>
  <c r="AJ1549" i="36"/>
  <c r="AK1549" i="36"/>
  <c r="AL1549" i="36"/>
  <c r="AM1549" i="36"/>
  <c r="R1550" i="36"/>
  <c r="S1550" i="36"/>
  <c r="T1550" i="36"/>
  <c r="U1550" i="36"/>
  <c r="V1550" i="36"/>
  <c r="W1550" i="36"/>
  <c r="X1550" i="36"/>
  <c r="Y1550" i="36"/>
  <c r="Z1550" i="36"/>
  <c r="AA1550" i="36"/>
  <c r="AB1550" i="36"/>
  <c r="AC1550" i="36"/>
  <c r="AD1550" i="36"/>
  <c r="AE1550" i="36"/>
  <c r="AF1550" i="36"/>
  <c r="AG1550" i="36"/>
  <c r="AH1550" i="36"/>
  <c r="AI1550" i="36"/>
  <c r="AJ1550" i="36"/>
  <c r="AK1550" i="36"/>
  <c r="AL1550" i="36"/>
  <c r="AM1550" i="36"/>
  <c r="R1551" i="36"/>
  <c r="S1551" i="36"/>
  <c r="T1551" i="36"/>
  <c r="U1551" i="36"/>
  <c r="V1551" i="36"/>
  <c r="W1551" i="36"/>
  <c r="X1551" i="36"/>
  <c r="Y1551" i="36"/>
  <c r="Z1551" i="36"/>
  <c r="AA1551" i="36"/>
  <c r="AB1551" i="36"/>
  <c r="AC1551" i="36"/>
  <c r="AD1551" i="36"/>
  <c r="AE1551" i="36"/>
  <c r="AF1551" i="36"/>
  <c r="AG1551" i="36"/>
  <c r="AH1551" i="36"/>
  <c r="AI1551" i="36"/>
  <c r="AJ1551" i="36"/>
  <c r="AK1551" i="36"/>
  <c r="AL1551" i="36"/>
  <c r="AM1551" i="36"/>
  <c r="R1552" i="36"/>
  <c r="S1552" i="36"/>
  <c r="T1552" i="36"/>
  <c r="U1552" i="36"/>
  <c r="V1552" i="36"/>
  <c r="W1552" i="36"/>
  <c r="X1552" i="36"/>
  <c r="Y1552" i="36"/>
  <c r="Z1552" i="36"/>
  <c r="AA1552" i="36"/>
  <c r="AB1552" i="36"/>
  <c r="AC1552" i="36"/>
  <c r="AD1552" i="36"/>
  <c r="AE1552" i="36"/>
  <c r="AF1552" i="36"/>
  <c r="AG1552" i="36"/>
  <c r="AH1552" i="36"/>
  <c r="AI1552" i="36"/>
  <c r="AJ1552" i="36"/>
  <c r="AK1552" i="36"/>
  <c r="AL1552" i="36"/>
  <c r="AM1552" i="36"/>
  <c r="R1553" i="36"/>
  <c r="S1553" i="36"/>
  <c r="T1553" i="36"/>
  <c r="U1553" i="36"/>
  <c r="V1553" i="36"/>
  <c r="W1553" i="36"/>
  <c r="X1553" i="36"/>
  <c r="Y1553" i="36"/>
  <c r="Z1553" i="36"/>
  <c r="AA1553" i="36"/>
  <c r="AB1553" i="36"/>
  <c r="AC1553" i="36"/>
  <c r="AD1553" i="36"/>
  <c r="AE1553" i="36"/>
  <c r="AF1553" i="36"/>
  <c r="AG1553" i="36"/>
  <c r="AH1553" i="36"/>
  <c r="AI1553" i="36"/>
  <c r="AJ1553" i="36"/>
  <c r="AK1553" i="36"/>
  <c r="AL1553" i="36"/>
  <c r="AM1553" i="36"/>
  <c r="R1554" i="36"/>
  <c r="S1554" i="36"/>
  <c r="T1554" i="36"/>
  <c r="U1554" i="36"/>
  <c r="V1554" i="36"/>
  <c r="W1554" i="36"/>
  <c r="X1554" i="36"/>
  <c r="Y1554" i="36"/>
  <c r="Z1554" i="36"/>
  <c r="AA1554" i="36"/>
  <c r="AB1554" i="36"/>
  <c r="AC1554" i="36"/>
  <c r="AD1554" i="36"/>
  <c r="AE1554" i="36"/>
  <c r="AF1554" i="36"/>
  <c r="AG1554" i="36"/>
  <c r="AH1554" i="36"/>
  <c r="AI1554" i="36"/>
  <c r="AJ1554" i="36"/>
  <c r="AK1554" i="36"/>
  <c r="AL1554" i="36"/>
  <c r="AM1554" i="36"/>
  <c r="R1555" i="36"/>
  <c r="S1555" i="36"/>
  <c r="T1555" i="36"/>
  <c r="U1555" i="36"/>
  <c r="V1555" i="36"/>
  <c r="W1555" i="36"/>
  <c r="X1555" i="36"/>
  <c r="Y1555" i="36"/>
  <c r="Z1555" i="36"/>
  <c r="AA1555" i="36"/>
  <c r="AB1555" i="36"/>
  <c r="AC1555" i="36"/>
  <c r="AD1555" i="36"/>
  <c r="AE1555" i="36"/>
  <c r="AF1555" i="36"/>
  <c r="AG1555" i="36"/>
  <c r="AH1555" i="36"/>
  <c r="AI1555" i="36"/>
  <c r="AJ1555" i="36"/>
  <c r="AK1555" i="36"/>
  <c r="AL1555" i="36"/>
  <c r="AM1555" i="36"/>
  <c r="R1556" i="36"/>
  <c r="S1556" i="36"/>
  <c r="T1556" i="36"/>
  <c r="U1556" i="36"/>
  <c r="V1556" i="36"/>
  <c r="W1556" i="36"/>
  <c r="X1556" i="36"/>
  <c r="Y1556" i="36"/>
  <c r="Z1556" i="36"/>
  <c r="AA1556" i="36"/>
  <c r="AB1556" i="36"/>
  <c r="AC1556" i="36"/>
  <c r="AD1556" i="36"/>
  <c r="AE1556" i="36"/>
  <c r="AF1556" i="36"/>
  <c r="AG1556" i="36"/>
  <c r="AH1556" i="36"/>
  <c r="AI1556" i="36"/>
  <c r="AJ1556" i="36"/>
  <c r="AK1556" i="36"/>
  <c r="AL1556" i="36"/>
  <c r="AM1556" i="36"/>
  <c r="R1557" i="36"/>
  <c r="S1557" i="36"/>
  <c r="T1557" i="36"/>
  <c r="U1557" i="36"/>
  <c r="V1557" i="36"/>
  <c r="W1557" i="36"/>
  <c r="X1557" i="36"/>
  <c r="Y1557" i="36"/>
  <c r="Z1557" i="36"/>
  <c r="AA1557" i="36"/>
  <c r="AB1557" i="36"/>
  <c r="AC1557" i="36"/>
  <c r="AD1557" i="36"/>
  <c r="AE1557" i="36"/>
  <c r="AF1557" i="36"/>
  <c r="AG1557" i="36"/>
  <c r="AH1557" i="36"/>
  <c r="AI1557" i="36"/>
  <c r="AJ1557" i="36"/>
  <c r="AK1557" i="36"/>
  <c r="AL1557" i="36"/>
  <c r="AM1557" i="36"/>
  <c r="R1558" i="36"/>
  <c r="S1558" i="36"/>
  <c r="T1558" i="36"/>
  <c r="U1558" i="36"/>
  <c r="V1558" i="36"/>
  <c r="W1558" i="36"/>
  <c r="X1558" i="36"/>
  <c r="Y1558" i="36"/>
  <c r="Z1558" i="36"/>
  <c r="AA1558" i="36"/>
  <c r="AB1558" i="36"/>
  <c r="AC1558" i="36"/>
  <c r="AD1558" i="36"/>
  <c r="AE1558" i="36"/>
  <c r="AF1558" i="36"/>
  <c r="AG1558" i="36"/>
  <c r="AH1558" i="36"/>
  <c r="AI1558" i="36"/>
  <c r="AJ1558" i="36"/>
  <c r="AK1558" i="36"/>
  <c r="AL1558" i="36"/>
  <c r="AM1558" i="36"/>
  <c r="R1559" i="36"/>
  <c r="S1559" i="36"/>
  <c r="T1559" i="36"/>
  <c r="U1559" i="36"/>
  <c r="V1559" i="36"/>
  <c r="W1559" i="36"/>
  <c r="X1559" i="36"/>
  <c r="Y1559" i="36"/>
  <c r="Z1559" i="36"/>
  <c r="AA1559" i="36"/>
  <c r="AB1559" i="36"/>
  <c r="AC1559" i="36"/>
  <c r="AD1559" i="36"/>
  <c r="AE1559" i="36"/>
  <c r="AF1559" i="36"/>
  <c r="AG1559" i="36"/>
  <c r="AH1559" i="36"/>
  <c r="AI1559" i="36"/>
  <c r="AJ1559" i="36"/>
  <c r="AK1559" i="36"/>
  <c r="AL1559" i="36"/>
  <c r="AM1559" i="36"/>
  <c r="R1560" i="36"/>
  <c r="S1560" i="36"/>
  <c r="T1560" i="36"/>
  <c r="U1560" i="36"/>
  <c r="V1560" i="36"/>
  <c r="W1560" i="36"/>
  <c r="X1560" i="36"/>
  <c r="Y1560" i="36"/>
  <c r="Z1560" i="36"/>
  <c r="AA1560" i="36"/>
  <c r="AB1560" i="36"/>
  <c r="AC1560" i="36"/>
  <c r="AD1560" i="36"/>
  <c r="AE1560" i="36"/>
  <c r="AF1560" i="36"/>
  <c r="AG1560" i="36"/>
  <c r="AH1560" i="36"/>
  <c r="AI1560" i="36"/>
  <c r="AJ1560" i="36"/>
  <c r="AK1560" i="36"/>
  <c r="AL1560" i="36"/>
  <c r="AM1560" i="36"/>
  <c r="R1561" i="36"/>
  <c r="S1561" i="36"/>
  <c r="T1561" i="36"/>
  <c r="U1561" i="36"/>
  <c r="V1561" i="36"/>
  <c r="W1561" i="36"/>
  <c r="X1561" i="36"/>
  <c r="Y1561" i="36"/>
  <c r="Z1561" i="36"/>
  <c r="AA1561" i="36"/>
  <c r="AB1561" i="36"/>
  <c r="AC1561" i="36"/>
  <c r="AD1561" i="36"/>
  <c r="AE1561" i="36"/>
  <c r="AF1561" i="36"/>
  <c r="AG1561" i="36"/>
  <c r="AH1561" i="36"/>
  <c r="AI1561" i="36"/>
  <c r="AJ1561" i="36"/>
  <c r="AK1561" i="36"/>
  <c r="AL1561" i="36"/>
  <c r="AM1561" i="36"/>
  <c r="R1562" i="36"/>
  <c r="S1562" i="36"/>
  <c r="T1562" i="36"/>
  <c r="U1562" i="36"/>
  <c r="V1562" i="36"/>
  <c r="W1562" i="36"/>
  <c r="X1562" i="36"/>
  <c r="Y1562" i="36"/>
  <c r="Z1562" i="36"/>
  <c r="AA1562" i="36"/>
  <c r="AB1562" i="36"/>
  <c r="AC1562" i="36"/>
  <c r="AD1562" i="36"/>
  <c r="AE1562" i="36"/>
  <c r="AF1562" i="36"/>
  <c r="AG1562" i="36"/>
  <c r="AH1562" i="36"/>
  <c r="AI1562" i="36"/>
  <c r="AJ1562" i="36"/>
  <c r="AK1562" i="36"/>
  <c r="AL1562" i="36"/>
  <c r="AM1562" i="36"/>
  <c r="R1563" i="36"/>
  <c r="S1563" i="36"/>
  <c r="T1563" i="36"/>
  <c r="U1563" i="36"/>
  <c r="V1563" i="36"/>
  <c r="W1563" i="36"/>
  <c r="X1563" i="36"/>
  <c r="Y1563" i="36"/>
  <c r="Z1563" i="36"/>
  <c r="AA1563" i="36"/>
  <c r="AB1563" i="36"/>
  <c r="AC1563" i="36"/>
  <c r="AD1563" i="36"/>
  <c r="AE1563" i="36"/>
  <c r="AF1563" i="36"/>
  <c r="AG1563" i="36"/>
  <c r="AH1563" i="36"/>
  <c r="AI1563" i="36"/>
  <c r="AJ1563" i="36"/>
  <c r="AK1563" i="36"/>
  <c r="AL1563" i="36"/>
  <c r="AM1563" i="36"/>
  <c r="R1564" i="36"/>
  <c r="S1564" i="36"/>
  <c r="T1564" i="36"/>
  <c r="U1564" i="36"/>
  <c r="V1564" i="36"/>
  <c r="W1564" i="36"/>
  <c r="X1564" i="36"/>
  <c r="Y1564" i="36"/>
  <c r="Z1564" i="36"/>
  <c r="AA1564" i="36"/>
  <c r="AB1564" i="36"/>
  <c r="AC1564" i="36"/>
  <c r="AD1564" i="36"/>
  <c r="AE1564" i="36"/>
  <c r="AF1564" i="36"/>
  <c r="AG1564" i="36"/>
  <c r="AH1564" i="36"/>
  <c r="AI1564" i="36"/>
  <c r="AJ1564" i="36"/>
  <c r="AK1564" i="36"/>
  <c r="AL1564" i="36"/>
  <c r="AM1564" i="36"/>
  <c r="R1565" i="36"/>
  <c r="S1565" i="36"/>
  <c r="T1565" i="36"/>
  <c r="U1565" i="36"/>
  <c r="V1565" i="36"/>
  <c r="W1565" i="36"/>
  <c r="X1565" i="36"/>
  <c r="Y1565" i="36"/>
  <c r="Z1565" i="36"/>
  <c r="AA1565" i="36"/>
  <c r="AB1565" i="36"/>
  <c r="AC1565" i="36"/>
  <c r="AD1565" i="36"/>
  <c r="AE1565" i="36"/>
  <c r="AF1565" i="36"/>
  <c r="AG1565" i="36"/>
  <c r="AH1565" i="36"/>
  <c r="AI1565" i="36"/>
  <c r="AJ1565" i="36"/>
  <c r="AK1565" i="36"/>
  <c r="AL1565" i="36"/>
  <c r="AM1565" i="36"/>
  <c r="R1566" i="36"/>
  <c r="S1566" i="36"/>
  <c r="T1566" i="36"/>
  <c r="U1566" i="36"/>
  <c r="V1566" i="36"/>
  <c r="W1566" i="36"/>
  <c r="X1566" i="36"/>
  <c r="Y1566" i="36"/>
  <c r="Z1566" i="36"/>
  <c r="AA1566" i="36"/>
  <c r="AB1566" i="36"/>
  <c r="AC1566" i="36"/>
  <c r="AD1566" i="36"/>
  <c r="AE1566" i="36"/>
  <c r="AF1566" i="36"/>
  <c r="AG1566" i="36"/>
  <c r="AH1566" i="36"/>
  <c r="AI1566" i="36"/>
  <c r="AJ1566" i="36"/>
  <c r="AK1566" i="36"/>
  <c r="AL1566" i="36"/>
  <c r="AM1566" i="36"/>
  <c r="R1567" i="36"/>
  <c r="S1567" i="36"/>
  <c r="T1567" i="36"/>
  <c r="U1567" i="36"/>
  <c r="V1567" i="36"/>
  <c r="W1567" i="36"/>
  <c r="X1567" i="36"/>
  <c r="Y1567" i="36"/>
  <c r="Z1567" i="36"/>
  <c r="AA1567" i="36"/>
  <c r="AB1567" i="36"/>
  <c r="AC1567" i="36"/>
  <c r="AD1567" i="36"/>
  <c r="AE1567" i="36"/>
  <c r="AF1567" i="36"/>
  <c r="AG1567" i="36"/>
  <c r="AH1567" i="36"/>
  <c r="AI1567" i="36"/>
  <c r="AJ1567" i="36"/>
  <c r="AK1567" i="36"/>
  <c r="AL1567" i="36"/>
  <c r="AM1567" i="36"/>
  <c r="R1568" i="36"/>
  <c r="S1568" i="36"/>
  <c r="T1568" i="36"/>
  <c r="U1568" i="36"/>
  <c r="V1568" i="36"/>
  <c r="W1568" i="36"/>
  <c r="X1568" i="36"/>
  <c r="Y1568" i="36"/>
  <c r="Z1568" i="36"/>
  <c r="AA1568" i="36"/>
  <c r="AB1568" i="36"/>
  <c r="AC1568" i="36"/>
  <c r="AD1568" i="36"/>
  <c r="AE1568" i="36"/>
  <c r="AF1568" i="36"/>
  <c r="AG1568" i="36"/>
  <c r="AH1568" i="36"/>
  <c r="AI1568" i="36"/>
  <c r="AJ1568" i="36"/>
  <c r="AK1568" i="36"/>
  <c r="AL1568" i="36"/>
  <c r="AM1568" i="36"/>
  <c r="R1569" i="36"/>
  <c r="S1569" i="36"/>
  <c r="T1569" i="36"/>
  <c r="U1569" i="36"/>
  <c r="V1569" i="36"/>
  <c r="W1569" i="36"/>
  <c r="X1569" i="36"/>
  <c r="Y1569" i="36"/>
  <c r="Z1569" i="36"/>
  <c r="AA1569" i="36"/>
  <c r="AB1569" i="36"/>
  <c r="AC1569" i="36"/>
  <c r="AD1569" i="36"/>
  <c r="AE1569" i="36"/>
  <c r="AF1569" i="36"/>
  <c r="AG1569" i="36"/>
  <c r="AH1569" i="36"/>
  <c r="AI1569" i="36"/>
  <c r="AJ1569" i="36"/>
  <c r="AK1569" i="36"/>
  <c r="AL1569" i="36"/>
  <c r="AM1569" i="36"/>
  <c r="R1570" i="36"/>
  <c r="S1570" i="36"/>
  <c r="T1570" i="36"/>
  <c r="U1570" i="36"/>
  <c r="V1570" i="36"/>
  <c r="W1570" i="36"/>
  <c r="X1570" i="36"/>
  <c r="Y1570" i="36"/>
  <c r="Z1570" i="36"/>
  <c r="AA1570" i="36"/>
  <c r="AB1570" i="36"/>
  <c r="AC1570" i="36"/>
  <c r="AD1570" i="36"/>
  <c r="AE1570" i="36"/>
  <c r="AF1570" i="36"/>
  <c r="AG1570" i="36"/>
  <c r="AH1570" i="36"/>
  <c r="AI1570" i="36"/>
  <c r="AJ1570" i="36"/>
  <c r="AK1570" i="36"/>
  <c r="AL1570" i="36"/>
  <c r="AM1570" i="36"/>
  <c r="R1571" i="36"/>
  <c r="S1571" i="36"/>
  <c r="T1571" i="36"/>
  <c r="U1571" i="36"/>
  <c r="V1571" i="36"/>
  <c r="W1571" i="36"/>
  <c r="X1571" i="36"/>
  <c r="Y1571" i="36"/>
  <c r="Z1571" i="36"/>
  <c r="AA1571" i="36"/>
  <c r="AB1571" i="36"/>
  <c r="AC1571" i="36"/>
  <c r="AD1571" i="36"/>
  <c r="AE1571" i="36"/>
  <c r="AF1571" i="36"/>
  <c r="AG1571" i="36"/>
  <c r="AH1571" i="36"/>
  <c r="AI1571" i="36"/>
  <c r="AJ1571" i="36"/>
  <c r="AK1571" i="36"/>
  <c r="AL1571" i="36"/>
  <c r="AM1571" i="36"/>
  <c r="R1572" i="36"/>
  <c r="S1572" i="36"/>
  <c r="T1572" i="36"/>
  <c r="U1572" i="36"/>
  <c r="V1572" i="36"/>
  <c r="W1572" i="36"/>
  <c r="X1572" i="36"/>
  <c r="Y1572" i="36"/>
  <c r="Z1572" i="36"/>
  <c r="AA1572" i="36"/>
  <c r="AB1572" i="36"/>
  <c r="AC1572" i="36"/>
  <c r="AD1572" i="36"/>
  <c r="AE1572" i="36"/>
  <c r="AF1572" i="36"/>
  <c r="AG1572" i="36"/>
  <c r="AH1572" i="36"/>
  <c r="AI1572" i="36"/>
  <c r="AJ1572" i="36"/>
  <c r="AK1572" i="36"/>
  <c r="AL1572" i="36"/>
  <c r="AM1572" i="36"/>
  <c r="R1573" i="36"/>
  <c r="S1573" i="36"/>
  <c r="T1573" i="36"/>
  <c r="U1573" i="36"/>
  <c r="V1573" i="36"/>
  <c r="W1573" i="36"/>
  <c r="X1573" i="36"/>
  <c r="Y1573" i="36"/>
  <c r="Z1573" i="36"/>
  <c r="AA1573" i="36"/>
  <c r="AB1573" i="36"/>
  <c r="AC1573" i="36"/>
  <c r="AD1573" i="36"/>
  <c r="AE1573" i="36"/>
  <c r="AF1573" i="36"/>
  <c r="AG1573" i="36"/>
  <c r="AH1573" i="36"/>
  <c r="AI1573" i="36"/>
  <c r="AJ1573" i="36"/>
  <c r="AK1573" i="36"/>
  <c r="AL1573" i="36"/>
  <c r="AM1573" i="36"/>
  <c r="R1574" i="36"/>
  <c r="S1574" i="36"/>
  <c r="T1574" i="36"/>
  <c r="U1574" i="36"/>
  <c r="V1574" i="36"/>
  <c r="W1574" i="36"/>
  <c r="X1574" i="36"/>
  <c r="Y1574" i="36"/>
  <c r="Z1574" i="36"/>
  <c r="AA1574" i="36"/>
  <c r="AB1574" i="36"/>
  <c r="AC1574" i="36"/>
  <c r="AD1574" i="36"/>
  <c r="AE1574" i="36"/>
  <c r="AF1574" i="36"/>
  <c r="AG1574" i="36"/>
  <c r="AH1574" i="36"/>
  <c r="AI1574" i="36"/>
  <c r="AJ1574" i="36"/>
  <c r="AK1574" i="36"/>
  <c r="AL1574" i="36"/>
  <c r="AM1574" i="36"/>
  <c r="R1575" i="36"/>
  <c r="S1575" i="36"/>
  <c r="T1575" i="36"/>
  <c r="U1575" i="36"/>
  <c r="V1575" i="36"/>
  <c r="W1575" i="36"/>
  <c r="X1575" i="36"/>
  <c r="Y1575" i="36"/>
  <c r="Z1575" i="36"/>
  <c r="AA1575" i="36"/>
  <c r="AB1575" i="36"/>
  <c r="AC1575" i="36"/>
  <c r="AD1575" i="36"/>
  <c r="AE1575" i="36"/>
  <c r="AF1575" i="36"/>
  <c r="AG1575" i="36"/>
  <c r="AH1575" i="36"/>
  <c r="AI1575" i="36"/>
  <c r="AJ1575" i="36"/>
  <c r="AK1575" i="36"/>
  <c r="AL1575" i="36"/>
  <c r="AM1575" i="36"/>
  <c r="R1576" i="36"/>
  <c r="S1576" i="36"/>
  <c r="T1576" i="36"/>
  <c r="U1576" i="36"/>
  <c r="V1576" i="36"/>
  <c r="W1576" i="36"/>
  <c r="X1576" i="36"/>
  <c r="Y1576" i="36"/>
  <c r="Z1576" i="36"/>
  <c r="AA1576" i="36"/>
  <c r="AB1576" i="36"/>
  <c r="AC1576" i="36"/>
  <c r="AD1576" i="36"/>
  <c r="AE1576" i="36"/>
  <c r="AF1576" i="36"/>
  <c r="AG1576" i="36"/>
  <c r="AH1576" i="36"/>
  <c r="AI1576" i="36"/>
  <c r="AJ1576" i="36"/>
  <c r="AK1576" i="36"/>
  <c r="AL1576" i="36"/>
  <c r="AM1576" i="36"/>
  <c r="R1577" i="36"/>
  <c r="S1577" i="36"/>
  <c r="T1577" i="36"/>
  <c r="U1577" i="36"/>
  <c r="V1577" i="36"/>
  <c r="W1577" i="36"/>
  <c r="X1577" i="36"/>
  <c r="Y1577" i="36"/>
  <c r="Z1577" i="36"/>
  <c r="AA1577" i="36"/>
  <c r="AB1577" i="36"/>
  <c r="AC1577" i="36"/>
  <c r="AD1577" i="36"/>
  <c r="AE1577" i="36"/>
  <c r="AF1577" i="36"/>
  <c r="AG1577" i="36"/>
  <c r="AH1577" i="36"/>
  <c r="AI1577" i="36"/>
  <c r="AJ1577" i="36"/>
  <c r="AK1577" i="36"/>
  <c r="AL1577" i="36"/>
  <c r="AM1577" i="36"/>
  <c r="R1578" i="36"/>
  <c r="S1578" i="36"/>
  <c r="T1578" i="36"/>
  <c r="U1578" i="36"/>
  <c r="V1578" i="36"/>
  <c r="W1578" i="36"/>
  <c r="X1578" i="36"/>
  <c r="Y1578" i="36"/>
  <c r="Z1578" i="36"/>
  <c r="AA1578" i="36"/>
  <c r="AB1578" i="36"/>
  <c r="AC1578" i="36"/>
  <c r="AD1578" i="36"/>
  <c r="AE1578" i="36"/>
  <c r="AF1578" i="36"/>
  <c r="AG1578" i="36"/>
  <c r="AH1578" i="36"/>
  <c r="AI1578" i="36"/>
  <c r="AJ1578" i="36"/>
  <c r="AK1578" i="36"/>
  <c r="AL1578" i="36"/>
  <c r="AM1578" i="36"/>
  <c r="R1579" i="36"/>
  <c r="S1579" i="36"/>
  <c r="T1579" i="36"/>
  <c r="U1579" i="36"/>
  <c r="V1579" i="36"/>
  <c r="W1579" i="36"/>
  <c r="X1579" i="36"/>
  <c r="Y1579" i="36"/>
  <c r="Z1579" i="36"/>
  <c r="AA1579" i="36"/>
  <c r="AB1579" i="36"/>
  <c r="AC1579" i="36"/>
  <c r="AD1579" i="36"/>
  <c r="AE1579" i="36"/>
  <c r="AF1579" i="36"/>
  <c r="AG1579" i="36"/>
  <c r="AH1579" i="36"/>
  <c r="AI1579" i="36"/>
  <c r="AJ1579" i="36"/>
  <c r="AK1579" i="36"/>
  <c r="AL1579" i="36"/>
  <c r="AM1579" i="36"/>
  <c r="R1580" i="36"/>
  <c r="S1580" i="36"/>
  <c r="T1580" i="36"/>
  <c r="U1580" i="36"/>
  <c r="V1580" i="36"/>
  <c r="W1580" i="36"/>
  <c r="X1580" i="36"/>
  <c r="Y1580" i="36"/>
  <c r="Z1580" i="36"/>
  <c r="AA1580" i="36"/>
  <c r="AB1580" i="36"/>
  <c r="AC1580" i="36"/>
  <c r="AD1580" i="36"/>
  <c r="AE1580" i="36"/>
  <c r="AF1580" i="36"/>
  <c r="AG1580" i="36"/>
  <c r="AH1580" i="36"/>
  <c r="AI1580" i="36"/>
  <c r="AJ1580" i="36"/>
  <c r="AK1580" i="36"/>
  <c r="AL1580" i="36"/>
  <c r="AM1580" i="36"/>
  <c r="R1581" i="36"/>
  <c r="S1581" i="36"/>
  <c r="T1581" i="36"/>
  <c r="U1581" i="36"/>
  <c r="V1581" i="36"/>
  <c r="W1581" i="36"/>
  <c r="X1581" i="36"/>
  <c r="Y1581" i="36"/>
  <c r="Z1581" i="36"/>
  <c r="AA1581" i="36"/>
  <c r="AB1581" i="36"/>
  <c r="AC1581" i="36"/>
  <c r="AD1581" i="36"/>
  <c r="AE1581" i="36"/>
  <c r="AF1581" i="36"/>
  <c r="AG1581" i="36"/>
  <c r="AH1581" i="36"/>
  <c r="AI1581" i="36"/>
  <c r="AJ1581" i="36"/>
  <c r="AK1581" i="36"/>
  <c r="AL1581" i="36"/>
  <c r="AM1581" i="36"/>
  <c r="R1582" i="36"/>
  <c r="S1582" i="36"/>
  <c r="T1582" i="36"/>
  <c r="U1582" i="36"/>
  <c r="V1582" i="36"/>
  <c r="W1582" i="36"/>
  <c r="X1582" i="36"/>
  <c r="Y1582" i="36"/>
  <c r="Z1582" i="36"/>
  <c r="AA1582" i="36"/>
  <c r="AB1582" i="36"/>
  <c r="AC1582" i="36"/>
  <c r="AD1582" i="36"/>
  <c r="AE1582" i="36"/>
  <c r="AF1582" i="36"/>
  <c r="AG1582" i="36"/>
  <c r="AH1582" i="36"/>
  <c r="AI1582" i="36"/>
  <c r="AJ1582" i="36"/>
  <c r="AK1582" i="36"/>
  <c r="AL1582" i="36"/>
  <c r="AM1582" i="36"/>
  <c r="R1583" i="36"/>
  <c r="S1583" i="36"/>
  <c r="T1583" i="36"/>
  <c r="U1583" i="36"/>
  <c r="V1583" i="36"/>
  <c r="W1583" i="36"/>
  <c r="X1583" i="36"/>
  <c r="Y1583" i="36"/>
  <c r="Z1583" i="36"/>
  <c r="AA1583" i="36"/>
  <c r="AB1583" i="36"/>
  <c r="AC1583" i="36"/>
  <c r="AD1583" i="36"/>
  <c r="AE1583" i="36"/>
  <c r="AF1583" i="36"/>
  <c r="AG1583" i="36"/>
  <c r="AH1583" i="36"/>
  <c r="AI1583" i="36"/>
  <c r="AJ1583" i="36"/>
  <c r="AK1583" i="36"/>
  <c r="AL1583" i="36"/>
  <c r="AM1583" i="36"/>
  <c r="R1584" i="36"/>
  <c r="S1584" i="36"/>
  <c r="T1584" i="36"/>
  <c r="U1584" i="36"/>
  <c r="V1584" i="36"/>
  <c r="W1584" i="36"/>
  <c r="X1584" i="36"/>
  <c r="Y1584" i="36"/>
  <c r="Z1584" i="36"/>
  <c r="AA1584" i="36"/>
  <c r="AB1584" i="36"/>
  <c r="AC1584" i="36"/>
  <c r="AD1584" i="36"/>
  <c r="AE1584" i="36"/>
  <c r="AF1584" i="36"/>
  <c r="AG1584" i="36"/>
  <c r="AH1584" i="36"/>
  <c r="AI1584" i="36"/>
  <c r="AJ1584" i="36"/>
  <c r="AK1584" i="36"/>
  <c r="AL1584" i="36"/>
  <c r="AM1584" i="36"/>
  <c r="R1585" i="36"/>
  <c r="S1585" i="36"/>
  <c r="T1585" i="36"/>
  <c r="U1585" i="36"/>
  <c r="V1585" i="36"/>
  <c r="W1585" i="36"/>
  <c r="X1585" i="36"/>
  <c r="Y1585" i="36"/>
  <c r="Z1585" i="36"/>
  <c r="AA1585" i="36"/>
  <c r="AB1585" i="36"/>
  <c r="AC1585" i="36"/>
  <c r="AD1585" i="36"/>
  <c r="AE1585" i="36"/>
  <c r="AF1585" i="36"/>
  <c r="AG1585" i="36"/>
  <c r="AH1585" i="36"/>
  <c r="AI1585" i="36"/>
  <c r="AJ1585" i="36"/>
  <c r="AK1585" i="36"/>
  <c r="AL1585" i="36"/>
  <c r="AM1585" i="36"/>
  <c r="R1586" i="36"/>
  <c r="S1586" i="36"/>
  <c r="T1586" i="36"/>
  <c r="U1586" i="36"/>
  <c r="V1586" i="36"/>
  <c r="W1586" i="36"/>
  <c r="X1586" i="36"/>
  <c r="Y1586" i="36"/>
  <c r="Z1586" i="36"/>
  <c r="AA1586" i="36"/>
  <c r="AB1586" i="36"/>
  <c r="AC1586" i="36"/>
  <c r="AD1586" i="36"/>
  <c r="AE1586" i="36"/>
  <c r="AF1586" i="36"/>
  <c r="AG1586" i="36"/>
  <c r="AH1586" i="36"/>
  <c r="AI1586" i="36"/>
  <c r="AJ1586" i="36"/>
  <c r="AK1586" i="36"/>
  <c r="AL1586" i="36"/>
  <c r="AM1586" i="36"/>
  <c r="R1587" i="36"/>
  <c r="S1587" i="36"/>
  <c r="T1587" i="36"/>
  <c r="U1587" i="36"/>
  <c r="V1587" i="36"/>
  <c r="W1587" i="36"/>
  <c r="X1587" i="36"/>
  <c r="Y1587" i="36"/>
  <c r="Z1587" i="36"/>
  <c r="AA1587" i="36"/>
  <c r="AB1587" i="36"/>
  <c r="AC1587" i="36"/>
  <c r="AD1587" i="36"/>
  <c r="AE1587" i="36"/>
  <c r="AF1587" i="36"/>
  <c r="AG1587" i="36"/>
  <c r="AH1587" i="36"/>
  <c r="AI1587" i="36"/>
  <c r="AJ1587" i="36"/>
  <c r="AK1587" i="36"/>
  <c r="AL1587" i="36"/>
  <c r="AM1587" i="36"/>
  <c r="R1588" i="36"/>
  <c r="S1588" i="36"/>
  <c r="T1588" i="36"/>
  <c r="U1588" i="36"/>
  <c r="V1588" i="36"/>
  <c r="W1588" i="36"/>
  <c r="X1588" i="36"/>
  <c r="Y1588" i="36"/>
  <c r="Z1588" i="36"/>
  <c r="AA1588" i="36"/>
  <c r="AB1588" i="36"/>
  <c r="AC1588" i="36"/>
  <c r="AD1588" i="36"/>
  <c r="AE1588" i="36"/>
  <c r="AF1588" i="36"/>
  <c r="AG1588" i="36"/>
  <c r="AH1588" i="36"/>
  <c r="AI1588" i="36"/>
  <c r="AJ1588" i="36"/>
  <c r="AK1588" i="36"/>
  <c r="AL1588" i="36"/>
  <c r="AM1588" i="36"/>
  <c r="R1589" i="36"/>
  <c r="S1589" i="36"/>
  <c r="T1589" i="36"/>
  <c r="U1589" i="36"/>
  <c r="V1589" i="36"/>
  <c r="W1589" i="36"/>
  <c r="X1589" i="36"/>
  <c r="Y1589" i="36"/>
  <c r="Z1589" i="36"/>
  <c r="AA1589" i="36"/>
  <c r="AB1589" i="36"/>
  <c r="AC1589" i="36"/>
  <c r="AD1589" i="36"/>
  <c r="AE1589" i="36"/>
  <c r="AF1589" i="36"/>
  <c r="AG1589" i="36"/>
  <c r="AH1589" i="36"/>
  <c r="AI1589" i="36"/>
  <c r="AJ1589" i="36"/>
  <c r="AK1589" i="36"/>
  <c r="AL1589" i="36"/>
  <c r="AM1589" i="36"/>
  <c r="R1590" i="36"/>
  <c r="S1590" i="36"/>
  <c r="T1590" i="36"/>
  <c r="U1590" i="36"/>
  <c r="V1590" i="36"/>
  <c r="W1590" i="36"/>
  <c r="X1590" i="36"/>
  <c r="Y1590" i="36"/>
  <c r="Z1590" i="36"/>
  <c r="AA1590" i="36"/>
  <c r="AB1590" i="36"/>
  <c r="AC1590" i="36"/>
  <c r="AD1590" i="36"/>
  <c r="AE1590" i="36"/>
  <c r="AF1590" i="36"/>
  <c r="AG1590" i="36"/>
  <c r="AH1590" i="36"/>
  <c r="AI1590" i="36"/>
  <c r="AJ1590" i="36"/>
  <c r="AK1590" i="36"/>
  <c r="AL1590" i="36"/>
  <c r="AM1590" i="36"/>
  <c r="R1591" i="36"/>
  <c r="S1591" i="36"/>
  <c r="T1591" i="36"/>
  <c r="U1591" i="36"/>
  <c r="V1591" i="36"/>
  <c r="W1591" i="36"/>
  <c r="X1591" i="36"/>
  <c r="Y1591" i="36"/>
  <c r="Z1591" i="36"/>
  <c r="AA1591" i="36"/>
  <c r="AB1591" i="36"/>
  <c r="AC1591" i="36"/>
  <c r="AD1591" i="36"/>
  <c r="AE1591" i="36"/>
  <c r="AF1591" i="36"/>
  <c r="AG1591" i="36"/>
  <c r="AH1591" i="36"/>
  <c r="AI1591" i="36"/>
  <c r="AJ1591" i="36"/>
  <c r="AK1591" i="36"/>
  <c r="AL1591" i="36"/>
  <c r="AM1591" i="36"/>
  <c r="R1592" i="36"/>
  <c r="S1592" i="36"/>
  <c r="T1592" i="36"/>
  <c r="U1592" i="36"/>
  <c r="V1592" i="36"/>
  <c r="W1592" i="36"/>
  <c r="X1592" i="36"/>
  <c r="Y1592" i="36"/>
  <c r="Z1592" i="36"/>
  <c r="AA1592" i="36"/>
  <c r="AB1592" i="36"/>
  <c r="AC1592" i="36"/>
  <c r="AD1592" i="36"/>
  <c r="AE1592" i="36"/>
  <c r="AF1592" i="36"/>
  <c r="AG1592" i="36"/>
  <c r="AH1592" i="36"/>
  <c r="AI1592" i="36"/>
  <c r="AJ1592" i="36"/>
  <c r="AK1592" i="36"/>
  <c r="AL1592" i="36"/>
  <c r="AM1592" i="36"/>
  <c r="R1593" i="36"/>
  <c r="S1593" i="36"/>
  <c r="T1593" i="36"/>
  <c r="U1593" i="36"/>
  <c r="V1593" i="36"/>
  <c r="W1593" i="36"/>
  <c r="X1593" i="36"/>
  <c r="Y1593" i="36"/>
  <c r="Z1593" i="36"/>
  <c r="AA1593" i="36"/>
  <c r="AB1593" i="36"/>
  <c r="AC1593" i="36"/>
  <c r="AD1593" i="36"/>
  <c r="AE1593" i="36"/>
  <c r="AF1593" i="36"/>
  <c r="AG1593" i="36"/>
  <c r="AH1593" i="36"/>
  <c r="AI1593" i="36"/>
  <c r="AJ1593" i="36"/>
  <c r="AK1593" i="36"/>
  <c r="AL1593" i="36"/>
  <c r="AM1593" i="36"/>
  <c r="R1594" i="36"/>
  <c r="S1594" i="36"/>
  <c r="T1594" i="36"/>
  <c r="U1594" i="36"/>
  <c r="V1594" i="36"/>
  <c r="W1594" i="36"/>
  <c r="X1594" i="36"/>
  <c r="Y1594" i="36"/>
  <c r="Z1594" i="36"/>
  <c r="AA1594" i="36"/>
  <c r="AB1594" i="36"/>
  <c r="AC1594" i="36"/>
  <c r="AD1594" i="36"/>
  <c r="AE1594" i="36"/>
  <c r="AF1594" i="36"/>
  <c r="AG1594" i="36"/>
  <c r="AH1594" i="36"/>
  <c r="AI1594" i="36"/>
  <c r="AJ1594" i="36"/>
  <c r="AK1594" i="36"/>
  <c r="AL1594" i="36"/>
  <c r="AM1594" i="36"/>
  <c r="R1595" i="36"/>
  <c r="S1595" i="36"/>
  <c r="T1595" i="36"/>
  <c r="U1595" i="36"/>
  <c r="V1595" i="36"/>
  <c r="W1595" i="36"/>
  <c r="X1595" i="36"/>
  <c r="Y1595" i="36"/>
  <c r="Z1595" i="36"/>
  <c r="AA1595" i="36"/>
  <c r="AB1595" i="36"/>
  <c r="AC1595" i="36"/>
  <c r="AD1595" i="36"/>
  <c r="AE1595" i="36"/>
  <c r="AF1595" i="36"/>
  <c r="AG1595" i="36"/>
  <c r="AH1595" i="36"/>
  <c r="AI1595" i="36"/>
  <c r="AJ1595" i="36"/>
  <c r="AK1595" i="36"/>
  <c r="AL1595" i="36"/>
  <c r="AM1595" i="36"/>
  <c r="R1596" i="36"/>
  <c r="S1596" i="36"/>
  <c r="T1596" i="36"/>
  <c r="U1596" i="36"/>
  <c r="V1596" i="36"/>
  <c r="W1596" i="36"/>
  <c r="X1596" i="36"/>
  <c r="Y1596" i="36"/>
  <c r="Z1596" i="36"/>
  <c r="AA1596" i="36"/>
  <c r="AB1596" i="36"/>
  <c r="AC1596" i="36"/>
  <c r="AD1596" i="36"/>
  <c r="AE1596" i="36"/>
  <c r="AF1596" i="36"/>
  <c r="AG1596" i="36"/>
  <c r="AH1596" i="36"/>
  <c r="AI1596" i="36"/>
  <c r="AJ1596" i="36"/>
  <c r="AK1596" i="36"/>
  <c r="AL1596" i="36"/>
  <c r="AM1596" i="36"/>
  <c r="R1597" i="36"/>
  <c r="S1597" i="36"/>
  <c r="T1597" i="36"/>
  <c r="U1597" i="36"/>
  <c r="V1597" i="36"/>
  <c r="W1597" i="36"/>
  <c r="X1597" i="36"/>
  <c r="Y1597" i="36"/>
  <c r="Z1597" i="36"/>
  <c r="AA1597" i="36"/>
  <c r="AB1597" i="36"/>
  <c r="AC1597" i="36"/>
  <c r="AD1597" i="36"/>
  <c r="AE1597" i="36"/>
  <c r="AF1597" i="36"/>
  <c r="AG1597" i="36"/>
  <c r="AH1597" i="36"/>
  <c r="AI1597" i="36"/>
  <c r="AJ1597" i="36"/>
  <c r="AK1597" i="36"/>
  <c r="AL1597" i="36"/>
  <c r="AM1597" i="36"/>
  <c r="R1598" i="36"/>
  <c r="S1598" i="36"/>
  <c r="T1598" i="36"/>
  <c r="U1598" i="36"/>
  <c r="V1598" i="36"/>
  <c r="W1598" i="36"/>
  <c r="X1598" i="36"/>
  <c r="Y1598" i="36"/>
  <c r="Z1598" i="36"/>
  <c r="AA1598" i="36"/>
  <c r="AB1598" i="36"/>
  <c r="AC1598" i="36"/>
  <c r="AD1598" i="36"/>
  <c r="AE1598" i="36"/>
  <c r="AF1598" i="36"/>
  <c r="AG1598" i="36"/>
  <c r="AH1598" i="36"/>
  <c r="AI1598" i="36"/>
  <c r="AJ1598" i="36"/>
  <c r="AK1598" i="36"/>
  <c r="AL1598" i="36"/>
  <c r="AM1598" i="36"/>
  <c r="R1599" i="36"/>
  <c r="S1599" i="36"/>
  <c r="T1599" i="36"/>
  <c r="U1599" i="36"/>
  <c r="V1599" i="36"/>
  <c r="W1599" i="36"/>
  <c r="X1599" i="36"/>
  <c r="Y1599" i="36"/>
  <c r="Z1599" i="36"/>
  <c r="AA1599" i="36"/>
  <c r="AB1599" i="36"/>
  <c r="AC1599" i="36"/>
  <c r="AD1599" i="36"/>
  <c r="AE1599" i="36"/>
  <c r="AF1599" i="36"/>
  <c r="AG1599" i="36"/>
  <c r="AH1599" i="36"/>
  <c r="AI1599" i="36"/>
  <c r="AJ1599" i="36"/>
  <c r="AK1599" i="36"/>
  <c r="AL1599" i="36"/>
  <c r="AM1599" i="36"/>
  <c r="R1600" i="36"/>
  <c r="S1600" i="36"/>
  <c r="T1600" i="36"/>
  <c r="U1600" i="36"/>
  <c r="V1600" i="36"/>
  <c r="W1600" i="36"/>
  <c r="X1600" i="36"/>
  <c r="Y1600" i="36"/>
  <c r="Z1600" i="36"/>
  <c r="AA1600" i="36"/>
  <c r="AB1600" i="36"/>
  <c r="AC1600" i="36"/>
  <c r="AD1600" i="36"/>
  <c r="AE1600" i="36"/>
  <c r="AF1600" i="36"/>
  <c r="AG1600" i="36"/>
  <c r="AH1600" i="36"/>
  <c r="AI1600" i="36"/>
  <c r="AJ1600" i="36"/>
  <c r="AK1600" i="36"/>
  <c r="AL1600" i="36"/>
  <c r="AM1600" i="36"/>
  <c r="R1601" i="36"/>
  <c r="S1601" i="36"/>
  <c r="T1601" i="36"/>
  <c r="U1601" i="36"/>
  <c r="V1601" i="36"/>
  <c r="W1601" i="36"/>
  <c r="X1601" i="36"/>
  <c r="Y1601" i="36"/>
  <c r="Z1601" i="36"/>
  <c r="AA1601" i="36"/>
  <c r="AB1601" i="36"/>
  <c r="AC1601" i="36"/>
  <c r="AD1601" i="36"/>
  <c r="AE1601" i="36"/>
  <c r="AF1601" i="36"/>
  <c r="AG1601" i="36"/>
  <c r="AH1601" i="36"/>
  <c r="AI1601" i="36"/>
  <c r="AJ1601" i="36"/>
  <c r="AK1601" i="36"/>
  <c r="AL1601" i="36"/>
  <c r="AM1601" i="36"/>
  <c r="R1602" i="36"/>
  <c r="S1602" i="36"/>
  <c r="T1602" i="36"/>
  <c r="U1602" i="36"/>
  <c r="V1602" i="36"/>
  <c r="W1602" i="36"/>
  <c r="X1602" i="36"/>
  <c r="Y1602" i="36"/>
  <c r="Z1602" i="36"/>
  <c r="AA1602" i="36"/>
  <c r="AB1602" i="36"/>
  <c r="AC1602" i="36"/>
  <c r="AD1602" i="36"/>
  <c r="AE1602" i="36"/>
  <c r="AF1602" i="36"/>
  <c r="AG1602" i="36"/>
  <c r="AH1602" i="36"/>
  <c r="AI1602" i="36"/>
  <c r="AJ1602" i="36"/>
  <c r="AK1602" i="36"/>
  <c r="AL1602" i="36"/>
  <c r="AM1602" i="36"/>
  <c r="R1603" i="36"/>
  <c r="S1603" i="36"/>
  <c r="T1603" i="36"/>
  <c r="U1603" i="36"/>
  <c r="V1603" i="36"/>
  <c r="W1603" i="36"/>
  <c r="X1603" i="36"/>
  <c r="Y1603" i="36"/>
  <c r="Z1603" i="36"/>
  <c r="AA1603" i="36"/>
  <c r="AB1603" i="36"/>
  <c r="AC1603" i="36"/>
  <c r="AD1603" i="36"/>
  <c r="AE1603" i="36"/>
  <c r="AF1603" i="36"/>
  <c r="AG1603" i="36"/>
  <c r="AH1603" i="36"/>
  <c r="AI1603" i="36"/>
  <c r="AJ1603" i="36"/>
  <c r="AK1603" i="36"/>
  <c r="AL1603" i="36"/>
  <c r="AM1603" i="36"/>
  <c r="R1604" i="36"/>
  <c r="S1604" i="36"/>
  <c r="T1604" i="36"/>
  <c r="U1604" i="36"/>
  <c r="V1604" i="36"/>
  <c r="W1604" i="36"/>
  <c r="X1604" i="36"/>
  <c r="Y1604" i="36"/>
  <c r="Z1604" i="36"/>
  <c r="AA1604" i="36"/>
  <c r="AB1604" i="36"/>
  <c r="AC1604" i="36"/>
  <c r="AD1604" i="36"/>
  <c r="AE1604" i="36"/>
  <c r="AF1604" i="36"/>
  <c r="AG1604" i="36"/>
  <c r="AH1604" i="36"/>
  <c r="AI1604" i="36"/>
  <c r="AJ1604" i="36"/>
  <c r="AK1604" i="36"/>
  <c r="AL1604" i="36"/>
  <c r="AM1604" i="36"/>
  <c r="R1605" i="36"/>
  <c r="S1605" i="36"/>
  <c r="T1605" i="36"/>
  <c r="U1605" i="36"/>
  <c r="V1605" i="36"/>
  <c r="W1605" i="36"/>
  <c r="X1605" i="36"/>
  <c r="Y1605" i="36"/>
  <c r="Z1605" i="36"/>
  <c r="AA1605" i="36"/>
  <c r="AB1605" i="36"/>
  <c r="AC1605" i="36"/>
  <c r="AD1605" i="36"/>
  <c r="AE1605" i="36"/>
  <c r="AF1605" i="36"/>
  <c r="AG1605" i="36"/>
  <c r="AH1605" i="36"/>
  <c r="AI1605" i="36"/>
  <c r="AJ1605" i="36"/>
  <c r="AK1605" i="36"/>
  <c r="AL1605" i="36"/>
  <c r="AM1605" i="36"/>
  <c r="R1606" i="36"/>
  <c r="S1606" i="36"/>
  <c r="T1606" i="36"/>
  <c r="U1606" i="36"/>
  <c r="V1606" i="36"/>
  <c r="W1606" i="36"/>
  <c r="X1606" i="36"/>
  <c r="Y1606" i="36"/>
  <c r="Z1606" i="36"/>
  <c r="AA1606" i="36"/>
  <c r="AB1606" i="36"/>
  <c r="AC1606" i="36"/>
  <c r="AD1606" i="36"/>
  <c r="AE1606" i="36"/>
  <c r="AF1606" i="36"/>
  <c r="AG1606" i="36"/>
  <c r="AH1606" i="36"/>
  <c r="AI1606" i="36"/>
  <c r="AJ1606" i="36"/>
  <c r="AK1606" i="36"/>
  <c r="AL1606" i="36"/>
  <c r="AM1606" i="36"/>
  <c r="R1607" i="36"/>
  <c r="S1607" i="36"/>
  <c r="T1607" i="36"/>
  <c r="U1607" i="36"/>
  <c r="V1607" i="36"/>
  <c r="W1607" i="36"/>
  <c r="X1607" i="36"/>
  <c r="Y1607" i="36"/>
  <c r="Z1607" i="36"/>
  <c r="AA1607" i="36"/>
  <c r="AB1607" i="36"/>
  <c r="AC1607" i="36"/>
  <c r="AD1607" i="36"/>
  <c r="AE1607" i="36"/>
  <c r="AF1607" i="36"/>
  <c r="AG1607" i="36"/>
  <c r="AH1607" i="36"/>
  <c r="AI1607" i="36"/>
  <c r="AJ1607" i="36"/>
  <c r="AK1607" i="36"/>
  <c r="AL1607" i="36"/>
  <c r="AM1607" i="36"/>
  <c r="R1608" i="36"/>
  <c r="S1608" i="36"/>
  <c r="T1608" i="36"/>
  <c r="U1608" i="36"/>
  <c r="V1608" i="36"/>
  <c r="W1608" i="36"/>
  <c r="X1608" i="36"/>
  <c r="Y1608" i="36"/>
  <c r="Z1608" i="36"/>
  <c r="AA1608" i="36"/>
  <c r="AB1608" i="36"/>
  <c r="AC1608" i="36"/>
  <c r="AD1608" i="36"/>
  <c r="AE1608" i="36"/>
  <c r="AF1608" i="36"/>
  <c r="AG1608" i="36"/>
  <c r="AH1608" i="36"/>
  <c r="AI1608" i="36"/>
  <c r="AJ1608" i="36"/>
  <c r="AK1608" i="36"/>
  <c r="AL1608" i="36"/>
  <c r="AM1608" i="36"/>
  <c r="R1609" i="36"/>
  <c r="S1609" i="36"/>
  <c r="T1609" i="36"/>
  <c r="U1609" i="36"/>
  <c r="V1609" i="36"/>
  <c r="W1609" i="36"/>
  <c r="X1609" i="36"/>
  <c r="Y1609" i="36"/>
  <c r="Z1609" i="36"/>
  <c r="AA1609" i="36"/>
  <c r="AB1609" i="36"/>
  <c r="AC1609" i="36"/>
  <c r="AD1609" i="36"/>
  <c r="AE1609" i="36"/>
  <c r="AF1609" i="36"/>
  <c r="AG1609" i="36"/>
  <c r="AH1609" i="36"/>
  <c r="AI1609" i="36"/>
  <c r="AJ1609" i="36"/>
  <c r="AK1609" i="36"/>
  <c r="AL1609" i="36"/>
  <c r="AM1609" i="36"/>
  <c r="R1610" i="36"/>
  <c r="S1610" i="36"/>
  <c r="T1610" i="36"/>
  <c r="U1610" i="36"/>
  <c r="V1610" i="36"/>
  <c r="W1610" i="36"/>
  <c r="X1610" i="36"/>
  <c r="Y1610" i="36"/>
  <c r="Z1610" i="36"/>
  <c r="AA1610" i="36"/>
  <c r="AB1610" i="36"/>
  <c r="AC1610" i="36"/>
  <c r="AD1610" i="36"/>
  <c r="AE1610" i="36"/>
  <c r="AF1610" i="36"/>
  <c r="AG1610" i="36"/>
  <c r="AH1610" i="36"/>
  <c r="AI1610" i="36"/>
  <c r="AJ1610" i="36"/>
  <c r="AK1610" i="36"/>
  <c r="AL1610" i="36"/>
  <c r="AM1610" i="36"/>
  <c r="R1611" i="36"/>
  <c r="S1611" i="36"/>
  <c r="T1611" i="36"/>
  <c r="U1611" i="36"/>
  <c r="V1611" i="36"/>
  <c r="W1611" i="36"/>
  <c r="X1611" i="36"/>
  <c r="Y1611" i="36"/>
  <c r="Z1611" i="36"/>
  <c r="AA1611" i="36"/>
  <c r="AB1611" i="36"/>
  <c r="AC1611" i="36"/>
  <c r="AD1611" i="36"/>
  <c r="AE1611" i="36"/>
  <c r="AF1611" i="36"/>
  <c r="AG1611" i="36"/>
  <c r="AH1611" i="36"/>
  <c r="AI1611" i="36"/>
  <c r="AJ1611" i="36"/>
  <c r="AK1611" i="36"/>
  <c r="AL1611" i="36"/>
  <c r="AM1611" i="36"/>
  <c r="R1612" i="36"/>
  <c r="S1612" i="36"/>
  <c r="T1612" i="36"/>
  <c r="U1612" i="36"/>
  <c r="V1612" i="36"/>
  <c r="W1612" i="36"/>
  <c r="X1612" i="36"/>
  <c r="Y1612" i="36"/>
  <c r="Z1612" i="36"/>
  <c r="AA1612" i="36"/>
  <c r="AB1612" i="36"/>
  <c r="AC1612" i="36"/>
  <c r="AD1612" i="36"/>
  <c r="AE1612" i="36"/>
  <c r="AF1612" i="36"/>
  <c r="AG1612" i="36"/>
  <c r="AH1612" i="36"/>
  <c r="AI1612" i="36"/>
  <c r="AJ1612" i="36"/>
  <c r="AK1612" i="36"/>
  <c r="AL1612" i="36"/>
  <c r="AM1612" i="36"/>
  <c r="R1613" i="36"/>
  <c r="S1613" i="36"/>
  <c r="T1613" i="36"/>
  <c r="U1613" i="36"/>
  <c r="V1613" i="36"/>
  <c r="W1613" i="36"/>
  <c r="X1613" i="36"/>
  <c r="Y1613" i="36"/>
  <c r="Z1613" i="36"/>
  <c r="AA1613" i="36"/>
  <c r="AB1613" i="36"/>
  <c r="AC1613" i="36"/>
  <c r="AD1613" i="36"/>
  <c r="AE1613" i="36"/>
  <c r="AF1613" i="36"/>
  <c r="AG1613" i="36"/>
  <c r="AH1613" i="36"/>
  <c r="AI1613" i="36"/>
  <c r="AJ1613" i="36"/>
  <c r="AK1613" i="36"/>
  <c r="AL1613" i="36"/>
  <c r="AM1613" i="36"/>
  <c r="R1614" i="36"/>
  <c r="S1614" i="36"/>
  <c r="T1614" i="36"/>
  <c r="U1614" i="36"/>
  <c r="V1614" i="36"/>
  <c r="W1614" i="36"/>
  <c r="X1614" i="36"/>
  <c r="Y1614" i="36"/>
  <c r="Z1614" i="36"/>
  <c r="AA1614" i="36"/>
  <c r="AB1614" i="36"/>
  <c r="AC1614" i="36"/>
  <c r="AD1614" i="36"/>
  <c r="AE1614" i="36"/>
  <c r="AF1614" i="36"/>
  <c r="AG1614" i="36"/>
  <c r="AH1614" i="36"/>
  <c r="AI1614" i="36"/>
  <c r="AJ1614" i="36"/>
  <c r="AK1614" i="36"/>
  <c r="AL1614" i="36"/>
  <c r="AM1614" i="36"/>
  <c r="R1615" i="36"/>
  <c r="S1615" i="36"/>
  <c r="T1615" i="36"/>
  <c r="U1615" i="36"/>
  <c r="V1615" i="36"/>
  <c r="W1615" i="36"/>
  <c r="X1615" i="36"/>
  <c r="Y1615" i="36"/>
  <c r="Z1615" i="36"/>
  <c r="AA1615" i="36"/>
  <c r="AB1615" i="36"/>
  <c r="AC1615" i="36"/>
  <c r="AD1615" i="36"/>
  <c r="AE1615" i="36"/>
  <c r="AF1615" i="36"/>
  <c r="AG1615" i="36"/>
  <c r="AH1615" i="36"/>
  <c r="AI1615" i="36"/>
  <c r="AJ1615" i="36"/>
  <c r="AK1615" i="36"/>
  <c r="AL1615" i="36"/>
  <c r="AM1615" i="36"/>
  <c r="R1616" i="36"/>
  <c r="S1616" i="36"/>
  <c r="T1616" i="36"/>
  <c r="U1616" i="36"/>
  <c r="V1616" i="36"/>
  <c r="W1616" i="36"/>
  <c r="X1616" i="36"/>
  <c r="Y1616" i="36"/>
  <c r="Z1616" i="36"/>
  <c r="AA1616" i="36"/>
  <c r="AB1616" i="36"/>
  <c r="AC1616" i="36"/>
  <c r="AD1616" i="36"/>
  <c r="AE1616" i="36"/>
  <c r="AF1616" i="36"/>
  <c r="AG1616" i="36"/>
  <c r="AH1616" i="36"/>
  <c r="AI1616" i="36"/>
  <c r="AJ1616" i="36"/>
  <c r="AK1616" i="36"/>
  <c r="AL1616" i="36"/>
  <c r="AM1616" i="36"/>
  <c r="R1617" i="36"/>
  <c r="S1617" i="36"/>
  <c r="T1617" i="36"/>
  <c r="U1617" i="36"/>
  <c r="V1617" i="36"/>
  <c r="W1617" i="36"/>
  <c r="X1617" i="36"/>
  <c r="Y1617" i="36"/>
  <c r="Z1617" i="36"/>
  <c r="AA1617" i="36"/>
  <c r="AB1617" i="36"/>
  <c r="AC1617" i="36"/>
  <c r="AD1617" i="36"/>
  <c r="AE1617" i="36"/>
  <c r="AF1617" i="36"/>
  <c r="AG1617" i="36"/>
  <c r="AH1617" i="36"/>
  <c r="AI1617" i="36"/>
  <c r="AJ1617" i="36"/>
  <c r="AK1617" i="36"/>
  <c r="AL1617" i="36"/>
  <c r="AM1617" i="36"/>
  <c r="R1618" i="36"/>
  <c r="S1618" i="36"/>
  <c r="T1618" i="36"/>
  <c r="U1618" i="36"/>
  <c r="V1618" i="36"/>
  <c r="W1618" i="36"/>
  <c r="X1618" i="36"/>
  <c r="Y1618" i="36"/>
  <c r="Z1618" i="36"/>
  <c r="AA1618" i="36"/>
  <c r="AB1618" i="36"/>
  <c r="AC1618" i="36"/>
  <c r="AD1618" i="36"/>
  <c r="AE1618" i="36"/>
  <c r="AF1618" i="36"/>
  <c r="AG1618" i="36"/>
  <c r="AH1618" i="36"/>
  <c r="AI1618" i="36"/>
  <c r="AJ1618" i="36"/>
  <c r="AK1618" i="36"/>
  <c r="AL1618" i="36"/>
  <c r="AM1618" i="36"/>
  <c r="R1619" i="36"/>
  <c r="S1619" i="36"/>
  <c r="T1619" i="36"/>
  <c r="U1619" i="36"/>
  <c r="V1619" i="36"/>
  <c r="W1619" i="36"/>
  <c r="X1619" i="36"/>
  <c r="Y1619" i="36"/>
  <c r="Z1619" i="36"/>
  <c r="AA1619" i="36"/>
  <c r="AB1619" i="36"/>
  <c r="AC1619" i="36"/>
  <c r="AD1619" i="36"/>
  <c r="AE1619" i="36"/>
  <c r="AF1619" i="36"/>
  <c r="AG1619" i="36"/>
  <c r="AH1619" i="36"/>
  <c r="AI1619" i="36"/>
  <c r="AJ1619" i="36"/>
  <c r="AK1619" i="36"/>
  <c r="AL1619" i="36"/>
  <c r="AM1619" i="36"/>
  <c r="R1620" i="36"/>
  <c r="S1620" i="36"/>
  <c r="T1620" i="36"/>
  <c r="U1620" i="36"/>
  <c r="V1620" i="36"/>
  <c r="W1620" i="36"/>
  <c r="X1620" i="36"/>
  <c r="Y1620" i="36"/>
  <c r="Z1620" i="36"/>
  <c r="AA1620" i="36"/>
  <c r="AB1620" i="36"/>
  <c r="AC1620" i="36"/>
  <c r="AD1620" i="36"/>
  <c r="AE1620" i="36"/>
  <c r="AF1620" i="36"/>
  <c r="AG1620" i="36"/>
  <c r="AH1620" i="36"/>
  <c r="AI1620" i="36"/>
  <c r="AJ1620" i="36"/>
  <c r="AK1620" i="36"/>
  <c r="AL1620" i="36"/>
  <c r="AM1620" i="36"/>
  <c r="R1621" i="36"/>
  <c r="S1621" i="36"/>
  <c r="T1621" i="36"/>
  <c r="U1621" i="36"/>
  <c r="V1621" i="36"/>
  <c r="W1621" i="36"/>
  <c r="X1621" i="36"/>
  <c r="Y1621" i="36"/>
  <c r="Z1621" i="36"/>
  <c r="AA1621" i="36"/>
  <c r="AB1621" i="36"/>
  <c r="AC1621" i="36"/>
  <c r="AD1621" i="36"/>
  <c r="AE1621" i="36"/>
  <c r="AF1621" i="36"/>
  <c r="AG1621" i="36"/>
  <c r="AH1621" i="36"/>
  <c r="AI1621" i="36"/>
  <c r="AJ1621" i="36"/>
  <c r="AK1621" i="36"/>
  <c r="AL1621" i="36"/>
  <c r="AM1621" i="36"/>
  <c r="R1622" i="36"/>
  <c r="S1622" i="36"/>
  <c r="T1622" i="36"/>
  <c r="U1622" i="36"/>
  <c r="V1622" i="36"/>
  <c r="W1622" i="36"/>
  <c r="X1622" i="36"/>
  <c r="Y1622" i="36"/>
  <c r="Z1622" i="36"/>
  <c r="AA1622" i="36"/>
  <c r="AB1622" i="36"/>
  <c r="AC1622" i="36"/>
  <c r="AD1622" i="36"/>
  <c r="AE1622" i="36"/>
  <c r="AF1622" i="36"/>
  <c r="AG1622" i="36"/>
  <c r="AH1622" i="36"/>
  <c r="AI1622" i="36"/>
  <c r="AJ1622" i="36"/>
  <c r="AK1622" i="36"/>
  <c r="AL1622" i="36"/>
  <c r="AM1622" i="36"/>
  <c r="R1623" i="36"/>
  <c r="S1623" i="36"/>
  <c r="T1623" i="36"/>
  <c r="U1623" i="36"/>
  <c r="V1623" i="36"/>
  <c r="W1623" i="36"/>
  <c r="X1623" i="36"/>
  <c r="Y1623" i="36"/>
  <c r="Z1623" i="36"/>
  <c r="AA1623" i="36"/>
  <c r="AB1623" i="36"/>
  <c r="AC1623" i="36"/>
  <c r="AD1623" i="36"/>
  <c r="AE1623" i="36"/>
  <c r="AF1623" i="36"/>
  <c r="AG1623" i="36"/>
  <c r="AH1623" i="36"/>
  <c r="AI1623" i="36"/>
  <c r="AJ1623" i="36"/>
  <c r="AK1623" i="36"/>
  <c r="AL1623" i="36"/>
  <c r="AM1623" i="36"/>
  <c r="R1624" i="36"/>
  <c r="S1624" i="36"/>
  <c r="T1624" i="36"/>
  <c r="U1624" i="36"/>
  <c r="V1624" i="36"/>
  <c r="W1624" i="36"/>
  <c r="X1624" i="36"/>
  <c r="Y1624" i="36"/>
  <c r="Z1624" i="36"/>
  <c r="AA1624" i="36"/>
  <c r="AB1624" i="36"/>
  <c r="AC1624" i="36"/>
  <c r="AD1624" i="36"/>
  <c r="AE1624" i="36"/>
  <c r="AF1624" i="36"/>
  <c r="AG1624" i="36"/>
  <c r="AH1624" i="36"/>
  <c r="AI1624" i="36"/>
  <c r="AJ1624" i="36"/>
  <c r="AK1624" i="36"/>
  <c r="AL1624" i="36"/>
  <c r="AM1624" i="36"/>
  <c r="R1625" i="36"/>
  <c r="S1625" i="36"/>
  <c r="T1625" i="36"/>
  <c r="U1625" i="36"/>
  <c r="V1625" i="36"/>
  <c r="W1625" i="36"/>
  <c r="X1625" i="36"/>
  <c r="Y1625" i="36"/>
  <c r="Z1625" i="36"/>
  <c r="AA1625" i="36"/>
  <c r="AB1625" i="36"/>
  <c r="AC1625" i="36"/>
  <c r="AD1625" i="36"/>
  <c r="AE1625" i="36"/>
  <c r="AF1625" i="36"/>
  <c r="AG1625" i="36"/>
  <c r="AH1625" i="36"/>
  <c r="AI1625" i="36"/>
  <c r="AJ1625" i="36"/>
  <c r="AK1625" i="36"/>
  <c r="AL1625" i="36"/>
  <c r="AM1625" i="36"/>
  <c r="R1626" i="36"/>
  <c r="S1626" i="36"/>
  <c r="T1626" i="36"/>
  <c r="U1626" i="36"/>
  <c r="V1626" i="36"/>
  <c r="W1626" i="36"/>
  <c r="X1626" i="36"/>
  <c r="Y1626" i="36"/>
  <c r="Z1626" i="36"/>
  <c r="AA1626" i="36"/>
  <c r="AB1626" i="36"/>
  <c r="AC1626" i="36"/>
  <c r="AD1626" i="36"/>
  <c r="AE1626" i="36"/>
  <c r="AF1626" i="36"/>
  <c r="AG1626" i="36"/>
  <c r="AH1626" i="36"/>
  <c r="AI1626" i="36"/>
  <c r="AJ1626" i="36"/>
  <c r="AK1626" i="36"/>
  <c r="AL1626" i="36"/>
  <c r="AM1626" i="36"/>
  <c r="R1627" i="36"/>
  <c r="S1627" i="36"/>
  <c r="T1627" i="36"/>
  <c r="U1627" i="36"/>
  <c r="V1627" i="36"/>
  <c r="W1627" i="36"/>
  <c r="X1627" i="36"/>
  <c r="Y1627" i="36"/>
  <c r="Z1627" i="36"/>
  <c r="AA1627" i="36"/>
  <c r="AB1627" i="36"/>
  <c r="AC1627" i="36"/>
  <c r="AD1627" i="36"/>
  <c r="AE1627" i="36"/>
  <c r="AF1627" i="36"/>
  <c r="AG1627" i="36"/>
  <c r="AH1627" i="36"/>
  <c r="AI1627" i="36"/>
  <c r="AJ1627" i="36"/>
  <c r="AK1627" i="36"/>
  <c r="AL1627" i="36"/>
  <c r="AM1627" i="36"/>
  <c r="R1628" i="36"/>
  <c r="S1628" i="36"/>
  <c r="T1628" i="36"/>
  <c r="U1628" i="36"/>
  <c r="V1628" i="36"/>
  <c r="W1628" i="36"/>
  <c r="X1628" i="36"/>
  <c r="Y1628" i="36"/>
  <c r="Z1628" i="36"/>
  <c r="AA1628" i="36"/>
  <c r="AB1628" i="36"/>
  <c r="AC1628" i="36"/>
  <c r="AD1628" i="36"/>
  <c r="AE1628" i="36"/>
  <c r="AF1628" i="36"/>
  <c r="AG1628" i="36"/>
  <c r="AH1628" i="36"/>
  <c r="AI1628" i="36"/>
  <c r="AJ1628" i="36"/>
  <c r="AK1628" i="36"/>
  <c r="AL1628" i="36"/>
  <c r="AM1628" i="36"/>
  <c r="R1629" i="36"/>
  <c r="S1629" i="36"/>
  <c r="T1629" i="36"/>
  <c r="U1629" i="36"/>
  <c r="V1629" i="36"/>
  <c r="W1629" i="36"/>
  <c r="X1629" i="36"/>
  <c r="Y1629" i="36"/>
  <c r="Z1629" i="36"/>
  <c r="AA1629" i="36"/>
  <c r="AB1629" i="36"/>
  <c r="AC1629" i="36"/>
  <c r="AD1629" i="36"/>
  <c r="AE1629" i="36"/>
  <c r="AF1629" i="36"/>
  <c r="AG1629" i="36"/>
  <c r="AH1629" i="36"/>
  <c r="AI1629" i="36"/>
  <c r="AJ1629" i="36"/>
  <c r="AK1629" i="36"/>
  <c r="AL1629" i="36"/>
  <c r="AM1629" i="36"/>
  <c r="R1630" i="36"/>
  <c r="S1630" i="36"/>
  <c r="T1630" i="36"/>
  <c r="U1630" i="36"/>
  <c r="V1630" i="36"/>
  <c r="W1630" i="36"/>
  <c r="X1630" i="36"/>
  <c r="Y1630" i="36"/>
  <c r="Z1630" i="36"/>
  <c r="AA1630" i="36"/>
  <c r="AB1630" i="36"/>
  <c r="AC1630" i="36"/>
  <c r="AD1630" i="36"/>
  <c r="AE1630" i="36"/>
  <c r="AF1630" i="36"/>
  <c r="AG1630" i="36"/>
  <c r="AH1630" i="36"/>
  <c r="AI1630" i="36"/>
  <c r="AJ1630" i="36"/>
  <c r="AK1630" i="36"/>
  <c r="AL1630" i="36"/>
  <c r="AM1630" i="36"/>
  <c r="R1631" i="36"/>
  <c r="S1631" i="36"/>
  <c r="T1631" i="36"/>
  <c r="U1631" i="36"/>
  <c r="V1631" i="36"/>
  <c r="W1631" i="36"/>
  <c r="X1631" i="36"/>
  <c r="Y1631" i="36"/>
  <c r="Z1631" i="36"/>
  <c r="AA1631" i="36"/>
  <c r="AB1631" i="36"/>
  <c r="AC1631" i="36"/>
  <c r="AD1631" i="36"/>
  <c r="AE1631" i="36"/>
  <c r="AF1631" i="36"/>
  <c r="AG1631" i="36"/>
  <c r="AH1631" i="36"/>
  <c r="AI1631" i="36"/>
  <c r="AJ1631" i="36"/>
  <c r="AK1631" i="36"/>
  <c r="AL1631" i="36"/>
  <c r="AM1631" i="36"/>
  <c r="R1632" i="36"/>
  <c r="S1632" i="36"/>
  <c r="T1632" i="36"/>
  <c r="U1632" i="36"/>
  <c r="V1632" i="36"/>
  <c r="W1632" i="36"/>
  <c r="X1632" i="36"/>
  <c r="Y1632" i="36"/>
  <c r="Z1632" i="36"/>
  <c r="AA1632" i="36"/>
  <c r="AB1632" i="36"/>
  <c r="AC1632" i="36"/>
  <c r="AD1632" i="36"/>
  <c r="AE1632" i="36"/>
  <c r="AF1632" i="36"/>
  <c r="AG1632" i="36"/>
  <c r="AH1632" i="36"/>
  <c r="AI1632" i="36"/>
  <c r="AJ1632" i="36"/>
  <c r="AK1632" i="36"/>
  <c r="AL1632" i="36"/>
  <c r="AM1632" i="36"/>
  <c r="R1633" i="36"/>
  <c r="S1633" i="36"/>
  <c r="T1633" i="36"/>
  <c r="U1633" i="36"/>
  <c r="V1633" i="36"/>
  <c r="W1633" i="36"/>
  <c r="X1633" i="36"/>
  <c r="Y1633" i="36"/>
  <c r="Z1633" i="36"/>
  <c r="AA1633" i="36"/>
  <c r="AB1633" i="36"/>
  <c r="AC1633" i="36"/>
  <c r="AD1633" i="36"/>
  <c r="AE1633" i="36"/>
  <c r="AF1633" i="36"/>
  <c r="AG1633" i="36"/>
  <c r="AH1633" i="36"/>
  <c r="AI1633" i="36"/>
  <c r="AJ1633" i="36"/>
  <c r="AK1633" i="36"/>
  <c r="AL1633" i="36"/>
  <c r="AM1633" i="36"/>
  <c r="R1634" i="36"/>
  <c r="S1634" i="36"/>
  <c r="T1634" i="36"/>
  <c r="U1634" i="36"/>
  <c r="V1634" i="36"/>
  <c r="W1634" i="36"/>
  <c r="X1634" i="36"/>
  <c r="Y1634" i="36"/>
  <c r="Z1634" i="36"/>
  <c r="AA1634" i="36"/>
  <c r="AB1634" i="36"/>
  <c r="AC1634" i="36"/>
  <c r="AD1634" i="36"/>
  <c r="AE1634" i="36"/>
  <c r="AF1634" i="36"/>
  <c r="AG1634" i="36"/>
  <c r="AH1634" i="36"/>
  <c r="AI1634" i="36"/>
  <c r="AJ1634" i="36"/>
  <c r="AK1634" i="36"/>
  <c r="AL1634" i="36"/>
  <c r="AM1634" i="36"/>
  <c r="R1635" i="36"/>
  <c r="S1635" i="36"/>
  <c r="T1635" i="36"/>
  <c r="U1635" i="36"/>
  <c r="V1635" i="36"/>
  <c r="W1635" i="36"/>
  <c r="X1635" i="36"/>
  <c r="Y1635" i="36"/>
  <c r="Z1635" i="36"/>
  <c r="AA1635" i="36"/>
  <c r="AB1635" i="36"/>
  <c r="AC1635" i="36"/>
  <c r="AD1635" i="36"/>
  <c r="AE1635" i="36"/>
  <c r="AF1635" i="36"/>
  <c r="AG1635" i="36"/>
  <c r="AH1635" i="36"/>
  <c r="AI1635" i="36"/>
  <c r="AJ1635" i="36"/>
  <c r="AK1635" i="36"/>
  <c r="AL1635" i="36"/>
  <c r="AM1635" i="36"/>
  <c r="R1636" i="36"/>
  <c r="S1636" i="36"/>
  <c r="T1636" i="36"/>
  <c r="U1636" i="36"/>
  <c r="V1636" i="36"/>
  <c r="W1636" i="36"/>
  <c r="X1636" i="36"/>
  <c r="Y1636" i="36"/>
  <c r="Z1636" i="36"/>
  <c r="AA1636" i="36"/>
  <c r="AB1636" i="36"/>
  <c r="AC1636" i="36"/>
  <c r="AD1636" i="36"/>
  <c r="AE1636" i="36"/>
  <c r="AF1636" i="36"/>
  <c r="AG1636" i="36"/>
  <c r="AH1636" i="36"/>
  <c r="AI1636" i="36"/>
  <c r="AJ1636" i="36"/>
  <c r="AK1636" i="36"/>
  <c r="AL1636" i="36"/>
  <c r="AM1636" i="36"/>
  <c r="R1637" i="36"/>
  <c r="S1637" i="36"/>
  <c r="T1637" i="36"/>
  <c r="U1637" i="36"/>
  <c r="V1637" i="36"/>
  <c r="W1637" i="36"/>
  <c r="X1637" i="36"/>
  <c r="Y1637" i="36"/>
  <c r="Z1637" i="36"/>
  <c r="AA1637" i="36"/>
  <c r="AB1637" i="36"/>
  <c r="AC1637" i="36"/>
  <c r="AD1637" i="36"/>
  <c r="AE1637" i="36"/>
  <c r="AF1637" i="36"/>
  <c r="AG1637" i="36"/>
  <c r="AH1637" i="36"/>
  <c r="AI1637" i="36"/>
  <c r="AJ1637" i="36"/>
  <c r="AK1637" i="36"/>
  <c r="AL1637" i="36"/>
  <c r="AM1637" i="36"/>
  <c r="R1638" i="36"/>
  <c r="S1638" i="36"/>
  <c r="T1638" i="36"/>
  <c r="U1638" i="36"/>
  <c r="V1638" i="36"/>
  <c r="W1638" i="36"/>
  <c r="X1638" i="36"/>
  <c r="Y1638" i="36"/>
  <c r="Z1638" i="36"/>
  <c r="AA1638" i="36"/>
  <c r="AB1638" i="36"/>
  <c r="AC1638" i="36"/>
  <c r="AD1638" i="36"/>
  <c r="AE1638" i="36"/>
  <c r="AF1638" i="36"/>
  <c r="AG1638" i="36"/>
  <c r="AH1638" i="36"/>
  <c r="AI1638" i="36"/>
  <c r="AJ1638" i="36"/>
  <c r="AK1638" i="36"/>
  <c r="AL1638" i="36"/>
  <c r="AM1638" i="36"/>
  <c r="R1639" i="36"/>
  <c r="S1639" i="36"/>
  <c r="T1639" i="36"/>
  <c r="U1639" i="36"/>
  <c r="V1639" i="36"/>
  <c r="W1639" i="36"/>
  <c r="X1639" i="36"/>
  <c r="Y1639" i="36"/>
  <c r="Z1639" i="36"/>
  <c r="AA1639" i="36"/>
  <c r="AB1639" i="36"/>
  <c r="AC1639" i="36"/>
  <c r="AD1639" i="36"/>
  <c r="AE1639" i="36"/>
  <c r="AF1639" i="36"/>
  <c r="AG1639" i="36"/>
  <c r="AH1639" i="36"/>
  <c r="AI1639" i="36"/>
  <c r="AJ1639" i="36"/>
  <c r="AK1639" i="36"/>
  <c r="AL1639" i="36"/>
  <c r="AM1639" i="36"/>
  <c r="R1640" i="36"/>
  <c r="S1640" i="36"/>
  <c r="T1640" i="36"/>
  <c r="U1640" i="36"/>
  <c r="V1640" i="36"/>
  <c r="W1640" i="36"/>
  <c r="X1640" i="36"/>
  <c r="Y1640" i="36"/>
  <c r="Z1640" i="36"/>
  <c r="AA1640" i="36"/>
  <c r="AB1640" i="36"/>
  <c r="AC1640" i="36"/>
  <c r="AD1640" i="36"/>
  <c r="AE1640" i="36"/>
  <c r="AF1640" i="36"/>
  <c r="AG1640" i="36"/>
  <c r="AH1640" i="36"/>
  <c r="AI1640" i="36"/>
  <c r="AJ1640" i="36"/>
  <c r="AK1640" i="36"/>
  <c r="AL1640" i="36"/>
  <c r="AM1640" i="36"/>
  <c r="R1641" i="36"/>
  <c r="S1641" i="36"/>
  <c r="T1641" i="36"/>
  <c r="U1641" i="36"/>
  <c r="V1641" i="36"/>
  <c r="W1641" i="36"/>
  <c r="X1641" i="36"/>
  <c r="Y1641" i="36"/>
  <c r="Z1641" i="36"/>
  <c r="AA1641" i="36"/>
  <c r="AB1641" i="36"/>
  <c r="AC1641" i="36"/>
  <c r="AD1641" i="36"/>
  <c r="AE1641" i="36"/>
  <c r="AF1641" i="36"/>
  <c r="AG1641" i="36"/>
  <c r="AH1641" i="36"/>
  <c r="AI1641" i="36"/>
  <c r="AJ1641" i="36"/>
  <c r="AK1641" i="36"/>
  <c r="AL1641" i="36"/>
  <c r="AM1641" i="36"/>
  <c r="R1642" i="36"/>
  <c r="S1642" i="36"/>
  <c r="T1642" i="36"/>
  <c r="U1642" i="36"/>
  <c r="V1642" i="36"/>
  <c r="W1642" i="36"/>
  <c r="X1642" i="36"/>
  <c r="Y1642" i="36"/>
  <c r="Z1642" i="36"/>
  <c r="AA1642" i="36"/>
  <c r="AB1642" i="36"/>
  <c r="AC1642" i="36"/>
  <c r="AD1642" i="36"/>
  <c r="AE1642" i="36"/>
  <c r="AF1642" i="36"/>
  <c r="AG1642" i="36"/>
  <c r="AH1642" i="36"/>
  <c r="AI1642" i="36"/>
  <c r="AJ1642" i="36"/>
  <c r="AK1642" i="36"/>
  <c r="AL1642" i="36"/>
  <c r="AM1642" i="36"/>
  <c r="R1643" i="36"/>
  <c r="S1643" i="36"/>
  <c r="T1643" i="36"/>
  <c r="U1643" i="36"/>
  <c r="V1643" i="36"/>
  <c r="W1643" i="36"/>
  <c r="X1643" i="36"/>
  <c r="Y1643" i="36"/>
  <c r="Z1643" i="36"/>
  <c r="AA1643" i="36"/>
  <c r="AB1643" i="36"/>
  <c r="AC1643" i="36"/>
  <c r="AD1643" i="36"/>
  <c r="AE1643" i="36"/>
  <c r="AF1643" i="36"/>
  <c r="AG1643" i="36"/>
  <c r="AH1643" i="36"/>
  <c r="AI1643" i="36"/>
  <c r="AJ1643" i="36"/>
  <c r="AK1643" i="36"/>
  <c r="AL1643" i="36"/>
  <c r="AM1643" i="36"/>
  <c r="R1644" i="36"/>
  <c r="S1644" i="36"/>
  <c r="T1644" i="36"/>
  <c r="U1644" i="36"/>
  <c r="V1644" i="36"/>
  <c r="W1644" i="36"/>
  <c r="X1644" i="36"/>
  <c r="Y1644" i="36"/>
  <c r="Z1644" i="36"/>
  <c r="AA1644" i="36"/>
  <c r="AB1644" i="36"/>
  <c r="AC1644" i="36"/>
  <c r="AD1644" i="36"/>
  <c r="AE1644" i="36"/>
  <c r="AF1644" i="36"/>
  <c r="AG1644" i="36"/>
  <c r="AH1644" i="36"/>
  <c r="AI1644" i="36"/>
  <c r="AJ1644" i="36"/>
  <c r="AK1644" i="36"/>
  <c r="AL1644" i="36"/>
  <c r="AM1644" i="36"/>
  <c r="R1645" i="36"/>
  <c r="S1645" i="36"/>
  <c r="T1645" i="36"/>
  <c r="U1645" i="36"/>
  <c r="V1645" i="36"/>
  <c r="W1645" i="36"/>
  <c r="X1645" i="36"/>
  <c r="Y1645" i="36"/>
  <c r="Z1645" i="36"/>
  <c r="AA1645" i="36"/>
  <c r="AB1645" i="36"/>
  <c r="AC1645" i="36"/>
  <c r="AD1645" i="36"/>
  <c r="AE1645" i="36"/>
  <c r="AF1645" i="36"/>
  <c r="AG1645" i="36"/>
  <c r="AH1645" i="36"/>
  <c r="AI1645" i="36"/>
  <c r="AJ1645" i="36"/>
  <c r="AK1645" i="36"/>
  <c r="AL1645" i="36"/>
  <c r="AM1645" i="36"/>
  <c r="R1646" i="36"/>
  <c r="S1646" i="36"/>
  <c r="T1646" i="36"/>
  <c r="U1646" i="36"/>
  <c r="V1646" i="36"/>
  <c r="W1646" i="36"/>
  <c r="X1646" i="36"/>
  <c r="Y1646" i="36"/>
  <c r="Z1646" i="36"/>
  <c r="AA1646" i="36"/>
  <c r="AB1646" i="36"/>
  <c r="AC1646" i="36"/>
  <c r="AD1646" i="36"/>
  <c r="AE1646" i="36"/>
  <c r="AF1646" i="36"/>
  <c r="AG1646" i="36"/>
  <c r="AH1646" i="36"/>
  <c r="AI1646" i="36"/>
  <c r="AJ1646" i="36"/>
  <c r="AK1646" i="36"/>
  <c r="AL1646" i="36"/>
  <c r="AM1646" i="36"/>
  <c r="R1647" i="36"/>
  <c r="S1647" i="36"/>
  <c r="T1647" i="36"/>
  <c r="U1647" i="36"/>
  <c r="V1647" i="36"/>
  <c r="W1647" i="36"/>
  <c r="X1647" i="36"/>
  <c r="Y1647" i="36"/>
  <c r="Z1647" i="36"/>
  <c r="AA1647" i="36"/>
  <c r="AB1647" i="36"/>
  <c r="AC1647" i="36"/>
  <c r="AD1647" i="36"/>
  <c r="AE1647" i="36"/>
  <c r="AF1647" i="36"/>
  <c r="AG1647" i="36"/>
  <c r="AH1647" i="36"/>
  <c r="AI1647" i="36"/>
  <c r="AJ1647" i="36"/>
  <c r="AK1647" i="36"/>
  <c r="AL1647" i="36"/>
  <c r="AM1647" i="36"/>
  <c r="R1648" i="36"/>
  <c r="S1648" i="36"/>
  <c r="T1648" i="36"/>
  <c r="U1648" i="36"/>
  <c r="V1648" i="36"/>
  <c r="W1648" i="36"/>
  <c r="X1648" i="36"/>
  <c r="Y1648" i="36"/>
  <c r="Z1648" i="36"/>
  <c r="AA1648" i="36"/>
  <c r="AB1648" i="36"/>
  <c r="AC1648" i="36"/>
  <c r="AD1648" i="36"/>
  <c r="AE1648" i="36"/>
  <c r="AF1648" i="36"/>
  <c r="AG1648" i="36"/>
  <c r="AH1648" i="36"/>
  <c r="AI1648" i="36"/>
  <c r="AJ1648" i="36"/>
  <c r="AK1648" i="36"/>
  <c r="AL1648" i="36"/>
  <c r="AM1648" i="36"/>
  <c r="R1649" i="36"/>
  <c r="S1649" i="36"/>
  <c r="T1649" i="36"/>
  <c r="U1649" i="36"/>
  <c r="V1649" i="36"/>
  <c r="W1649" i="36"/>
  <c r="X1649" i="36"/>
  <c r="Y1649" i="36"/>
  <c r="Z1649" i="36"/>
  <c r="AA1649" i="36"/>
  <c r="AB1649" i="36"/>
  <c r="AC1649" i="36"/>
  <c r="AD1649" i="36"/>
  <c r="AE1649" i="36"/>
  <c r="AF1649" i="36"/>
  <c r="AG1649" i="36"/>
  <c r="AH1649" i="36"/>
  <c r="AI1649" i="36"/>
  <c r="AJ1649" i="36"/>
  <c r="AK1649" i="36"/>
  <c r="AL1649" i="36"/>
  <c r="AM1649" i="36"/>
  <c r="R1650" i="36"/>
  <c r="S1650" i="36"/>
  <c r="T1650" i="36"/>
  <c r="U1650" i="36"/>
  <c r="V1650" i="36"/>
  <c r="W1650" i="36"/>
  <c r="X1650" i="36"/>
  <c r="Y1650" i="36"/>
  <c r="Z1650" i="36"/>
  <c r="AA1650" i="36"/>
  <c r="AB1650" i="36"/>
  <c r="AC1650" i="36"/>
  <c r="AD1650" i="36"/>
  <c r="AE1650" i="36"/>
  <c r="AF1650" i="36"/>
  <c r="AG1650" i="36"/>
  <c r="AH1650" i="36"/>
  <c r="AI1650" i="36"/>
  <c r="AJ1650" i="36"/>
  <c r="AK1650" i="36"/>
  <c r="AL1650" i="36"/>
  <c r="AM1650" i="36"/>
  <c r="R1651" i="36"/>
  <c r="S1651" i="36"/>
  <c r="T1651" i="36"/>
  <c r="U1651" i="36"/>
  <c r="V1651" i="36"/>
  <c r="W1651" i="36"/>
  <c r="X1651" i="36"/>
  <c r="Y1651" i="36"/>
  <c r="Z1651" i="36"/>
  <c r="AA1651" i="36"/>
  <c r="AB1651" i="36"/>
  <c r="AC1651" i="36"/>
  <c r="AD1651" i="36"/>
  <c r="AE1651" i="36"/>
  <c r="AF1651" i="36"/>
  <c r="AG1651" i="36"/>
  <c r="AH1651" i="36"/>
  <c r="AI1651" i="36"/>
  <c r="AJ1651" i="36"/>
  <c r="AK1651" i="36"/>
  <c r="AL1651" i="36"/>
  <c r="AM1651" i="36"/>
  <c r="R1652" i="36"/>
  <c r="S1652" i="36"/>
  <c r="T1652" i="36"/>
  <c r="U1652" i="36"/>
  <c r="V1652" i="36"/>
  <c r="W1652" i="36"/>
  <c r="X1652" i="36"/>
  <c r="Y1652" i="36"/>
  <c r="Z1652" i="36"/>
  <c r="AA1652" i="36"/>
  <c r="AB1652" i="36"/>
  <c r="AC1652" i="36"/>
  <c r="AD1652" i="36"/>
  <c r="AE1652" i="36"/>
  <c r="AF1652" i="36"/>
  <c r="AG1652" i="36"/>
  <c r="AH1652" i="36"/>
  <c r="AI1652" i="36"/>
  <c r="AJ1652" i="36"/>
  <c r="AK1652" i="36"/>
  <c r="AL1652" i="36"/>
  <c r="AM1652" i="36"/>
  <c r="R1653" i="36"/>
  <c r="S1653" i="36"/>
  <c r="T1653" i="36"/>
  <c r="U1653" i="36"/>
  <c r="V1653" i="36"/>
  <c r="W1653" i="36"/>
  <c r="X1653" i="36"/>
  <c r="Y1653" i="36"/>
  <c r="Z1653" i="36"/>
  <c r="AA1653" i="36"/>
  <c r="AB1653" i="36"/>
  <c r="AC1653" i="36"/>
  <c r="AD1653" i="36"/>
  <c r="AE1653" i="36"/>
  <c r="AF1653" i="36"/>
  <c r="AG1653" i="36"/>
  <c r="AH1653" i="36"/>
  <c r="AI1653" i="36"/>
  <c r="AJ1653" i="36"/>
  <c r="AK1653" i="36"/>
  <c r="AL1653" i="36"/>
  <c r="AM1653" i="36"/>
  <c r="R1654" i="36"/>
  <c r="S1654" i="36"/>
  <c r="T1654" i="36"/>
  <c r="U1654" i="36"/>
  <c r="V1654" i="36"/>
  <c r="W1654" i="36"/>
  <c r="X1654" i="36"/>
  <c r="Y1654" i="36"/>
  <c r="Z1654" i="36"/>
  <c r="AA1654" i="36"/>
  <c r="AB1654" i="36"/>
  <c r="AC1654" i="36"/>
  <c r="AD1654" i="36"/>
  <c r="AE1654" i="36"/>
  <c r="AF1654" i="36"/>
  <c r="AG1654" i="36"/>
  <c r="AH1654" i="36"/>
  <c r="AI1654" i="36"/>
  <c r="AJ1654" i="36"/>
  <c r="AK1654" i="36"/>
  <c r="AL1654" i="36"/>
  <c r="AM1654" i="36"/>
  <c r="R1655" i="36"/>
  <c r="S1655" i="36"/>
  <c r="T1655" i="36"/>
  <c r="U1655" i="36"/>
  <c r="V1655" i="36"/>
  <c r="W1655" i="36"/>
  <c r="X1655" i="36"/>
  <c r="Y1655" i="36"/>
  <c r="Z1655" i="36"/>
  <c r="AA1655" i="36"/>
  <c r="AB1655" i="36"/>
  <c r="AC1655" i="36"/>
  <c r="AD1655" i="36"/>
  <c r="AE1655" i="36"/>
  <c r="AF1655" i="36"/>
  <c r="AG1655" i="36"/>
  <c r="AH1655" i="36"/>
  <c r="AI1655" i="36"/>
  <c r="AJ1655" i="36"/>
  <c r="AK1655" i="36"/>
  <c r="AL1655" i="36"/>
  <c r="AM1655" i="36"/>
  <c r="R1656" i="36"/>
  <c r="S1656" i="36"/>
  <c r="T1656" i="36"/>
  <c r="U1656" i="36"/>
  <c r="V1656" i="36"/>
  <c r="W1656" i="36"/>
  <c r="X1656" i="36"/>
  <c r="Y1656" i="36"/>
  <c r="Z1656" i="36"/>
  <c r="AA1656" i="36"/>
  <c r="AB1656" i="36"/>
  <c r="AC1656" i="36"/>
  <c r="AD1656" i="36"/>
  <c r="AE1656" i="36"/>
  <c r="AF1656" i="36"/>
  <c r="AG1656" i="36"/>
  <c r="AH1656" i="36"/>
  <c r="AI1656" i="36"/>
  <c r="AJ1656" i="36"/>
  <c r="AK1656" i="36"/>
  <c r="AL1656" i="36"/>
  <c r="AM1656" i="36"/>
  <c r="R1657" i="36"/>
  <c r="S1657" i="36"/>
  <c r="T1657" i="36"/>
  <c r="U1657" i="36"/>
  <c r="V1657" i="36"/>
  <c r="W1657" i="36"/>
  <c r="X1657" i="36"/>
  <c r="Y1657" i="36"/>
  <c r="Z1657" i="36"/>
  <c r="AA1657" i="36"/>
  <c r="AB1657" i="36"/>
  <c r="AC1657" i="36"/>
  <c r="AD1657" i="36"/>
  <c r="AE1657" i="36"/>
  <c r="AF1657" i="36"/>
  <c r="AG1657" i="36"/>
  <c r="AH1657" i="36"/>
  <c r="AI1657" i="36"/>
  <c r="AJ1657" i="36"/>
  <c r="AK1657" i="36"/>
  <c r="AL1657" i="36"/>
  <c r="AM1657" i="36"/>
  <c r="R1658" i="36"/>
  <c r="S1658" i="36"/>
  <c r="T1658" i="36"/>
  <c r="U1658" i="36"/>
  <c r="V1658" i="36"/>
  <c r="W1658" i="36"/>
  <c r="X1658" i="36"/>
  <c r="Y1658" i="36"/>
  <c r="Z1658" i="36"/>
  <c r="AA1658" i="36"/>
  <c r="AB1658" i="36"/>
  <c r="AC1658" i="36"/>
  <c r="AD1658" i="36"/>
  <c r="AE1658" i="36"/>
  <c r="AF1658" i="36"/>
  <c r="AG1658" i="36"/>
  <c r="AH1658" i="36"/>
  <c r="AI1658" i="36"/>
  <c r="AJ1658" i="36"/>
  <c r="AK1658" i="36"/>
  <c r="AL1658" i="36"/>
  <c r="AM1658" i="36"/>
  <c r="R1659" i="36"/>
  <c r="S1659" i="36"/>
  <c r="T1659" i="36"/>
  <c r="U1659" i="36"/>
  <c r="V1659" i="36"/>
  <c r="W1659" i="36"/>
  <c r="X1659" i="36"/>
  <c r="Y1659" i="36"/>
  <c r="Z1659" i="36"/>
  <c r="AA1659" i="36"/>
  <c r="AB1659" i="36"/>
  <c r="AC1659" i="36"/>
  <c r="AD1659" i="36"/>
  <c r="AE1659" i="36"/>
  <c r="AF1659" i="36"/>
  <c r="AG1659" i="36"/>
  <c r="AH1659" i="36"/>
  <c r="AI1659" i="36"/>
  <c r="AJ1659" i="36"/>
  <c r="AK1659" i="36"/>
  <c r="AL1659" i="36"/>
  <c r="AM1659" i="36"/>
  <c r="R1660" i="36"/>
  <c r="S1660" i="36"/>
  <c r="T1660" i="36"/>
  <c r="U1660" i="36"/>
  <c r="V1660" i="36"/>
  <c r="W1660" i="36"/>
  <c r="X1660" i="36"/>
  <c r="Y1660" i="36"/>
  <c r="Z1660" i="36"/>
  <c r="AA1660" i="36"/>
  <c r="AB1660" i="36"/>
  <c r="AC1660" i="36"/>
  <c r="AD1660" i="36"/>
  <c r="AE1660" i="36"/>
  <c r="AF1660" i="36"/>
  <c r="AG1660" i="36"/>
  <c r="AH1660" i="36"/>
  <c r="AI1660" i="36"/>
  <c r="AJ1660" i="36"/>
  <c r="AK1660" i="36"/>
  <c r="AL1660" i="36"/>
  <c r="AM1660" i="36"/>
  <c r="R1661" i="36"/>
  <c r="S1661" i="36"/>
  <c r="T1661" i="36"/>
  <c r="U1661" i="36"/>
  <c r="V1661" i="36"/>
  <c r="W1661" i="36"/>
  <c r="X1661" i="36"/>
  <c r="Y1661" i="36"/>
  <c r="Z1661" i="36"/>
  <c r="AA1661" i="36"/>
  <c r="AB1661" i="36"/>
  <c r="AC1661" i="36"/>
  <c r="AD1661" i="36"/>
  <c r="AE1661" i="36"/>
  <c r="AF1661" i="36"/>
  <c r="AG1661" i="36"/>
  <c r="AH1661" i="36"/>
  <c r="AI1661" i="36"/>
  <c r="AJ1661" i="36"/>
  <c r="AK1661" i="36"/>
  <c r="AL1661" i="36"/>
  <c r="AM1661" i="36"/>
  <c r="R1662" i="36"/>
  <c r="S1662" i="36"/>
  <c r="T1662" i="36"/>
  <c r="U1662" i="36"/>
  <c r="V1662" i="36"/>
  <c r="W1662" i="36"/>
  <c r="X1662" i="36"/>
  <c r="Y1662" i="36"/>
  <c r="Z1662" i="36"/>
  <c r="AA1662" i="36"/>
  <c r="AB1662" i="36"/>
  <c r="AC1662" i="36"/>
  <c r="AD1662" i="36"/>
  <c r="AE1662" i="36"/>
  <c r="AF1662" i="36"/>
  <c r="AG1662" i="36"/>
  <c r="AH1662" i="36"/>
  <c r="AI1662" i="36"/>
  <c r="AJ1662" i="36"/>
  <c r="AK1662" i="36"/>
  <c r="AL1662" i="36"/>
  <c r="AM1662" i="36"/>
  <c r="R1663" i="36"/>
  <c r="S1663" i="36"/>
  <c r="T1663" i="36"/>
  <c r="U1663" i="36"/>
  <c r="V1663" i="36"/>
  <c r="W1663" i="36"/>
  <c r="X1663" i="36"/>
  <c r="Y1663" i="36"/>
  <c r="Z1663" i="36"/>
  <c r="AA1663" i="36"/>
  <c r="AB1663" i="36"/>
  <c r="AC1663" i="36"/>
  <c r="AD1663" i="36"/>
  <c r="AE1663" i="36"/>
  <c r="AF1663" i="36"/>
  <c r="AG1663" i="36"/>
  <c r="AH1663" i="36"/>
  <c r="AI1663" i="36"/>
  <c r="AJ1663" i="36"/>
  <c r="AK1663" i="36"/>
  <c r="AL1663" i="36"/>
  <c r="AM1663" i="36"/>
  <c r="R1664" i="36"/>
  <c r="S1664" i="36"/>
  <c r="T1664" i="36"/>
  <c r="U1664" i="36"/>
  <c r="V1664" i="36"/>
  <c r="W1664" i="36"/>
  <c r="X1664" i="36"/>
  <c r="Y1664" i="36"/>
  <c r="Z1664" i="36"/>
  <c r="AA1664" i="36"/>
  <c r="AB1664" i="36"/>
  <c r="AC1664" i="36"/>
  <c r="AD1664" i="36"/>
  <c r="AE1664" i="36"/>
  <c r="AF1664" i="36"/>
  <c r="AG1664" i="36"/>
  <c r="AH1664" i="36"/>
  <c r="AI1664" i="36"/>
  <c r="AJ1664" i="36"/>
  <c r="AK1664" i="36"/>
  <c r="AL1664" i="36"/>
  <c r="AM1664" i="36"/>
  <c r="R1665" i="36"/>
  <c r="S1665" i="36"/>
  <c r="T1665" i="36"/>
  <c r="U1665" i="36"/>
  <c r="V1665" i="36"/>
  <c r="W1665" i="36"/>
  <c r="X1665" i="36"/>
  <c r="Y1665" i="36"/>
  <c r="Z1665" i="36"/>
  <c r="AA1665" i="36"/>
  <c r="AB1665" i="36"/>
  <c r="AC1665" i="36"/>
  <c r="AD1665" i="36"/>
  <c r="AE1665" i="36"/>
  <c r="AF1665" i="36"/>
  <c r="AG1665" i="36"/>
  <c r="AH1665" i="36"/>
  <c r="AI1665" i="36"/>
  <c r="AJ1665" i="36"/>
  <c r="AK1665" i="36"/>
  <c r="AL1665" i="36"/>
  <c r="AM1665" i="36"/>
  <c r="R1666" i="36"/>
  <c r="S1666" i="36"/>
  <c r="T1666" i="36"/>
  <c r="U1666" i="36"/>
  <c r="V1666" i="36"/>
  <c r="W1666" i="36"/>
  <c r="X1666" i="36"/>
  <c r="Y1666" i="36"/>
  <c r="Z1666" i="36"/>
  <c r="AA1666" i="36"/>
  <c r="AB1666" i="36"/>
  <c r="AC1666" i="36"/>
  <c r="AD1666" i="36"/>
  <c r="AE1666" i="36"/>
  <c r="AF1666" i="36"/>
  <c r="AG1666" i="36"/>
  <c r="AH1666" i="36"/>
  <c r="AI1666" i="36"/>
  <c r="AJ1666" i="36"/>
  <c r="AK1666" i="36"/>
  <c r="AL1666" i="36"/>
  <c r="AM1666" i="36"/>
  <c r="R1667" i="36"/>
  <c r="S1667" i="36"/>
  <c r="T1667" i="36"/>
  <c r="U1667" i="36"/>
  <c r="V1667" i="36"/>
  <c r="W1667" i="36"/>
  <c r="X1667" i="36"/>
  <c r="Y1667" i="36"/>
  <c r="Z1667" i="36"/>
  <c r="AA1667" i="36"/>
  <c r="AB1667" i="36"/>
  <c r="AC1667" i="36"/>
  <c r="AD1667" i="36"/>
  <c r="AE1667" i="36"/>
  <c r="AF1667" i="36"/>
  <c r="AG1667" i="36"/>
  <c r="AH1667" i="36"/>
  <c r="AI1667" i="36"/>
  <c r="AJ1667" i="36"/>
  <c r="AK1667" i="36"/>
  <c r="AL1667" i="36"/>
  <c r="AM1667" i="36"/>
  <c r="R1668" i="36"/>
  <c r="S1668" i="36"/>
  <c r="T1668" i="36"/>
  <c r="U1668" i="36"/>
  <c r="V1668" i="36"/>
  <c r="W1668" i="36"/>
  <c r="X1668" i="36"/>
  <c r="Y1668" i="36"/>
  <c r="Z1668" i="36"/>
  <c r="AA1668" i="36"/>
  <c r="AB1668" i="36"/>
  <c r="AC1668" i="36"/>
  <c r="AD1668" i="36"/>
  <c r="AE1668" i="36"/>
  <c r="AF1668" i="36"/>
  <c r="AG1668" i="36"/>
  <c r="AH1668" i="36"/>
  <c r="AI1668" i="36"/>
  <c r="AJ1668" i="36"/>
  <c r="AK1668" i="36"/>
  <c r="AL1668" i="36"/>
  <c r="AM1668" i="36"/>
  <c r="R1669" i="36"/>
  <c r="S1669" i="36"/>
  <c r="T1669" i="36"/>
  <c r="U1669" i="36"/>
  <c r="V1669" i="36"/>
  <c r="W1669" i="36"/>
  <c r="X1669" i="36"/>
  <c r="Y1669" i="36"/>
  <c r="Z1669" i="36"/>
  <c r="AA1669" i="36"/>
  <c r="AB1669" i="36"/>
  <c r="AC1669" i="36"/>
  <c r="AD1669" i="36"/>
  <c r="AE1669" i="36"/>
  <c r="AF1669" i="36"/>
  <c r="AG1669" i="36"/>
  <c r="AH1669" i="36"/>
  <c r="AI1669" i="36"/>
  <c r="AJ1669" i="36"/>
  <c r="AK1669" i="36"/>
  <c r="AL1669" i="36"/>
  <c r="AM1669" i="36"/>
  <c r="R1670" i="36"/>
  <c r="S1670" i="36"/>
  <c r="T1670" i="36"/>
  <c r="U1670" i="36"/>
  <c r="V1670" i="36"/>
  <c r="W1670" i="36"/>
  <c r="X1670" i="36"/>
  <c r="Y1670" i="36"/>
  <c r="Z1670" i="36"/>
  <c r="AA1670" i="36"/>
  <c r="AB1670" i="36"/>
  <c r="AC1670" i="36"/>
  <c r="AD1670" i="36"/>
  <c r="AE1670" i="36"/>
  <c r="AF1670" i="36"/>
  <c r="AG1670" i="36"/>
  <c r="AH1670" i="36"/>
  <c r="AI1670" i="36"/>
  <c r="AJ1670" i="36"/>
  <c r="AK1670" i="36"/>
  <c r="AL1670" i="36"/>
  <c r="AM1670" i="36"/>
  <c r="R1671" i="36"/>
  <c r="S1671" i="36"/>
  <c r="T1671" i="36"/>
  <c r="U1671" i="36"/>
  <c r="V1671" i="36"/>
  <c r="W1671" i="36"/>
  <c r="X1671" i="36"/>
  <c r="Y1671" i="36"/>
  <c r="Z1671" i="36"/>
  <c r="AA1671" i="36"/>
  <c r="AB1671" i="36"/>
  <c r="AC1671" i="36"/>
  <c r="AD1671" i="36"/>
  <c r="AE1671" i="36"/>
  <c r="AF1671" i="36"/>
  <c r="AG1671" i="36"/>
  <c r="AH1671" i="36"/>
  <c r="AI1671" i="36"/>
  <c r="AJ1671" i="36"/>
  <c r="AK1671" i="36"/>
  <c r="AL1671" i="36"/>
  <c r="AM1671" i="36"/>
  <c r="R1672" i="36"/>
  <c r="S1672" i="36"/>
  <c r="T1672" i="36"/>
  <c r="U1672" i="36"/>
  <c r="V1672" i="36"/>
  <c r="W1672" i="36"/>
  <c r="X1672" i="36"/>
  <c r="Y1672" i="36"/>
  <c r="Z1672" i="36"/>
  <c r="AA1672" i="36"/>
  <c r="AB1672" i="36"/>
  <c r="AC1672" i="36"/>
  <c r="AD1672" i="36"/>
  <c r="AE1672" i="36"/>
  <c r="AF1672" i="36"/>
  <c r="AG1672" i="36"/>
  <c r="AH1672" i="36"/>
  <c r="AI1672" i="36"/>
  <c r="AJ1672" i="36"/>
  <c r="AK1672" i="36"/>
  <c r="AL1672" i="36"/>
  <c r="AM1672" i="36"/>
  <c r="R1673" i="36"/>
  <c r="S1673" i="36"/>
  <c r="T1673" i="36"/>
  <c r="U1673" i="36"/>
  <c r="V1673" i="36"/>
  <c r="W1673" i="36"/>
  <c r="X1673" i="36"/>
  <c r="Y1673" i="36"/>
  <c r="Z1673" i="36"/>
  <c r="AA1673" i="36"/>
  <c r="AB1673" i="36"/>
  <c r="AC1673" i="36"/>
  <c r="AD1673" i="36"/>
  <c r="AE1673" i="36"/>
  <c r="AF1673" i="36"/>
  <c r="AG1673" i="36"/>
  <c r="AH1673" i="36"/>
  <c r="AI1673" i="36"/>
  <c r="AJ1673" i="36"/>
  <c r="AK1673" i="36"/>
  <c r="AL1673" i="36"/>
  <c r="AM1673" i="36"/>
  <c r="R1674" i="36"/>
  <c r="S1674" i="36"/>
  <c r="T1674" i="36"/>
  <c r="U1674" i="36"/>
  <c r="V1674" i="36"/>
  <c r="W1674" i="36"/>
  <c r="X1674" i="36"/>
  <c r="Y1674" i="36"/>
  <c r="Z1674" i="36"/>
  <c r="AA1674" i="36"/>
  <c r="AB1674" i="36"/>
  <c r="AC1674" i="36"/>
  <c r="AD1674" i="36"/>
  <c r="AE1674" i="36"/>
  <c r="AF1674" i="36"/>
  <c r="AG1674" i="36"/>
  <c r="AH1674" i="36"/>
  <c r="AI1674" i="36"/>
  <c r="AJ1674" i="36"/>
  <c r="AK1674" i="36"/>
  <c r="AL1674" i="36"/>
  <c r="AM1674" i="36"/>
  <c r="R1675" i="36"/>
  <c r="S1675" i="36"/>
  <c r="T1675" i="36"/>
  <c r="U1675" i="36"/>
  <c r="V1675" i="36"/>
  <c r="W1675" i="36"/>
  <c r="X1675" i="36"/>
  <c r="Y1675" i="36"/>
  <c r="Z1675" i="36"/>
  <c r="AA1675" i="36"/>
  <c r="AB1675" i="36"/>
  <c r="AC1675" i="36"/>
  <c r="AD1675" i="36"/>
  <c r="AE1675" i="36"/>
  <c r="AF1675" i="36"/>
  <c r="AG1675" i="36"/>
  <c r="AH1675" i="36"/>
  <c r="AI1675" i="36"/>
  <c r="AJ1675" i="36"/>
  <c r="AK1675" i="36"/>
  <c r="AL1675" i="36"/>
  <c r="AM1675" i="36"/>
  <c r="R1676" i="36"/>
  <c r="S1676" i="36"/>
  <c r="T1676" i="36"/>
  <c r="U1676" i="36"/>
  <c r="V1676" i="36"/>
  <c r="W1676" i="36"/>
  <c r="X1676" i="36"/>
  <c r="Y1676" i="36"/>
  <c r="Z1676" i="36"/>
  <c r="AA1676" i="36"/>
  <c r="AB1676" i="36"/>
  <c r="AC1676" i="36"/>
  <c r="AD1676" i="36"/>
  <c r="AE1676" i="36"/>
  <c r="AF1676" i="36"/>
  <c r="AG1676" i="36"/>
  <c r="AH1676" i="36"/>
  <c r="AI1676" i="36"/>
  <c r="AJ1676" i="36"/>
  <c r="AK1676" i="36"/>
  <c r="AL1676" i="36"/>
  <c r="AM1676" i="36"/>
  <c r="R1677" i="36"/>
  <c r="S1677" i="36"/>
  <c r="T1677" i="36"/>
  <c r="U1677" i="36"/>
  <c r="V1677" i="36"/>
  <c r="W1677" i="36"/>
  <c r="X1677" i="36"/>
  <c r="Y1677" i="36"/>
  <c r="Z1677" i="36"/>
  <c r="AA1677" i="36"/>
  <c r="AB1677" i="36"/>
  <c r="AC1677" i="36"/>
  <c r="AD1677" i="36"/>
  <c r="AE1677" i="36"/>
  <c r="AF1677" i="36"/>
  <c r="AG1677" i="36"/>
  <c r="AH1677" i="36"/>
  <c r="AI1677" i="36"/>
  <c r="AJ1677" i="36"/>
  <c r="AK1677" i="36"/>
  <c r="AL1677" i="36"/>
  <c r="AM1677" i="36"/>
  <c r="R1678" i="36"/>
  <c r="S1678" i="36"/>
  <c r="T1678" i="36"/>
  <c r="U1678" i="36"/>
  <c r="V1678" i="36"/>
  <c r="W1678" i="36"/>
  <c r="X1678" i="36"/>
  <c r="Y1678" i="36"/>
  <c r="Z1678" i="36"/>
  <c r="AA1678" i="36"/>
  <c r="AB1678" i="36"/>
  <c r="AC1678" i="36"/>
  <c r="AD1678" i="36"/>
  <c r="AE1678" i="36"/>
  <c r="AF1678" i="36"/>
  <c r="AG1678" i="36"/>
  <c r="AH1678" i="36"/>
  <c r="AI1678" i="36"/>
  <c r="AJ1678" i="36"/>
  <c r="AK1678" i="36"/>
  <c r="AL1678" i="36"/>
  <c r="AM1678" i="36"/>
  <c r="R1679" i="36"/>
  <c r="S1679" i="36"/>
  <c r="T1679" i="36"/>
  <c r="U1679" i="36"/>
  <c r="V1679" i="36"/>
  <c r="W1679" i="36"/>
  <c r="X1679" i="36"/>
  <c r="Y1679" i="36"/>
  <c r="Z1679" i="36"/>
  <c r="AA1679" i="36"/>
  <c r="AB1679" i="36"/>
  <c r="AC1679" i="36"/>
  <c r="AD1679" i="36"/>
  <c r="AE1679" i="36"/>
  <c r="AF1679" i="36"/>
  <c r="AG1679" i="36"/>
  <c r="AH1679" i="36"/>
  <c r="AI1679" i="36"/>
  <c r="AJ1679" i="36"/>
  <c r="AK1679" i="36"/>
  <c r="AL1679" i="36"/>
  <c r="AM1679" i="36"/>
  <c r="R1680" i="36"/>
  <c r="S1680" i="36"/>
  <c r="T1680" i="36"/>
  <c r="U1680" i="36"/>
  <c r="V1680" i="36"/>
  <c r="W1680" i="36"/>
  <c r="X1680" i="36"/>
  <c r="Y1680" i="36"/>
  <c r="Z1680" i="36"/>
  <c r="AA1680" i="36"/>
  <c r="AB1680" i="36"/>
  <c r="AC1680" i="36"/>
  <c r="AD1680" i="36"/>
  <c r="AE1680" i="36"/>
  <c r="AF1680" i="36"/>
  <c r="AG1680" i="36"/>
  <c r="AH1680" i="36"/>
  <c r="AI1680" i="36"/>
  <c r="AJ1680" i="36"/>
  <c r="AK1680" i="36"/>
  <c r="AL1680" i="36"/>
  <c r="AM1680" i="36"/>
  <c r="R1681" i="36"/>
  <c r="S1681" i="36"/>
  <c r="T1681" i="36"/>
  <c r="U1681" i="36"/>
  <c r="V1681" i="36"/>
  <c r="W1681" i="36"/>
  <c r="X1681" i="36"/>
  <c r="Y1681" i="36"/>
  <c r="Z1681" i="36"/>
  <c r="AA1681" i="36"/>
  <c r="AB1681" i="36"/>
  <c r="AC1681" i="36"/>
  <c r="AD1681" i="36"/>
  <c r="AE1681" i="36"/>
  <c r="AF1681" i="36"/>
  <c r="AG1681" i="36"/>
  <c r="AH1681" i="36"/>
  <c r="AI1681" i="36"/>
  <c r="AJ1681" i="36"/>
  <c r="AK1681" i="36"/>
  <c r="AL1681" i="36"/>
  <c r="AM1681" i="36"/>
  <c r="R1682" i="36"/>
  <c r="S1682" i="36"/>
  <c r="T1682" i="36"/>
  <c r="U1682" i="36"/>
  <c r="V1682" i="36"/>
  <c r="W1682" i="36"/>
  <c r="X1682" i="36"/>
  <c r="Y1682" i="36"/>
  <c r="Z1682" i="36"/>
  <c r="AA1682" i="36"/>
  <c r="AB1682" i="36"/>
  <c r="AC1682" i="36"/>
  <c r="AD1682" i="36"/>
  <c r="AE1682" i="36"/>
  <c r="AF1682" i="36"/>
  <c r="AG1682" i="36"/>
  <c r="AH1682" i="36"/>
  <c r="AI1682" i="36"/>
  <c r="AJ1682" i="36"/>
  <c r="AK1682" i="36"/>
  <c r="AL1682" i="36"/>
  <c r="AM1682" i="36"/>
  <c r="R1683" i="36"/>
  <c r="S1683" i="36"/>
  <c r="T1683" i="36"/>
  <c r="U1683" i="36"/>
  <c r="V1683" i="36"/>
  <c r="W1683" i="36"/>
  <c r="X1683" i="36"/>
  <c r="Y1683" i="36"/>
  <c r="Z1683" i="36"/>
  <c r="AA1683" i="36"/>
  <c r="AB1683" i="36"/>
  <c r="AC1683" i="36"/>
  <c r="AD1683" i="36"/>
  <c r="AE1683" i="36"/>
  <c r="AF1683" i="36"/>
  <c r="AG1683" i="36"/>
  <c r="AH1683" i="36"/>
  <c r="AI1683" i="36"/>
  <c r="AJ1683" i="36"/>
  <c r="AK1683" i="36"/>
  <c r="AL1683" i="36"/>
  <c r="AM1683" i="36"/>
  <c r="R1684" i="36"/>
  <c r="S1684" i="36"/>
  <c r="T1684" i="36"/>
  <c r="U1684" i="36"/>
  <c r="V1684" i="36"/>
  <c r="W1684" i="36"/>
  <c r="X1684" i="36"/>
  <c r="Y1684" i="36"/>
  <c r="Z1684" i="36"/>
  <c r="AA1684" i="36"/>
  <c r="AB1684" i="36"/>
  <c r="AC1684" i="36"/>
  <c r="AD1684" i="36"/>
  <c r="AE1684" i="36"/>
  <c r="AF1684" i="36"/>
  <c r="AG1684" i="36"/>
  <c r="AH1684" i="36"/>
  <c r="AI1684" i="36"/>
  <c r="AJ1684" i="36"/>
  <c r="AK1684" i="36"/>
  <c r="AL1684" i="36"/>
  <c r="AM1684" i="36"/>
  <c r="R1685" i="36"/>
  <c r="S1685" i="36"/>
  <c r="T1685" i="36"/>
  <c r="U1685" i="36"/>
  <c r="V1685" i="36"/>
  <c r="W1685" i="36"/>
  <c r="X1685" i="36"/>
  <c r="Y1685" i="36"/>
  <c r="Z1685" i="36"/>
  <c r="AA1685" i="36"/>
  <c r="AB1685" i="36"/>
  <c r="AC1685" i="36"/>
  <c r="AD1685" i="36"/>
  <c r="AE1685" i="36"/>
  <c r="AF1685" i="36"/>
  <c r="AG1685" i="36"/>
  <c r="AH1685" i="36"/>
  <c r="AI1685" i="36"/>
  <c r="AJ1685" i="36"/>
  <c r="AK1685" i="36"/>
  <c r="AL1685" i="36"/>
  <c r="AM1685" i="36"/>
  <c r="R1686" i="36"/>
  <c r="S1686" i="36"/>
  <c r="T1686" i="36"/>
  <c r="U1686" i="36"/>
  <c r="V1686" i="36"/>
  <c r="W1686" i="36"/>
  <c r="X1686" i="36"/>
  <c r="Y1686" i="36"/>
  <c r="Z1686" i="36"/>
  <c r="AA1686" i="36"/>
  <c r="AB1686" i="36"/>
  <c r="AC1686" i="36"/>
  <c r="AD1686" i="36"/>
  <c r="AE1686" i="36"/>
  <c r="AF1686" i="36"/>
  <c r="AG1686" i="36"/>
  <c r="AH1686" i="36"/>
  <c r="AI1686" i="36"/>
  <c r="AJ1686" i="36"/>
  <c r="AK1686" i="36"/>
  <c r="AL1686" i="36"/>
  <c r="AM1686" i="36"/>
  <c r="R1687" i="36"/>
  <c r="S1687" i="36"/>
  <c r="T1687" i="36"/>
  <c r="U1687" i="36"/>
  <c r="V1687" i="36"/>
  <c r="W1687" i="36"/>
  <c r="X1687" i="36"/>
  <c r="Y1687" i="36"/>
  <c r="Z1687" i="36"/>
  <c r="AA1687" i="36"/>
  <c r="AB1687" i="36"/>
  <c r="AC1687" i="36"/>
  <c r="AD1687" i="36"/>
  <c r="AE1687" i="36"/>
  <c r="AF1687" i="36"/>
  <c r="AG1687" i="36"/>
  <c r="AH1687" i="36"/>
  <c r="AI1687" i="36"/>
  <c r="AJ1687" i="36"/>
  <c r="AK1687" i="36"/>
  <c r="AL1687" i="36"/>
  <c r="AM1687" i="36"/>
  <c r="R1688" i="36"/>
  <c r="S1688" i="36"/>
  <c r="T1688" i="36"/>
  <c r="U1688" i="36"/>
  <c r="V1688" i="36"/>
  <c r="W1688" i="36"/>
  <c r="X1688" i="36"/>
  <c r="Y1688" i="36"/>
  <c r="Z1688" i="36"/>
  <c r="AA1688" i="36"/>
  <c r="AB1688" i="36"/>
  <c r="AC1688" i="36"/>
  <c r="AD1688" i="36"/>
  <c r="AE1688" i="36"/>
  <c r="AF1688" i="36"/>
  <c r="AG1688" i="36"/>
  <c r="AH1688" i="36"/>
  <c r="AI1688" i="36"/>
  <c r="AJ1688" i="36"/>
  <c r="AK1688" i="36"/>
  <c r="AL1688" i="36"/>
  <c r="AM1688" i="36"/>
  <c r="R1689" i="36"/>
  <c r="S1689" i="36"/>
  <c r="T1689" i="36"/>
  <c r="U1689" i="36"/>
  <c r="V1689" i="36"/>
  <c r="W1689" i="36"/>
  <c r="X1689" i="36"/>
  <c r="Y1689" i="36"/>
  <c r="Z1689" i="36"/>
  <c r="AA1689" i="36"/>
  <c r="AB1689" i="36"/>
  <c r="AC1689" i="36"/>
  <c r="AD1689" i="36"/>
  <c r="AE1689" i="36"/>
  <c r="AF1689" i="36"/>
  <c r="AG1689" i="36"/>
  <c r="AH1689" i="36"/>
  <c r="AI1689" i="36"/>
  <c r="AJ1689" i="36"/>
  <c r="AK1689" i="36"/>
  <c r="AL1689" i="36"/>
  <c r="AM1689" i="36"/>
  <c r="R1690" i="36"/>
  <c r="S1690" i="36"/>
  <c r="T1690" i="36"/>
  <c r="U1690" i="36"/>
  <c r="V1690" i="36"/>
  <c r="W1690" i="36"/>
  <c r="X1690" i="36"/>
  <c r="Y1690" i="36"/>
  <c r="Z1690" i="36"/>
  <c r="AA1690" i="36"/>
  <c r="AB1690" i="36"/>
  <c r="AC1690" i="36"/>
  <c r="AD1690" i="36"/>
  <c r="AE1690" i="36"/>
  <c r="AF1690" i="36"/>
  <c r="AG1690" i="36"/>
  <c r="AH1690" i="36"/>
  <c r="AI1690" i="36"/>
  <c r="AJ1690" i="36"/>
  <c r="AK1690" i="36"/>
  <c r="AL1690" i="36"/>
  <c r="AM1690" i="36"/>
  <c r="R1691" i="36"/>
  <c r="S1691" i="36"/>
  <c r="T1691" i="36"/>
  <c r="U1691" i="36"/>
  <c r="V1691" i="36"/>
  <c r="W1691" i="36"/>
  <c r="X1691" i="36"/>
  <c r="Y1691" i="36"/>
  <c r="Z1691" i="36"/>
  <c r="AA1691" i="36"/>
  <c r="AB1691" i="36"/>
  <c r="AC1691" i="36"/>
  <c r="AD1691" i="36"/>
  <c r="AE1691" i="36"/>
  <c r="AF1691" i="36"/>
  <c r="AG1691" i="36"/>
  <c r="AH1691" i="36"/>
  <c r="AI1691" i="36"/>
  <c r="AJ1691" i="36"/>
  <c r="AK1691" i="36"/>
  <c r="AL1691" i="36"/>
  <c r="AM1691" i="36"/>
  <c r="R1692" i="36"/>
  <c r="S1692" i="36"/>
  <c r="T1692" i="36"/>
  <c r="U1692" i="36"/>
  <c r="V1692" i="36"/>
  <c r="W1692" i="36"/>
  <c r="X1692" i="36"/>
  <c r="Y1692" i="36"/>
  <c r="Z1692" i="36"/>
  <c r="AA1692" i="36"/>
  <c r="AB1692" i="36"/>
  <c r="AC1692" i="36"/>
  <c r="AD1692" i="36"/>
  <c r="AE1692" i="36"/>
  <c r="AF1692" i="36"/>
  <c r="AG1692" i="36"/>
  <c r="AH1692" i="36"/>
  <c r="AI1692" i="36"/>
  <c r="AJ1692" i="36"/>
  <c r="AK1692" i="36"/>
  <c r="AL1692" i="36"/>
  <c r="AM1692" i="36"/>
  <c r="R1693" i="36"/>
  <c r="S1693" i="36"/>
  <c r="T1693" i="36"/>
  <c r="U1693" i="36"/>
  <c r="V1693" i="36"/>
  <c r="W1693" i="36"/>
  <c r="X1693" i="36"/>
  <c r="Y1693" i="36"/>
  <c r="Z1693" i="36"/>
  <c r="AA1693" i="36"/>
  <c r="AB1693" i="36"/>
  <c r="AC1693" i="36"/>
  <c r="AD1693" i="36"/>
  <c r="AE1693" i="36"/>
  <c r="AF1693" i="36"/>
  <c r="AG1693" i="36"/>
  <c r="AH1693" i="36"/>
  <c r="AI1693" i="36"/>
  <c r="AJ1693" i="36"/>
  <c r="AK1693" i="36"/>
  <c r="AL1693" i="36"/>
  <c r="AM1693" i="36"/>
  <c r="R1694" i="36"/>
  <c r="S1694" i="36"/>
  <c r="T1694" i="36"/>
  <c r="U1694" i="36"/>
  <c r="V1694" i="36"/>
  <c r="W1694" i="36"/>
  <c r="X1694" i="36"/>
  <c r="Y1694" i="36"/>
  <c r="Z1694" i="36"/>
  <c r="AA1694" i="36"/>
  <c r="AB1694" i="36"/>
  <c r="AC1694" i="36"/>
  <c r="AD1694" i="36"/>
  <c r="AE1694" i="36"/>
  <c r="AF1694" i="36"/>
  <c r="AG1694" i="36"/>
  <c r="AH1694" i="36"/>
  <c r="AI1694" i="36"/>
  <c r="AJ1694" i="36"/>
  <c r="AK1694" i="36"/>
  <c r="AL1694" i="36"/>
  <c r="AM1694" i="36"/>
  <c r="R1695" i="36"/>
  <c r="S1695" i="36"/>
  <c r="T1695" i="36"/>
  <c r="U1695" i="36"/>
  <c r="V1695" i="36"/>
  <c r="W1695" i="36"/>
  <c r="X1695" i="36"/>
  <c r="Y1695" i="36"/>
  <c r="Z1695" i="36"/>
  <c r="AA1695" i="36"/>
  <c r="AB1695" i="36"/>
  <c r="AC1695" i="36"/>
  <c r="AD1695" i="36"/>
  <c r="AE1695" i="36"/>
  <c r="AF1695" i="36"/>
  <c r="AG1695" i="36"/>
  <c r="AH1695" i="36"/>
  <c r="AI1695" i="36"/>
  <c r="AJ1695" i="36"/>
  <c r="AK1695" i="36"/>
  <c r="AL1695" i="36"/>
  <c r="AM1695" i="36"/>
  <c r="R1696" i="36"/>
  <c r="S1696" i="36"/>
  <c r="T1696" i="36"/>
  <c r="U1696" i="36"/>
  <c r="V1696" i="36"/>
  <c r="W1696" i="36"/>
  <c r="X1696" i="36"/>
  <c r="Y1696" i="36"/>
  <c r="Z1696" i="36"/>
  <c r="AA1696" i="36"/>
  <c r="AB1696" i="36"/>
  <c r="AC1696" i="36"/>
  <c r="AD1696" i="36"/>
  <c r="AE1696" i="36"/>
  <c r="AF1696" i="36"/>
  <c r="AG1696" i="36"/>
  <c r="AH1696" i="36"/>
  <c r="AI1696" i="36"/>
  <c r="AJ1696" i="36"/>
  <c r="AK1696" i="36"/>
  <c r="AL1696" i="36"/>
  <c r="AM1696" i="36"/>
  <c r="R1697" i="36"/>
  <c r="S1697" i="36"/>
  <c r="T1697" i="36"/>
  <c r="U1697" i="36"/>
  <c r="V1697" i="36"/>
  <c r="W1697" i="36"/>
  <c r="X1697" i="36"/>
  <c r="Y1697" i="36"/>
  <c r="Z1697" i="36"/>
  <c r="AA1697" i="36"/>
  <c r="AB1697" i="36"/>
  <c r="AC1697" i="36"/>
  <c r="AD1697" i="36"/>
  <c r="AE1697" i="36"/>
  <c r="AF1697" i="36"/>
  <c r="AG1697" i="36"/>
  <c r="AH1697" i="36"/>
  <c r="AI1697" i="36"/>
  <c r="AJ1697" i="36"/>
  <c r="AK1697" i="36"/>
  <c r="AL1697" i="36"/>
  <c r="AM1697" i="36"/>
  <c r="R1698" i="36"/>
  <c r="S1698" i="36"/>
  <c r="T1698" i="36"/>
  <c r="U1698" i="36"/>
  <c r="V1698" i="36"/>
  <c r="W1698" i="36"/>
  <c r="X1698" i="36"/>
  <c r="Y1698" i="36"/>
  <c r="Z1698" i="36"/>
  <c r="AA1698" i="36"/>
  <c r="AB1698" i="36"/>
  <c r="AC1698" i="36"/>
  <c r="AD1698" i="36"/>
  <c r="AE1698" i="36"/>
  <c r="AF1698" i="36"/>
  <c r="AG1698" i="36"/>
  <c r="AH1698" i="36"/>
  <c r="AI1698" i="36"/>
  <c r="AJ1698" i="36"/>
  <c r="AK1698" i="36"/>
  <c r="AL1698" i="36"/>
  <c r="AM1698" i="36"/>
  <c r="R1699" i="36"/>
  <c r="S1699" i="36"/>
  <c r="T1699" i="36"/>
  <c r="U1699" i="36"/>
  <c r="V1699" i="36"/>
  <c r="W1699" i="36"/>
  <c r="X1699" i="36"/>
  <c r="Y1699" i="36"/>
  <c r="Z1699" i="36"/>
  <c r="AA1699" i="36"/>
  <c r="AB1699" i="36"/>
  <c r="AC1699" i="36"/>
  <c r="AD1699" i="36"/>
  <c r="AE1699" i="36"/>
  <c r="AF1699" i="36"/>
  <c r="AG1699" i="36"/>
  <c r="AH1699" i="36"/>
  <c r="AI1699" i="36"/>
  <c r="AJ1699" i="36"/>
  <c r="AK1699" i="36"/>
  <c r="AL1699" i="36"/>
  <c r="AM1699" i="36"/>
  <c r="R1700" i="36"/>
  <c r="S1700" i="36"/>
  <c r="T1700" i="36"/>
  <c r="U1700" i="36"/>
  <c r="V1700" i="36"/>
  <c r="W1700" i="36"/>
  <c r="X1700" i="36"/>
  <c r="Y1700" i="36"/>
  <c r="Z1700" i="36"/>
  <c r="AA1700" i="36"/>
  <c r="AB1700" i="36"/>
  <c r="AC1700" i="36"/>
  <c r="AD1700" i="36"/>
  <c r="AE1700" i="36"/>
  <c r="AF1700" i="36"/>
  <c r="AG1700" i="36"/>
  <c r="AH1700" i="36"/>
  <c r="AI1700" i="36"/>
  <c r="AJ1700" i="36"/>
  <c r="AK1700" i="36"/>
  <c r="AL1700" i="36"/>
  <c r="AM1700" i="36"/>
  <c r="R1701" i="36"/>
  <c r="S1701" i="36"/>
  <c r="T1701" i="36"/>
  <c r="U1701" i="36"/>
  <c r="V1701" i="36"/>
  <c r="W1701" i="36"/>
  <c r="X1701" i="36"/>
  <c r="Y1701" i="36"/>
  <c r="Z1701" i="36"/>
  <c r="AA1701" i="36"/>
  <c r="AB1701" i="36"/>
  <c r="AC1701" i="36"/>
  <c r="AD1701" i="36"/>
  <c r="AE1701" i="36"/>
  <c r="AF1701" i="36"/>
  <c r="AG1701" i="36"/>
  <c r="AH1701" i="36"/>
  <c r="AI1701" i="36"/>
  <c r="AJ1701" i="36"/>
  <c r="AK1701" i="36"/>
  <c r="AL1701" i="36"/>
  <c r="AM1701" i="36"/>
  <c r="R1702" i="36"/>
  <c r="S1702" i="36"/>
  <c r="T1702" i="36"/>
  <c r="U1702" i="36"/>
  <c r="V1702" i="36"/>
  <c r="W1702" i="36"/>
  <c r="X1702" i="36"/>
  <c r="Y1702" i="36"/>
  <c r="Z1702" i="36"/>
  <c r="AA1702" i="36"/>
  <c r="AB1702" i="36"/>
  <c r="AC1702" i="36"/>
  <c r="AD1702" i="36"/>
  <c r="AE1702" i="36"/>
  <c r="AF1702" i="36"/>
  <c r="AG1702" i="36"/>
  <c r="AH1702" i="36"/>
  <c r="AI1702" i="36"/>
  <c r="AJ1702" i="36"/>
  <c r="AK1702" i="36"/>
  <c r="AL1702" i="36"/>
  <c r="AM1702" i="36"/>
  <c r="R1703" i="36"/>
  <c r="S1703" i="36"/>
  <c r="T1703" i="36"/>
  <c r="U1703" i="36"/>
  <c r="V1703" i="36"/>
  <c r="W1703" i="36"/>
  <c r="X1703" i="36"/>
  <c r="Y1703" i="36"/>
  <c r="Z1703" i="36"/>
  <c r="AA1703" i="36"/>
  <c r="AB1703" i="36"/>
  <c r="AC1703" i="36"/>
  <c r="AD1703" i="36"/>
  <c r="AE1703" i="36"/>
  <c r="AF1703" i="36"/>
  <c r="AG1703" i="36"/>
  <c r="AH1703" i="36"/>
  <c r="AI1703" i="36"/>
  <c r="AJ1703" i="36"/>
  <c r="AK1703" i="36"/>
  <c r="AL1703" i="36"/>
  <c r="AM1703" i="36"/>
  <c r="R1704" i="36"/>
  <c r="S1704" i="36"/>
  <c r="T1704" i="36"/>
  <c r="U1704" i="36"/>
  <c r="V1704" i="36"/>
  <c r="W1704" i="36"/>
  <c r="X1704" i="36"/>
  <c r="Y1704" i="36"/>
  <c r="Z1704" i="36"/>
  <c r="AA1704" i="36"/>
  <c r="AB1704" i="36"/>
  <c r="AC1704" i="36"/>
  <c r="AD1704" i="36"/>
  <c r="AE1704" i="36"/>
  <c r="AF1704" i="36"/>
  <c r="AG1704" i="36"/>
  <c r="AH1704" i="36"/>
  <c r="AI1704" i="36"/>
  <c r="AJ1704" i="36"/>
  <c r="AK1704" i="36"/>
  <c r="AL1704" i="36"/>
  <c r="AM1704" i="36"/>
  <c r="R1705" i="36"/>
  <c r="S1705" i="36"/>
  <c r="T1705" i="36"/>
  <c r="U1705" i="36"/>
  <c r="V1705" i="36"/>
  <c r="W1705" i="36"/>
  <c r="X1705" i="36"/>
  <c r="Y1705" i="36"/>
  <c r="Z1705" i="36"/>
  <c r="AA1705" i="36"/>
  <c r="AB1705" i="36"/>
  <c r="AC1705" i="36"/>
  <c r="AD1705" i="36"/>
  <c r="AE1705" i="36"/>
  <c r="AF1705" i="36"/>
  <c r="AG1705" i="36"/>
  <c r="AH1705" i="36"/>
  <c r="AI1705" i="36"/>
  <c r="AJ1705" i="36"/>
  <c r="AK1705" i="36"/>
  <c r="AL1705" i="36"/>
  <c r="AM1705" i="36"/>
  <c r="R1706" i="36"/>
  <c r="S1706" i="36"/>
  <c r="T1706" i="36"/>
  <c r="U1706" i="36"/>
  <c r="V1706" i="36"/>
  <c r="W1706" i="36"/>
  <c r="X1706" i="36"/>
  <c r="Y1706" i="36"/>
  <c r="Z1706" i="36"/>
  <c r="AA1706" i="36"/>
  <c r="AB1706" i="36"/>
  <c r="AC1706" i="36"/>
  <c r="AD1706" i="36"/>
  <c r="AE1706" i="36"/>
  <c r="AF1706" i="36"/>
  <c r="AG1706" i="36"/>
  <c r="AH1706" i="36"/>
  <c r="AI1706" i="36"/>
  <c r="AJ1706" i="36"/>
  <c r="AK1706" i="36"/>
  <c r="AL1706" i="36"/>
  <c r="AM1706" i="36"/>
  <c r="R1707" i="36"/>
  <c r="S1707" i="36"/>
  <c r="T1707" i="36"/>
  <c r="U1707" i="36"/>
  <c r="V1707" i="36"/>
  <c r="W1707" i="36"/>
  <c r="X1707" i="36"/>
  <c r="Y1707" i="36"/>
  <c r="Z1707" i="36"/>
  <c r="AA1707" i="36"/>
  <c r="AB1707" i="36"/>
  <c r="AC1707" i="36"/>
  <c r="AD1707" i="36"/>
  <c r="AE1707" i="36"/>
  <c r="AF1707" i="36"/>
  <c r="AG1707" i="36"/>
  <c r="AH1707" i="36"/>
  <c r="AI1707" i="36"/>
  <c r="AJ1707" i="36"/>
  <c r="AK1707" i="36"/>
  <c r="AL1707" i="36"/>
  <c r="AM1707" i="36"/>
  <c r="R1708" i="36"/>
  <c r="S1708" i="36"/>
  <c r="T1708" i="36"/>
  <c r="U1708" i="36"/>
  <c r="V1708" i="36"/>
  <c r="W1708" i="36"/>
  <c r="X1708" i="36"/>
  <c r="Y1708" i="36"/>
  <c r="Z1708" i="36"/>
  <c r="AA1708" i="36"/>
  <c r="AB1708" i="36"/>
  <c r="AC1708" i="36"/>
  <c r="AD1708" i="36"/>
  <c r="AE1708" i="36"/>
  <c r="AF1708" i="36"/>
  <c r="AG1708" i="36"/>
  <c r="AH1708" i="36"/>
  <c r="AI1708" i="36"/>
  <c r="AJ1708" i="36"/>
  <c r="AK1708" i="36"/>
  <c r="AL1708" i="36"/>
  <c r="AM1708" i="36"/>
  <c r="R1709" i="36"/>
  <c r="S1709" i="36"/>
  <c r="T1709" i="36"/>
  <c r="U1709" i="36"/>
  <c r="V1709" i="36"/>
  <c r="W1709" i="36"/>
  <c r="X1709" i="36"/>
  <c r="Y1709" i="36"/>
  <c r="Z1709" i="36"/>
  <c r="AA1709" i="36"/>
  <c r="AB1709" i="36"/>
  <c r="AC1709" i="36"/>
  <c r="AD1709" i="36"/>
  <c r="AE1709" i="36"/>
  <c r="AF1709" i="36"/>
  <c r="AG1709" i="36"/>
  <c r="AH1709" i="36"/>
  <c r="AI1709" i="36"/>
  <c r="AJ1709" i="36"/>
  <c r="AK1709" i="36"/>
  <c r="AL1709" i="36"/>
  <c r="AM1709" i="36"/>
  <c r="R1710" i="36"/>
  <c r="S1710" i="36"/>
  <c r="T1710" i="36"/>
  <c r="U1710" i="36"/>
  <c r="V1710" i="36"/>
  <c r="W1710" i="36"/>
  <c r="X1710" i="36"/>
  <c r="Y1710" i="36"/>
  <c r="Z1710" i="36"/>
  <c r="AA1710" i="36"/>
  <c r="AB1710" i="36"/>
  <c r="AC1710" i="36"/>
  <c r="AD1710" i="36"/>
  <c r="AE1710" i="36"/>
  <c r="AF1710" i="36"/>
  <c r="AG1710" i="36"/>
  <c r="AH1710" i="36"/>
  <c r="AI1710" i="36"/>
  <c r="AJ1710" i="36"/>
  <c r="AK1710" i="36"/>
  <c r="AL1710" i="36"/>
  <c r="AM1710" i="36"/>
  <c r="R1711" i="36"/>
  <c r="S1711" i="36"/>
  <c r="T1711" i="36"/>
  <c r="U1711" i="36"/>
  <c r="V1711" i="36"/>
  <c r="W1711" i="36"/>
  <c r="X1711" i="36"/>
  <c r="Y1711" i="36"/>
  <c r="Z1711" i="36"/>
  <c r="AA1711" i="36"/>
  <c r="AB1711" i="36"/>
  <c r="AC1711" i="36"/>
  <c r="AD1711" i="36"/>
  <c r="AE1711" i="36"/>
  <c r="AF1711" i="36"/>
  <c r="AG1711" i="36"/>
  <c r="AH1711" i="36"/>
  <c r="AI1711" i="36"/>
  <c r="AJ1711" i="36"/>
  <c r="AK1711" i="36"/>
  <c r="AL1711" i="36"/>
  <c r="AM1711" i="36"/>
  <c r="R1712" i="36"/>
  <c r="S1712" i="36"/>
  <c r="T1712" i="36"/>
  <c r="U1712" i="36"/>
  <c r="V1712" i="36"/>
  <c r="W1712" i="36"/>
  <c r="X1712" i="36"/>
  <c r="Y1712" i="36"/>
  <c r="Z1712" i="36"/>
  <c r="AA1712" i="36"/>
  <c r="AB1712" i="36"/>
  <c r="AC1712" i="36"/>
  <c r="AD1712" i="36"/>
  <c r="AE1712" i="36"/>
  <c r="AF1712" i="36"/>
  <c r="AG1712" i="36"/>
  <c r="AH1712" i="36"/>
  <c r="AI1712" i="36"/>
  <c r="AJ1712" i="36"/>
  <c r="AK1712" i="36"/>
  <c r="AL1712" i="36"/>
  <c r="AM1712" i="36"/>
  <c r="R1713" i="36"/>
  <c r="S1713" i="36"/>
  <c r="T1713" i="36"/>
  <c r="U1713" i="36"/>
  <c r="V1713" i="36"/>
  <c r="W1713" i="36"/>
  <c r="X1713" i="36"/>
  <c r="Y1713" i="36"/>
  <c r="Z1713" i="36"/>
  <c r="AA1713" i="36"/>
  <c r="AB1713" i="36"/>
  <c r="AC1713" i="36"/>
  <c r="AD1713" i="36"/>
  <c r="AE1713" i="36"/>
  <c r="AF1713" i="36"/>
  <c r="AG1713" i="36"/>
  <c r="AH1713" i="36"/>
  <c r="AI1713" i="36"/>
  <c r="AJ1713" i="36"/>
  <c r="AK1713" i="36"/>
  <c r="AL1713" i="36"/>
  <c r="AM1713" i="36"/>
  <c r="R1714" i="36"/>
  <c r="S1714" i="36"/>
  <c r="T1714" i="36"/>
  <c r="U1714" i="36"/>
  <c r="V1714" i="36"/>
  <c r="W1714" i="36"/>
  <c r="X1714" i="36"/>
  <c r="Y1714" i="36"/>
  <c r="Z1714" i="36"/>
  <c r="AA1714" i="36"/>
  <c r="AB1714" i="36"/>
  <c r="AC1714" i="36"/>
  <c r="AD1714" i="36"/>
  <c r="AE1714" i="36"/>
  <c r="AF1714" i="36"/>
  <c r="AG1714" i="36"/>
  <c r="AH1714" i="36"/>
  <c r="AI1714" i="36"/>
  <c r="AJ1714" i="36"/>
  <c r="AK1714" i="36"/>
  <c r="AL1714" i="36"/>
  <c r="AM1714" i="36"/>
  <c r="R1715" i="36"/>
  <c r="S1715" i="36"/>
  <c r="T1715" i="36"/>
  <c r="U1715" i="36"/>
  <c r="V1715" i="36"/>
  <c r="W1715" i="36"/>
  <c r="X1715" i="36"/>
  <c r="Y1715" i="36"/>
  <c r="Z1715" i="36"/>
  <c r="AA1715" i="36"/>
  <c r="AB1715" i="36"/>
  <c r="AC1715" i="36"/>
  <c r="AD1715" i="36"/>
  <c r="AE1715" i="36"/>
  <c r="AF1715" i="36"/>
  <c r="AG1715" i="36"/>
  <c r="AH1715" i="36"/>
  <c r="AI1715" i="36"/>
  <c r="AJ1715" i="36"/>
  <c r="AK1715" i="36"/>
  <c r="AL1715" i="36"/>
  <c r="AM1715" i="36"/>
  <c r="R1716" i="36"/>
  <c r="S1716" i="36"/>
  <c r="T1716" i="36"/>
  <c r="U1716" i="36"/>
  <c r="V1716" i="36"/>
  <c r="W1716" i="36"/>
  <c r="X1716" i="36"/>
  <c r="Y1716" i="36"/>
  <c r="Z1716" i="36"/>
  <c r="AA1716" i="36"/>
  <c r="AB1716" i="36"/>
  <c r="AC1716" i="36"/>
  <c r="AD1716" i="36"/>
  <c r="AE1716" i="36"/>
  <c r="AF1716" i="36"/>
  <c r="AG1716" i="36"/>
  <c r="AH1716" i="36"/>
  <c r="AI1716" i="36"/>
  <c r="AJ1716" i="36"/>
  <c r="AK1716" i="36"/>
  <c r="AL1716" i="36"/>
  <c r="AM1716" i="36"/>
  <c r="R1717" i="36"/>
  <c r="S1717" i="36"/>
  <c r="T1717" i="36"/>
  <c r="U1717" i="36"/>
  <c r="V1717" i="36"/>
  <c r="W1717" i="36"/>
  <c r="X1717" i="36"/>
  <c r="Y1717" i="36"/>
  <c r="Z1717" i="36"/>
  <c r="AA1717" i="36"/>
  <c r="AB1717" i="36"/>
  <c r="AC1717" i="36"/>
  <c r="AD1717" i="36"/>
  <c r="AE1717" i="36"/>
  <c r="AF1717" i="36"/>
  <c r="AG1717" i="36"/>
  <c r="AH1717" i="36"/>
  <c r="AI1717" i="36"/>
  <c r="AJ1717" i="36"/>
  <c r="AK1717" i="36"/>
  <c r="AL1717" i="36"/>
  <c r="AM1717" i="36"/>
  <c r="R1718" i="36"/>
  <c r="S1718" i="36"/>
  <c r="T1718" i="36"/>
  <c r="U1718" i="36"/>
  <c r="V1718" i="36"/>
  <c r="W1718" i="36"/>
  <c r="X1718" i="36"/>
  <c r="Y1718" i="36"/>
  <c r="Z1718" i="36"/>
  <c r="AA1718" i="36"/>
  <c r="AB1718" i="36"/>
  <c r="AC1718" i="36"/>
  <c r="AD1718" i="36"/>
  <c r="AE1718" i="36"/>
  <c r="AF1718" i="36"/>
  <c r="AG1718" i="36"/>
  <c r="AH1718" i="36"/>
  <c r="AI1718" i="36"/>
  <c r="AJ1718" i="36"/>
  <c r="AK1718" i="36"/>
  <c r="AL1718" i="36"/>
  <c r="AM1718" i="36"/>
  <c r="R1719" i="36"/>
  <c r="S1719" i="36"/>
  <c r="T1719" i="36"/>
  <c r="U1719" i="36"/>
  <c r="V1719" i="36"/>
  <c r="W1719" i="36"/>
  <c r="X1719" i="36"/>
  <c r="Y1719" i="36"/>
  <c r="Z1719" i="36"/>
  <c r="AA1719" i="36"/>
  <c r="AB1719" i="36"/>
  <c r="AC1719" i="36"/>
  <c r="AD1719" i="36"/>
  <c r="AE1719" i="36"/>
  <c r="AF1719" i="36"/>
  <c r="AG1719" i="36"/>
  <c r="AH1719" i="36"/>
  <c r="AI1719" i="36"/>
  <c r="AJ1719" i="36"/>
  <c r="AK1719" i="36"/>
  <c r="AL1719" i="36"/>
  <c r="AM1719" i="36"/>
  <c r="R1720" i="36"/>
  <c r="S1720" i="36"/>
  <c r="T1720" i="36"/>
  <c r="U1720" i="36"/>
  <c r="V1720" i="36"/>
  <c r="W1720" i="36"/>
  <c r="X1720" i="36"/>
  <c r="Y1720" i="36"/>
  <c r="Z1720" i="36"/>
  <c r="AA1720" i="36"/>
  <c r="AB1720" i="36"/>
  <c r="AC1720" i="36"/>
  <c r="AD1720" i="36"/>
  <c r="AE1720" i="36"/>
  <c r="AF1720" i="36"/>
  <c r="AG1720" i="36"/>
  <c r="AH1720" i="36"/>
  <c r="AI1720" i="36"/>
  <c r="AJ1720" i="36"/>
  <c r="AK1720" i="36"/>
  <c r="AL1720" i="36"/>
  <c r="AM1720" i="36"/>
  <c r="R1721" i="36"/>
  <c r="S1721" i="36"/>
  <c r="T1721" i="36"/>
  <c r="U1721" i="36"/>
  <c r="V1721" i="36"/>
  <c r="W1721" i="36"/>
  <c r="X1721" i="36"/>
  <c r="Y1721" i="36"/>
  <c r="Z1721" i="36"/>
  <c r="AA1721" i="36"/>
  <c r="AB1721" i="36"/>
  <c r="AC1721" i="36"/>
  <c r="AD1721" i="36"/>
  <c r="AE1721" i="36"/>
  <c r="AF1721" i="36"/>
  <c r="AG1721" i="36"/>
  <c r="AH1721" i="36"/>
  <c r="AI1721" i="36"/>
  <c r="AJ1721" i="36"/>
  <c r="AK1721" i="36"/>
  <c r="AL1721" i="36"/>
  <c r="AM1721" i="36"/>
  <c r="R1722" i="36"/>
  <c r="S1722" i="36"/>
  <c r="T1722" i="36"/>
  <c r="U1722" i="36"/>
  <c r="V1722" i="36"/>
  <c r="W1722" i="36"/>
  <c r="X1722" i="36"/>
  <c r="Y1722" i="36"/>
  <c r="Z1722" i="36"/>
  <c r="AA1722" i="36"/>
  <c r="AB1722" i="36"/>
  <c r="AC1722" i="36"/>
  <c r="AD1722" i="36"/>
  <c r="AE1722" i="36"/>
  <c r="AF1722" i="36"/>
  <c r="AG1722" i="36"/>
  <c r="AH1722" i="36"/>
  <c r="AI1722" i="36"/>
  <c r="AJ1722" i="36"/>
  <c r="AK1722" i="36"/>
  <c r="AL1722" i="36"/>
  <c r="AM1722" i="36"/>
  <c r="R1723" i="36"/>
  <c r="S1723" i="36"/>
  <c r="T1723" i="36"/>
  <c r="U1723" i="36"/>
  <c r="V1723" i="36"/>
  <c r="W1723" i="36"/>
  <c r="X1723" i="36"/>
  <c r="Y1723" i="36"/>
  <c r="Z1723" i="36"/>
  <c r="AA1723" i="36"/>
  <c r="AB1723" i="36"/>
  <c r="AC1723" i="36"/>
  <c r="AD1723" i="36"/>
  <c r="AE1723" i="36"/>
  <c r="AF1723" i="36"/>
  <c r="AG1723" i="36"/>
  <c r="AH1723" i="36"/>
  <c r="AI1723" i="36"/>
  <c r="AJ1723" i="36"/>
  <c r="AK1723" i="36"/>
  <c r="AL1723" i="36"/>
  <c r="AM1723" i="36"/>
  <c r="R1724" i="36"/>
  <c r="S1724" i="36"/>
  <c r="T1724" i="36"/>
  <c r="U1724" i="36"/>
  <c r="V1724" i="36"/>
  <c r="W1724" i="36"/>
  <c r="X1724" i="36"/>
  <c r="Y1724" i="36"/>
  <c r="Z1724" i="36"/>
  <c r="AA1724" i="36"/>
  <c r="AB1724" i="36"/>
  <c r="AC1724" i="36"/>
  <c r="AD1724" i="36"/>
  <c r="AE1724" i="36"/>
  <c r="AF1724" i="36"/>
  <c r="AG1724" i="36"/>
  <c r="AH1724" i="36"/>
  <c r="AI1724" i="36"/>
  <c r="AJ1724" i="36"/>
  <c r="AK1724" i="36"/>
  <c r="AL1724" i="36"/>
  <c r="AM1724" i="36"/>
  <c r="R1725" i="36"/>
  <c r="S1725" i="36"/>
  <c r="T1725" i="36"/>
  <c r="U1725" i="36"/>
  <c r="V1725" i="36"/>
  <c r="W1725" i="36"/>
  <c r="X1725" i="36"/>
  <c r="Y1725" i="36"/>
  <c r="Z1725" i="36"/>
  <c r="AA1725" i="36"/>
  <c r="AB1725" i="36"/>
  <c r="AC1725" i="36"/>
  <c r="AD1725" i="36"/>
  <c r="AE1725" i="36"/>
  <c r="AF1725" i="36"/>
  <c r="AG1725" i="36"/>
  <c r="AH1725" i="36"/>
  <c r="AI1725" i="36"/>
  <c r="AJ1725" i="36"/>
  <c r="AK1725" i="36"/>
  <c r="AL1725" i="36"/>
  <c r="AM1725" i="36"/>
  <c r="R1726" i="36"/>
  <c r="S1726" i="36"/>
  <c r="T1726" i="36"/>
  <c r="U1726" i="36"/>
  <c r="V1726" i="36"/>
  <c r="W1726" i="36"/>
  <c r="X1726" i="36"/>
  <c r="Y1726" i="36"/>
  <c r="Z1726" i="36"/>
  <c r="AA1726" i="36"/>
  <c r="AB1726" i="36"/>
  <c r="AC1726" i="36"/>
  <c r="AD1726" i="36"/>
  <c r="AE1726" i="36"/>
  <c r="AF1726" i="36"/>
  <c r="AG1726" i="36"/>
  <c r="AH1726" i="36"/>
  <c r="AI1726" i="36"/>
  <c r="AJ1726" i="36"/>
  <c r="AK1726" i="36"/>
  <c r="AL1726" i="36"/>
  <c r="AM1726" i="36"/>
  <c r="R1727" i="36"/>
  <c r="S1727" i="36"/>
  <c r="T1727" i="36"/>
  <c r="U1727" i="36"/>
  <c r="V1727" i="36"/>
  <c r="W1727" i="36"/>
  <c r="X1727" i="36"/>
  <c r="Y1727" i="36"/>
  <c r="Z1727" i="36"/>
  <c r="AA1727" i="36"/>
  <c r="AB1727" i="36"/>
  <c r="AC1727" i="36"/>
  <c r="AD1727" i="36"/>
  <c r="AE1727" i="36"/>
  <c r="AF1727" i="36"/>
  <c r="AG1727" i="36"/>
  <c r="AH1727" i="36"/>
  <c r="AI1727" i="36"/>
  <c r="AJ1727" i="36"/>
  <c r="AK1727" i="36"/>
  <c r="AL1727" i="36"/>
  <c r="AM1727" i="36"/>
  <c r="R1728" i="36"/>
  <c r="S1728" i="36"/>
  <c r="T1728" i="36"/>
  <c r="U1728" i="36"/>
  <c r="V1728" i="36"/>
  <c r="W1728" i="36"/>
  <c r="X1728" i="36"/>
  <c r="Y1728" i="36"/>
  <c r="Z1728" i="36"/>
  <c r="AA1728" i="36"/>
  <c r="AB1728" i="36"/>
  <c r="AC1728" i="36"/>
  <c r="AD1728" i="36"/>
  <c r="AE1728" i="36"/>
  <c r="AF1728" i="36"/>
  <c r="AG1728" i="36"/>
  <c r="AH1728" i="36"/>
  <c r="AI1728" i="36"/>
  <c r="AJ1728" i="36"/>
  <c r="AK1728" i="36"/>
  <c r="AL1728" i="36"/>
  <c r="AM1728" i="36"/>
  <c r="R1729" i="36"/>
  <c r="S1729" i="36"/>
  <c r="T1729" i="36"/>
  <c r="U1729" i="36"/>
  <c r="V1729" i="36"/>
  <c r="W1729" i="36"/>
  <c r="X1729" i="36"/>
  <c r="Y1729" i="36"/>
  <c r="Z1729" i="36"/>
  <c r="AA1729" i="36"/>
  <c r="AB1729" i="36"/>
  <c r="AC1729" i="36"/>
  <c r="AD1729" i="36"/>
  <c r="AE1729" i="36"/>
  <c r="AF1729" i="36"/>
  <c r="AG1729" i="36"/>
  <c r="AH1729" i="36"/>
  <c r="AI1729" i="36"/>
  <c r="AJ1729" i="36"/>
  <c r="AK1729" i="36"/>
  <c r="AL1729" i="36"/>
  <c r="AM1729" i="36"/>
  <c r="R1730" i="36"/>
  <c r="S1730" i="36"/>
  <c r="T1730" i="36"/>
  <c r="U1730" i="36"/>
  <c r="V1730" i="36"/>
  <c r="W1730" i="36"/>
  <c r="X1730" i="36"/>
  <c r="Y1730" i="36"/>
  <c r="Z1730" i="36"/>
  <c r="AA1730" i="36"/>
  <c r="AB1730" i="36"/>
  <c r="AC1730" i="36"/>
  <c r="AD1730" i="36"/>
  <c r="AE1730" i="36"/>
  <c r="AF1730" i="36"/>
  <c r="AG1730" i="36"/>
  <c r="AH1730" i="36"/>
  <c r="AI1730" i="36"/>
  <c r="AJ1730" i="36"/>
  <c r="AK1730" i="36"/>
  <c r="AL1730" i="36"/>
  <c r="AM1730" i="36"/>
  <c r="R1731" i="36"/>
  <c r="S1731" i="36"/>
  <c r="T1731" i="36"/>
  <c r="U1731" i="36"/>
  <c r="V1731" i="36"/>
  <c r="W1731" i="36"/>
  <c r="X1731" i="36"/>
  <c r="Y1731" i="36"/>
  <c r="Z1731" i="36"/>
  <c r="AA1731" i="36"/>
  <c r="AB1731" i="36"/>
  <c r="AC1731" i="36"/>
  <c r="AD1731" i="36"/>
  <c r="AE1731" i="36"/>
  <c r="AF1731" i="36"/>
  <c r="AG1731" i="36"/>
  <c r="AH1731" i="36"/>
  <c r="AI1731" i="36"/>
  <c r="AJ1731" i="36"/>
  <c r="AK1731" i="36"/>
  <c r="AL1731" i="36"/>
  <c r="AM1731" i="36"/>
  <c r="R1732" i="36"/>
  <c r="S1732" i="36"/>
  <c r="T1732" i="36"/>
  <c r="U1732" i="36"/>
  <c r="V1732" i="36"/>
  <c r="W1732" i="36"/>
  <c r="X1732" i="36"/>
  <c r="Y1732" i="36"/>
  <c r="Z1732" i="36"/>
  <c r="AA1732" i="36"/>
  <c r="AB1732" i="36"/>
  <c r="AC1732" i="36"/>
  <c r="AD1732" i="36"/>
  <c r="AE1732" i="36"/>
  <c r="AF1732" i="36"/>
  <c r="AG1732" i="36"/>
  <c r="AH1732" i="36"/>
  <c r="AI1732" i="36"/>
  <c r="AJ1732" i="36"/>
  <c r="AK1732" i="36"/>
  <c r="AL1732" i="36"/>
  <c r="AM1732" i="36"/>
  <c r="R1733" i="36"/>
  <c r="S1733" i="36"/>
  <c r="T1733" i="36"/>
  <c r="U1733" i="36"/>
  <c r="V1733" i="36"/>
  <c r="W1733" i="36"/>
  <c r="X1733" i="36"/>
  <c r="Y1733" i="36"/>
  <c r="Z1733" i="36"/>
  <c r="AA1733" i="36"/>
  <c r="AB1733" i="36"/>
  <c r="AC1733" i="36"/>
  <c r="AD1733" i="36"/>
  <c r="AE1733" i="36"/>
  <c r="AF1733" i="36"/>
  <c r="AG1733" i="36"/>
  <c r="AH1733" i="36"/>
  <c r="AI1733" i="36"/>
  <c r="AJ1733" i="36"/>
  <c r="AK1733" i="36"/>
  <c r="AL1733" i="36"/>
  <c r="AM1733" i="36"/>
  <c r="R1734" i="36"/>
  <c r="S1734" i="36"/>
  <c r="T1734" i="36"/>
  <c r="U1734" i="36"/>
  <c r="V1734" i="36"/>
  <c r="W1734" i="36"/>
  <c r="X1734" i="36"/>
  <c r="Y1734" i="36"/>
  <c r="Z1734" i="36"/>
  <c r="AA1734" i="36"/>
  <c r="AB1734" i="36"/>
  <c r="AC1734" i="36"/>
  <c r="AD1734" i="36"/>
  <c r="AE1734" i="36"/>
  <c r="AF1734" i="36"/>
  <c r="AG1734" i="36"/>
  <c r="AH1734" i="36"/>
  <c r="AI1734" i="36"/>
  <c r="AJ1734" i="36"/>
  <c r="AK1734" i="36"/>
  <c r="AL1734" i="36"/>
  <c r="AM1734" i="36"/>
  <c r="R1735" i="36"/>
  <c r="S1735" i="36"/>
  <c r="T1735" i="36"/>
  <c r="U1735" i="36"/>
  <c r="V1735" i="36"/>
  <c r="W1735" i="36"/>
  <c r="X1735" i="36"/>
  <c r="Y1735" i="36"/>
  <c r="Z1735" i="36"/>
  <c r="AA1735" i="36"/>
  <c r="AB1735" i="36"/>
  <c r="AC1735" i="36"/>
  <c r="AD1735" i="36"/>
  <c r="AE1735" i="36"/>
  <c r="AF1735" i="36"/>
  <c r="AG1735" i="36"/>
  <c r="AH1735" i="36"/>
  <c r="AI1735" i="36"/>
  <c r="AJ1735" i="36"/>
  <c r="AK1735" i="36"/>
  <c r="AL1735" i="36"/>
  <c r="AM1735" i="36"/>
  <c r="R1736" i="36"/>
  <c r="S1736" i="36"/>
  <c r="T1736" i="36"/>
  <c r="U1736" i="36"/>
  <c r="V1736" i="36"/>
  <c r="W1736" i="36"/>
  <c r="X1736" i="36"/>
  <c r="Y1736" i="36"/>
  <c r="Z1736" i="36"/>
  <c r="AA1736" i="36"/>
  <c r="AB1736" i="36"/>
  <c r="AC1736" i="36"/>
  <c r="AD1736" i="36"/>
  <c r="AE1736" i="36"/>
  <c r="AF1736" i="36"/>
  <c r="AG1736" i="36"/>
  <c r="AH1736" i="36"/>
  <c r="AI1736" i="36"/>
  <c r="AJ1736" i="36"/>
  <c r="AK1736" i="36"/>
  <c r="AL1736" i="36"/>
  <c r="AM1736" i="36"/>
  <c r="R1737" i="36"/>
  <c r="S1737" i="36"/>
  <c r="T1737" i="36"/>
  <c r="U1737" i="36"/>
  <c r="V1737" i="36"/>
  <c r="W1737" i="36"/>
  <c r="X1737" i="36"/>
  <c r="Y1737" i="36"/>
  <c r="Z1737" i="36"/>
  <c r="AA1737" i="36"/>
  <c r="AB1737" i="36"/>
  <c r="AC1737" i="36"/>
  <c r="AD1737" i="36"/>
  <c r="AE1737" i="36"/>
  <c r="AF1737" i="36"/>
  <c r="AG1737" i="36"/>
  <c r="AH1737" i="36"/>
  <c r="AI1737" i="36"/>
  <c r="AJ1737" i="36"/>
  <c r="AK1737" i="36"/>
  <c r="AL1737" i="36"/>
  <c r="AM1737" i="36"/>
  <c r="R1738" i="36"/>
  <c r="S1738" i="36"/>
  <c r="T1738" i="36"/>
  <c r="U1738" i="36"/>
  <c r="V1738" i="36"/>
  <c r="W1738" i="36"/>
  <c r="X1738" i="36"/>
  <c r="Y1738" i="36"/>
  <c r="Z1738" i="36"/>
  <c r="AA1738" i="36"/>
  <c r="AB1738" i="36"/>
  <c r="AC1738" i="36"/>
  <c r="AD1738" i="36"/>
  <c r="AE1738" i="36"/>
  <c r="AF1738" i="36"/>
  <c r="AG1738" i="36"/>
  <c r="AH1738" i="36"/>
  <c r="AI1738" i="36"/>
  <c r="AJ1738" i="36"/>
  <c r="AK1738" i="36"/>
  <c r="AL1738" i="36"/>
  <c r="AM1738" i="36"/>
  <c r="R1739" i="36"/>
  <c r="S1739" i="36"/>
  <c r="T1739" i="36"/>
  <c r="U1739" i="36"/>
  <c r="V1739" i="36"/>
  <c r="W1739" i="36"/>
  <c r="X1739" i="36"/>
  <c r="Y1739" i="36"/>
  <c r="Z1739" i="36"/>
  <c r="AA1739" i="36"/>
  <c r="AB1739" i="36"/>
  <c r="AC1739" i="36"/>
  <c r="AD1739" i="36"/>
  <c r="AE1739" i="36"/>
  <c r="AF1739" i="36"/>
  <c r="AG1739" i="36"/>
  <c r="AH1739" i="36"/>
  <c r="AI1739" i="36"/>
  <c r="AJ1739" i="36"/>
  <c r="AK1739" i="36"/>
  <c r="AL1739" i="36"/>
  <c r="AM1739" i="36"/>
  <c r="R1740" i="36"/>
  <c r="S1740" i="36"/>
  <c r="T1740" i="36"/>
  <c r="U1740" i="36"/>
  <c r="V1740" i="36"/>
  <c r="W1740" i="36"/>
  <c r="X1740" i="36"/>
  <c r="Y1740" i="36"/>
  <c r="Z1740" i="36"/>
  <c r="AA1740" i="36"/>
  <c r="AB1740" i="36"/>
  <c r="AC1740" i="36"/>
  <c r="AD1740" i="36"/>
  <c r="AE1740" i="36"/>
  <c r="AF1740" i="36"/>
  <c r="AG1740" i="36"/>
  <c r="AH1740" i="36"/>
  <c r="AI1740" i="36"/>
  <c r="AJ1740" i="36"/>
  <c r="AK1740" i="36"/>
  <c r="AL1740" i="36"/>
  <c r="AM1740" i="36"/>
  <c r="R1741" i="36"/>
  <c r="S1741" i="36"/>
  <c r="T1741" i="36"/>
  <c r="U1741" i="36"/>
  <c r="V1741" i="36"/>
  <c r="W1741" i="36"/>
  <c r="X1741" i="36"/>
  <c r="Y1741" i="36"/>
  <c r="Z1741" i="36"/>
  <c r="AA1741" i="36"/>
  <c r="AB1741" i="36"/>
  <c r="AC1741" i="36"/>
  <c r="AD1741" i="36"/>
  <c r="AE1741" i="36"/>
  <c r="AF1741" i="36"/>
  <c r="AG1741" i="36"/>
  <c r="AH1741" i="36"/>
  <c r="AI1741" i="36"/>
  <c r="AJ1741" i="36"/>
  <c r="AK1741" i="36"/>
  <c r="AL1741" i="36"/>
  <c r="AM1741" i="36"/>
  <c r="R1742" i="36"/>
  <c r="S1742" i="36"/>
  <c r="T1742" i="36"/>
  <c r="U1742" i="36"/>
  <c r="V1742" i="36"/>
  <c r="W1742" i="36"/>
  <c r="X1742" i="36"/>
  <c r="Y1742" i="36"/>
  <c r="Z1742" i="36"/>
  <c r="AA1742" i="36"/>
  <c r="AB1742" i="36"/>
  <c r="AC1742" i="36"/>
  <c r="AD1742" i="36"/>
  <c r="AE1742" i="36"/>
  <c r="AF1742" i="36"/>
  <c r="AG1742" i="36"/>
  <c r="AH1742" i="36"/>
  <c r="AI1742" i="36"/>
  <c r="AJ1742" i="36"/>
  <c r="AK1742" i="36"/>
  <c r="AL1742" i="36"/>
  <c r="AM1742" i="36"/>
  <c r="R1743" i="36"/>
  <c r="S1743" i="36"/>
  <c r="T1743" i="36"/>
  <c r="U1743" i="36"/>
  <c r="V1743" i="36"/>
  <c r="W1743" i="36"/>
  <c r="X1743" i="36"/>
  <c r="Y1743" i="36"/>
  <c r="Z1743" i="36"/>
  <c r="AA1743" i="36"/>
  <c r="AB1743" i="36"/>
  <c r="AC1743" i="36"/>
  <c r="AD1743" i="36"/>
  <c r="AE1743" i="36"/>
  <c r="AF1743" i="36"/>
  <c r="AG1743" i="36"/>
  <c r="AH1743" i="36"/>
  <c r="AI1743" i="36"/>
  <c r="AJ1743" i="36"/>
  <c r="AK1743" i="36"/>
  <c r="AL1743" i="36"/>
  <c r="AM1743" i="36"/>
  <c r="R1744" i="36"/>
  <c r="S1744" i="36"/>
  <c r="T1744" i="36"/>
  <c r="U1744" i="36"/>
  <c r="V1744" i="36"/>
  <c r="W1744" i="36"/>
  <c r="X1744" i="36"/>
  <c r="Y1744" i="36"/>
  <c r="Z1744" i="36"/>
  <c r="AA1744" i="36"/>
  <c r="AB1744" i="36"/>
  <c r="AC1744" i="36"/>
  <c r="AD1744" i="36"/>
  <c r="AE1744" i="36"/>
  <c r="AF1744" i="36"/>
  <c r="AG1744" i="36"/>
  <c r="AH1744" i="36"/>
  <c r="AI1744" i="36"/>
  <c r="AJ1744" i="36"/>
  <c r="AK1744" i="36"/>
  <c r="AL1744" i="36"/>
  <c r="AM1744" i="36"/>
  <c r="R1745" i="36"/>
  <c r="S1745" i="36"/>
  <c r="T1745" i="36"/>
  <c r="U1745" i="36"/>
  <c r="V1745" i="36"/>
  <c r="W1745" i="36"/>
  <c r="X1745" i="36"/>
  <c r="Y1745" i="36"/>
  <c r="Z1745" i="36"/>
  <c r="AA1745" i="36"/>
  <c r="AB1745" i="36"/>
  <c r="AC1745" i="36"/>
  <c r="AD1745" i="36"/>
  <c r="AE1745" i="36"/>
  <c r="AF1745" i="36"/>
  <c r="AG1745" i="36"/>
  <c r="AH1745" i="36"/>
  <c r="AI1745" i="36"/>
  <c r="AJ1745" i="36"/>
  <c r="AK1745" i="36"/>
  <c r="AL1745" i="36"/>
  <c r="AM1745" i="36"/>
  <c r="R1746" i="36"/>
  <c r="S1746" i="36"/>
  <c r="T1746" i="36"/>
  <c r="U1746" i="36"/>
  <c r="V1746" i="36"/>
  <c r="W1746" i="36"/>
  <c r="X1746" i="36"/>
  <c r="Y1746" i="36"/>
  <c r="Z1746" i="36"/>
  <c r="AA1746" i="36"/>
  <c r="AB1746" i="36"/>
  <c r="AC1746" i="36"/>
  <c r="AD1746" i="36"/>
  <c r="AE1746" i="36"/>
  <c r="AF1746" i="36"/>
  <c r="AG1746" i="36"/>
  <c r="AH1746" i="36"/>
  <c r="AI1746" i="36"/>
  <c r="AJ1746" i="36"/>
  <c r="AK1746" i="36"/>
  <c r="AL1746" i="36"/>
  <c r="AM1746" i="36"/>
  <c r="R1747" i="36"/>
  <c r="S1747" i="36"/>
  <c r="T1747" i="36"/>
  <c r="U1747" i="36"/>
  <c r="V1747" i="36"/>
  <c r="W1747" i="36"/>
  <c r="X1747" i="36"/>
  <c r="Y1747" i="36"/>
  <c r="Z1747" i="36"/>
  <c r="AA1747" i="36"/>
  <c r="AB1747" i="36"/>
  <c r="AC1747" i="36"/>
  <c r="AD1747" i="36"/>
  <c r="AE1747" i="36"/>
  <c r="AF1747" i="36"/>
  <c r="AG1747" i="36"/>
  <c r="AH1747" i="36"/>
  <c r="AI1747" i="36"/>
  <c r="AJ1747" i="36"/>
  <c r="AK1747" i="36"/>
  <c r="AL1747" i="36"/>
  <c r="AM1747" i="36"/>
  <c r="R1748" i="36"/>
  <c r="S1748" i="36"/>
  <c r="T1748" i="36"/>
  <c r="U1748" i="36"/>
  <c r="V1748" i="36"/>
  <c r="W1748" i="36"/>
  <c r="X1748" i="36"/>
  <c r="Y1748" i="36"/>
  <c r="Z1748" i="36"/>
  <c r="AA1748" i="36"/>
  <c r="AB1748" i="36"/>
  <c r="AC1748" i="36"/>
  <c r="AD1748" i="36"/>
  <c r="AE1748" i="36"/>
  <c r="AF1748" i="36"/>
  <c r="AG1748" i="36"/>
  <c r="AH1748" i="36"/>
  <c r="AI1748" i="36"/>
  <c r="AJ1748" i="36"/>
  <c r="AK1748" i="36"/>
  <c r="AL1748" i="36"/>
  <c r="AM1748" i="36"/>
  <c r="R1749" i="36"/>
  <c r="S1749" i="36"/>
  <c r="T1749" i="36"/>
  <c r="U1749" i="36"/>
  <c r="V1749" i="36"/>
  <c r="W1749" i="36"/>
  <c r="X1749" i="36"/>
  <c r="Y1749" i="36"/>
  <c r="Z1749" i="36"/>
  <c r="AA1749" i="36"/>
  <c r="AB1749" i="36"/>
  <c r="AC1749" i="36"/>
  <c r="AD1749" i="36"/>
  <c r="AE1749" i="36"/>
  <c r="AF1749" i="36"/>
  <c r="AG1749" i="36"/>
  <c r="AH1749" i="36"/>
  <c r="AI1749" i="36"/>
  <c r="AJ1749" i="36"/>
  <c r="AK1749" i="36"/>
  <c r="AL1749" i="36"/>
  <c r="AM1749" i="36"/>
  <c r="R1750" i="36"/>
  <c r="S1750" i="36"/>
  <c r="T1750" i="36"/>
  <c r="U1750" i="36"/>
  <c r="V1750" i="36"/>
  <c r="W1750" i="36"/>
  <c r="X1750" i="36"/>
  <c r="Y1750" i="36"/>
  <c r="Z1750" i="36"/>
  <c r="AA1750" i="36"/>
  <c r="AB1750" i="36"/>
  <c r="AC1750" i="36"/>
  <c r="AD1750" i="36"/>
  <c r="AE1750" i="36"/>
  <c r="AF1750" i="36"/>
  <c r="AG1750" i="36"/>
  <c r="AH1750" i="36"/>
  <c r="AI1750" i="36"/>
  <c r="AJ1750" i="36"/>
  <c r="AK1750" i="36"/>
  <c r="AL1750" i="36"/>
  <c r="AM1750" i="36"/>
  <c r="R1751" i="36"/>
  <c r="S1751" i="36"/>
  <c r="T1751" i="36"/>
  <c r="U1751" i="36"/>
  <c r="V1751" i="36"/>
  <c r="W1751" i="36"/>
  <c r="X1751" i="36"/>
  <c r="Y1751" i="36"/>
  <c r="Z1751" i="36"/>
  <c r="AA1751" i="36"/>
  <c r="AB1751" i="36"/>
  <c r="AC1751" i="36"/>
  <c r="AD1751" i="36"/>
  <c r="AE1751" i="36"/>
  <c r="AF1751" i="36"/>
  <c r="AG1751" i="36"/>
  <c r="AH1751" i="36"/>
  <c r="AI1751" i="36"/>
  <c r="AJ1751" i="36"/>
  <c r="AK1751" i="36"/>
  <c r="AL1751" i="36"/>
  <c r="AM1751" i="36"/>
  <c r="R1752" i="36"/>
  <c r="S1752" i="36"/>
  <c r="T1752" i="36"/>
  <c r="U1752" i="36"/>
  <c r="V1752" i="36"/>
  <c r="W1752" i="36"/>
  <c r="X1752" i="36"/>
  <c r="Y1752" i="36"/>
  <c r="Z1752" i="36"/>
  <c r="AA1752" i="36"/>
  <c r="AB1752" i="36"/>
  <c r="AC1752" i="36"/>
  <c r="AD1752" i="36"/>
  <c r="AE1752" i="36"/>
  <c r="AF1752" i="36"/>
  <c r="AG1752" i="36"/>
  <c r="AH1752" i="36"/>
  <c r="AI1752" i="36"/>
  <c r="AJ1752" i="36"/>
  <c r="AK1752" i="36"/>
  <c r="AL1752" i="36"/>
  <c r="AM1752" i="36"/>
  <c r="R1753" i="36"/>
  <c r="S1753" i="36"/>
  <c r="T1753" i="36"/>
  <c r="U1753" i="36"/>
  <c r="V1753" i="36"/>
  <c r="W1753" i="36"/>
  <c r="X1753" i="36"/>
  <c r="Y1753" i="36"/>
  <c r="Z1753" i="36"/>
  <c r="AA1753" i="36"/>
  <c r="AB1753" i="36"/>
  <c r="AC1753" i="36"/>
  <c r="AD1753" i="36"/>
  <c r="AE1753" i="36"/>
  <c r="AF1753" i="36"/>
  <c r="AG1753" i="36"/>
  <c r="AH1753" i="36"/>
  <c r="AI1753" i="36"/>
  <c r="AJ1753" i="36"/>
  <c r="AK1753" i="36"/>
  <c r="AL1753" i="36"/>
  <c r="AM1753" i="36"/>
  <c r="R1754" i="36"/>
  <c r="S1754" i="36"/>
  <c r="T1754" i="36"/>
  <c r="U1754" i="36"/>
  <c r="V1754" i="36"/>
  <c r="W1754" i="36"/>
  <c r="X1754" i="36"/>
  <c r="Y1754" i="36"/>
  <c r="Z1754" i="36"/>
  <c r="AA1754" i="36"/>
  <c r="AB1754" i="36"/>
  <c r="AC1754" i="36"/>
  <c r="AD1754" i="36"/>
  <c r="AE1754" i="36"/>
  <c r="AF1754" i="36"/>
  <c r="AG1754" i="36"/>
  <c r="AH1754" i="36"/>
  <c r="AI1754" i="36"/>
  <c r="AJ1754" i="36"/>
  <c r="AK1754" i="36"/>
  <c r="AL1754" i="36"/>
  <c r="AM1754" i="36"/>
  <c r="R1755" i="36"/>
  <c r="S1755" i="36"/>
  <c r="T1755" i="36"/>
  <c r="U1755" i="36"/>
  <c r="V1755" i="36"/>
  <c r="W1755" i="36"/>
  <c r="X1755" i="36"/>
  <c r="Y1755" i="36"/>
  <c r="Z1755" i="36"/>
  <c r="AA1755" i="36"/>
  <c r="AB1755" i="36"/>
  <c r="AC1755" i="36"/>
  <c r="AD1755" i="36"/>
  <c r="AE1755" i="36"/>
  <c r="AF1755" i="36"/>
  <c r="AG1755" i="36"/>
  <c r="AH1755" i="36"/>
  <c r="AI1755" i="36"/>
  <c r="AJ1755" i="36"/>
  <c r="AK1755" i="36"/>
  <c r="AL1755" i="36"/>
  <c r="AM1755" i="36"/>
  <c r="R1756" i="36"/>
  <c r="S1756" i="36"/>
  <c r="T1756" i="36"/>
  <c r="U1756" i="36"/>
  <c r="V1756" i="36"/>
  <c r="W1756" i="36"/>
  <c r="X1756" i="36"/>
  <c r="Y1756" i="36"/>
  <c r="Z1756" i="36"/>
  <c r="AA1756" i="36"/>
  <c r="AB1756" i="36"/>
  <c r="AC1756" i="36"/>
  <c r="AD1756" i="36"/>
  <c r="AE1756" i="36"/>
  <c r="AF1756" i="36"/>
  <c r="AG1756" i="36"/>
  <c r="AH1756" i="36"/>
  <c r="AI1756" i="36"/>
  <c r="AJ1756" i="36"/>
  <c r="AK1756" i="36"/>
  <c r="AL1756" i="36"/>
  <c r="AM1756" i="36"/>
  <c r="R1757" i="36"/>
  <c r="S1757" i="36"/>
  <c r="T1757" i="36"/>
  <c r="U1757" i="36"/>
  <c r="V1757" i="36"/>
  <c r="W1757" i="36"/>
  <c r="X1757" i="36"/>
  <c r="Y1757" i="36"/>
  <c r="Z1757" i="36"/>
  <c r="AA1757" i="36"/>
  <c r="AB1757" i="36"/>
  <c r="AC1757" i="36"/>
  <c r="AD1757" i="36"/>
  <c r="AE1757" i="36"/>
  <c r="AF1757" i="36"/>
  <c r="AG1757" i="36"/>
  <c r="AH1757" i="36"/>
  <c r="AI1757" i="36"/>
  <c r="AJ1757" i="36"/>
  <c r="AK1757" i="36"/>
  <c r="AL1757" i="36"/>
  <c r="AM1757" i="36"/>
  <c r="R1758" i="36"/>
  <c r="S1758" i="36"/>
  <c r="T1758" i="36"/>
  <c r="U1758" i="36"/>
  <c r="V1758" i="36"/>
  <c r="W1758" i="36"/>
  <c r="X1758" i="36"/>
  <c r="Y1758" i="36"/>
  <c r="Z1758" i="36"/>
  <c r="AA1758" i="36"/>
  <c r="AB1758" i="36"/>
  <c r="AC1758" i="36"/>
  <c r="AD1758" i="36"/>
  <c r="AE1758" i="36"/>
  <c r="AF1758" i="36"/>
  <c r="AG1758" i="36"/>
  <c r="AH1758" i="36"/>
  <c r="AI1758" i="36"/>
  <c r="AJ1758" i="36"/>
  <c r="AK1758" i="36"/>
  <c r="AL1758" i="36"/>
  <c r="AM1758" i="36"/>
  <c r="R1759" i="36"/>
  <c r="S1759" i="36"/>
  <c r="T1759" i="36"/>
  <c r="U1759" i="36"/>
  <c r="V1759" i="36"/>
  <c r="W1759" i="36"/>
  <c r="X1759" i="36"/>
  <c r="Y1759" i="36"/>
  <c r="Z1759" i="36"/>
  <c r="AA1759" i="36"/>
  <c r="AB1759" i="36"/>
  <c r="AC1759" i="36"/>
  <c r="AD1759" i="36"/>
  <c r="AE1759" i="36"/>
  <c r="AF1759" i="36"/>
  <c r="AG1759" i="36"/>
  <c r="AH1759" i="36"/>
  <c r="AI1759" i="36"/>
  <c r="AJ1759" i="36"/>
  <c r="AK1759" i="36"/>
  <c r="AL1759" i="36"/>
  <c r="AM1759" i="36"/>
  <c r="R1760" i="36"/>
  <c r="S1760" i="36"/>
  <c r="T1760" i="36"/>
  <c r="U1760" i="36"/>
  <c r="V1760" i="36"/>
  <c r="W1760" i="36"/>
  <c r="X1760" i="36"/>
  <c r="Y1760" i="36"/>
  <c r="Z1760" i="36"/>
  <c r="AA1760" i="36"/>
  <c r="AB1760" i="36"/>
  <c r="AC1760" i="36"/>
  <c r="AD1760" i="36"/>
  <c r="AE1760" i="36"/>
  <c r="AF1760" i="36"/>
  <c r="AG1760" i="36"/>
  <c r="AH1760" i="36"/>
  <c r="AI1760" i="36"/>
  <c r="AJ1760" i="36"/>
  <c r="AK1760" i="36"/>
  <c r="AL1760" i="36"/>
  <c r="AM1760" i="36"/>
  <c r="R1761" i="36"/>
  <c r="S1761" i="36"/>
  <c r="T1761" i="36"/>
  <c r="U1761" i="36"/>
  <c r="V1761" i="36"/>
  <c r="W1761" i="36"/>
  <c r="X1761" i="36"/>
  <c r="Y1761" i="36"/>
  <c r="Z1761" i="36"/>
  <c r="AA1761" i="36"/>
  <c r="AB1761" i="36"/>
  <c r="AC1761" i="36"/>
  <c r="AD1761" i="36"/>
  <c r="AE1761" i="36"/>
  <c r="AF1761" i="36"/>
  <c r="AG1761" i="36"/>
  <c r="AH1761" i="36"/>
  <c r="AI1761" i="36"/>
  <c r="AJ1761" i="36"/>
  <c r="AK1761" i="36"/>
  <c r="AL1761" i="36"/>
  <c r="AM1761" i="36"/>
  <c r="R1762" i="36"/>
  <c r="S1762" i="36"/>
  <c r="T1762" i="36"/>
  <c r="U1762" i="36"/>
  <c r="V1762" i="36"/>
  <c r="W1762" i="36"/>
  <c r="X1762" i="36"/>
  <c r="Y1762" i="36"/>
  <c r="Z1762" i="36"/>
  <c r="AA1762" i="36"/>
  <c r="AB1762" i="36"/>
  <c r="AC1762" i="36"/>
  <c r="AD1762" i="36"/>
  <c r="AE1762" i="36"/>
  <c r="AF1762" i="36"/>
  <c r="AG1762" i="36"/>
  <c r="AH1762" i="36"/>
  <c r="AI1762" i="36"/>
  <c r="AJ1762" i="36"/>
  <c r="AK1762" i="36"/>
  <c r="AL1762" i="36"/>
  <c r="AM1762" i="36"/>
  <c r="R1763" i="36"/>
  <c r="S1763" i="36"/>
  <c r="T1763" i="36"/>
  <c r="U1763" i="36"/>
  <c r="V1763" i="36"/>
  <c r="W1763" i="36"/>
  <c r="X1763" i="36"/>
  <c r="Y1763" i="36"/>
  <c r="Z1763" i="36"/>
  <c r="AA1763" i="36"/>
  <c r="AB1763" i="36"/>
  <c r="AC1763" i="36"/>
  <c r="AD1763" i="36"/>
  <c r="AE1763" i="36"/>
  <c r="AF1763" i="36"/>
  <c r="AG1763" i="36"/>
  <c r="AH1763" i="36"/>
  <c r="AI1763" i="36"/>
  <c r="AJ1763" i="36"/>
  <c r="AK1763" i="36"/>
  <c r="AL1763" i="36"/>
  <c r="AM1763" i="36"/>
  <c r="R1764" i="36"/>
  <c r="S1764" i="36"/>
  <c r="T1764" i="36"/>
  <c r="U1764" i="36"/>
  <c r="V1764" i="36"/>
  <c r="W1764" i="36"/>
  <c r="X1764" i="36"/>
  <c r="Y1764" i="36"/>
  <c r="Z1764" i="36"/>
  <c r="AA1764" i="36"/>
  <c r="AB1764" i="36"/>
  <c r="AC1764" i="36"/>
  <c r="AD1764" i="36"/>
  <c r="AE1764" i="36"/>
  <c r="AF1764" i="36"/>
  <c r="AG1764" i="36"/>
  <c r="AH1764" i="36"/>
  <c r="AI1764" i="36"/>
  <c r="AJ1764" i="36"/>
  <c r="AK1764" i="36"/>
  <c r="AL1764" i="36"/>
  <c r="AM1764" i="36"/>
  <c r="R1765" i="36"/>
  <c r="S1765" i="36"/>
  <c r="T1765" i="36"/>
  <c r="U1765" i="36"/>
  <c r="V1765" i="36"/>
  <c r="W1765" i="36"/>
  <c r="X1765" i="36"/>
  <c r="Y1765" i="36"/>
  <c r="Z1765" i="36"/>
  <c r="AA1765" i="36"/>
  <c r="AB1765" i="36"/>
  <c r="AC1765" i="36"/>
  <c r="AD1765" i="36"/>
  <c r="AE1765" i="36"/>
  <c r="AF1765" i="36"/>
  <c r="AG1765" i="36"/>
  <c r="AH1765" i="36"/>
  <c r="AI1765" i="36"/>
  <c r="AJ1765" i="36"/>
  <c r="AK1765" i="36"/>
  <c r="AL1765" i="36"/>
  <c r="AM1765" i="36"/>
  <c r="R1766" i="36"/>
  <c r="S1766" i="36"/>
  <c r="T1766" i="36"/>
  <c r="U1766" i="36"/>
  <c r="V1766" i="36"/>
  <c r="W1766" i="36"/>
  <c r="X1766" i="36"/>
  <c r="Y1766" i="36"/>
  <c r="Z1766" i="36"/>
  <c r="AA1766" i="36"/>
  <c r="AB1766" i="36"/>
  <c r="AC1766" i="36"/>
  <c r="AD1766" i="36"/>
  <c r="AE1766" i="36"/>
  <c r="AF1766" i="36"/>
  <c r="AG1766" i="36"/>
  <c r="AH1766" i="36"/>
  <c r="AI1766" i="36"/>
  <c r="AJ1766" i="36"/>
  <c r="AK1766" i="36"/>
  <c r="AL1766" i="36"/>
  <c r="AM1766" i="36"/>
  <c r="R1767" i="36"/>
  <c r="S1767" i="36"/>
  <c r="T1767" i="36"/>
  <c r="U1767" i="36"/>
  <c r="V1767" i="36"/>
  <c r="W1767" i="36"/>
  <c r="X1767" i="36"/>
  <c r="Y1767" i="36"/>
  <c r="Z1767" i="36"/>
  <c r="AA1767" i="36"/>
  <c r="AB1767" i="36"/>
  <c r="AC1767" i="36"/>
  <c r="AD1767" i="36"/>
  <c r="AE1767" i="36"/>
  <c r="AF1767" i="36"/>
  <c r="AG1767" i="36"/>
  <c r="AH1767" i="36"/>
  <c r="AI1767" i="36"/>
  <c r="AJ1767" i="36"/>
  <c r="AK1767" i="36"/>
  <c r="AL1767" i="36"/>
  <c r="AM1767" i="36"/>
  <c r="R1768" i="36"/>
  <c r="S1768" i="36"/>
  <c r="T1768" i="36"/>
  <c r="U1768" i="36"/>
  <c r="V1768" i="36"/>
  <c r="W1768" i="36"/>
  <c r="X1768" i="36"/>
  <c r="Y1768" i="36"/>
  <c r="Z1768" i="36"/>
  <c r="AA1768" i="36"/>
  <c r="AB1768" i="36"/>
  <c r="AC1768" i="36"/>
  <c r="AD1768" i="36"/>
  <c r="AE1768" i="36"/>
  <c r="AF1768" i="36"/>
  <c r="AG1768" i="36"/>
  <c r="AH1768" i="36"/>
  <c r="AI1768" i="36"/>
  <c r="AJ1768" i="36"/>
  <c r="AK1768" i="36"/>
  <c r="AL1768" i="36"/>
  <c r="AM1768" i="36"/>
  <c r="R1769" i="36"/>
  <c r="S1769" i="36"/>
  <c r="T1769" i="36"/>
  <c r="U1769" i="36"/>
  <c r="V1769" i="36"/>
  <c r="W1769" i="36"/>
  <c r="X1769" i="36"/>
  <c r="Y1769" i="36"/>
  <c r="Z1769" i="36"/>
  <c r="AA1769" i="36"/>
  <c r="AB1769" i="36"/>
  <c r="AC1769" i="36"/>
  <c r="AD1769" i="36"/>
  <c r="AE1769" i="36"/>
  <c r="AF1769" i="36"/>
  <c r="AG1769" i="36"/>
  <c r="AH1769" i="36"/>
  <c r="AI1769" i="36"/>
  <c r="AJ1769" i="36"/>
  <c r="AK1769" i="36"/>
  <c r="AL1769" i="36"/>
  <c r="AM1769" i="36"/>
  <c r="R1770" i="36"/>
  <c r="S1770" i="36"/>
  <c r="T1770" i="36"/>
  <c r="U1770" i="36"/>
  <c r="V1770" i="36"/>
  <c r="W1770" i="36"/>
  <c r="X1770" i="36"/>
  <c r="Y1770" i="36"/>
  <c r="Z1770" i="36"/>
  <c r="AA1770" i="36"/>
  <c r="AB1770" i="36"/>
  <c r="AC1770" i="36"/>
  <c r="AD1770" i="36"/>
  <c r="AE1770" i="36"/>
  <c r="AF1770" i="36"/>
  <c r="AG1770" i="36"/>
  <c r="AH1770" i="36"/>
  <c r="AI1770" i="36"/>
  <c r="AJ1770" i="36"/>
  <c r="AK1770" i="36"/>
  <c r="AL1770" i="36"/>
  <c r="AM1770" i="36"/>
  <c r="R1771" i="36"/>
  <c r="S1771" i="36"/>
  <c r="T1771" i="36"/>
  <c r="U1771" i="36"/>
  <c r="V1771" i="36"/>
  <c r="W1771" i="36"/>
  <c r="X1771" i="36"/>
  <c r="Y1771" i="36"/>
  <c r="Z1771" i="36"/>
  <c r="AA1771" i="36"/>
  <c r="AB1771" i="36"/>
  <c r="AC1771" i="36"/>
  <c r="AD1771" i="36"/>
  <c r="AE1771" i="36"/>
  <c r="AF1771" i="36"/>
  <c r="AG1771" i="36"/>
  <c r="AH1771" i="36"/>
  <c r="AI1771" i="36"/>
  <c r="AJ1771" i="36"/>
  <c r="AK1771" i="36"/>
  <c r="AL1771" i="36"/>
  <c r="AM1771" i="36"/>
  <c r="R1772" i="36"/>
  <c r="S1772" i="36"/>
  <c r="T1772" i="36"/>
  <c r="U1772" i="36"/>
  <c r="V1772" i="36"/>
  <c r="W1772" i="36"/>
  <c r="X1772" i="36"/>
  <c r="Y1772" i="36"/>
  <c r="Z1772" i="36"/>
  <c r="AA1772" i="36"/>
  <c r="AB1772" i="36"/>
  <c r="AC1772" i="36"/>
  <c r="AD1772" i="36"/>
  <c r="AE1772" i="36"/>
  <c r="AF1772" i="36"/>
  <c r="AG1772" i="36"/>
  <c r="AH1772" i="36"/>
  <c r="AI1772" i="36"/>
  <c r="AJ1772" i="36"/>
  <c r="AK1772" i="36"/>
  <c r="AL1772" i="36"/>
  <c r="AM1772" i="36"/>
  <c r="R1773" i="36"/>
  <c r="S1773" i="36"/>
  <c r="T1773" i="36"/>
  <c r="U1773" i="36"/>
  <c r="V1773" i="36"/>
  <c r="W1773" i="36"/>
  <c r="X1773" i="36"/>
  <c r="Y1773" i="36"/>
  <c r="Z1773" i="36"/>
  <c r="AA1773" i="36"/>
  <c r="AB1773" i="36"/>
  <c r="AC1773" i="36"/>
  <c r="AD1773" i="36"/>
  <c r="AE1773" i="36"/>
  <c r="AF1773" i="36"/>
  <c r="AG1773" i="36"/>
  <c r="AH1773" i="36"/>
  <c r="AI1773" i="36"/>
  <c r="AJ1773" i="36"/>
  <c r="AK1773" i="36"/>
  <c r="AL1773" i="36"/>
  <c r="AM1773" i="36"/>
  <c r="R1774" i="36"/>
  <c r="S1774" i="36"/>
  <c r="T1774" i="36"/>
  <c r="U1774" i="36"/>
  <c r="V1774" i="36"/>
  <c r="W1774" i="36"/>
  <c r="X1774" i="36"/>
  <c r="Y1774" i="36"/>
  <c r="Z1774" i="36"/>
  <c r="AA1774" i="36"/>
  <c r="AB1774" i="36"/>
  <c r="AC1774" i="36"/>
  <c r="AD1774" i="36"/>
  <c r="AE1774" i="36"/>
  <c r="AF1774" i="36"/>
  <c r="AG1774" i="36"/>
  <c r="AH1774" i="36"/>
  <c r="AI1774" i="36"/>
  <c r="AJ1774" i="36"/>
  <c r="AK1774" i="36"/>
  <c r="AL1774" i="36"/>
  <c r="AM1774" i="36"/>
  <c r="R1775" i="36"/>
  <c r="S1775" i="36"/>
  <c r="T1775" i="36"/>
  <c r="U1775" i="36"/>
  <c r="V1775" i="36"/>
  <c r="W1775" i="36"/>
  <c r="X1775" i="36"/>
  <c r="Y1775" i="36"/>
  <c r="Z1775" i="36"/>
  <c r="AA1775" i="36"/>
  <c r="AB1775" i="36"/>
  <c r="AC1775" i="36"/>
  <c r="AD1775" i="36"/>
  <c r="AE1775" i="36"/>
  <c r="AF1775" i="36"/>
  <c r="AG1775" i="36"/>
  <c r="AH1775" i="36"/>
  <c r="AI1775" i="36"/>
  <c r="AJ1775" i="36"/>
  <c r="AK1775" i="36"/>
  <c r="AL1775" i="36"/>
  <c r="AM1775" i="36"/>
  <c r="R1776" i="36"/>
  <c r="S1776" i="36"/>
  <c r="T1776" i="36"/>
  <c r="U1776" i="36"/>
  <c r="V1776" i="36"/>
  <c r="W1776" i="36"/>
  <c r="X1776" i="36"/>
  <c r="Y1776" i="36"/>
  <c r="Z1776" i="36"/>
  <c r="AA1776" i="36"/>
  <c r="AB1776" i="36"/>
  <c r="AC1776" i="36"/>
  <c r="AD1776" i="36"/>
  <c r="AE1776" i="36"/>
  <c r="AF1776" i="36"/>
  <c r="AG1776" i="36"/>
  <c r="AH1776" i="36"/>
  <c r="AI1776" i="36"/>
  <c r="AJ1776" i="36"/>
  <c r="AK1776" i="36"/>
  <c r="AL1776" i="36"/>
  <c r="AM1776" i="36"/>
  <c r="R1777" i="36"/>
  <c r="S1777" i="36"/>
  <c r="T1777" i="36"/>
  <c r="U1777" i="36"/>
  <c r="V1777" i="36"/>
  <c r="W1777" i="36"/>
  <c r="X1777" i="36"/>
  <c r="Y1777" i="36"/>
  <c r="Z1777" i="36"/>
  <c r="AA1777" i="36"/>
  <c r="AB1777" i="36"/>
  <c r="AC1777" i="36"/>
  <c r="AD1777" i="36"/>
  <c r="AE1777" i="36"/>
  <c r="AF1777" i="36"/>
  <c r="AG1777" i="36"/>
  <c r="AH1777" i="36"/>
  <c r="AI1777" i="36"/>
  <c r="AJ1777" i="36"/>
  <c r="AK1777" i="36"/>
  <c r="AL1777" i="36"/>
  <c r="AM1777" i="36"/>
  <c r="R1778" i="36"/>
  <c r="S1778" i="36"/>
  <c r="T1778" i="36"/>
  <c r="U1778" i="36"/>
  <c r="V1778" i="36"/>
  <c r="W1778" i="36"/>
  <c r="X1778" i="36"/>
  <c r="Y1778" i="36"/>
  <c r="Z1778" i="36"/>
  <c r="AA1778" i="36"/>
  <c r="AB1778" i="36"/>
  <c r="AC1778" i="36"/>
  <c r="AD1778" i="36"/>
  <c r="AE1778" i="36"/>
  <c r="AF1778" i="36"/>
  <c r="AG1778" i="36"/>
  <c r="AH1778" i="36"/>
  <c r="AI1778" i="36"/>
  <c r="AJ1778" i="36"/>
  <c r="AK1778" i="36"/>
  <c r="AL1778" i="36"/>
  <c r="AM1778" i="36"/>
  <c r="R1779" i="36"/>
  <c r="S1779" i="36"/>
  <c r="T1779" i="36"/>
  <c r="U1779" i="36"/>
  <c r="V1779" i="36"/>
  <c r="W1779" i="36"/>
  <c r="X1779" i="36"/>
  <c r="Y1779" i="36"/>
  <c r="Z1779" i="36"/>
  <c r="AA1779" i="36"/>
  <c r="AB1779" i="36"/>
  <c r="AC1779" i="36"/>
  <c r="AD1779" i="36"/>
  <c r="AE1779" i="36"/>
  <c r="AF1779" i="36"/>
  <c r="AG1779" i="36"/>
  <c r="AH1779" i="36"/>
  <c r="AI1779" i="36"/>
  <c r="AJ1779" i="36"/>
  <c r="AK1779" i="36"/>
  <c r="AL1779" i="36"/>
  <c r="AM1779" i="36"/>
  <c r="R1780" i="36"/>
  <c r="S1780" i="36"/>
  <c r="T1780" i="36"/>
  <c r="U1780" i="36"/>
  <c r="V1780" i="36"/>
  <c r="W1780" i="36"/>
  <c r="X1780" i="36"/>
  <c r="Y1780" i="36"/>
  <c r="Z1780" i="36"/>
  <c r="AA1780" i="36"/>
  <c r="AB1780" i="36"/>
  <c r="AC1780" i="36"/>
  <c r="AD1780" i="36"/>
  <c r="AE1780" i="36"/>
  <c r="AF1780" i="36"/>
  <c r="AG1780" i="36"/>
  <c r="AH1780" i="36"/>
  <c r="AI1780" i="36"/>
  <c r="AJ1780" i="36"/>
  <c r="AK1780" i="36"/>
  <c r="AL1780" i="36"/>
  <c r="AM1780" i="36"/>
  <c r="R1781" i="36"/>
  <c r="S1781" i="36"/>
  <c r="T1781" i="36"/>
  <c r="U1781" i="36"/>
  <c r="V1781" i="36"/>
  <c r="W1781" i="36"/>
  <c r="X1781" i="36"/>
  <c r="Y1781" i="36"/>
  <c r="Z1781" i="36"/>
  <c r="AA1781" i="36"/>
  <c r="AB1781" i="36"/>
  <c r="AC1781" i="36"/>
  <c r="AD1781" i="36"/>
  <c r="AE1781" i="36"/>
  <c r="AF1781" i="36"/>
  <c r="AG1781" i="36"/>
  <c r="AH1781" i="36"/>
  <c r="AI1781" i="36"/>
  <c r="AJ1781" i="36"/>
  <c r="AK1781" i="36"/>
  <c r="AL1781" i="36"/>
  <c r="AM1781" i="36"/>
  <c r="R1782" i="36"/>
  <c r="S1782" i="36"/>
  <c r="T1782" i="36"/>
  <c r="U1782" i="36"/>
  <c r="V1782" i="36"/>
  <c r="W1782" i="36"/>
  <c r="X1782" i="36"/>
  <c r="Y1782" i="36"/>
  <c r="Z1782" i="36"/>
  <c r="AA1782" i="36"/>
  <c r="AB1782" i="36"/>
  <c r="AC1782" i="36"/>
  <c r="AD1782" i="36"/>
  <c r="AE1782" i="36"/>
  <c r="AF1782" i="36"/>
  <c r="AG1782" i="36"/>
  <c r="AH1782" i="36"/>
  <c r="AI1782" i="36"/>
  <c r="AJ1782" i="36"/>
  <c r="AK1782" i="36"/>
  <c r="AL1782" i="36"/>
  <c r="AM1782" i="36"/>
  <c r="R1783" i="36"/>
  <c r="S1783" i="36"/>
  <c r="T1783" i="36"/>
  <c r="U1783" i="36"/>
  <c r="V1783" i="36"/>
  <c r="W1783" i="36"/>
  <c r="X1783" i="36"/>
  <c r="Y1783" i="36"/>
  <c r="Z1783" i="36"/>
  <c r="AA1783" i="36"/>
  <c r="AB1783" i="36"/>
  <c r="AC1783" i="36"/>
  <c r="AD1783" i="36"/>
  <c r="AE1783" i="36"/>
  <c r="AF1783" i="36"/>
  <c r="AG1783" i="36"/>
  <c r="AH1783" i="36"/>
  <c r="AI1783" i="36"/>
  <c r="AJ1783" i="36"/>
  <c r="AK1783" i="36"/>
  <c r="AL1783" i="36"/>
  <c r="AM1783" i="36"/>
  <c r="R1784" i="36"/>
  <c r="S1784" i="36"/>
  <c r="T1784" i="36"/>
  <c r="U1784" i="36"/>
  <c r="V1784" i="36"/>
  <c r="W1784" i="36"/>
  <c r="X1784" i="36"/>
  <c r="Y1784" i="36"/>
  <c r="Z1784" i="36"/>
  <c r="AA1784" i="36"/>
  <c r="AB1784" i="36"/>
  <c r="AC1784" i="36"/>
  <c r="AD1784" i="36"/>
  <c r="AE1784" i="36"/>
  <c r="AF1784" i="36"/>
  <c r="AG1784" i="36"/>
  <c r="AH1784" i="36"/>
  <c r="AI1784" i="36"/>
  <c r="AJ1784" i="36"/>
  <c r="AK1784" i="36"/>
  <c r="AL1784" i="36"/>
  <c r="AM1784" i="36"/>
  <c r="R1785" i="36"/>
  <c r="S1785" i="36"/>
  <c r="T1785" i="36"/>
  <c r="U1785" i="36"/>
  <c r="V1785" i="36"/>
  <c r="W1785" i="36"/>
  <c r="X1785" i="36"/>
  <c r="Y1785" i="36"/>
  <c r="Z1785" i="36"/>
  <c r="AA1785" i="36"/>
  <c r="AB1785" i="36"/>
  <c r="AC1785" i="36"/>
  <c r="AD1785" i="36"/>
  <c r="AE1785" i="36"/>
  <c r="AF1785" i="36"/>
  <c r="AG1785" i="36"/>
  <c r="AH1785" i="36"/>
  <c r="AI1785" i="36"/>
  <c r="AJ1785" i="36"/>
  <c r="AK1785" i="36"/>
  <c r="AL1785" i="36"/>
  <c r="AM1785" i="36"/>
  <c r="R1786" i="36"/>
  <c r="S1786" i="36"/>
  <c r="T1786" i="36"/>
  <c r="U1786" i="36"/>
  <c r="V1786" i="36"/>
  <c r="W1786" i="36"/>
  <c r="X1786" i="36"/>
  <c r="Y1786" i="36"/>
  <c r="Z1786" i="36"/>
  <c r="AA1786" i="36"/>
  <c r="AB1786" i="36"/>
  <c r="AC1786" i="36"/>
  <c r="AD1786" i="36"/>
  <c r="AE1786" i="36"/>
  <c r="AF1786" i="36"/>
  <c r="AG1786" i="36"/>
  <c r="AH1786" i="36"/>
  <c r="AI1786" i="36"/>
  <c r="AJ1786" i="36"/>
  <c r="AK1786" i="36"/>
  <c r="AL1786" i="36"/>
  <c r="AM1786" i="36"/>
  <c r="R1787" i="36"/>
  <c r="S1787" i="36"/>
  <c r="T1787" i="36"/>
  <c r="U1787" i="36"/>
  <c r="V1787" i="36"/>
  <c r="W1787" i="36"/>
  <c r="X1787" i="36"/>
  <c r="Y1787" i="36"/>
  <c r="Z1787" i="36"/>
  <c r="AA1787" i="36"/>
  <c r="AB1787" i="36"/>
  <c r="AC1787" i="36"/>
  <c r="AD1787" i="36"/>
  <c r="AE1787" i="36"/>
  <c r="AF1787" i="36"/>
  <c r="AG1787" i="36"/>
  <c r="AH1787" i="36"/>
  <c r="AI1787" i="36"/>
  <c r="AJ1787" i="36"/>
  <c r="AK1787" i="36"/>
  <c r="AL1787" i="36"/>
  <c r="AM1787" i="36"/>
  <c r="R1788" i="36"/>
  <c r="S1788" i="36"/>
  <c r="T1788" i="36"/>
  <c r="U1788" i="36"/>
  <c r="V1788" i="36"/>
  <c r="W1788" i="36"/>
  <c r="X1788" i="36"/>
  <c r="Y1788" i="36"/>
  <c r="Z1788" i="36"/>
  <c r="AA1788" i="36"/>
  <c r="AB1788" i="36"/>
  <c r="AC1788" i="36"/>
  <c r="AD1788" i="36"/>
  <c r="AE1788" i="36"/>
  <c r="AF1788" i="36"/>
  <c r="AG1788" i="36"/>
  <c r="AH1788" i="36"/>
  <c r="AI1788" i="36"/>
  <c r="AJ1788" i="36"/>
  <c r="AK1788" i="36"/>
  <c r="AL1788" i="36"/>
  <c r="AM1788" i="36"/>
  <c r="R1789" i="36"/>
  <c r="S1789" i="36"/>
  <c r="T1789" i="36"/>
  <c r="U1789" i="36"/>
  <c r="V1789" i="36"/>
  <c r="W1789" i="36"/>
  <c r="X1789" i="36"/>
  <c r="Y1789" i="36"/>
  <c r="Z1789" i="36"/>
  <c r="AA1789" i="36"/>
  <c r="AB1789" i="36"/>
  <c r="AC1789" i="36"/>
  <c r="AD1789" i="36"/>
  <c r="AE1789" i="36"/>
  <c r="AF1789" i="36"/>
  <c r="AG1789" i="36"/>
  <c r="AH1789" i="36"/>
  <c r="AI1789" i="36"/>
  <c r="AJ1789" i="36"/>
  <c r="AK1789" i="36"/>
  <c r="AL1789" i="36"/>
  <c r="AM1789" i="36"/>
  <c r="R1790" i="36"/>
  <c r="S1790" i="36"/>
  <c r="T1790" i="36"/>
  <c r="U1790" i="36"/>
  <c r="V1790" i="36"/>
  <c r="W1790" i="36"/>
  <c r="X1790" i="36"/>
  <c r="Y1790" i="36"/>
  <c r="Z1790" i="36"/>
  <c r="AA1790" i="36"/>
  <c r="AB1790" i="36"/>
  <c r="AC1790" i="36"/>
  <c r="AD1790" i="36"/>
  <c r="AE1790" i="36"/>
  <c r="AF1790" i="36"/>
  <c r="AG1790" i="36"/>
  <c r="AH1790" i="36"/>
  <c r="AI1790" i="36"/>
  <c r="AJ1790" i="36"/>
  <c r="AK1790" i="36"/>
  <c r="AL1790" i="36"/>
  <c r="AM1790" i="36"/>
  <c r="R1791" i="36"/>
  <c r="S1791" i="36"/>
  <c r="T1791" i="36"/>
  <c r="U1791" i="36"/>
  <c r="V1791" i="36"/>
  <c r="W1791" i="36"/>
  <c r="X1791" i="36"/>
  <c r="Y1791" i="36"/>
  <c r="Z1791" i="36"/>
  <c r="AA1791" i="36"/>
  <c r="AB1791" i="36"/>
  <c r="AC1791" i="36"/>
  <c r="AD1791" i="36"/>
  <c r="AE1791" i="36"/>
  <c r="AF1791" i="36"/>
  <c r="AG1791" i="36"/>
  <c r="AH1791" i="36"/>
  <c r="AI1791" i="36"/>
  <c r="AJ1791" i="36"/>
  <c r="AK1791" i="36"/>
  <c r="AL1791" i="36"/>
  <c r="AM1791" i="36"/>
  <c r="R1792" i="36"/>
  <c r="S1792" i="36"/>
  <c r="T1792" i="36"/>
  <c r="U1792" i="36"/>
  <c r="V1792" i="36"/>
  <c r="W1792" i="36"/>
  <c r="X1792" i="36"/>
  <c r="Y1792" i="36"/>
  <c r="Z1792" i="36"/>
  <c r="AA1792" i="36"/>
  <c r="AB1792" i="36"/>
  <c r="AC1792" i="36"/>
  <c r="AD1792" i="36"/>
  <c r="AE1792" i="36"/>
  <c r="AF1792" i="36"/>
  <c r="AG1792" i="36"/>
  <c r="AH1792" i="36"/>
  <c r="AI1792" i="36"/>
  <c r="AJ1792" i="36"/>
  <c r="AK1792" i="36"/>
  <c r="AL1792" i="36"/>
  <c r="AM1792" i="36"/>
  <c r="R1793" i="36"/>
  <c r="S1793" i="36"/>
  <c r="T1793" i="36"/>
  <c r="U1793" i="36"/>
  <c r="V1793" i="36"/>
  <c r="W1793" i="36"/>
  <c r="X1793" i="36"/>
  <c r="Y1793" i="36"/>
  <c r="Z1793" i="36"/>
  <c r="AA1793" i="36"/>
  <c r="AB1793" i="36"/>
  <c r="AC1793" i="36"/>
  <c r="AD1793" i="36"/>
  <c r="AE1793" i="36"/>
  <c r="AF1793" i="36"/>
  <c r="AG1793" i="36"/>
  <c r="AH1793" i="36"/>
  <c r="AI1793" i="36"/>
  <c r="AJ1793" i="36"/>
  <c r="AK1793" i="36"/>
  <c r="AL1793" i="36"/>
  <c r="AM1793" i="36"/>
  <c r="R1794" i="36"/>
  <c r="S1794" i="36"/>
  <c r="T1794" i="36"/>
  <c r="U1794" i="36"/>
  <c r="V1794" i="36"/>
  <c r="W1794" i="36"/>
  <c r="X1794" i="36"/>
  <c r="Y1794" i="36"/>
  <c r="Z1794" i="36"/>
  <c r="AA1794" i="36"/>
  <c r="AB1794" i="36"/>
  <c r="AC1794" i="36"/>
  <c r="AD1794" i="36"/>
  <c r="AE1794" i="36"/>
  <c r="AF1794" i="36"/>
  <c r="AG1794" i="36"/>
  <c r="AH1794" i="36"/>
  <c r="AI1794" i="36"/>
  <c r="AJ1794" i="36"/>
  <c r="AK1794" i="36"/>
  <c r="AL1794" i="36"/>
  <c r="AM1794" i="36"/>
  <c r="R1795" i="36"/>
  <c r="S1795" i="36"/>
  <c r="T1795" i="36"/>
  <c r="U1795" i="36"/>
  <c r="V1795" i="36"/>
  <c r="W1795" i="36"/>
  <c r="X1795" i="36"/>
  <c r="Y1795" i="36"/>
  <c r="Z1795" i="36"/>
  <c r="AA1795" i="36"/>
  <c r="AB1795" i="36"/>
  <c r="AC1795" i="36"/>
  <c r="AD1795" i="36"/>
  <c r="AE1795" i="36"/>
  <c r="AF1795" i="36"/>
  <c r="AG1795" i="36"/>
  <c r="AH1795" i="36"/>
  <c r="AI1795" i="36"/>
  <c r="AJ1795" i="36"/>
  <c r="AK1795" i="36"/>
  <c r="AL1795" i="36"/>
  <c r="AM1795" i="36"/>
  <c r="R1796" i="36"/>
  <c r="S1796" i="36"/>
  <c r="T1796" i="36"/>
  <c r="U1796" i="36"/>
  <c r="V1796" i="36"/>
  <c r="W1796" i="36"/>
  <c r="X1796" i="36"/>
  <c r="Y1796" i="36"/>
  <c r="Z1796" i="36"/>
  <c r="AA1796" i="36"/>
  <c r="AB1796" i="36"/>
  <c r="AC1796" i="36"/>
  <c r="AD1796" i="36"/>
  <c r="AE1796" i="36"/>
  <c r="AF1796" i="36"/>
  <c r="AG1796" i="36"/>
  <c r="AH1796" i="36"/>
  <c r="AI1796" i="36"/>
  <c r="AJ1796" i="36"/>
  <c r="AK1796" i="36"/>
  <c r="AL1796" i="36"/>
  <c r="AM1796" i="36"/>
  <c r="R1797" i="36"/>
  <c r="S1797" i="36"/>
  <c r="T1797" i="36"/>
  <c r="U1797" i="36"/>
  <c r="V1797" i="36"/>
  <c r="W1797" i="36"/>
  <c r="X1797" i="36"/>
  <c r="Y1797" i="36"/>
  <c r="Z1797" i="36"/>
  <c r="AA1797" i="36"/>
  <c r="AB1797" i="36"/>
  <c r="AC1797" i="36"/>
  <c r="AD1797" i="36"/>
  <c r="AE1797" i="36"/>
  <c r="AF1797" i="36"/>
  <c r="AG1797" i="36"/>
  <c r="AH1797" i="36"/>
  <c r="AI1797" i="36"/>
  <c r="AJ1797" i="36"/>
  <c r="AK1797" i="36"/>
  <c r="AL1797" i="36"/>
  <c r="AM1797" i="36"/>
  <c r="R1798" i="36"/>
  <c r="S1798" i="36"/>
  <c r="T1798" i="36"/>
  <c r="U1798" i="36"/>
  <c r="V1798" i="36"/>
  <c r="W1798" i="36"/>
  <c r="X1798" i="36"/>
  <c r="Y1798" i="36"/>
  <c r="Z1798" i="36"/>
  <c r="AA1798" i="36"/>
  <c r="AB1798" i="36"/>
  <c r="AC1798" i="36"/>
  <c r="AD1798" i="36"/>
  <c r="AE1798" i="36"/>
  <c r="AF1798" i="36"/>
  <c r="AG1798" i="36"/>
  <c r="AH1798" i="36"/>
  <c r="AI1798" i="36"/>
  <c r="AJ1798" i="36"/>
  <c r="AK1798" i="36"/>
  <c r="AL1798" i="36"/>
  <c r="AM1798" i="36"/>
  <c r="R1799" i="36"/>
  <c r="S1799" i="36"/>
  <c r="T1799" i="36"/>
  <c r="U1799" i="36"/>
  <c r="V1799" i="36"/>
  <c r="W1799" i="36"/>
  <c r="X1799" i="36"/>
  <c r="Y1799" i="36"/>
  <c r="Z1799" i="36"/>
  <c r="AA1799" i="36"/>
  <c r="AB1799" i="36"/>
  <c r="AC1799" i="36"/>
  <c r="AD1799" i="36"/>
  <c r="AE1799" i="36"/>
  <c r="AF1799" i="36"/>
  <c r="AG1799" i="36"/>
  <c r="AH1799" i="36"/>
  <c r="AI1799" i="36"/>
  <c r="AJ1799" i="36"/>
  <c r="AK1799" i="36"/>
  <c r="AL1799" i="36"/>
  <c r="AM1799" i="36"/>
  <c r="R1800" i="36"/>
  <c r="S1800" i="36"/>
  <c r="T1800" i="36"/>
  <c r="U1800" i="36"/>
  <c r="V1800" i="36"/>
  <c r="W1800" i="36"/>
  <c r="X1800" i="36"/>
  <c r="Y1800" i="36"/>
  <c r="Z1800" i="36"/>
  <c r="AA1800" i="36"/>
  <c r="AB1800" i="36"/>
  <c r="AC1800" i="36"/>
  <c r="AD1800" i="36"/>
  <c r="AE1800" i="36"/>
  <c r="AF1800" i="36"/>
  <c r="AG1800" i="36"/>
  <c r="AH1800" i="36"/>
  <c r="AI1800" i="36"/>
  <c r="AJ1800" i="36"/>
  <c r="AK1800" i="36"/>
  <c r="AL1800" i="36"/>
  <c r="AM1800" i="36"/>
  <c r="R1801" i="36"/>
  <c r="S1801" i="36"/>
  <c r="T1801" i="36"/>
  <c r="U1801" i="36"/>
  <c r="V1801" i="36"/>
  <c r="W1801" i="36"/>
  <c r="X1801" i="36"/>
  <c r="Y1801" i="36"/>
  <c r="Z1801" i="36"/>
  <c r="AA1801" i="36"/>
  <c r="AB1801" i="36"/>
  <c r="AC1801" i="36"/>
  <c r="AD1801" i="36"/>
  <c r="AE1801" i="36"/>
  <c r="AF1801" i="36"/>
  <c r="AG1801" i="36"/>
  <c r="AH1801" i="36"/>
  <c r="AI1801" i="36"/>
  <c r="AJ1801" i="36"/>
  <c r="AK1801" i="36"/>
  <c r="AL1801" i="36"/>
  <c r="AM1801" i="36"/>
  <c r="R1802" i="36"/>
  <c r="S1802" i="36"/>
  <c r="T1802" i="36"/>
  <c r="U1802" i="36"/>
  <c r="V1802" i="36"/>
  <c r="W1802" i="36"/>
  <c r="X1802" i="36"/>
  <c r="Y1802" i="36"/>
  <c r="Z1802" i="36"/>
  <c r="AA1802" i="36"/>
  <c r="AB1802" i="36"/>
  <c r="AC1802" i="36"/>
  <c r="AD1802" i="36"/>
  <c r="AE1802" i="36"/>
  <c r="AF1802" i="36"/>
  <c r="AG1802" i="36"/>
  <c r="AH1802" i="36"/>
  <c r="AI1802" i="36"/>
  <c r="AJ1802" i="36"/>
  <c r="AK1802" i="36"/>
  <c r="AL1802" i="36"/>
  <c r="AM1802" i="36"/>
  <c r="R1803" i="36"/>
  <c r="S1803" i="36"/>
  <c r="T1803" i="36"/>
  <c r="U1803" i="36"/>
  <c r="V1803" i="36"/>
  <c r="W1803" i="36"/>
  <c r="X1803" i="36"/>
  <c r="Y1803" i="36"/>
  <c r="Z1803" i="36"/>
  <c r="AA1803" i="36"/>
  <c r="AB1803" i="36"/>
  <c r="AC1803" i="36"/>
  <c r="AD1803" i="36"/>
  <c r="AE1803" i="36"/>
  <c r="AF1803" i="36"/>
  <c r="AG1803" i="36"/>
  <c r="AH1803" i="36"/>
  <c r="AI1803" i="36"/>
  <c r="AJ1803" i="36"/>
  <c r="AK1803" i="36"/>
  <c r="AL1803" i="36"/>
  <c r="AM1803" i="36"/>
  <c r="R1804" i="36"/>
  <c r="S1804" i="36"/>
  <c r="T1804" i="36"/>
  <c r="U1804" i="36"/>
  <c r="V1804" i="36"/>
  <c r="W1804" i="36"/>
  <c r="X1804" i="36"/>
  <c r="Y1804" i="36"/>
  <c r="Z1804" i="36"/>
  <c r="AA1804" i="36"/>
  <c r="AB1804" i="36"/>
  <c r="AC1804" i="36"/>
  <c r="AD1804" i="36"/>
  <c r="AE1804" i="36"/>
  <c r="AF1804" i="36"/>
  <c r="AG1804" i="36"/>
  <c r="AH1804" i="36"/>
  <c r="AI1804" i="36"/>
  <c r="AJ1804" i="36"/>
  <c r="AK1804" i="36"/>
  <c r="AL1804" i="36"/>
  <c r="AM1804" i="36"/>
  <c r="R1805" i="36"/>
  <c r="S1805" i="36"/>
  <c r="T1805" i="36"/>
  <c r="U1805" i="36"/>
  <c r="V1805" i="36"/>
  <c r="W1805" i="36"/>
  <c r="X1805" i="36"/>
  <c r="Y1805" i="36"/>
  <c r="Z1805" i="36"/>
  <c r="AA1805" i="36"/>
  <c r="AB1805" i="36"/>
  <c r="AC1805" i="36"/>
  <c r="AD1805" i="36"/>
  <c r="AE1805" i="36"/>
  <c r="AF1805" i="36"/>
  <c r="AG1805" i="36"/>
  <c r="AH1805" i="36"/>
  <c r="AI1805" i="36"/>
  <c r="AJ1805" i="36"/>
  <c r="AK1805" i="36"/>
  <c r="AL1805" i="36"/>
  <c r="AM1805" i="36"/>
  <c r="R1806" i="36"/>
  <c r="S1806" i="36"/>
  <c r="T1806" i="36"/>
  <c r="U1806" i="36"/>
  <c r="V1806" i="36"/>
  <c r="W1806" i="36"/>
  <c r="X1806" i="36"/>
  <c r="Y1806" i="36"/>
  <c r="Z1806" i="36"/>
  <c r="AA1806" i="36"/>
  <c r="AB1806" i="36"/>
  <c r="AC1806" i="36"/>
  <c r="AD1806" i="36"/>
  <c r="AE1806" i="36"/>
  <c r="AF1806" i="36"/>
  <c r="AG1806" i="36"/>
  <c r="AH1806" i="36"/>
  <c r="AI1806" i="36"/>
  <c r="AJ1806" i="36"/>
  <c r="AK1806" i="36"/>
  <c r="AL1806" i="36"/>
  <c r="AM1806" i="36"/>
  <c r="R1807" i="36"/>
  <c r="S1807" i="36"/>
  <c r="T1807" i="36"/>
  <c r="U1807" i="36"/>
  <c r="V1807" i="36"/>
  <c r="W1807" i="36"/>
  <c r="X1807" i="36"/>
  <c r="Y1807" i="36"/>
  <c r="Z1807" i="36"/>
  <c r="AA1807" i="36"/>
  <c r="AB1807" i="36"/>
  <c r="AC1807" i="36"/>
  <c r="AD1807" i="36"/>
  <c r="AE1807" i="36"/>
  <c r="AF1807" i="36"/>
  <c r="AG1807" i="36"/>
  <c r="AH1807" i="36"/>
  <c r="AI1807" i="36"/>
  <c r="AJ1807" i="36"/>
  <c r="AK1807" i="36"/>
  <c r="AL1807" i="36"/>
  <c r="AM1807" i="36"/>
  <c r="R1808" i="36"/>
  <c r="S1808" i="36"/>
  <c r="T1808" i="36"/>
  <c r="U1808" i="36"/>
  <c r="V1808" i="36"/>
  <c r="W1808" i="36"/>
  <c r="X1808" i="36"/>
  <c r="Y1808" i="36"/>
  <c r="Z1808" i="36"/>
  <c r="AA1808" i="36"/>
  <c r="AB1808" i="36"/>
  <c r="AC1808" i="36"/>
  <c r="AD1808" i="36"/>
  <c r="AE1808" i="36"/>
  <c r="AF1808" i="36"/>
  <c r="AG1808" i="36"/>
  <c r="AH1808" i="36"/>
  <c r="AI1808" i="36"/>
  <c r="AJ1808" i="36"/>
  <c r="AK1808" i="36"/>
  <c r="AL1808" i="36"/>
  <c r="AM1808" i="36"/>
  <c r="R1809" i="36"/>
  <c r="S1809" i="36"/>
  <c r="T1809" i="36"/>
  <c r="U1809" i="36"/>
  <c r="V1809" i="36"/>
  <c r="W1809" i="36"/>
  <c r="X1809" i="36"/>
  <c r="Y1809" i="36"/>
  <c r="Z1809" i="36"/>
  <c r="AA1809" i="36"/>
  <c r="AB1809" i="36"/>
  <c r="AC1809" i="36"/>
  <c r="AD1809" i="36"/>
  <c r="AE1809" i="36"/>
  <c r="AF1809" i="36"/>
  <c r="AG1809" i="36"/>
  <c r="AH1809" i="36"/>
  <c r="AI1809" i="36"/>
  <c r="AJ1809" i="36"/>
  <c r="AK1809" i="36"/>
  <c r="AL1809" i="36"/>
  <c r="AM1809" i="36"/>
  <c r="R1810" i="36"/>
  <c r="S1810" i="36"/>
  <c r="T1810" i="36"/>
  <c r="U1810" i="36"/>
  <c r="V1810" i="36"/>
  <c r="W1810" i="36"/>
  <c r="X1810" i="36"/>
  <c r="Y1810" i="36"/>
  <c r="Z1810" i="36"/>
  <c r="AA1810" i="36"/>
  <c r="AB1810" i="36"/>
  <c r="AC1810" i="36"/>
  <c r="AD1810" i="36"/>
  <c r="AE1810" i="36"/>
  <c r="AF1810" i="36"/>
  <c r="AG1810" i="36"/>
  <c r="AH1810" i="36"/>
  <c r="AI1810" i="36"/>
  <c r="AJ1810" i="36"/>
  <c r="AK1810" i="36"/>
  <c r="AL1810" i="36"/>
  <c r="AM1810" i="36"/>
  <c r="R1811" i="36"/>
  <c r="S1811" i="36"/>
  <c r="T1811" i="36"/>
  <c r="U1811" i="36"/>
  <c r="V1811" i="36"/>
  <c r="W1811" i="36"/>
  <c r="X1811" i="36"/>
  <c r="Y1811" i="36"/>
  <c r="Z1811" i="36"/>
  <c r="AA1811" i="36"/>
  <c r="AB1811" i="36"/>
  <c r="AC1811" i="36"/>
  <c r="AD1811" i="36"/>
  <c r="AE1811" i="36"/>
  <c r="AF1811" i="36"/>
  <c r="AG1811" i="36"/>
  <c r="AH1811" i="36"/>
  <c r="AI1811" i="36"/>
  <c r="AJ1811" i="36"/>
  <c r="AK1811" i="36"/>
  <c r="AL1811" i="36"/>
  <c r="AM1811" i="36"/>
  <c r="R1812" i="36"/>
  <c r="S1812" i="36"/>
  <c r="T1812" i="36"/>
  <c r="U1812" i="36"/>
  <c r="V1812" i="36"/>
  <c r="W1812" i="36"/>
  <c r="X1812" i="36"/>
  <c r="Y1812" i="36"/>
  <c r="Z1812" i="36"/>
  <c r="AA1812" i="36"/>
  <c r="AB1812" i="36"/>
  <c r="AC1812" i="36"/>
  <c r="AD1812" i="36"/>
  <c r="AE1812" i="36"/>
  <c r="AF1812" i="36"/>
  <c r="AG1812" i="36"/>
  <c r="AH1812" i="36"/>
  <c r="AI1812" i="36"/>
  <c r="AJ1812" i="36"/>
  <c r="AK1812" i="36"/>
  <c r="AL1812" i="36"/>
  <c r="AM1812" i="36"/>
  <c r="R1813" i="36"/>
  <c r="S1813" i="36"/>
  <c r="T1813" i="36"/>
  <c r="U1813" i="36"/>
  <c r="V1813" i="36"/>
  <c r="W1813" i="36"/>
  <c r="X1813" i="36"/>
  <c r="Y1813" i="36"/>
  <c r="Z1813" i="36"/>
  <c r="AA1813" i="36"/>
  <c r="AB1813" i="36"/>
  <c r="AC1813" i="36"/>
  <c r="AD1813" i="36"/>
  <c r="AE1813" i="36"/>
  <c r="AF1813" i="36"/>
  <c r="AG1813" i="36"/>
  <c r="AH1813" i="36"/>
  <c r="AI1813" i="36"/>
  <c r="AJ1813" i="36"/>
  <c r="AK1813" i="36"/>
  <c r="AL1813" i="36"/>
  <c r="AM1813" i="36"/>
  <c r="R1814" i="36"/>
  <c r="S1814" i="36"/>
  <c r="T1814" i="36"/>
  <c r="U1814" i="36"/>
  <c r="V1814" i="36"/>
  <c r="W1814" i="36"/>
  <c r="X1814" i="36"/>
  <c r="Y1814" i="36"/>
  <c r="Z1814" i="36"/>
  <c r="AA1814" i="36"/>
  <c r="AB1814" i="36"/>
  <c r="AC1814" i="36"/>
  <c r="AD1814" i="36"/>
  <c r="AE1814" i="36"/>
  <c r="AF1814" i="36"/>
  <c r="AG1814" i="36"/>
  <c r="AH1814" i="36"/>
  <c r="AI1814" i="36"/>
  <c r="AJ1814" i="36"/>
  <c r="AK1814" i="36"/>
  <c r="AL1814" i="36"/>
  <c r="AM1814" i="36"/>
  <c r="R1815" i="36"/>
  <c r="S1815" i="36"/>
  <c r="T1815" i="36"/>
  <c r="U1815" i="36"/>
  <c r="V1815" i="36"/>
  <c r="W1815" i="36"/>
  <c r="X1815" i="36"/>
  <c r="Y1815" i="36"/>
  <c r="Z1815" i="36"/>
  <c r="AA1815" i="36"/>
  <c r="AB1815" i="36"/>
  <c r="AC1815" i="36"/>
  <c r="AD1815" i="36"/>
  <c r="AE1815" i="36"/>
  <c r="AF1815" i="36"/>
  <c r="AG1815" i="36"/>
  <c r="AH1815" i="36"/>
  <c r="AI1815" i="36"/>
  <c r="AJ1815" i="36"/>
  <c r="AK1815" i="36"/>
  <c r="AL1815" i="36"/>
  <c r="AM1815" i="36"/>
  <c r="R1816" i="36"/>
  <c r="S1816" i="36"/>
  <c r="T1816" i="36"/>
  <c r="U1816" i="36"/>
  <c r="V1816" i="36"/>
  <c r="W1816" i="36"/>
  <c r="X1816" i="36"/>
  <c r="Y1816" i="36"/>
  <c r="Z1816" i="36"/>
  <c r="AA1816" i="36"/>
  <c r="AB1816" i="36"/>
  <c r="AC1816" i="36"/>
  <c r="AD1816" i="36"/>
  <c r="AE1816" i="36"/>
  <c r="AF1816" i="36"/>
  <c r="AG1816" i="36"/>
  <c r="AH1816" i="36"/>
  <c r="AI1816" i="36"/>
  <c r="AJ1816" i="36"/>
  <c r="AK1816" i="36"/>
  <c r="AL1816" i="36"/>
  <c r="AM1816" i="36"/>
  <c r="R1817" i="36"/>
  <c r="S1817" i="36"/>
  <c r="T1817" i="36"/>
  <c r="U1817" i="36"/>
  <c r="V1817" i="36"/>
  <c r="W1817" i="36"/>
  <c r="X1817" i="36"/>
  <c r="Y1817" i="36"/>
  <c r="Z1817" i="36"/>
  <c r="AA1817" i="36"/>
  <c r="AB1817" i="36"/>
  <c r="AC1817" i="36"/>
  <c r="AD1817" i="36"/>
  <c r="AE1817" i="36"/>
  <c r="AF1817" i="36"/>
  <c r="AG1817" i="36"/>
  <c r="AH1817" i="36"/>
  <c r="AI1817" i="36"/>
  <c r="AJ1817" i="36"/>
  <c r="AK1817" i="36"/>
  <c r="AL1817" i="36"/>
  <c r="AM1817" i="36"/>
  <c r="R1818" i="36"/>
  <c r="S1818" i="36"/>
  <c r="T1818" i="36"/>
  <c r="U1818" i="36"/>
  <c r="V1818" i="36"/>
  <c r="W1818" i="36"/>
  <c r="X1818" i="36"/>
  <c r="Y1818" i="36"/>
  <c r="Z1818" i="36"/>
  <c r="AA1818" i="36"/>
  <c r="AB1818" i="36"/>
  <c r="AC1818" i="36"/>
  <c r="AD1818" i="36"/>
  <c r="AE1818" i="36"/>
  <c r="AF1818" i="36"/>
  <c r="AG1818" i="36"/>
  <c r="AH1818" i="36"/>
  <c r="AI1818" i="36"/>
  <c r="AJ1818" i="36"/>
  <c r="AK1818" i="36"/>
  <c r="AL1818" i="36"/>
  <c r="AM1818" i="36"/>
  <c r="R1819" i="36"/>
  <c r="S1819" i="36"/>
  <c r="T1819" i="36"/>
  <c r="U1819" i="36"/>
  <c r="V1819" i="36"/>
  <c r="W1819" i="36"/>
  <c r="X1819" i="36"/>
  <c r="Y1819" i="36"/>
  <c r="Z1819" i="36"/>
  <c r="AA1819" i="36"/>
  <c r="AB1819" i="36"/>
  <c r="AC1819" i="36"/>
  <c r="AD1819" i="36"/>
  <c r="AE1819" i="36"/>
  <c r="AF1819" i="36"/>
  <c r="AG1819" i="36"/>
  <c r="AH1819" i="36"/>
  <c r="AI1819" i="36"/>
  <c r="AJ1819" i="36"/>
  <c r="AK1819" i="36"/>
  <c r="AL1819" i="36"/>
  <c r="AM1819" i="36"/>
  <c r="R1820" i="36"/>
  <c r="S1820" i="36"/>
  <c r="T1820" i="36"/>
  <c r="U1820" i="36"/>
  <c r="V1820" i="36"/>
  <c r="W1820" i="36"/>
  <c r="X1820" i="36"/>
  <c r="Y1820" i="36"/>
  <c r="Z1820" i="36"/>
  <c r="AA1820" i="36"/>
  <c r="AB1820" i="36"/>
  <c r="AC1820" i="36"/>
  <c r="AD1820" i="36"/>
  <c r="AE1820" i="36"/>
  <c r="AF1820" i="36"/>
  <c r="AG1820" i="36"/>
  <c r="AH1820" i="36"/>
  <c r="AI1820" i="36"/>
  <c r="AJ1820" i="36"/>
  <c r="AK1820" i="36"/>
  <c r="AL1820" i="36"/>
  <c r="AM1820" i="36"/>
  <c r="R1821" i="36"/>
  <c r="S1821" i="36"/>
  <c r="T1821" i="36"/>
  <c r="U1821" i="36"/>
  <c r="V1821" i="36"/>
  <c r="W1821" i="36"/>
  <c r="X1821" i="36"/>
  <c r="Y1821" i="36"/>
  <c r="Z1821" i="36"/>
  <c r="AA1821" i="36"/>
  <c r="AB1821" i="36"/>
  <c r="AC1821" i="36"/>
  <c r="AD1821" i="36"/>
  <c r="AE1821" i="36"/>
  <c r="AF1821" i="36"/>
  <c r="AG1821" i="36"/>
  <c r="AH1821" i="36"/>
  <c r="AI1821" i="36"/>
  <c r="AJ1821" i="36"/>
  <c r="AK1821" i="36"/>
  <c r="AL1821" i="36"/>
  <c r="AM1821" i="36"/>
  <c r="R1822" i="36"/>
  <c r="S1822" i="36"/>
  <c r="T1822" i="36"/>
  <c r="U1822" i="36"/>
  <c r="V1822" i="36"/>
  <c r="W1822" i="36"/>
  <c r="X1822" i="36"/>
  <c r="Y1822" i="36"/>
  <c r="Z1822" i="36"/>
  <c r="AA1822" i="36"/>
  <c r="AB1822" i="36"/>
  <c r="AC1822" i="36"/>
  <c r="AD1822" i="36"/>
  <c r="AE1822" i="36"/>
  <c r="AF1822" i="36"/>
  <c r="AG1822" i="36"/>
  <c r="AH1822" i="36"/>
  <c r="AI1822" i="36"/>
  <c r="AJ1822" i="36"/>
  <c r="AK1822" i="36"/>
  <c r="AL1822" i="36"/>
  <c r="AM1822" i="36"/>
  <c r="R1823" i="36"/>
  <c r="S1823" i="36"/>
  <c r="T1823" i="36"/>
  <c r="U1823" i="36"/>
  <c r="V1823" i="36"/>
  <c r="W1823" i="36"/>
  <c r="X1823" i="36"/>
  <c r="Y1823" i="36"/>
  <c r="Z1823" i="36"/>
  <c r="AA1823" i="36"/>
  <c r="AB1823" i="36"/>
  <c r="AC1823" i="36"/>
  <c r="AD1823" i="36"/>
  <c r="AE1823" i="36"/>
  <c r="AF1823" i="36"/>
  <c r="AG1823" i="36"/>
  <c r="AH1823" i="36"/>
  <c r="AI1823" i="36"/>
  <c r="AJ1823" i="36"/>
  <c r="AK1823" i="36"/>
  <c r="AL1823" i="36"/>
  <c r="AM1823" i="36"/>
  <c r="R1824" i="36"/>
  <c r="S1824" i="36"/>
  <c r="T1824" i="36"/>
  <c r="U1824" i="36"/>
  <c r="V1824" i="36"/>
  <c r="W1824" i="36"/>
  <c r="X1824" i="36"/>
  <c r="Y1824" i="36"/>
  <c r="Z1824" i="36"/>
  <c r="AA1824" i="36"/>
  <c r="AB1824" i="36"/>
  <c r="AC1824" i="36"/>
  <c r="AD1824" i="36"/>
  <c r="AE1824" i="36"/>
  <c r="AF1824" i="36"/>
  <c r="AG1824" i="36"/>
  <c r="AH1824" i="36"/>
  <c r="AI1824" i="36"/>
  <c r="AJ1824" i="36"/>
  <c r="AK1824" i="36"/>
  <c r="AL1824" i="36"/>
  <c r="AM1824" i="36"/>
  <c r="R1825" i="36"/>
  <c r="S1825" i="36"/>
  <c r="T1825" i="36"/>
  <c r="U1825" i="36"/>
  <c r="V1825" i="36"/>
  <c r="W1825" i="36"/>
  <c r="X1825" i="36"/>
  <c r="Y1825" i="36"/>
  <c r="Z1825" i="36"/>
  <c r="AA1825" i="36"/>
  <c r="AB1825" i="36"/>
  <c r="AC1825" i="36"/>
  <c r="AD1825" i="36"/>
  <c r="AE1825" i="36"/>
  <c r="AF1825" i="36"/>
  <c r="AG1825" i="36"/>
  <c r="AH1825" i="36"/>
  <c r="AI1825" i="36"/>
  <c r="AJ1825" i="36"/>
  <c r="AK1825" i="36"/>
  <c r="AL1825" i="36"/>
  <c r="AM1825" i="36"/>
  <c r="R1826" i="36"/>
  <c r="S1826" i="36"/>
  <c r="T1826" i="36"/>
  <c r="U1826" i="36"/>
  <c r="V1826" i="36"/>
  <c r="W1826" i="36"/>
  <c r="X1826" i="36"/>
  <c r="Y1826" i="36"/>
  <c r="Z1826" i="36"/>
  <c r="AA1826" i="36"/>
  <c r="AB1826" i="36"/>
  <c r="AC1826" i="36"/>
  <c r="AD1826" i="36"/>
  <c r="AE1826" i="36"/>
  <c r="AF1826" i="36"/>
  <c r="AG1826" i="36"/>
  <c r="AH1826" i="36"/>
  <c r="AI1826" i="36"/>
  <c r="AJ1826" i="36"/>
  <c r="AK1826" i="36"/>
  <c r="AL1826" i="36"/>
  <c r="AM1826" i="36"/>
  <c r="R1827" i="36"/>
  <c r="S1827" i="36"/>
  <c r="T1827" i="36"/>
  <c r="U1827" i="36"/>
  <c r="V1827" i="36"/>
  <c r="W1827" i="36"/>
  <c r="X1827" i="36"/>
  <c r="Y1827" i="36"/>
  <c r="Z1827" i="36"/>
  <c r="AA1827" i="36"/>
  <c r="AB1827" i="36"/>
  <c r="AC1827" i="36"/>
  <c r="AD1827" i="36"/>
  <c r="AE1827" i="36"/>
  <c r="AF1827" i="36"/>
  <c r="AG1827" i="36"/>
  <c r="AH1827" i="36"/>
  <c r="AI1827" i="36"/>
  <c r="AJ1827" i="36"/>
  <c r="AK1827" i="36"/>
  <c r="AL1827" i="36"/>
  <c r="AM1827" i="36"/>
  <c r="R1828" i="36"/>
  <c r="S1828" i="36"/>
  <c r="T1828" i="36"/>
  <c r="U1828" i="36"/>
  <c r="V1828" i="36"/>
  <c r="W1828" i="36"/>
  <c r="X1828" i="36"/>
  <c r="Y1828" i="36"/>
  <c r="Z1828" i="36"/>
  <c r="AA1828" i="36"/>
  <c r="AB1828" i="36"/>
  <c r="AC1828" i="36"/>
  <c r="AD1828" i="36"/>
  <c r="AE1828" i="36"/>
  <c r="AF1828" i="36"/>
  <c r="AG1828" i="36"/>
  <c r="AH1828" i="36"/>
  <c r="AI1828" i="36"/>
  <c r="AJ1828" i="36"/>
  <c r="AK1828" i="36"/>
  <c r="AL1828" i="36"/>
  <c r="AM1828" i="36"/>
  <c r="R1829" i="36"/>
  <c r="S1829" i="36"/>
  <c r="T1829" i="36"/>
  <c r="U1829" i="36"/>
  <c r="V1829" i="36"/>
  <c r="W1829" i="36"/>
  <c r="X1829" i="36"/>
  <c r="Y1829" i="36"/>
  <c r="Z1829" i="36"/>
  <c r="AA1829" i="36"/>
  <c r="AB1829" i="36"/>
  <c r="AC1829" i="36"/>
  <c r="AD1829" i="36"/>
  <c r="AE1829" i="36"/>
  <c r="AF1829" i="36"/>
  <c r="AG1829" i="36"/>
  <c r="AH1829" i="36"/>
  <c r="AI1829" i="36"/>
  <c r="AJ1829" i="36"/>
  <c r="AK1829" i="36"/>
  <c r="AL1829" i="36"/>
  <c r="AM1829" i="36"/>
  <c r="R1830" i="36"/>
  <c r="S1830" i="36"/>
  <c r="T1830" i="36"/>
  <c r="U1830" i="36"/>
  <c r="V1830" i="36"/>
  <c r="W1830" i="36"/>
  <c r="X1830" i="36"/>
  <c r="Y1830" i="36"/>
  <c r="Z1830" i="36"/>
  <c r="AA1830" i="36"/>
  <c r="AB1830" i="36"/>
  <c r="AC1830" i="36"/>
  <c r="AD1830" i="36"/>
  <c r="AE1830" i="36"/>
  <c r="AF1830" i="36"/>
  <c r="AG1830" i="36"/>
  <c r="AH1830" i="36"/>
  <c r="AI1830" i="36"/>
  <c r="AJ1830" i="36"/>
  <c r="AK1830" i="36"/>
  <c r="AL1830" i="36"/>
  <c r="AM1830" i="36"/>
  <c r="R1831" i="36"/>
  <c r="S1831" i="36"/>
  <c r="T1831" i="36"/>
  <c r="U1831" i="36"/>
  <c r="V1831" i="36"/>
  <c r="W1831" i="36"/>
  <c r="X1831" i="36"/>
  <c r="Y1831" i="36"/>
  <c r="Z1831" i="36"/>
  <c r="AA1831" i="36"/>
  <c r="AB1831" i="36"/>
  <c r="AC1831" i="36"/>
  <c r="AD1831" i="36"/>
  <c r="AE1831" i="36"/>
  <c r="AF1831" i="36"/>
  <c r="AG1831" i="36"/>
  <c r="AH1831" i="36"/>
  <c r="AI1831" i="36"/>
  <c r="AJ1831" i="36"/>
  <c r="AK1831" i="36"/>
  <c r="AL1831" i="36"/>
  <c r="AM1831" i="36"/>
  <c r="R1832" i="36"/>
  <c r="S1832" i="36"/>
  <c r="T1832" i="36"/>
  <c r="U1832" i="36"/>
  <c r="V1832" i="36"/>
  <c r="W1832" i="36"/>
  <c r="X1832" i="36"/>
  <c r="Y1832" i="36"/>
  <c r="Z1832" i="36"/>
  <c r="AA1832" i="36"/>
  <c r="AB1832" i="36"/>
  <c r="AC1832" i="36"/>
  <c r="AD1832" i="36"/>
  <c r="AE1832" i="36"/>
  <c r="AF1832" i="36"/>
  <c r="AG1832" i="36"/>
  <c r="AH1832" i="36"/>
  <c r="AI1832" i="36"/>
  <c r="AJ1832" i="36"/>
  <c r="AK1832" i="36"/>
  <c r="AL1832" i="36"/>
  <c r="AM1832" i="36"/>
  <c r="R1833" i="36"/>
  <c r="S1833" i="36"/>
  <c r="T1833" i="36"/>
  <c r="U1833" i="36"/>
  <c r="V1833" i="36"/>
  <c r="W1833" i="36"/>
  <c r="X1833" i="36"/>
  <c r="Y1833" i="36"/>
  <c r="Z1833" i="36"/>
  <c r="AA1833" i="36"/>
  <c r="AB1833" i="36"/>
  <c r="AC1833" i="36"/>
  <c r="AD1833" i="36"/>
  <c r="AE1833" i="36"/>
  <c r="AF1833" i="36"/>
  <c r="AG1833" i="36"/>
  <c r="AH1833" i="36"/>
  <c r="AI1833" i="36"/>
  <c r="AJ1833" i="36"/>
  <c r="AK1833" i="36"/>
  <c r="AL1833" i="36"/>
  <c r="AM1833" i="36"/>
  <c r="R1834" i="36"/>
  <c r="S1834" i="36"/>
  <c r="T1834" i="36"/>
  <c r="U1834" i="36"/>
  <c r="V1834" i="36"/>
  <c r="W1834" i="36"/>
  <c r="X1834" i="36"/>
  <c r="Y1834" i="36"/>
  <c r="Z1834" i="36"/>
  <c r="AA1834" i="36"/>
  <c r="AB1834" i="36"/>
  <c r="AC1834" i="36"/>
  <c r="AD1834" i="36"/>
  <c r="AE1834" i="36"/>
  <c r="AF1834" i="36"/>
  <c r="AG1834" i="36"/>
  <c r="AH1834" i="36"/>
  <c r="AI1834" i="36"/>
  <c r="AJ1834" i="36"/>
  <c r="AK1834" i="36"/>
  <c r="AL1834" i="36"/>
  <c r="AM1834" i="36"/>
  <c r="R1835" i="36"/>
  <c r="S1835" i="36"/>
  <c r="T1835" i="36"/>
  <c r="U1835" i="36"/>
  <c r="V1835" i="36"/>
  <c r="W1835" i="36"/>
  <c r="X1835" i="36"/>
  <c r="Y1835" i="36"/>
  <c r="Z1835" i="36"/>
  <c r="AA1835" i="36"/>
  <c r="AB1835" i="36"/>
  <c r="AC1835" i="36"/>
  <c r="AD1835" i="36"/>
  <c r="AE1835" i="36"/>
  <c r="AF1835" i="36"/>
  <c r="AG1835" i="36"/>
  <c r="AH1835" i="36"/>
  <c r="AI1835" i="36"/>
  <c r="AJ1835" i="36"/>
  <c r="AK1835" i="36"/>
  <c r="AL1835" i="36"/>
  <c r="AM1835" i="36"/>
  <c r="R1836" i="36"/>
  <c r="S1836" i="36"/>
  <c r="T1836" i="36"/>
  <c r="U1836" i="36"/>
  <c r="V1836" i="36"/>
  <c r="W1836" i="36"/>
  <c r="X1836" i="36"/>
  <c r="Y1836" i="36"/>
  <c r="Z1836" i="36"/>
  <c r="AA1836" i="36"/>
  <c r="AB1836" i="36"/>
  <c r="AC1836" i="36"/>
  <c r="AD1836" i="36"/>
  <c r="AE1836" i="36"/>
  <c r="AF1836" i="36"/>
  <c r="AG1836" i="36"/>
  <c r="AH1836" i="36"/>
  <c r="AI1836" i="36"/>
  <c r="AJ1836" i="36"/>
  <c r="AK1836" i="36"/>
  <c r="AL1836" i="36"/>
  <c r="AM1836" i="36"/>
  <c r="R1837" i="36"/>
  <c r="S1837" i="36"/>
  <c r="T1837" i="36"/>
  <c r="U1837" i="36"/>
  <c r="V1837" i="36"/>
  <c r="W1837" i="36"/>
  <c r="X1837" i="36"/>
  <c r="Y1837" i="36"/>
  <c r="Z1837" i="36"/>
  <c r="AA1837" i="36"/>
  <c r="AB1837" i="36"/>
  <c r="AC1837" i="36"/>
  <c r="AD1837" i="36"/>
  <c r="AE1837" i="36"/>
  <c r="AF1837" i="36"/>
  <c r="AG1837" i="36"/>
  <c r="AH1837" i="36"/>
  <c r="AI1837" i="36"/>
  <c r="AJ1837" i="36"/>
  <c r="AK1837" i="36"/>
  <c r="AL1837" i="36"/>
  <c r="AM1837" i="36"/>
  <c r="R1838" i="36"/>
  <c r="S1838" i="36"/>
  <c r="T1838" i="36"/>
  <c r="U1838" i="36"/>
  <c r="V1838" i="36"/>
  <c r="W1838" i="36"/>
  <c r="X1838" i="36"/>
  <c r="Y1838" i="36"/>
  <c r="Z1838" i="36"/>
  <c r="AA1838" i="36"/>
  <c r="AB1838" i="36"/>
  <c r="AC1838" i="36"/>
  <c r="AD1838" i="36"/>
  <c r="AE1838" i="36"/>
  <c r="AF1838" i="36"/>
  <c r="AG1838" i="36"/>
  <c r="AH1838" i="36"/>
  <c r="AI1838" i="36"/>
  <c r="AJ1838" i="36"/>
  <c r="AK1838" i="36"/>
  <c r="AL1838" i="36"/>
  <c r="AM1838" i="36"/>
  <c r="R1839" i="36"/>
  <c r="S1839" i="36"/>
  <c r="T1839" i="36"/>
  <c r="U1839" i="36"/>
  <c r="V1839" i="36"/>
  <c r="W1839" i="36"/>
  <c r="X1839" i="36"/>
  <c r="Y1839" i="36"/>
  <c r="Z1839" i="36"/>
  <c r="AA1839" i="36"/>
  <c r="AB1839" i="36"/>
  <c r="AC1839" i="36"/>
  <c r="AD1839" i="36"/>
  <c r="AE1839" i="36"/>
  <c r="AF1839" i="36"/>
  <c r="AG1839" i="36"/>
  <c r="AH1839" i="36"/>
  <c r="AI1839" i="36"/>
  <c r="AJ1839" i="36"/>
  <c r="AK1839" i="36"/>
  <c r="AL1839" i="36"/>
  <c r="AM1839" i="36"/>
  <c r="R1840" i="36"/>
  <c r="S1840" i="36"/>
  <c r="T1840" i="36"/>
  <c r="U1840" i="36"/>
  <c r="V1840" i="36"/>
  <c r="W1840" i="36"/>
  <c r="X1840" i="36"/>
  <c r="Y1840" i="36"/>
  <c r="Z1840" i="36"/>
  <c r="AA1840" i="36"/>
  <c r="AB1840" i="36"/>
  <c r="AC1840" i="36"/>
  <c r="AD1840" i="36"/>
  <c r="AE1840" i="36"/>
  <c r="AF1840" i="36"/>
  <c r="AG1840" i="36"/>
  <c r="AH1840" i="36"/>
  <c r="AI1840" i="36"/>
  <c r="AJ1840" i="36"/>
  <c r="AK1840" i="36"/>
  <c r="AL1840" i="36"/>
  <c r="AM1840" i="36"/>
  <c r="R1841" i="36"/>
  <c r="S1841" i="36"/>
  <c r="T1841" i="36"/>
  <c r="U1841" i="36"/>
  <c r="V1841" i="36"/>
  <c r="W1841" i="36"/>
  <c r="X1841" i="36"/>
  <c r="Y1841" i="36"/>
  <c r="Z1841" i="36"/>
  <c r="AA1841" i="36"/>
  <c r="AB1841" i="36"/>
  <c r="AC1841" i="36"/>
  <c r="AD1841" i="36"/>
  <c r="AE1841" i="36"/>
  <c r="AF1841" i="36"/>
  <c r="AG1841" i="36"/>
  <c r="AH1841" i="36"/>
  <c r="AI1841" i="36"/>
  <c r="AJ1841" i="36"/>
  <c r="AK1841" i="36"/>
  <c r="AL1841" i="36"/>
  <c r="AM1841" i="36"/>
  <c r="R1842" i="36"/>
  <c r="S1842" i="36"/>
  <c r="T1842" i="36"/>
  <c r="U1842" i="36"/>
  <c r="V1842" i="36"/>
  <c r="W1842" i="36"/>
  <c r="X1842" i="36"/>
  <c r="Y1842" i="36"/>
  <c r="Z1842" i="36"/>
  <c r="AA1842" i="36"/>
  <c r="AB1842" i="36"/>
  <c r="AC1842" i="36"/>
  <c r="AD1842" i="36"/>
  <c r="AE1842" i="36"/>
  <c r="AF1842" i="36"/>
  <c r="AG1842" i="36"/>
  <c r="AH1842" i="36"/>
  <c r="AI1842" i="36"/>
  <c r="AJ1842" i="36"/>
  <c r="AK1842" i="36"/>
  <c r="AL1842" i="36"/>
  <c r="AM1842" i="36"/>
  <c r="R1843" i="36"/>
  <c r="S1843" i="36"/>
  <c r="T1843" i="36"/>
  <c r="U1843" i="36"/>
  <c r="V1843" i="36"/>
  <c r="W1843" i="36"/>
  <c r="X1843" i="36"/>
  <c r="Y1843" i="36"/>
  <c r="Z1843" i="36"/>
  <c r="AA1843" i="36"/>
  <c r="AB1843" i="36"/>
  <c r="AC1843" i="36"/>
  <c r="AD1843" i="36"/>
  <c r="AE1843" i="36"/>
  <c r="AF1843" i="36"/>
  <c r="AG1843" i="36"/>
  <c r="AH1843" i="36"/>
  <c r="AI1843" i="36"/>
  <c r="AJ1843" i="36"/>
  <c r="AK1843" i="36"/>
  <c r="AL1843" i="36"/>
  <c r="AM1843" i="36"/>
  <c r="R1844" i="36"/>
  <c r="S1844" i="36"/>
  <c r="T1844" i="36"/>
  <c r="U1844" i="36"/>
  <c r="V1844" i="36"/>
  <c r="W1844" i="36"/>
  <c r="X1844" i="36"/>
  <c r="Y1844" i="36"/>
  <c r="Z1844" i="36"/>
  <c r="AA1844" i="36"/>
  <c r="AB1844" i="36"/>
  <c r="AC1844" i="36"/>
  <c r="AD1844" i="36"/>
  <c r="AE1844" i="36"/>
  <c r="AF1844" i="36"/>
  <c r="AG1844" i="36"/>
  <c r="AH1844" i="36"/>
  <c r="AI1844" i="36"/>
  <c r="AJ1844" i="36"/>
  <c r="AK1844" i="36"/>
  <c r="AL1844" i="36"/>
  <c r="AM1844" i="36"/>
  <c r="R1845" i="36"/>
  <c r="S1845" i="36"/>
  <c r="T1845" i="36"/>
  <c r="U1845" i="36"/>
  <c r="V1845" i="36"/>
  <c r="W1845" i="36"/>
  <c r="X1845" i="36"/>
  <c r="Y1845" i="36"/>
  <c r="Z1845" i="36"/>
  <c r="AA1845" i="36"/>
  <c r="AB1845" i="36"/>
  <c r="AC1845" i="36"/>
  <c r="AD1845" i="36"/>
  <c r="AE1845" i="36"/>
  <c r="AF1845" i="36"/>
  <c r="AG1845" i="36"/>
  <c r="AH1845" i="36"/>
  <c r="AI1845" i="36"/>
  <c r="AJ1845" i="36"/>
  <c r="AK1845" i="36"/>
  <c r="AL1845" i="36"/>
  <c r="AM1845" i="36"/>
  <c r="R1846" i="36"/>
  <c r="S1846" i="36"/>
  <c r="T1846" i="36"/>
  <c r="U1846" i="36"/>
  <c r="V1846" i="36"/>
  <c r="W1846" i="36"/>
  <c r="X1846" i="36"/>
  <c r="Y1846" i="36"/>
  <c r="Z1846" i="36"/>
  <c r="AA1846" i="36"/>
  <c r="AB1846" i="36"/>
  <c r="AC1846" i="36"/>
  <c r="AD1846" i="36"/>
  <c r="AE1846" i="36"/>
  <c r="AF1846" i="36"/>
  <c r="AG1846" i="36"/>
  <c r="AH1846" i="36"/>
  <c r="AI1846" i="36"/>
  <c r="AJ1846" i="36"/>
  <c r="AK1846" i="36"/>
  <c r="AL1846" i="36"/>
  <c r="AM1846" i="36"/>
  <c r="R1847" i="36"/>
  <c r="S1847" i="36"/>
  <c r="T1847" i="36"/>
  <c r="U1847" i="36"/>
  <c r="V1847" i="36"/>
  <c r="W1847" i="36"/>
  <c r="X1847" i="36"/>
  <c r="Y1847" i="36"/>
  <c r="Z1847" i="36"/>
  <c r="AA1847" i="36"/>
  <c r="AB1847" i="36"/>
  <c r="AC1847" i="36"/>
  <c r="AD1847" i="36"/>
  <c r="AE1847" i="36"/>
  <c r="AF1847" i="36"/>
  <c r="AG1847" i="36"/>
  <c r="AH1847" i="36"/>
  <c r="AI1847" i="36"/>
  <c r="AJ1847" i="36"/>
  <c r="AK1847" i="36"/>
  <c r="AL1847" i="36"/>
  <c r="AM1847" i="36"/>
  <c r="R1848" i="36"/>
  <c r="S1848" i="36"/>
  <c r="T1848" i="36"/>
  <c r="U1848" i="36"/>
  <c r="V1848" i="36"/>
  <c r="W1848" i="36"/>
  <c r="X1848" i="36"/>
  <c r="Y1848" i="36"/>
  <c r="Z1848" i="36"/>
  <c r="AA1848" i="36"/>
  <c r="AB1848" i="36"/>
  <c r="AC1848" i="36"/>
  <c r="AD1848" i="36"/>
  <c r="AE1848" i="36"/>
  <c r="AF1848" i="36"/>
  <c r="AG1848" i="36"/>
  <c r="AH1848" i="36"/>
  <c r="AI1848" i="36"/>
  <c r="AJ1848" i="36"/>
  <c r="AK1848" i="36"/>
  <c r="AL1848" i="36"/>
  <c r="AM1848" i="36"/>
  <c r="R1849" i="36"/>
  <c r="S1849" i="36"/>
  <c r="T1849" i="36"/>
  <c r="U1849" i="36"/>
  <c r="V1849" i="36"/>
  <c r="W1849" i="36"/>
  <c r="X1849" i="36"/>
  <c r="Y1849" i="36"/>
  <c r="Z1849" i="36"/>
  <c r="AA1849" i="36"/>
  <c r="AB1849" i="36"/>
  <c r="AC1849" i="36"/>
  <c r="AD1849" i="36"/>
  <c r="AE1849" i="36"/>
  <c r="AF1849" i="36"/>
  <c r="AG1849" i="36"/>
  <c r="AH1849" i="36"/>
  <c r="AI1849" i="36"/>
  <c r="AJ1849" i="36"/>
  <c r="AK1849" i="36"/>
  <c r="AL1849" i="36"/>
  <c r="AM1849" i="36"/>
  <c r="R1850" i="36"/>
  <c r="S1850" i="36"/>
  <c r="T1850" i="36"/>
  <c r="U1850" i="36"/>
  <c r="V1850" i="36"/>
  <c r="W1850" i="36"/>
  <c r="X1850" i="36"/>
  <c r="Y1850" i="36"/>
  <c r="Z1850" i="36"/>
  <c r="AA1850" i="36"/>
  <c r="AB1850" i="36"/>
  <c r="AC1850" i="36"/>
  <c r="AD1850" i="36"/>
  <c r="AE1850" i="36"/>
  <c r="AF1850" i="36"/>
  <c r="AG1850" i="36"/>
  <c r="AH1850" i="36"/>
  <c r="AI1850" i="36"/>
  <c r="AJ1850" i="36"/>
  <c r="AK1850" i="36"/>
  <c r="AL1850" i="36"/>
  <c r="AM1850" i="36"/>
  <c r="R1851" i="36"/>
  <c r="S1851" i="36"/>
  <c r="T1851" i="36"/>
  <c r="U1851" i="36"/>
  <c r="V1851" i="36"/>
  <c r="W1851" i="36"/>
  <c r="X1851" i="36"/>
  <c r="Y1851" i="36"/>
  <c r="Z1851" i="36"/>
  <c r="AA1851" i="36"/>
  <c r="AB1851" i="36"/>
  <c r="AC1851" i="36"/>
  <c r="AD1851" i="36"/>
  <c r="AE1851" i="36"/>
  <c r="AF1851" i="36"/>
  <c r="AG1851" i="36"/>
  <c r="AH1851" i="36"/>
  <c r="AI1851" i="36"/>
  <c r="AJ1851" i="36"/>
  <c r="AK1851" i="36"/>
  <c r="AL1851" i="36"/>
  <c r="AM1851" i="36"/>
  <c r="R1852" i="36"/>
  <c r="S1852" i="36"/>
  <c r="T1852" i="36"/>
  <c r="U1852" i="36"/>
  <c r="V1852" i="36"/>
  <c r="W1852" i="36"/>
  <c r="X1852" i="36"/>
  <c r="Y1852" i="36"/>
  <c r="Z1852" i="36"/>
  <c r="AA1852" i="36"/>
  <c r="AB1852" i="36"/>
  <c r="AC1852" i="36"/>
  <c r="AD1852" i="36"/>
  <c r="AE1852" i="36"/>
  <c r="AF1852" i="36"/>
  <c r="AG1852" i="36"/>
  <c r="AH1852" i="36"/>
  <c r="AI1852" i="36"/>
  <c r="AJ1852" i="36"/>
  <c r="AK1852" i="36"/>
  <c r="AL1852" i="36"/>
  <c r="AM1852" i="36"/>
  <c r="R1853" i="36"/>
  <c r="S1853" i="36"/>
  <c r="T1853" i="36"/>
  <c r="U1853" i="36"/>
  <c r="V1853" i="36"/>
  <c r="W1853" i="36"/>
  <c r="X1853" i="36"/>
  <c r="Y1853" i="36"/>
  <c r="Z1853" i="36"/>
  <c r="AA1853" i="36"/>
  <c r="AB1853" i="36"/>
  <c r="AC1853" i="36"/>
  <c r="AD1853" i="36"/>
  <c r="AE1853" i="36"/>
  <c r="AF1853" i="36"/>
  <c r="AG1853" i="36"/>
  <c r="AH1853" i="36"/>
  <c r="AI1853" i="36"/>
  <c r="AJ1853" i="36"/>
  <c r="AK1853" i="36"/>
  <c r="AL1853" i="36"/>
  <c r="AM1853" i="36"/>
  <c r="R1854" i="36"/>
  <c r="S1854" i="36"/>
  <c r="T1854" i="36"/>
  <c r="U1854" i="36"/>
  <c r="V1854" i="36"/>
  <c r="W1854" i="36"/>
  <c r="X1854" i="36"/>
  <c r="Y1854" i="36"/>
  <c r="Z1854" i="36"/>
  <c r="AA1854" i="36"/>
  <c r="AB1854" i="36"/>
  <c r="AC1854" i="36"/>
  <c r="AD1854" i="36"/>
  <c r="AE1854" i="36"/>
  <c r="AF1854" i="36"/>
  <c r="AG1854" i="36"/>
  <c r="AH1854" i="36"/>
  <c r="AI1854" i="36"/>
  <c r="AJ1854" i="36"/>
  <c r="AK1854" i="36"/>
  <c r="AL1854" i="36"/>
  <c r="AM1854" i="36"/>
  <c r="R1855" i="36"/>
  <c r="S1855" i="36"/>
  <c r="T1855" i="36"/>
  <c r="U1855" i="36"/>
  <c r="V1855" i="36"/>
  <c r="W1855" i="36"/>
  <c r="X1855" i="36"/>
  <c r="Y1855" i="36"/>
  <c r="Z1855" i="36"/>
  <c r="AA1855" i="36"/>
  <c r="AB1855" i="36"/>
  <c r="AC1855" i="36"/>
  <c r="AD1855" i="36"/>
  <c r="AE1855" i="36"/>
  <c r="AF1855" i="36"/>
  <c r="AG1855" i="36"/>
  <c r="AH1855" i="36"/>
  <c r="AI1855" i="36"/>
  <c r="AJ1855" i="36"/>
  <c r="AK1855" i="36"/>
  <c r="AL1855" i="36"/>
  <c r="AM1855" i="36"/>
  <c r="R1856" i="36"/>
  <c r="S1856" i="36"/>
  <c r="T1856" i="36"/>
  <c r="U1856" i="36"/>
  <c r="V1856" i="36"/>
  <c r="W1856" i="36"/>
  <c r="X1856" i="36"/>
  <c r="Y1856" i="36"/>
  <c r="Z1856" i="36"/>
  <c r="AA1856" i="36"/>
  <c r="AB1856" i="36"/>
  <c r="AC1856" i="36"/>
  <c r="AD1856" i="36"/>
  <c r="AE1856" i="36"/>
  <c r="AF1856" i="36"/>
  <c r="AG1856" i="36"/>
  <c r="AH1856" i="36"/>
  <c r="AI1856" i="36"/>
  <c r="AJ1856" i="36"/>
  <c r="AK1856" i="36"/>
  <c r="AL1856" i="36"/>
  <c r="AM1856" i="36"/>
  <c r="R1857" i="36"/>
  <c r="S1857" i="36"/>
  <c r="T1857" i="36"/>
  <c r="U1857" i="36"/>
  <c r="V1857" i="36"/>
  <c r="W1857" i="36"/>
  <c r="X1857" i="36"/>
  <c r="Y1857" i="36"/>
  <c r="Z1857" i="36"/>
  <c r="AA1857" i="36"/>
  <c r="AB1857" i="36"/>
  <c r="AC1857" i="36"/>
  <c r="AD1857" i="36"/>
  <c r="AE1857" i="36"/>
  <c r="AF1857" i="36"/>
  <c r="AG1857" i="36"/>
  <c r="AH1857" i="36"/>
  <c r="AI1857" i="36"/>
  <c r="AJ1857" i="36"/>
  <c r="AK1857" i="36"/>
  <c r="AL1857" i="36"/>
  <c r="AM1857" i="36"/>
  <c r="R1858" i="36"/>
  <c r="S1858" i="36"/>
  <c r="T1858" i="36"/>
  <c r="U1858" i="36"/>
  <c r="V1858" i="36"/>
  <c r="W1858" i="36"/>
  <c r="X1858" i="36"/>
  <c r="Y1858" i="36"/>
  <c r="Z1858" i="36"/>
  <c r="AA1858" i="36"/>
  <c r="AB1858" i="36"/>
  <c r="AC1858" i="36"/>
  <c r="AD1858" i="36"/>
  <c r="AE1858" i="36"/>
  <c r="AF1858" i="36"/>
  <c r="AG1858" i="36"/>
  <c r="AH1858" i="36"/>
  <c r="AI1858" i="36"/>
  <c r="AJ1858" i="36"/>
  <c r="AK1858" i="36"/>
  <c r="AL1858" i="36"/>
  <c r="AM1858" i="36"/>
  <c r="R1859" i="36"/>
  <c r="S1859" i="36"/>
  <c r="T1859" i="36"/>
  <c r="U1859" i="36"/>
  <c r="V1859" i="36"/>
  <c r="W1859" i="36"/>
  <c r="X1859" i="36"/>
  <c r="Y1859" i="36"/>
  <c r="Z1859" i="36"/>
  <c r="AA1859" i="36"/>
  <c r="AB1859" i="36"/>
  <c r="AC1859" i="36"/>
  <c r="AD1859" i="36"/>
  <c r="AE1859" i="36"/>
  <c r="AF1859" i="36"/>
  <c r="AG1859" i="36"/>
  <c r="AH1859" i="36"/>
  <c r="AI1859" i="36"/>
  <c r="AJ1859" i="36"/>
  <c r="AK1859" i="36"/>
  <c r="AL1859" i="36"/>
  <c r="AM1859" i="36"/>
  <c r="R1860" i="36"/>
  <c r="S1860" i="36"/>
  <c r="T1860" i="36"/>
  <c r="U1860" i="36"/>
  <c r="V1860" i="36"/>
  <c r="W1860" i="36"/>
  <c r="X1860" i="36"/>
  <c r="Y1860" i="36"/>
  <c r="Z1860" i="36"/>
  <c r="AA1860" i="36"/>
  <c r="AB1860" i="36"/>
  <c r="AC1860" i="36"/>
  <c r="AD1860" i="36"/>
  <c r="AE1860" i="36"/>
  <c r="AF1860" i="36"/>
  <c r="AG1860" i="36"/>
  <c r="AH1860" i="36"/>
  <c r="AI1860" i="36"/>
  <c r="AJ1860" i="36"/>
  <c r="AK1860" i="36"/>
  <c r="AL1860" i="36"/>
  <c r="AM1860" i="36"/>
  <c r="R1861" i="36"/>
  <c r="S1861" i="36"/>
  <c r="T1861" i="36"/>
  <c r="U1861" i="36"/>
  <c r="V1861" i="36"/>
  <c r="W1861" i="36"/>
  <c r="X1861" i="36"/>
  <c r="Y1861" i="36"/>
  <c r="Z1861" i="36"/>
  <c r="AA1861" i="36"/>
  <c r="AB1861" i="36"/>
  <c r="AC1861" i="36"/>
  <c r="AD1861" i="36"/>
  <c r="AE1861" i="36"/>
  <c r="AF1861" i="36"/>
  <c r="AG1861" i="36"/>
  <c r="AH1861" i="36"/>
  <c r="AI1861" i="36"/>
  <c r="AJ1861" i="36"/>
  <c r="AK1861" i="36"/>
  <c r="AL1861" i="36"/>
  <c r="AM1861" i="36"/>
  <c r="R1862" i="36"/>
  <c r="S1862" i="36"/>
  <c r="T1862" i="36"/>
  <c r="U1862" i="36"/>
  <c r="V1862" i="36"/>
  <c r="W1862" i="36"/>
  <c r="X1862" i="36"/>
  <c r="Y1862" i="36"/>
  <c r="Z1862" i="36"/>
  <c r="AA1862" i="36"/>
  <c r="AB1862" i="36"/>
  <c r="AC1862" i="36"/>
  <c r="AD1862" i="36"/>
  <c r="AE1862" i="36"/>
  <c r="AF1862" i="36"/>
  <c r="AG1862" i="36"/>
  <c r="AH1862" i="36"/>
  <c r="AI1862" i="36"/>
  <c r="AJ1862" i="36"/>
  <c r="AK1862" i="36"/>
  <c r="AL1862" i="36"/>
  <c r="AM1862" i="36"/>
  <c r="R1863" i="36"/>
  <c r="S1863" i="36"/>
  <c r="T1863" i="36"/>
  <c r="U1863" i="36"/>
  <c r="V1863" i="36"/>
  <c r="W1863" i="36"/>
  <c r="X1863" i="36"/>
  <c r="Y1863" i="36"/>
  <c r="Z1863" i="36"/>
  <c r="AA1863" i="36"/>
  <c r="AB1863" i="36"/>
  <c r="AC1863" i="36"/>
  <c r="AD1863" i="36"/>
  <c r="AE1863" i="36"/>
  <c r="AF1863" i="36"/>
  <c r="AG1863" i="36"/>
  <c r="AH1863" i="36"/>
  <c r="AI1863" i="36"/>
  <c r="AJ1863" i="36"/>
  <c r="AK1863" i="36"/>
  <c r="AL1863" i="36"/>
  <c r="AM1863" i="36"/>
  <c r="R1864" i="36"/>
  <c r="S1864" i="36"/>
  <c r="T1864" i="36"/>
  <c r="U1864" i="36"/>
  <c r="V1864" i="36"/>
  <c r="W1864" i="36"/>
  <c r="X1864" i="36"/>
  <c r="Y1864" i="36"/>
  <c r="Z1864" i="36"/>
  <c r="AA1864" i="36"/>
  <c r="AB1864" i="36"/>
  <c r="AC1864" i="36"/>
  <c r="AD1864" i="36"/>
  <c r="AE1864" i="36"/>
  <c r="AF1864" i="36"/>
  <c r="AG1864" i="36"/>
  <c r="AH1864" i="36"/>
  <c r="AI1864" i="36"/>
  <c r="AJ1864" i="36"/>
  <c r="AK1864" i="36"/>
  <c r="AL1864" i="36"/>
  <c r="AM1864" i="36"/>
  <c r="R1865" i="36"/>
  <c r="S1865" i="36"/>
  <c r="T1865" i="36"/>
  <c r="U1865" i="36"/>
  <c r="V1865" i="36"/>
  <c r="W1865" i="36"/>
  <c r="X1865" i="36"/>
  <c r="Y1865" i="36"/>
  <c r="Z1865" i="36"/>
  <c r="AA1865" i="36"/>
  <c r="AB1865" i="36"/>
  <c r="AC1865" i="36"/>
  <c r="AD1865" i="36"/>
  <c r="AE1865" i="36"/>
  <c r="AF1865" i="36"/>
  <c r="AG1865" i="36"/>
  <c r="AH1865" i="36"/>
  <c r="AI1865" i="36"/>
  <c r="AJ1865" i="36"/>
  <c r="AK1865" i="36"/>
  <c r="AL1865" i="36"/>
  <c r="AM1865" i="36"/>
  <c r="R1866" i="36"/>
  <c r="S1866" i="36"/>
  <c r="T1866" i="36"/>
  <c r="U1866" i="36"/>
  <c r="V1866" i="36"/>
  <c r="W1866" i="36"/>
  <c r="X1866" i="36"/>
  <c r="Y1866" i="36"/>
  <c r="Z1866" i="36"/>
  <c r="AA1866" i="36"/>
  <c r="AB1866" i="36"/>
  <c r="AC1866" i="36"/>
  <c r="AD1866" i="36"/>
  <c r="AE1866" i="36"/>
  <c r="AF1866" i="36"/>
  <c r="AG1866" i="36"/>
  <c r="AH1866" i="36"/>
  <c r="AI1866" i="36"/>
  <c r="AJ1866" i="36"/>
  <c r="AK1866" i="36"/>
  <c r="AL1866" i="36"/>
  <c r="AM1866" i="36"/>
  <c r="R1867" i="36"/>
  <c r="S1867" i="36"/>
  <c r="T1867" i="36"/>
  <c r="U1867" i="36"/>
  <c r="V1867" i="36"/>
  <c r="W1867" i="36"/>
  <c r="X1867" i="36"/>
  <c r="Y1867" i="36"/>
  <c r="Z1867" i="36"/>
  <c r="AA1867" i="36"/>
  <c r="AB1867" i="36"/>
  <c r="AC1867" i="36"/>
  <c r="AD1867" i="36"/>
  <c r="AE1867" i="36"/>
  <c r="AF1867" i="36"/>
  <c r="AG1867" i="36"/>
  <c r="AH1867" i="36"/>
  <c r="AI1867" i="36"/>
  <c r="AJ1867" i="36"/>
  <c r="AK1867" i="36"/>
  <c r="AL1867" i="36"/>
  <c r="AM1867" i="36"/>
  <c r="R1868" i="36"/>
  <c r="S1868" i="36"/>
  <c r="T1868" i="36"/>
  <c r="U1868" i="36"/>
  <c r="V1868" i="36"/>
  <c r="W1868" i="36"/>
  <c r="X1868" i="36"/>
  <c r="Y1868" i="36"/>
  <c r="Z1868" i="36"/>
  <c r="AA1868" i="36"/>
  <c r="AB1868" i="36"/>
  <c r="AC1868" i="36"/>
  <c r="AD1868" i="36"/>
  <c r="AE1868" i="36"/>
  <c r="AF1868" i="36"/>
  <c r="AG1868" i="36"/>
  <c r="AH1868" i="36"/>
  <c r="AI1868" i="36"/>
  <c r="AJ1868" i="36"/>
  <c r="AK1868" i="36"/>
  <c r="AL1868" i="36"/>
  <c r="AM1868" i="36"/>
  <c r="R1869" i="36"/>
  <c r="S1869" i="36"/>
  <c r="T1869" i="36"/>
  <c r="U1869" i="36"/>
  <c r="V1869" i="36"/>
  <c r="W1869" i="36"/>
  <c r="X1869" i="36"/>
  <c r="Y1869" i="36"/>
  <c r="Z1869" i="36"/>
  <c r="AA1869" i="36"/>
  <c r="AB1869" i="36"/>
  <c r="AC1869" i="36"/>
  <c r="AD1869" i="36"/>
  <c r="AE1869" i="36"/>
  <c r="AF1869" i="36"/>
  <c r="AG1869" i="36"/>
  <c r="AH1869" i="36"/>
  <c r="AI1869" i="36"/>
  <c r="AJ1869" i="36"/>
  <c r="AK1869" i="36"/>
  <c r="AL1869" i="36"/>
  <c r="AM1869" i="36"/>
  <c r="R1870" i="36"/>
  <c r="S1870" i="36"/>
  <c r="T1870" i="36"/>
  <c r="U1870" i="36"/>
  <c r="V1870" i="36"/>
  <c r="W1870" i="36"/>
  <c r="X1870" i="36"/>
  <c r="Y1870" i="36"/>
  <c r="Z1870" i="36"/>
  <c r="AA1870" i="36"/>
  <c r="AB1870" i="36"/>
  <c r="AC1870" i="36"/>
  <c r="AD1870" i="36"/>
  <c r="AE1870" i="36"/>
  <c r="AF1870" i="36"/>
  <c r="AG1870" i="36"/>
  <c r="AH1870" i="36"/>
  <c r="AI1870" i="36"/>
  <c r="AJ1870" i="36"/>
  <c r="AK1870" i="36"/>
  <c r="AL1870" i="36"/>
  <c r="AM1870" i="36"/>
  <c r="R1871" i="36"/>
  <c r="S1871" i="36"/>
  <c r="T1871" i="36"/>
  <c r="U1871" i="36"/>
  <c r="V1871" i="36"/>
  <c r="W1871" i="36"/>
  <c r="X1871" i="36"/>
  <c r="Y1871" i="36"/>
  <c r="Z1871" i="36"/>
  <c r="AA1871" i="36"/>
  <c r="AB1871" i="36"/>
  <c r="AC1871" i="36"/>
  <c r="AD1871" i="36"/>
  <c r="AE1871" i="36"/>
  <c r="AF1871" i="36"/>
  <c r="AG1871" i="36"/>
  <c r="AH1871" i="36"/>
  <c r="AI1871" i="36"/>
  <c r="AJ1871" i="36"/>
  <c r="AK1871" i="36"/>
  <c r="AL1871" i="36"/>
  <c r="AM1871" i="36"/>
  <c r="R1872" i="36"/>
  <c r="S1872" i="36"/>
  <c r="T1872" i="36"/>
  <c r="U1872" i="36"/>
  <c r="V1872" i="36"/>
  <c r="W1872" i="36"/>
  <c r="X1872" i="36"/>
  <c r="Y1872" i="36"/>
  <c r="Z1872" i="36"/>
  <c r="AA1872" i="36"/>
  <c r="AB1872" i="36"/>
  <c r="AC1872" i="36"/>
  <c r="AD1872" i="36"/>
  <c r="AE1872" i="36"/>
  <c r="AF1872" i="36"/>
  <c r="AG1872" i="36"/>
  <c r="AH1872" i="36"/>
  <c r="AI1872" i="36"/>
  <c r="AJ1872" i="36"/>
  <c r="AK1872" i="36"/>
  <c r="AL1872" i="36"/>
  <c r="AM1872" i="36"/>
  <c r="R1873" i="36"/>
  <c r="S1873" i="36"/>
  <c r="T1873" i="36"/>
  <c r="U1873" i="36"/>
  <c r="V1873" i="36"/>
  <c r="W1873" i="36"/>
  <c r="X1873" i="36"/>
  <c r="Y1873" i="36"/>
  <c r="Z1873" i="36"/>
  <c r="AA1873" i="36"/>
  <c r="AB1873" i="36"/>
  <c r="AC1873" i="36"/>
  <c r="AD1873" i="36"/>
  <c r="AE1873" i="36"/>
  <c r="AF1873" i="36"/>
  <c r="AG1873" i="36"/>
  <c r="AH1873" i="36"/>
  <c r="AI1873" i="36"/>
  <c r="AJ1873" i="36"/>
  <c r="AK1873" i="36"/>
  <c r="AL1873" i="36"/>
  <c r="AM1873" i="36"/>
  <c r="R1874" i="36"/>
  <c r="S1874" i="36"/>
  <c r="T1874" i="36"/>
  <c r="U1874" i="36"/>
  <c r="V1874" i="36"/>
  <c r="W1874" i="36"/>
  <c r="X1874" i="36"/>
  <c r="Y1874" i="36"/>
  <c r="Z1874" i="36"/>
  <c r="AA1874" i="36"/>
  <c r="AB1874" i="36"/>
  <c r="AC1874" i="36"/>
  <c r="AD1874" i="36"/>
  <c r="AE1874" i="36"/>
  <c r="AF1874" i="36"/>
  <c r="AG1874" i="36"/>
  <c r="AH1874" i="36"/>
  <c r="AI1874" i="36"/>
  <c r="AJ1874" i="36"/>
  <c r="AK1874" i="36"/>
  <c r="AL1874" i="36"/>
  <c r="AM1874" i="36"/>
  <c r="R1875" i="36"/>
  <c r="S1875" i="36"/>
  <c r="T1875" i="36"/>
  <c r="U1875" i="36"/>
  <c r="V1875" i="36"/>
  <c r="W1875" i="36"/>
  <c r="X1875" i="36"/>
  <c r="Y1875" i="36"/>
  <c r="Z1875" i="36"/>
  <c r="AA1875" i="36"/>
  <c r="AB1875" i="36"/>
  <c r="AC1875" i="36"/>
  <c r="AD1875" i="36"/>
  <c r="AE1875" i="36"/>
  <c r="AF1875" i="36"/>
  <c r="AG1875" i="36"/>
  <c r="AH1875" i="36"/>
  <c r="AI1875" i="36"/>
  <c r="AJ1875" i="36"/>
  <c r="AK1875" i="36"/>
  <c r="AL1875" i="36"/>
  <c r="AM1875" i="36"/>
  <c r="R1876" i="36"/>
  <c r="S1876" i="36"/>
  <c r="T1876" i="36"/>
  <c r="U1876" i="36"/>
  <c r="V1876" i="36"/>
  <c r="W1876" i="36"/>
  <c r="X1876" i="36"/>
  <c r="Y1876" i="36"/>
  <c r="Z1876" i="36"/>
  <c r="AA1876" i="36"/>
  <c r="AB1876" i="36"/>
  <c r="AC1876" i="36"/>
  <c r="AD1876" i="36"/>
  <c r="AE1876" i="36"/>
  <c r="AF1876" i="36"/>
  <c r="AG1876" i="36"/>
  <c r="AH1876" i="36"/>
  <c r="AI1876" i="36"/>
  <c r="AJ1876" i="36"/>
  <c r="AK1876" i="36"/>
  <c r="AL1876" i="36"/>
  <c r="AM1876" i="36"/>
  <c r="R1877" i="36"/>
  <c r="S1877" i="36"/>
  <c r="T1877" i="36"/>
  <c r="U1877" i="36"/>
  <c r="V1877" i="36"/>
  <c r="W1877" i="36"/>
  <c r="X1877" i="36"/>
  <c r="Y1877" i="36"/>
  <c r="Z1877" i="36"/>
  <c r="AA1877" i="36"/>
  <c r="AB1877" i="36"/>
  <c r="AC1877" i="36"/>
  <c r="AD1877" i="36"/>
  <c r="AE1877" i="36"/>
  <c r="AF1877" i="36"/>
  <c r="AG1877" i="36"/>
  <c r="AH1877" i="36"/>
  <c r="AI1877" i="36"/>
  <c r="AJ1877" i="36"/>
  <c r="AK1877" i="36"/>
  <c r="AL1877" i="36"/>
  <c r="AM1877" i="36"/>
  <c r="R1878" i="36"/>
  <c r="S1878" i="36"/>
  <c r="T1878" i="36"/>
  <c r="U1878" i="36"/>
  <c r="V1878" i="36"/>
  <c r="W1878" i="36"/>
  <c r="X1878" i="36"/>
  <c r="Y1878" i="36"/>
  <c r="Z1878" i="36"/>
  <c r="AA1878" i="36"/>
  <c r="AB1878" i="36"/>
  <c r="AC1878" i="36"/>
  <c r="AD1878" i="36"/>
  <c r="AE1878" i="36"/>
  <c r="AF1878" i="36"/>
  <c r="AG1878" i="36"/>
  <c r="AH1878" i="36"/>
  <c r="AI1878" i="36"/>
  <c r="AJ1878" i="36"/>
  <c r="AK1878" i="36"/>
  <c r="AL1878" i="36"/>
  <c r="AM1878" i="36"/>
  <c r="R1879" i="36"/>
  <c r="S1879" i="36"/>
  <c r="T1879" i="36"/>
  <c r="U1879" i="36"/>
  <c r="V1879" i="36"/>
  <c r="W1879" i="36"/>
  <c r="X1879" i="36"/>
  <c r="Y1879" i="36"/>
  <c r="Z1879" i="36"/>
  <c r="AA1879" i="36"/>
  <c r="AB1879" i="36"/>
  <c r="AC1879" i="36"/>
  <c r="AD1879" i="36"/>
  <c r="AE1879" i="36"/>
  <c r="AF1879" i="36"/>
  <c r="AG1879" i="36"/>
  <c r="AH1879" i="36"/>
  <c r="AI1879" i="36"/>
  <c r="AJ1879" i="36"/>
  <c r="AK1879" i="36"/>
  <c r="AL1879" i="36"/>
  <c r="AM1879" i="36"/>
  <c r="R1880" i="36"/>
  <c r="S1880" i="36"/>
  <c r="T1880" i="36"/>
  <c r="U1880" i="36"/>
  <c r="V1880" i="36"/>
  <c r="W1880" i="36"/>
  <c r="X1880" i="36"/>
  <c r="Y1880" i="36"/>
  <c r="Z1880" i="36"/>
  <c r="AA1880" i="36"/>
  <c r="AB1880" i="36"/>
  <c r="AC1880" i="36"/>
  <c r="AD1880" i="36"/>
  <c r="AE1880" i="36"/>
  <c r="AF1880" i="36"/>
  <c r="AG1880" i="36"/>
  <c r="AH1880" i="36"/>
  <c r="AI1880" i="36"/>
  <c r="AJ1880" i="36"/>
  <c r="AK1880" i="36"/>
  <c r="AL1880" i="36"/>
  <c r="AM1880" i="36"/>
  <c r="R1881" i="36"/>
  <c r="S1881" i="36"/>
  <c r="T1881" i="36"/>
  <c r="U1881" i="36"/>
  <c r="V1881" i="36"/>
  <c r="W1881" i="36"/>
  <c r="X1881" i="36"/>
  <c r="Y1881" i="36"/>
  <c r="Z1881" i="36"/>
  <c r="AA1881" i="36"/>
  <c r="AB1881" i="36"/>
  <c r="AC1881" i="36"/>
  <c r="AD1881" i="36"/>
  <c r="AE1881" i="36"/>
  <c r="AF1881" i="36"/>
  <c r="AG1881" i="36"/>
  <c r="AH1881" i="36"/>
  <c r="AI1881" i="36"/>
  <c r="AJ1881" i="36"/>
  <c r="AK1881" i="36"/>
  <c r="AL1881" i="36"/>
  <c r="AM1881" i="36"/>
  <c r="R1882" i="36"/>
  <c r="S1882" i="36"/>
  <c r="T1882" i="36"/>
  <c r="U1882" i="36"/>
  <c r="V1882" i="36"/>
  <c r="W1882" i="36"/>
  <c r="X1882" i="36"/>
  <c r="Y1882" i="36"/>
  <c r="Z1882" i="36"/>
  <c r="AA1882" i="36"/>
  <c r="AB1882" i="36"/>
  <c r="AC1882" i="36"/>
  <c r="AD1882" i="36"/>
  <c r="AE1882" i="36"/>
  <c r="AF1882" i="36"/>
  <c r="AG1882" i="36"/>
  <c r="AH1882" i="36"/>
  <c r="AI1882" i="36"/>
  <c r="AJ1882" i="36"/>
  <c r="AK1882" i="36"/>
  <c r="AL1882" i="36"/>
  <c r="AM1882" i="36"/>
  <c r="R1883" i="36"/>
  <c r="S1883" i="36"/>
  <c r="T1883" i="36"/>
  <c r="U1883" i="36"/>
  <c r="V1883" i="36"/>
  <c r="W1883" i="36"/>
  <c r="X1883" i="36"/>
  <c r="Y1883" i="36"/>
  <c r="Z1883" i="36"/>
  <c r="AA1883" i="36"/>
  <c r="AB1883" i="36"/>
  <c r="AC1883" i="36"/>
  <c r="AD1883" i="36"/>
  <c r="AE1883" i="36"/>
  <c r="AF1883" i="36"/>
  <c r="AG1883" i="36"/>
  <c r="AH1883" i="36"/>
  <c r="AI1883" i="36"/>
  <c r="AJ1883" i="36"/>
  <c r="AK1883" i="36"/>
  <c r="AL1883" i="36"/>
  <c r="AM1883" i="36"/>
  <c r="R1884" i="36"/>
  <c r="S1884" i="36"/>
  <c r="T1884" i="36"/>
  <c r="U1884" i="36"/>
  <c r="V1884" i="36"/>
  <c r="W1884" i="36"/>
  <c r="X1884" i="36"/>
  <c r="Y1884" i="36"/>
  <c r="Z1884" i="36"/>
  <c r="AA1884" i="36"/>
  <c r="AB1884" i="36"/>
  <c r="AC1884" i="36"/>
  <c r="AD1884" i="36"/>
  <c r="AE1884" i="36"/>
  <c r="AF1884" i="36"/>
  <c r="AG1884" i="36"/>
  <c r="AH1884" i="36"/>
  <c r="AI1884" i="36"/>
  <c r="AJ1884" i="36"/>
  <c r="AK1884" i="36"/>
  <c r="AL1884" i="36"/>
  <c r="AM1884" i="36"/>
  <c r="R1885" i="36"/>
  <c r="S1885" i="36"/>
  <c r="T1885" i="36"/>
  <c r="U1885" i="36"/>
  <c r="V1885" i="36"/>
  <c r="W1885" i="36"/>
  <c r="X1885" i="36"/>
  <c r="Y1885" i="36"/>
  <c r="Z1885" i="36"/>
  <c r="AA1885" i="36"/>
  <c r="AB1885" i="36"/>
  <c r="AC1885" i="36"/>
  <c r="AD1885" i="36"/>
  <c r="AE1885" i="36"/>
  <c r="AF1885" i="36"/>
  <c r="AG1885" i="36"/>
  <c r="AH1885" i="36"/>
  <c r="AI1885" i="36"/>
  <c r="AJ1885" i="36"/>
  <c r="AK1885" i="36"/>
  <c r="AL1885" i="36"/>
  <c r="AM1885" i="36"/>
  <c r="R1886" i="36"/>
  <c r="S1886" i="36"/>
  <c r="T1886" i="36"/>
  <c r="U1886" i="36"/>
  <c r="V1886" i="36"/>
  <c r="W1886" i="36"/>
  <c r="X1886" i="36"/>
  <c r="Y1886" i="36"/>
  <c r="Z1886" i="36"/>
  <c r="AA1886" i="36"/>
  <c r="AB1886" i="36"/>
  <c r="AC1886" i="36"/>
  <c r="AD1886" i="36"/>
  <c r="AE1886" i="36"/>
  <c r="AF1886" i="36"/>
  <c r="AG1886" i="36"/>
  <c r="AH1886" i="36"/>
  <c r="AI1886" i="36"/>
  <c r="AJ1886" i="36"/>
  <c r="AK1886" i="36"/>
  <c r="AL1886" i="36"/>
  <c r="AM1886" i="36"/>
  <c r="R1887" i="36"/>
  <c r="S1887" i="36"/>
  <c r="T1887" i="36"/>
  <c r="U1887" i="36"/>
  <c r="V1887" i="36"/>
  <c r="W1887" i="36"/>
  <c r="X1887" i="36"/>
  <c r="Y1887" i="36"/>
  <c r="Z1887" i="36"/>
  <c r="AA1887" i="36"/>
  <c r="AB1887" i="36"/>
  <c r="AC1887" i="36"/>
  <c r="AD1887" i="36"/>
  <c r="AE1887" i="36"/>
  <c r="AF1887" i="36"/>
  <c r="AG1887" i="36"/>
  <c r="AH1887" i="36"/>
  <c r="AI1887" i="36"/>
  <c r="AJ1887" i="36"/>
  <c r="AK1887" i="36"/>
  <c r="AL1887" i="36"/>
  <c r="AM1887" i="36"/>
  <c r="R1888" i="36"/>
  <c r="S1888" i="36"/>
  <c r="T1888" i="36"/>
  <c r="U1888" i="36"/>
  <c r="V1888" i="36"/>
  <c r="W1888" i="36"/>
  <c r="X1888" i="36"/>
  <c r="Y1888" i="36"/>
  <c r="Z1888" i="36"/>
  <c r="AA1888" i="36"/>
  <c r="AB1888" i="36"/>
  <c r="AC1888" i="36"/>
  <c r="AD1888" i="36"/>
  <c r="AE1888" i="36"/>
  <c r="AF1888" i="36"/>
  <c r="AG1888" i="36"/>
  <c r="AH1888" i="36"/>
  <c r="AI1888" i="36"/>
  <c r="AJ1888" i="36"/>
  <c r="AK1888" i="36"/>
  <c r="AL1888" i="36"/>
  <c r="AM1888" i="36"/>
  <c r="R1889" i="36"/>
  <c r="S1889" i="36"/>
  <c r="T1889" i="36"/>
  <c r="U1889" i="36"/>
  <c r="V1889" i="36"/>
  <c r="W1889" i="36"/>
  <c r="X1889" i="36"/>
  <c r="Y1889" i="36"/>
  <c r="Z1889" i="36"/>
  <c r="AA1889" i="36"/>
  <c r="AB1889" i="36"/>
  <c r="AC1889" i="36"/>
  <c r="AD1889" i="36"/>
  <c r="AE1889" i="36"/>
  <c r="AF1889" i="36"/>
  <c r="AG1889" i="36"/>
  <c r="AH1889" i="36"/>
  <c r="AI1889" i="36"/>
  <c r="AJ1889" i="36"/>
  <c r="AK1889" i="36"/>
  <c r="AL1889" i="36"/>
  <c r="AM1889" i="36"/>
  <c r="R1890" i="36"/>
  <c r="S1890" i="36"/>
  <c r="T1890" i="36"/>
  <c r="U1890" i="36"/>
  <c r="V1890" i="36"/>
  <c r="W1890" i="36"/>
  <c r="X1890" i="36"/>
  <c r="Y1890" i="36"/>
  <c r="Z1890" i="36"/>
  <c r="AA1890" i="36"/>
  <c r="AB1890" i="36"/>
  <c r="AC1890" i="36"/>
  <c r="AD1890" i="36"/>
  <c r="AE1890" i="36"/>
  <c r="AF1890" i="36"/>
  <c r="AG1890" i="36"/>
  <c r="AH1890" i="36"/>
  <c r="AI1890" i="36"/>
  <c r="AJ1890" i="36"/>
  <c r="AK1890" i="36"/>
  <c r="AL1890" i="36"/>
  <c r="AM1890" i="36"/>
  <c r="R1891" i="36"/>
  <c r="S1891" i="36"/>
  <c r="T1891" i="36"/>
  <c r="U1891" i="36"/>
  <c r="V1891" i="36"/>
  <c r="W1891" i="36"/>
  <c r="X1891" i="36"/>
  <c r="Y1891" i="36"/>
  <c r="Z1891" i="36"/>
  <c r="AA1891" i="36"/>
  <c r="AB1891" i="36"/>
  <c r="AC1891" i="36"/>
  <c r="AD1891" i="36"/>
  <c r="AE1891" i="36"/>
  <c r="AF1891" i="36"/>
  <c r="AG1891" i="36"/>
  <c r="AH1891" i="36"/>
  <c r="AI1891" i="36"/>
  <c r="AJ1891" i="36"/>
  <c r="AK1891" i="36"/>
  <c r="AL1891" i="36"/>
  <c r="AM1891" i="36"/>
  <c r="R1892" i="36"/>
  <c r="S1892" i="36"/>
  <c r="T1892" i="36"/>
  <c r="U1892" i="36"/>
  <c r="V1892" i="36"/>
  <c r="W1892" i="36"/>
  <c r="X1892" i="36"/>
  <c r="Y1892" i="36"/>
  <c r="Z1892" i="36"/>
  <c r="AA1892" i="36"/>
  <c r="AB1892" i="36"/>
  <c r="AC1892" i="36"/>
  <c r="AD1892" i="36"/>
  <c r="AE1892" i="36"/>
  <c r="AF1892" i="36"/>
  <c r="AG1892" i="36"/>
  <c r="AH1892" i="36"/>
  <c r="AI1892" i="36"/>
  <c r="AJ1892" i="36"/>
  <c r="AK1892" i="36"/>
  <c r="AL1892" i="36"/>
  <c r="AM1892" i="36"/>
  <c r="R1893" i="36"/>
  <c r="S1893" i="36"/>
  <c r="T1893" i="36"/>
  <c r="U1893" i="36"/>
  <c r="V1893" i="36"/>
  <c r="W1893" i="36"/>
  <c r="X1893" i="36"/>
  <c r="Y1893" i="36"/>
  <c r="Z1893" i="36"/>
  <c r="AA1893" i="36"/>
  <c r="AB1893" i="36"/>
  <c r="AC1893" i="36"/>
  <c r="AD1893" i="36"/>
  <c r="AE1893" i="36"/>
  <c r="AF1893" i="36"/>
  <c r="AG1893" i="36"/>
  <c r="AH1893" i="36"/>
  <c r="AI1893" i="36"/>
  <c r="AJ1893" i="36"/>
  <c r="AK1893" i="36"/>
  <c r="AL1893" i="36"/>
  <c r="AM1893" i="36"/>
  <c r="R1894" i="36"/>
  <c r="S1894" i="36"/>
  <c r="T1894" i="36"/>
  <c r="U1894" i="36"/>
  <c r="V1894" i="36"/>
  <c r="W1894" i="36"/>
  <c r="X1894" i="36"/>
  <c r="Y1894" i="36"/>
  <c r="Z1894" i="36"/>
  <c r="AA1894" i="36"/>
  <c r="AB1894" i="36"/>
  <c r="AC1894" i="36"/>
  <c r="AD1894" i="36"/>
  <c r="AE1894" i="36"/>
  <c r="AF1894" i="36"/>
  <c r="AG1894" i="36"/>
  <c r="AH1894" i="36"/>
  <c r="AI1894" i="36"/>
  <c r="AJ1894" i="36"/>
  <c r="AK1894" i="36"/>
  <c r="AL1894" i="36"/>
  <c r="AM1894" i="36"/>
  <c r="R1895" i="36"/>
  <c r="S1895" i="36"/>
  <c r="T1895" i="36"/>
  <c r="U1895" i="36"/>
  <c r="V1895" i="36"/>
  <c r="W1895" i="36"/>
  <c r="X1895" i="36"/>
  <c r="Y1895" i="36"/>
  <c r="Z1895" i="36"/>
  <c r="AA1895" i="36"/>
  <c r="AB1895" i="36"/>
  <c r="AC1895" i="36"/>
  <c r="AD1895" i="36"/>
  <c r="AE1895" i="36"/>
  <c r="AF1895" i="36"/>
  <c r="AG1895" i="36"/>
  <c r="AH1895" i="36"/>
  <c r="AI1895" i="36"/>
  <c r="AJ1895" i="36"/>
  <c r="AK1895" i="36"/>
  <c r="AL1895" i="36"/>
  <c r="AM1895" i="36"/>
  <c r="R1896" i="36"/>
  <c r="S1896" i="36"/>
  <c r="T1896" i="36"/>
  <c r="U1896" i="36"/>
  <c r="V1896" i="36"/>
  <c r="W1896" i="36"/>
  <c r="X1896" i="36"/>
  <c r="Y1896" i="36"/>
  <c r="Z1896" i="36"/>
  <c r="AA1896" i="36"/>
  <c r="AB1896" i="36"/>
  <c r="AC1896" i="36"/>
  <c r="AD1896" i="36"/>
  <c r="AE1896" i="36"/>
  <c r="AF1896" i="36"/>
  <c r="AG1896" i="36"/>
  <c r="AH1896" i="36"/>
  <c r="AI1896" i="36"/>
  <c r="AJ1896" i="36"/>
  <c r="AK1896" i="36"/>
  <c r="AL1896" i="36"/>
  <c r="AM1896" i="36"/>
  <c r="R1897" i="36"/>
  <c r="S1897" i="36"/>
  <c r="T1897" i="36"/>
  <c r="U1897" i="36"/>
  <c r="V1897" i="36"/>
  <c r="W1897" i="36"/>
  <c r="X1897" i="36"/>
  <c r="Y1897" i="36"/>
  <c r="Z1897" i="36"/>
  <c r="AA1897" i="36"/>
  <c r="AB1897" i="36"/>
  <c r="AC1897" i="36"/>
  <c r="AD1897" i="36"/>
  <c r="AE1897" i="36"/>
  <c r="AF1897" i="36"/>
  <c r="AG1897" i="36"/>
  <c r="AH1897" i="36"/>
  <c r="AI1897" i="36"/>
  <c r="AJ1897" i="36"/>
  <c r="AK1897" i="36"/>
  <c r="AL1897" i="36"/>
  <c r="AM1897" i="36"/>
  <c r="R1898" i="36"/>
  <c r="S1898" i="36"/>
  <c r="T1898" i="36"/>
  <c r="U1898" i="36"/>
  <c r="V1898" i="36"/>
  <c r="W1898" i="36"/>
  <c r="X1898" i="36"/>
  <c r="Y1898" i="36"/>
  <c r="Z1898" i="36"/>
  <c r="AA1898" i="36"/>
  <c r="AB1898" i="36"/>
  <c r="AC1898" i="36"/>
  <c r="AD1898" i="36"/>
  <c r="AE1898" i="36"/>
  <c r="AF1898" i="36"/>
  <c r="AG1898" i="36"/>
  <c r="AH1898" i="36"/>
  <c r="AI1898" i="36"/>
  <c r="AJ1898" i="36"/>
  <c r="AK1898" i="36"/>
  <c r="AL1898" i="36"/>
  <c r="AM1898" i="36"/>
  <c r="R1899" i="36"/>
  <c r="S1899" i="36"/>
  <c r="T1899" i="36"/>
  <c r="U1899" i="36"/>
  <c r="V1899" i="36"/>
  <c r="W1899" i="36"/>
  <c r="X1899" i="36"/>
  <c r="Y1899" i="36"/>
  <c r="Z1899" i="36"/>
  <c r="AA1899" i="36"/>
  <c r="AB1899" i="36"/>
  <c r="AC1899" i="36"/>
  <c r="AD1899" i="36"/>
  <c r="AE1899" i="36"/>
  <c r="AF1899" i="36"/>
  <c r="AG1899" i="36"/>
  <c r="AH1899" i="36"/>
  <c r="AI1899" i="36"/>
  <c r="AJ1899" i="36"/>
  <c r="AK1899" i="36"/>
  <c r="AL1899" i="36"/>
  <c r="AM1899" i="36"/>
  <c r="R1900" i="36"/>
  <c r="S1900" i="36"/>
  <c r="T1900" i="36"/>
  <c r="U1900" i="36"/>
  <c r="V1900" i="36"/>
  <c r="W1900" i="36"/>
  <c r="X1900" i="36"/>
  <c r="Y1900" i="36"/>
  <c r="Z1900" i="36"/>
  <c r="AA1900" i="36"/>
  <c r="AB1900" i="36"/>
  <c r="AC1900" i="36"/>
  <c r="AD1900" i="36"/>
  <c r="AE1900" i="36"/>
  <c r="AF1900" i="36"/>
  <c r="AG1900" i="36"/>
  <c r="AH1900" i="36"/>
  <c r="AI1900" i="36"/>
  <c r="AJ1900" i="36"/>
  <c r="AK1900" i="36"/>
  <c r="AL1900" i="36"/>
  <c r="AM1900" i="36"/>
  <c r="R1901" i="36"/>
  <c r="S1901" i="36"/>
  <c r="T1901" i="36"/>
  <c r="U1901" i="36"/>
  <c r="V1901" i="36"/>
  <c r="W1901" i="36"/>
  <c r="X1901" i="36"/>
  <c r="Y1901" i="36"/>
  <c r="Z1901" i="36"/>
  <c r="AA1901" i="36"/>
  <c r="AB1901" i="36"/>
  <c r="AC1901" i="36"/>
  <c r="AD1901" i="36"/>
  <c r="AE1901" i="36"/>
  <c r="AF1901" i="36"/>
  <c r="AG1901" i="36"/>
  <c r="AH1901" i="36"/>
  <c r="AI1901" i="36"/>
  <c r="AJ1901" i="36"/>
  <c r="AK1901" i="36"/>
  <c r="AL1901" i="36"/>
  <c r="AM1901" i="36"/>
  <c r="R1902" i="36"/>
  <c r="S1902" i="36"/>
  <c r="T1902" i="36"/>
  <c r="U1902" i="36"/>
  <c r="V1902" i="36"/>
  <c r="W1902" i="36"/>
  <c r="X1902" i="36"/>
  <c r="Y1902" i="36"/>
  <c r="Z1902" i="36"/>
  <c r="AA1902" i="36"/>
  <c r="AB1902" i="36"/>
  <c r="AC1902" i="36"/>
  <c r="AD1902" i="36"/>
  <c r="AE1902" i="36"/>
  <c r="AF1902" i="36"/>
  <c r="AG1902" i="36"/>
  <c r="AH1902" i="36"/>
  <c r="AI1902" i="36"/>
  <c r="AJ1902" i="36"/>
  <c r="AK1902" i="36"/>
  <c r="AL1902" i="36"/>
  <c r="AM1902" i="36"/>
  <c r="R1903" i="36"/>
  <c r="S1903" i="36"/>
  <c r="T1903" i="36"/>
  <c r="U1903" i="36"/>
  <c r="V1903" i="36"/>
  <c r="W1903" i="36"/>
  <c r="X1903" i="36"/>
  <c r="Y1903" i="36"/>
  <c r="Z1903" i="36"/>
  <c r="AA1903" i="36"/>
  <c r="AB1903" i="36"/>
  <c r="AC1903" i="36"/>
  <c r="AD1903" i="36"/>
  <c r="AE1903" i="36"/>
  <c r="AF1903" i="36"/>
  <c r="AG1903" i="36"/>
  <c r="AH1903" i="36"/>
  <c r="AI1903" i="36"/>
  <c r="AJ1903" i="36"/>
  <c r="AK1903" i="36"/>
  <c r="AL1903" i="36"/>
  <c r="AM1903" i="36"/>
  <c r="R1904" i="36"/>
  <c r="S1904" i="36"/>
  <c r="T1904" i="36"/>
  <c r="U1904" i="36"/>
  <c r="V1904" i="36"/>
  <c r="W1904" i="36"/>
  <c r="X1904" i="36"/>
  <c r="Y1904" i="36"/>
  <c r="Z1904" i="36"/>
  <c r="AA1904" i="36"/>
  <c r="AB1904" i="36"/>
  <c r="AC1904" i="36"/>
  <c r="AD1904" i="36"/>
  <c r="AE1904" i="36"/>
  <c r="AF1904" i="36"/>
  <c r="AG1904" i="36"/>
  <c r="AH1904" i="36"/>
  <c r="AI1904" i="36"/>
  <c r="AJ1904" i="36"/>
  <c r="AK1904" i="36"/>
  <c r="AL1904" i="36"/>
  <c r="AM1904" i="36"/>
  <c r="R1905" i="36"/>
  <c r="S1905" i="36"/>
  <c r="T1905" i="36"/>
  <c r="U1905" i="36"/>
  <c r="V1905" i="36"/>
  <c r="W1905" i="36"/>
  <c r="X1905" i="36"/>
  <c r="Y1905" i="36"/>
  <c r="Z1905" i="36"/>
  <c r="AA1905" i="36"/>
  <c r="AB1905" i="36"/>
  <c r="AC1905" i="36"/>
  <c r="AD1905" i="36"/>
  <c r="AE1905" i="36"/>
  <c r="AF1905" i="36"/>
  <c r="AG1905" i="36"/>
  <c r="AH1905" i="36"/>
  <c r="AI1905" i="36"/>
  <c r="AJ1905" i="36"/>
  <c r="AK1905" i="36"/>
  <c r="AL1905" i="36"/>
  <c r="AM1905" i="36"/>
  <c r="R1906" i="36"/>
  <c r="S1906" i="36"/>
  <c r="T1906" i="36"/>
  <c r="U1906" i="36"/>
  <c r="V1906" i="36"/>
  <c r="W1906" i="36"/>
  <c r="X1906" i="36"/>
  <c r="Y1906" i="36"/>
  <c r="Z1906" i="36"/>
  <c r="AA1906" i="36"/>
  <c r="AB1906" i="36"/>
  <c r="AC1906" i="36"/>
  <c r="AD1906" i="36"/>
  <c r="AE1906" i="36"/>
  <c r="AF1906" i="36"/>
  <c r="AG1906" i="36"/>
  <c r="AH1906" i="36"/>
  <c r="AI1906" i="36"/>
  <c r="AJ1906" i="36"/>
  <c r="AK1906" i="36"/>
  <c r="AL1906" i="36"/>
  <c r="AM1906" i="36"/>
  <c r="R1907" i="36"/>
  <c r="S1907" i="36"/>
  <c r="T1907" i="36"/>
  <c r="U1907" i="36"/>
  <c r="V1907" i="36"/>
  <c r="W1907" i="36"/>
  <c r="X1907" i="36"/>
  <c r="Y1907" i="36"/>
  <c r="Z1907" i="36"/>
  <c r="AA1907" i="36"/>
  <c r="AB1907" i="36"/>
  <c r="AC1907" i="36"/>
  <c r="AD1907" i="36"/>
  <c r="AE1907" i="36"/>
  <c r="AF1907" i="36"/>
  <c r="AG1907" i="36"/>
  <c r="AH1907" i="36"/>
  <c r="AI1907" i="36"/>
  <c r="AJ1907" i="36"/>
  <c r="AK1907" i="36"/>
  <c r="AL1907" i="36"/>
  <c r="AM1907" i="36"/>
  <c r="R1908" i="36"/>
  <c r="S1908" i="36"/>
  <c r="T1908" i="36"/>
  <c r="U1908" i="36"/>
  <c r="V1908" i="36"/>
  <c r="W1908" i="36"/>
  <c r="X1908" i="36"/>
  <c r="Y1908" i="36"/>
  <c r="Z1908" i="36"/>
  <c r="AA1908" i="36"/>
  <c r="AB1908" i="36"/>
  <c r="AC1908" i="36"/>
  <c r="AD1908" i="36"/>
  <c r="AE1908" i="36"/>
  <c r="AF1908" i="36"/>
  <c r="AG1908" i="36"/>
  <c r="AH1908" i="36"/>
  <c r="AI1908" i="36"/>
  <c r="AJ1908" i="36"/>
  <c r="AK1908" i="36"/>
  <c r="AL1908" i="36"/>
  <c r="AM1908" i="36"/>
  <c r="R1909" i="36"/>
  <c r="S1909" i="36"/>
  <c r="T1909" i="36"/>
  <c r="U1909" i="36"/>
  <c r="V1909" i="36"/>
  <c r="W1909" i="36"/>
  <c r="X1909" i="36"/>
  <c r="Y1909" i="36"/>
  <c r="Z1909" i="36"/>
  <c r="AA1909" i="36"/>
  <c r="AB1909" i="36"/>
  <c r="AC1909" i="36"/>
  <c r="AD1909" i="36"/>
  <c r="AE1909" i="36"/>
  <c r="AF1909" i="36"/>
  <c r="AG1909" i="36"/>
  <c r="AH1909" i="36"/>
  <c r="AI1909" i="36"/>
  <c r="AJ1909" i="36"/>
  <c r="AK1909" i="36"/>
  <c r="AL1909" i="36"/>
  <c r="AM1909" i="36"/>
  <c r="R1910" i="36"/>
  <c r="S1910" i="36"/>
  <c r="T1910" i="36"/>
  <c r="U1910" i="36"/>
  <c r="V1910" i="36"/>
  <c r="W1910" i="36"/>
  <c r="X1910" i="36"/>
  <c r="Y1910" i="36"/>
  <c r="Z1910" i="36"/>
  <c r="AA1910" i="36"/>
  <c r="AB1910" i="36"/>
  <c r="AC1910" i="36"/>
  <c r="AD1910" i="36"/>
  <c r="AE1910" i="36"/>
  <c r="AF1910" i="36"/>
  <c r="AG1910" i="36"/>
  <c r="AH1910" i="36"/>
  <c r="AI1910" i="36"/>
  <c r="AJ1910" i="36"/>
  <c r="AK1910" i="36"/>
  <c r="AL1910" i="36"/>
  <c r="AM1910" i="36"/>
  <c r="R1911" i="36"/>
  <c r="S1911" i="36"/>
  <c r="T1911" i="36"/>
  <c r="U1911" i="36"/>
  <c r="V1911" i="36"/>
  <c r="W1911" i="36"/>
  <c r="X1911" i="36"/>
  <c r="Y1911" i="36"/>
  <c r="Z1911" i="36"/>
  <c r="AA1911" i="36"/>
  <c r="AB1911" i="36"/>
  <c r="AC1911" i="36"/>
  <c r="AD1911" i="36"/>
  <c r="AE1911" i="36"/>
  <c r="AF1911" i="36"/>
  <c r="AG1911" i="36"/>
  <c r="AH1911" i="36"/>
  <c r="AI1911" i="36"/>
  <c r="AJ1911" i="36"/>
  <c r="AK1911" i="36"/>
  <c r="AL1911" i="36"/>
  <c r="AM1911" i="36"/>
  <c r="R1912" i="36"/>
  <c r="S1912" i="36"/>
  <c r="T1912" i="36"/>
  <c r="U1912" i="36"/>
  <c r="V1912" i="36"/>
  <c r="W1912" i="36"/>
  <c r="X1912" i="36"/>
  <c r="Y1912" i="36"/>
  <c r="Z1912" i="36"/>
  <c r="AA1912" i="36"/>
  <c r="AB1912" i="36"/>
  <c r="AC1912" i="36"/>
  <c r="AD1912" i="36"/>
  <c r="AE1912" i="36"/>
  <c r="AF1912" i="36"/>
  <c r="AG1912" i="36"/>
  <c r="AH1912" i="36"/>
  <c r="AI1912" i="36"/>
  <c r="AJ1912" i="36"/>
  <c r="AK1912" i="36"/>
  <c r="AL1912" i="36"/>
  <c r="AM1912" i="36"/>
  <c r="R1913" i="36"/>
  <c r="S1913" i="36"/>
  <c r="T1913" i="36"/>
  <c r="U1913" i="36"/>
  <c r="V1913" i="36"/>
  <c r="W1913" i="36"/>
  <c r="X1913" i="36"/>
  <c r="Y1913" i="36"/>
  <c r="Z1913" i="36"/>
  <c r="AA1913" i="36"/>
  <c r="AB1913" i="36"/>
  <c r="AC1913" i="36"/>
  <c r="AD1913" i="36"/>
  <c r="AE1913" i="36"/>
  <c r="AF1913" i="36"/>
  <c r="AG1913" i="36"/>
  <c r="AH1913" i="36"/>
  <c r="AI1913" i="36"/>
  <c r="AJ1913" i="36"/>
  <c r="AK1913" i="36"/>
  <c r="AL1913" i="36"/>
  <c r="AM1913" i="36"/>
  <c r="R1914" i="36"/>
  <c r="S1914" i="36"/>
  <c r="T1914" i="36"/>
  <c r="U1914" i="36"/>
  <c r="V1914" i="36"/>
  <c r="W1914" i="36"/>
  <c r="X1914" i="36"/>
  <c r="Y1914" i="36"/>
  <c r="Z1914" i="36"/>
  <c r="AA1914" i="36"/>
  <c r="AB1914" i="36"/>
  <c r="AC1914" i="36"/>
  <c r="AD1914" i="36"/>
  <c r="AE1914" i="36"/>
  <c r="AF1914" i="36"/>
  <c r="AG1914" i="36"/>
  <c r="AH1914" i="36"/>
  <c r="AI1914" i="36"/>
  <c r="AJ1914" i="36"/>
  <c r="AK1914" i="36"/>
  <c r="AL1914" i="36"/>
  <c r="AM1914" i="36"/>
  <c r="R1915" i="36"/>
  <c r="S1915" i="36"/>
  <c r="T1915" i="36"/>
  <c r="U1915" i="36"/>
  <c r="V1915" i="36"/>
  <c r="W1915" i="36"/>
  <c r="X1915" i="36"/>
  <c r="Y1915" i="36"/>
  <c r="Z1915" i="36"/>
  <c r="AA1915" i="36"/>
  <c r="AB1915" i="36"/>
  <c r="AC1915" i="36"/>
  <c r="AD1915" i="36"/>
  <c r="AE1915" i="36"/>
  <c r="AF1915" i="36"/>
  <c r="AG1915" i="36"/>
  <c r="AH1915" i="36"/>
  <c r="AI1915" i="36"/>
  <c r="AJ1915" i="36"/>
  <c r="AK1915" i="36"/>
  <c r="AL1915" i="36"/>
  <c r="AM1915" i="36"/>
  <c r="R1916" i="36"/>
  <c r="S1916" i="36"/>
  <c r="T1916" i="36"/>
  <c r="U1916" i="36"/>
  <c r="V1916" i="36"/>
  <c r="W1916" i="36"/>
  <c r="X1916" i="36"/>
  <c r="Y1916" i="36"/>
  <c r="Z1916" i="36"/>
  <c r="AA1916" i="36"/>
  <c r="AB1916" i="36"/>
  <c r="AC1916" i="36"/>
  <c r="AD1916" i="36"/>
  <c r="AE1916" i="36"/>
  <c r="AF1916" i="36"/>
  <c r="AG1916" i="36"/>
  <c r="AH1916" i="36"/>
  <c r="AI1916" i="36"/>
  <c r="AJ1916" i="36"/>
  <c r="AK1916" i="36"/>
  <c r="AL1916" i="36"/>
  <c r="AM1916" i="36"/>
  <c r="R1917" i="36"/>
  <c r="S1917" i="36"/>
  <c r="T1917" i="36"/>
  <c r="U1917" i="36"/>
  <c r="V1917" i="36"/>
  <c r="W1917" i="36"/>
  <c r="X1917" i="36"/>
  <c r="Y1917" i="36"/>
  <c r="Z1917" i="36"/>
  <c r="AA1917" i="36"/>
  <c r="AB1917" i="36"/>
  <c r="AC1917" i="36"/>
  <c r="AD1917" i="36"/>
  <c r="AE1917" i="36"/>
  <c r="AF1917" i="36"/>
  <c r="AG1917" i="36"/>
  <c r="AH1917" i="36"/>
  <c r="AI1917" i="36"/>
  <c r="AJ1917" i="36"/>
  <c r="AK1917" i="36"/>
  <c r="AL1917" i="36"/>
  <c r="AM1917" i="36"/>
  <c r="R1918" i="36"/>
  <c r="S1918" i="36"/>
  <c r="T1918" i="36"/>
  <c r="U1918" i="36"/>
  <c r="V1918" i="36"/>
  <c r="W1918" i="36"/>
  <c r="X1918" i="36"/>
  <c r="Y1918" i="36"/>
  <c r="Z1918" i="36"/>
  <c r="AA1918" i="36"/>
  <c r="AB1918" i="36"/>
  <c r="AC1918" i="36"/>
  <c r="AD1918" i="36"/>
  <c r="AE1918" i="36"/>
  <c r="AF1918" i="36"/>
  <c r="AG1918" i="36"/>
  <c r="AH1918" i="36"/>
  <c r="AI1918" i="36"/>
  <c r="AJ1918" i="36"/>
  <c r="AK1918" i="36"/>
  <c r="AL1918" i="36"/>
  <c r="AM1918" i="36"/>
  <c r="R1919" i="36"/>
  <c r="S1919" i="36"/>
  <c r="T1919" i="36"/>
  <c r="U1919" i="36"/>
  <c r="V1919" i="36"/>
  <c r="W1919" i="36"/>
  <c r="X1919" i="36"/>
  <c r="Y1919" i="36"/>
  <c r="Z1919" i="36"/>
  <c r="AA1919" i="36"/>
  <c r="AB1919" i="36"/>
  <c r="AC1919" i="36"/>
  <c r="AD1919" i="36"/>
  <c r="AE1919" i="36"/>
  <c r="AF1919" i="36"/>
  <c r="AG1919" i="36"/>
  <c r="AH1919" i="36"/>
  <c r="AI1919" i="36"/>
  <c r="AJ1919" i="36"/>
  <c r="AK1919" i="36"/>
  <c r="AL1919" i="36"/>
  <c r="AM1919" i="36"/>
  <c r="R1920" i="36"/>
  <c r="S1920" i="36"/>
  <c r="T1920" i="36"/>
  <c r="U1920" i="36"/>
  <c r="V1920" i="36"/>
  <c r="W1920" i="36"/>
  <c r="X1920" i="36"/>
  <c r="Y1920" i="36"/>
  <c r="Z1920" i="36"/>
  <c r="AA1920" i="36"/>
  <c r="AB1920" i="36"/>
  <c r="AC1920" i="36"/>
  <c r="AD1920" i="36"/>
  <c r="AE1920" i="36"/>
  <c r="AF1920" i="36"/>
  <c r="AG1920" i="36"/>
  <c r="AH1920" i="36"/>
  <c r="AI1920" i="36"/>
  <c r="AJ1920" i="36"/>
  <c r="AK1920" i="36"/>
  <c r="AL1920" i="36"/>
  <c r="AM1920" i="36"/>
  <c r="R1921" i="36"/>
  <c r="S1921" i="36"/>
  <c r="T1921" i="36"/>
  <c r="U1921" i="36"/>
  <c r="V1921" i="36"/>
  <c r="W1921" i="36"/>
  <c r="X1921" i="36"/>
  <c r="Y1921" i="36"/>
  <c r="Z1921" i="36"/>
  <c r="AA1921" i="36"/>
  <c r="AB1921" i="36"/>
  <c r="AC1921" i="36"/>
  <c r="AD1921" i="36"/>
  <c r="AE1921" i="36"/>
  <c r="AF1921" i="36"/>
  <c r="AG1921" i="36"/>
  <c r="AH1921" i="36"/>
  <c r="AI1921" i="36"/>
  <c r="AJ1921" i="36"/>
  <c r="AK1921" i="36"/>
  <c r="AL1921" i="36"/>
  <c r="AM1921" i="36"/>
  <c r="R1922" i="36"/>
  <c r="S1922" i="36"/>
  <c r="T1922" i="36"/>
  <c r="U1922" i="36"/>
  <c r="V1922" i="36"/>
  <c r="W1922" i="36"/>
  <c r="X1922" i="36"/>
  <c r="Y1922" i="36"/>
  <c r="Z1922" i="36"/>
  <c r="AA1922" i="36"/>
  <c r="AB1922" i="36"/>
  <c r="AC1922" i="36"/>
  <c r="AD1922" i="36"/>
  <c r="AE1922" i="36"/>
  <c r="AF1922" i="36"/>
  <c r="AG1922" i="36"/>
  <c r="AH1922" i="36"/>
  <c r="AI1922" i="36"/>
  <c r="AJ1922" i="36"/>
  <c r="AK1922" i="36"/>
  <c r="AL1922" i="36"/>
  <c r="AM1922" i="36"/>
  <c r="R1923" i="36"/>
  <c r="S1923" i="36"/>
  <c r="T1923" i="36"/>
  <c r="U1923" i="36"/>
  <c r="V1923" i="36"/>
  <c r="W1923" i="36"/>
  <c r="X1923" i="36"/>
  <c r="Y1923" i="36"/>
  <c r="Z1923" i="36"/>
  <c r="AA1923" i="36"/>
  <c r="AB1923" i="36"/>
  <c r="AC1923" i="36"/>
  <c r="AD1923" i="36"/>
  <c r="AE1923" i="36"/>
  <c r="AF1923" i="36"/>
  <c r="AG1923" i="36"/>
  <c r="AH1923" i="36"/>
  <c r="AI1923" i="36"/>
  <c r="AJ1923" i="36"/>
  <c r="AK1923" i="36"/>
  <c r="AL1923" i="36"/>
  <c r="AM1923" i="36"/>
  <c r="R1924" i="36"/>
  <c r="S1924" i="36"/>
  <c r="T1924" i="36"/>
  <c r="U1924" i="36"/>
  <c r="V1924" i="36"/>
  <c r="W1924" i="36"/>
  <c r="X1924" i="36"/>
  <c r="Y1924" i="36"/>
  <c r="Z1924" i="36"/>
  <c r="AA1924" i="36"/>
  <c r="AB1924" i="36"/>
  <c r="AC1924" i="36"/>
  <c r="AD1924" i="36"/>
  <c r="AE1924" i="36"/>
  <c r="AF1924" i="36"/>
  <c r="AG1924" i="36"/>
  <c r="AH1924" i="36"/>
  <c r="AI1924" i="36"/>
  <c r="AJ1924" i="36"/>
  <c r="AK1924" i="36"/>
  <c r="AL1924" i="36"/>
  <c r="AM1924" i="36"/>
  <c r="R1925" i="36"/>
  <c r="S1925" i="36"/>
  <c r="T1925" i="36"/>
  <c r="U1925" i="36"/>
  <c r="V1925" i="36"/>
  <c r="W1925" i="36"/>
  <c r="X1925" i="36"/>
  <c r="Y1925" i="36"/>
  <c r="Z1925" i="36"/>
  <c r="AA1925" i="36"/>
  <c r="AB1925" i="36"/>
  <c r="AC1925" i="36"/>
  <c r="AD1925" i="36"/>
  <c r="AE1925" i="36"/>
  <c r="AF1925" i="36"/>
  <c r="AG1925" i="36"/>
  <c r="AH1925" i="36"/>
  <c r="AI1925" i="36"/>
  <c r="AJ1925" i="36"/>
  <c r="AK1925" i="36"/>
  <c r="AL1925" i="36"/>
  <c r="AM1925" i="36"/>
  <c r="R1926" i="36"/>
  <c r="S1926" i="36"/>
  <c r="T1926" i="36"/>
  <c r="U1926" i="36"/>
  <c r="V1926" i="36"/>
  <c r="W1926" i="36"/>
  <c r="X1926" i="36"/>
  <c r="Y1926" i="36"/>
  <c r="Z1926" i="36"/>
  <c r="AA1926" i="36"/>
  <c r="AB1926" i="36"/>
  <c r="AC1926" i="36"/>
  <c r="AD1926" i="36"/>
  <c r="AE1926" i="36"/>
  <c r="AF1926" i="36"/>
  <c r="AG1926" i="36"/>
  <c r="AH1926" i="36"/>
  <c r="AI1926" i="36"/>
  <c r="AJ1926" i="36"/>
  <c r="AK1926" i="36"/>
  <c r="AL1926" i="36"/>
  <c r="AM1926" i="36"/>
  <c r="R1927" i="36"/>
  <c r="S1927" i="36"/>
  <c r="T1927" i="36"/>
  <c r="U1927" i="36"/>
  <c r="V1927" i="36"/>
  <c r="W1927" i="36"/>
  <c r="X1927" i="36"/>
  <c r="Y1927" i="36"/>
  <c r="Z1927" i="36"/>
  <c r="AA1927" i="36"/>
  <c r="AB1927" i="36"/>
  <c r="AC1927" i="36"/>
  <c r="AD1927" i="36"/>
  <c r="AE1927" i="36"/>
  <c r="AF1927" i="36"/>
  <c r="AG1927" i="36"/>
  <c r="AH1927" i="36"/>
  <c r="AI1927" i="36"/>
  <c r="AJ1927" i="36"/>
  <c r="AK1927" i="36"/>
  <c r="AL1927" i="36"/>
  <c r="AM1927" i="36"/>
  <c r="R1928" i="36"/>
  <c r="S1928" i="36"/>
  <c r="T1928" i="36"/>
  <c r="U1928" i="36"/>
  <c r="V1928" i="36"/>
  <c r="W1928" i="36"/>
  <c r="X1928" i="36"/>
  <c r="Y1928" i="36"/>
  <c r="Z1928" i="36"/>
  <c r="AA1928" i="36"/>
  <c r="AB1928" i="36"/>
  <c r="AC1928" i="36"/>
  <c r="AD1928" i="36"/>
  <c r="AE1928" i="36"/>
  <c r="AF1928" i="36"/>
  <c r="AG1928" i="36"/>
  <c r="AH1928" i="36"/>
  <c r="AI1928" i="36"/>
  <c r="AJ1928" i="36"/>
  <c r="AK1928" i="36"/>
  <c r="AL1928" i="36"/>
  <c r="AM1928" i="36"/>
  <c r="R1929" i="36"/>
  <c r="S1929" i="36"/>
  <c r="T1929" i="36"/>
  <c r="U1929" i="36"/>
  <c r="V1929" i="36"/>
  <c r="W1929" i="36"/>
  <c r="X1929" i="36"/>
  <c r="Y1929" i="36"/>
  <c r="Z1929" i="36"/>
  <c r="AA1929" i="36"/>
  <c r="AB1929" i="36"/>
  <c r="AC1929" i="36"/>
  <c r="AD1929" i="36"/>
  <c r="AE1929" i="36"/>
  <c r="AF1929" i="36"/>
  <c r="AG1929" i="36"/>
  <c r="AH1929" i="36"/>
  <c r="AI1929" i="36"/>
  <c r="AJ1929" i="36"/>
  <c r="AK1929" i="36"/>
  <c r="AL1929" i="36"/>
  <c r="AM1929" i="36"/>
  <c r="R1930" i="36"/>
  <c r="S1930" i="36"/>
  <c r="T1930" i="36"/>
  <c r="U1930" i="36"/>
  <c r="V1930" i="36"/>
  <c r="W1930" i="36"/>
  <c r="X1930" i="36"/>
  <c r="Y1930" i="36"/>
  <c r="Z1930" i="36"/>
  <c r="AA1930" i="36"/>
  <c r="AB1930" i="36"/>
  <c r="AC1930" i="36"/>
  <c r="AD1930" i="36"/>
  <c r="AE1930" i="36"/>
  <c r="AF1930" i="36"/>
  <c r="AG1930" i="36"/>
  <c r="AH1930" i="36"/>
  <c r="AI1930" i="36"/>
  <c r="AJ1930" i="36"/>
  <c r="AK1930" i="36"/>
  <c r="AL1930" i="36"/>
  <c r="AM1930" i="36"/>
  <c r="R1931" i="36"/>
  <c r="S1931" i="36"/>
  <c r="T1931" i="36"/>
  <c r="U1931" i="36"/>
  <c r="V1931" i="36"/>
  <c r="W1931" i="36"/>
  <c r="X1931" i="36"/>
  <c r="Y1931" i="36"/>
  <c r="Z1931" i="36"/>
  <c r="AA1931" i="36"/>
  <c r="AB1931" i="36"/>
  <c r="AC1931" i="36"/>
  <c r="AD1931" i="36"/>
  <c r="AE1931" i="36"/>
  <c r="AF1931" i="36"/>
  <c r="AG1931" i="36"/>
  <c r="AH1931" i="36"/>
  <c r="AI1931" i="36"/>
  <c r="AJ1931" i="36"/>
  <c r="AK1931" i="36"/>
  <c r="AL1931" i="36"/>
  <c r="AM1931" i="36"/>
  <c r="R1932" i="36"/>
  <c r="S1932" i="36"/>
  <c r="T1932" i="36"/>
  <c r="U1932" i="36"/>
  <c r="V1932" i="36"/>
  <c r="W1932" i="36"/>
  <c r="X1932" i="36"/>
  <c r="Y1932" i="36"/>
  <c r="Z1932" i="36"/>
  <c r="AA1932" i="36"/>
  <c r="AB1932" i="36"/>
  <c r="AC1932" i="36"/>
  <c r="AD1932" i="36"/>
  <c r="AE1932" i="36"/>
  <c r="AF1932" i="36"/>
  <c r="AG1932" i="36"/>
  <c r="AH1932" i="36"/>
  <c r="AI1932" i="36"/>
  <c r="AJ1932" i="36"/>
  <c r="AK1932" i="36"/>
  <c r="AL1932" i="36"/>
  <c r="AM1932" i="36"/>
  <c r="R1933" i="36"/>
  <c r="S1933" i="36"/>
  <c r="T1933" i="36"/>
  <c r="U1933" i="36"/>
  <c r="V1933" i="36"/>
  <c r="W1933" i="36"/>
  <c r="X1933" i="36"/>
  <c r="Y1933" i="36"/>
  <c r="Z1933" i="36"/>
  <c r="AA1933" i="36"/>
  <c r="AB1933" i="36"/>
  <c r="AC1933" i="36"/>
  <c r="AD1933" i="36"/>
  <c r="AE1933" i="36"/>
  <c r="AF1933" i="36"/>
  <c r="AG1933" i="36"/>
  <c r="AH1933" i="36"/>
  <c r="AI1933" i="36"/>
  <c r="AJ1933" i="36"/>
  <c r="AK1933" i="36"/>
  <c r="AL1933" i="36"/>
  <c r="AM1933" i="36"/>
  <c r="R1934" i="36"/>
  <c r="S1934" i="36"/>
  <c r="T1934" i="36"/>
  <c r="U1934" i="36"/>
  <c r="V1934" i="36"/>
  <c r="W1934" i="36"/>
  <c r="X1934" i="36"/>
  <c r="Y1934" i="36"/>
  <c r="Z1934" i="36"/>
  <c r="AA1934" i="36"/>
  <c r="AB1934" i="36"/>
  <c r="AC1934" i="36"/>
  <c r="AD1934" i="36"/>
  <c r="AE1934" i="36"/>
  <c r="AF1934" i="36"/>
  <c r="AG1934" i="36"/>
  <c r="AH1934" i="36"/>
  <c r="AI1934" i="36"/>
  <c r="AJ1934" i="36"/>
  <c r="AK1934" i="36"/>
  <c r="AL1934" i="36"/>
  <c r="AM1934" i="36"/>
  <c r="R1935" i="36"/>
  <c r="S1935" i="36"/>
  <c r="T1935" i="36"/>
  <c r="U1935" i="36"/>
  <c r="V1935" i="36"/>
  <c r="W1935" i="36"/>
  <c r="X1935" i="36"/>
  <c r="Y1935" i="36"/>
  <c r="Z1935" i="36"/>
  <c r="AA1935" i="36"/>
  <c r="AB1935" i="36"/>
  <c r="AC1935" i="36"/>
  <c r="AD1935" i="36"/>
  <c r="AE1935" i="36"/>
  <c r="AF1935" i="36"/>
  <c r="AG1935" i="36"/>
  <c r="AH1935" i="36"/>
  <c r="AI1935" i="36"/>
  <c r="AJ1935" i="36"/>
  <c r="AK1935" i="36"/>
  <c r="AL1935" i="36"/>
  <c r="AM1935" i="36"/>
  <c r="R1936" i="36"/>
  <c r="S1936" i="36"/>
  <c r="T1936" i="36"/>
  <c r="U1936" i="36"/>
  <c r="V1936" i="36"/>
  <c r="W1936" i="36"/>
  <c r="X1936" i="36"/>
  <c r="Y1936" i="36"/>
  <c r="Z1936" i="36"/>
  <c r="AA1936" i="36"/>
  <c r="AB1936" i="36"/>
  <c r="AC1936" i="36"/>
  <c r="AD1936" i="36"/>
  <c r="AE1936" i="36"/>
  <c r="AF1936" i="36"/>
  <c r="AG1936" i="36"/>
  <c r="AH1936" i="36"/>
  <c r="AI1936" i="36"/>
  <c r="AJ1936" i="36"/>
  <c r="AK1936" i="36"/>
  <c r="AL1936" i="36"/>
  <c r="AM1936" i="36"/>
  <c r="R1937" i="36"/>
  <c r="S1937" i="36"/>
  <c r="T1937" i="36"/>
  <c r="U1937" i="36"/>
  <c r="V1937" i="36"/>
  <c r="W1937" i="36"/>
  <c r="X1937" i="36"/>
  <c r="Y1937" i="36"/>
  <c r="Z1937" i="36"/>
  <c r="AA1937" i="36"/>
  <c r="AB1937" i="36"/>
  <c r="AC1937" i="36"/>
  <c r="AD1937" i="36"/>
  <c r="AE1937" i="36"/>
  <c r="AF1937" i="36"/>
  <c r="AG1937" i="36"/>
  <c r="AH1937" i="36"/>
  <c r="AI1937" i="36"/>
  <c r="AJ1937" i="36"/>
  <c r="AK1937" i="36"/>
  <c r="AL1937" i="36"/>
  <c r="AM1937" i="36"/>
  <c r="R1938" i="36"/>
  <c r="S1938" i="36"/>
  <c r="T1938" i="36"/>
  <c r="U1938" i="36"/>
  <c r="V1938" i="36"/>
  <c r="W1938" i="36"/>
  <c r="X1938" i="36"/>
  <c r="Y1938" i="36"/>
  <c r="Z1938" i="36"/>
  <c r="AA1938" i="36"/>
  <c r="AB1938" i="36"/>
  <c r="AC1938" i="36"/>
  <c r="AD1938" i="36"/>
  <c r="AE1938" i="36"/>
  <c r="AF1938" i="36"/>
  <c r="AG1938" i="36"/>
  <c r="AH1938" i="36"/>
  <c r="AI1938" i="36"/>
  <c r="AJ1938" i="36"/>
  <c r="AK1938" i="36"/>
  <c r="AL1938" i="36"/>
  <c r="AM1938" i="36"/>
  <c r="R1939" i="36"/>
  <c r="S1939" i="36"/>
  <c r="T1939" i="36"/>
  <c r="U1939" i="36"/>
  <c r="V1939" i="36"/>
  <c r="W1939" i="36"/>
  <c r="X1939" i="36"/>
  <c r="Y1939" i="36"/>
  <c r="Z1939" i="36"/>
  <c r="AA1939" i="36"/>
  <c r="AB1939" i="36"/>
  <c r="AC1939" i="36"/>
  <c r="AD1939" i="36"/>
  <c r="AE1939" i="36"/>
  <c r="AF1939" i="36"/>
  <c r="AG1939" i="36"/>
  <c r="AH1939" i="36"/>
  <c r="AI1939" i="36"/>
  <c r="AJ1939" i="36"/>
  <c r="AK1939" i="36"/>
  <c r="AL1939" i="36"/>
  <c r="AM1939" i="36"/>
  <c r="R1940" i="36"/>
  <c r="S1940" i="36"/>
  <c r="T1940" i="36"/>
  <c r="U1940" i="36"/>
  <c r="V1940" i="36"/>
  <c r="W1940" i="36"/>
  <c r="X1940" i="36"/>
  <c r="Y1940" i="36"/>
  <c r="Z1940" i="36"/>
  <c r="AA1940" i="36"/>
  <c r="AB1940" i="36"/>
  <c r="AC1940" i="36"/>
  <c r="AD1940" i="36"/>
  <c r="AE1940" i="36"/>
  <c r="AF1940" i="36"/>
  <c r="AG1940" i="36"/>
  <c r="AH1940" i="36"/>
  <c r="AI1940" i="36"/>
  <c r="AJ1940" i="36"/>
  <c r="AK1940" i="36"/>
  <c r="AL1940" i="36"/>
  <c r="AM1940" i="36"/>
  <c r="R1941" i="36"/>
  <c r="S1941" i="36"/>
  <c r="T1941" i="36"/>
  <c r="U1941" i="36"/>
  <c r="V1941" i="36"/>
  <c r="W1941" i="36"/>
  <c r="X1941" i="36"/>
  <c r="Y1941" i="36"/>
  <c r="Z1941" i="36"/>
  <c r="AA1941" i="36"/>
  <c r="AB1941" i="36"/>
  <c r="AC1941" i="36"/>
  <c r="AD1941" i="36"/>
  <c r="AE1941" i="36"/>
  <c r="AF1941" i="36"/>
  <c r="AG1941" i="36"/>
  <c r="AH1941" i="36"/>
  <c r="AI1941" i="36"/>
  <c r="AJ1941" i="36"/>
  <c r="AK1941" i="36"/>
  <c r="AL1941" i="36"/>
  <c r="AM1941" i="36"/>
  <c r="R1942" i="36"/>
  <c r="S1942" i="36"/>
  <c r="T1942" i="36"/>
  <c r="U1942" i="36"/>
  <c r="V1942" i="36"/>
  <c r="W1942" i="36"/>
  <c r="X1942" i="36"/>
  <c r="Y1942" i="36"/>
  <c r="Z1942" i="36"/>
  <c r="AA1942" i="36"/>
  <c r="AB1942" i="36"/>
  <c r="AC1942" i="36"/>
  <c r="AD1942" i="36"/>
  <c r="AE1942" i="36"/>
  <c r="AF1942" i="36"/>
  <c r="AG1942" i="36"/>
  <c r="AH1942" i="36"/>
  <c r="AI1942" i="36"/>
  <c r="AJ1942" i="36"/>
  <c r="AK1942" i="36"/>
  <c r="AL1942" i="36"/>
  <c r="AM1942" i="36"/>
  <c r="R1943" i="36"/>
  <c r="S1943" i="36"/>
  <c r="T1943" i="36"/>
  <c r="U1943" i="36"/>
  <c r="V1943" i="36"/>
  <c r="W1943" i="36"/>
  <c r="X1943" i="36"/>
  <c r="Y1943" i="36"/>
  <c r="Z1943" i="36"/>
  <c r="AA1943" i="36"/>
  <c r="AB1943" i="36"/>
  <c r="AC1943" i="36"/>
  <c r="AD1943" i="36"/>
  <c r="AE1943" i="36"/>
  <c r="AF1943" i="36"/>
  <c r="AG1943" i="36"/>
  <c r="AH1943" i="36"/>
  <c r="AI1943" i="36"/>
  <c r="AJ1943" i="36"/>
  <c r="AK1943" i="36"/>
  <c r="AL1943" i="36"/>
  <c r="AM1943" i="36"/>
  <c r="R1944" i="36"/>
  <c r="S1944" i="36"/>
  <c r="T1944" i="36"/>
  <c r="U1944" i="36"/>
  <c r="V1944" i="36"/>
  <c r="W1944" i="36"/>
  <c r="X1944" i="36"/>
  <c r="Y1944" i="36"/>
  <c r="Z1944" i="36"/>
  <c r="AA1944" i="36"/>
  <c r="AB1944" i="36"/>
  <c r="AC1944" i="36"/>
  <c r="AD1944" i="36"/>
  <c r="AE1944" i="36"/>
  <c r="AF1944" i="36"/>
  <c r="AG1944" i="36"/>
  <c r="AH1944" i="36"/>
  <c r="AI1944" i="36"/>
  <c r="AJ1944" i="36"/>
  <c r="AK1944" i="36"/>
  <c r="AL1944" i="36"/>
  <c r="AM1944" i="36"/>
  <c r="R1945" i="36"/>
  <c r="S1945" i="36"/>
  <c r="T1945" i="36"/>
  <c r="U1945" i="36"/>
  <c r="V1945" i="36"/>
  <c r="W1945" i="36"/>
  <c r="X1945" i="36"/>
  <c r="Y1945" i="36"/>
  <c r="Z1945" i="36"/>
  <c r="AA1945" i="36"/>
  <c r="AB1945" i="36"/>
  <c r="AC1945" i="36"/>
  <c r="AD1945" i="36"/>
  <c r="AE1945" i="36"/>
  <c r="AF1945" i="36"/>
  <c r="AG1945" i="36"/>
  <c r="AH1945" i="36"/>
  <c r="AI1945" i="36"/>
  <c r="AJ1945" i="36"/>
  <c r="AK1945" i="36"/>
  <c r="AL1945" i="36"/>
  <c r="AM1945" i="36"/>
  <c r="R1946" i="36"/>
  <c r="S1946" i="36"/>
  <c r="T1946" i="36"/>
  <c r="U1946" i="36"/>
  <c r="V1946" i="36"/>
  <c r="W1946" i="36"/>
  <c r="X1946" i="36"/>
  <c r="Y1946" i="36"/>
  <c r="Z1946" i="36"/>
  <c r="AA1946" i="36"/>
  <c r="AB1946" i="36"/>
  <c r="AC1946" i="36"/>
  <c r="AD1946" i="36"/>
  <c r="AE1946" i="36"/>
  <c r="AF1946" i="36"/>
  <c r="AG1946" i="36"/>
  <c r="AH1946" i="36"/>
  <c r="AI1946" i="36"/>
  <c r="AJ1946" i="36"/>
  <c r="AK1946" i="36"/>
  <c r="AL1946" i="36"/>
  <c r="AM1946" i="36"/>
  <c r="R1947" i="36"/>
  <c r="S1947" i="36"/>
  <c r="T1947" i="36"/>
  <c r="U1947" i="36"/>
  <c r="V1947" i="36"/>
  <c r="W1947" i="36"/>
  <c r="X1947" i="36"/>
  <c r="Y1947" i="36"/>
  <c r="Z1947" i="36"/>
  <c r="AA1947" i="36"/>
  <c r="AB1947" i="36"/>
  <c r="AC1947" i="36"/>
  <c r="AD1947" i="36"/>
  <c r="AE1947" i="36"/>
  <c r="AF1947" i="36"/>
  <c r="AG1947" i="36"/>
  <c r="AH1947" i="36"/>
  <c r="AI1947" i="36"/>
  <c r="AJ1947" i="36"/>
  <c r="AK1947" i="36"/>
  <c r="AL1947" i="36"/>
  <c r="AM1947" i="36"/>
  <c r="R1948" i="36"/>
  <c r="S1948" i="36"/>
  <c r="T1948" i="36"/>
  <c r="U1948" i="36"/>
  <c r="V1948" i="36"/>
  <c r="W1948" i="36"/>
  <c r="X1948" i="36"/>
  <c r="Y1948" i="36"/>
  <c r="Z1948" i="36"/>
  <c r="AA1948" i="36"/>
  <c r="AB1948" i="36"/>
  <c r="AC1948" i="36"/>
  <c r="AD1948" i="36"/>
  <c r="AE1948" i="36"/>
  <c r="AF1948" i="36"/>
  <c r="AG1948" i="36"/>
  <c r="AH1948" i="36"/>
  <c r="AI1948" i="36"/>
  <c r="AJ1948" i="36"/>
  <c r="AK1948" i="36"/>
  <c r="AL1948" i="36"/>
  <c r="AM1948" i="36"/>
  <c r="R1949" i="36"/>
  <c r="S1949" i="36"/>
  <c r="T1949" i="36"/>
  <c r="U1949" i="36"/>
  <c r="V1949" i="36"/>
  <c r="W1949" i="36"/>
  <c r="X1949" i="36"/>
  <c r="Y1949" i="36"/>
  <c r="Z1949" i="36"/>
  <c r="AA1949" i="36"/>
  <c r="AB1949" i="36"/>
  <c r="AC1949" i="36"/>
  <c r="AD1949" i="36"/>
  <c r="AE1949" i="36"/>
  <c r="AF1949" i="36"/>
  <c r="AG1949" i="36"/>
  <c r="AH1949" i="36"/>
  <c r="AI1949" i="36"/>
  <c r="AJ1949" i="36"/>
  <c r="AK1949" i="36"/>
  <c r="AL1949" i="36"/>
  <c r="AM1949" i="36"/>
  <c r="R1950" i="36"/>
  <c r="S1950" i="36"/>
  <c r="T1950" i="36"/>
  <c r="U1950" i="36"/>
  <c r="V1950" i="36"/>
  <c r="W1950" i="36"/>
  <c r="X1950" i="36"/>
  <c r="Y1950" i="36"/>
  <c r="Z1950" i="36"/>
  <c r="AA1950" i="36"/>
  <c r="AB1950" i="36"/>
  <c r="AC1950" i="36"/>
  <c r="AD1950" i="36"/>
  <c r="AE1950" i="36"/>
  <c r="AF1950" i="36"/>
  <c r="AG1950" i="36"/>
  <c r="AH1950" i="36"/>
  <c r="AI1950" i="36"/>
  <c r="AJ1950" i="36"/>
  <c r="AK1950" i="36"/>
  <c r="AL1950" i="36"/>
  <c r="AM1950" i="36"/>
  <c r="R1951" i="36"/>
  <c r="S1951" i="36"/>
  <c r="T1951" i="36"/>
  <c r="U1951" i="36"/>
  <c r="V1951" i="36"/>
  <c r="W1951" i="36"/>
  <c r="X1951" i="36"/>
  <c r="Y1951" i="36"/>
  <c r="Z1951" i="36"/>
  <c r="AA1951" i="36"/>
  <c r="AB1951" i="36"/>
  <c r="AC1951" i="36"/>
  <c r="AD1951" i="36"/>
  <c r="AE1951" i="36"/>
  <c r="AF1951" i="36"/>
  <c r="AG1951" i="36"/>
  <c r="AH1951" i="36"/>
  <c r="AI1951" i="36"/>
  <c r="AJ1951" i="36"/>
  <c r="AK1951" i="36"/>
  <c r="AL1951" i="36"/>
  <c r="AM1951" i="36"/>
  <c r="R1952" i="36"/>
  <c r="S1952" i="36"/>
  <c r="T1952" i="36"/>
  <c r="U1952" i="36"/>
  <c r="V1952" i="36"/>
  <c r="W1952" i="36"/>
  <c r="X1952" i="36"/>
  <c r="Y1952" i="36"/>
  <c r="Z1952" i="36"/>
  <c r="AA1952" i="36"/>
  <c r="AB1952" i="36"/>
  <c r="AC1952" i="36"/>
  <c r="AD1952" i="36"/>
  <c r="AE1952" i="36"/>
  <c r="AF1952" i="36"/>
  <c r="AG1952" i="36"/>
  <c r="AH1952" i="36"/>
  <c r="AI1952" i="36"/>
  <c r="AJ1952" i="36"/>
  <c r="AK1952" i="36"/>
  <c r="AL1952" i="36"/>
  <c r="AM1952" i="36"/>
  <c r="R1953" i="36"/>
  <c r="S1953" i="36"/>
  <c r="T1953" i="36"/>
  <c r="U1953" i="36"/>
  <c r="V1953" i="36"/>
  <c r="W1953" i="36"/>
  <c r="X1953" i="36"/>
  <c r="Y1953" i="36"/>
  <c r="Z1953" i="36"/>
  <c r="AA1953" i="36"/>
  <c r="AB1953" i="36"/>
  <c r="AC1953" i="36"/>
  <c r="AD1953" i="36"/>
  <c r="AE1953" i="36"/>
  <c r="AF1953" i="36"/>
  <c r="AG1953" i="36"/>
  <c r="AH1953" i="36"/>
  <c r="AI1953" i="36"/>
  <c r="AJ1953" i="36"/>
  <c r="AK1953" i="36"/>
  <c r="AL1953" i="36"/>
  <c r="AM1953" i="36"/>
  <c r="R1954" i="36"/>
  <c r="S1954" i="36"/>
  <c r="T1954" i="36"/>
  <c r="U1954" i="36"/>
  <c r="V1954" i="36"/>
  <c r="W1954" i="36"/>
  <c r="X1954" i="36"/>
  <c r="Y1954" i="36"/>
  <c r="Z1954" i="36"/>
  <c r="AA1954" i="36"/>
  <c r="AB1954" i="36"/>
  <c r="AC1954" i="36"/>
  <c r="AD1954" i="36"/>
  <c r="AE1954" i="36"/>
  <c r="AF1954" i="36"/>
  <c r="AG1954" i="36"/>
  <c r="AH1954" i="36"/>
  <c r="AI1954" i="36"/>
  <c r="AJ1954" i="36"/>
  <c r="AK1954" i="36"/>
  <c r="AL1954" i="36"/>
  <c r="AM1954" i="36"/>
  <c r="R1955" i="36"/>
  <c r="S1955" i="36"/>
  <c r="T1955" i="36"/>
  <c r="U1955" i="36"/>
  <c r="V1955" i="36"/>
  <c r="W1955" i="36"/>
  <c r="X1955" i="36"/>
  <c r="Y1955" i="36"/>
  <c r="Z1955" i="36"/>
  <c r="AA1955" i="36"/>
  <c r="AB1955" i="36"/>
  <c r="AC1955" i="36"/>
  <c r="AD1955" i="36"/>
  <c r="AE1955" i="36"/>
  <c r="AF1955" i="36"/>
  <c r="AG1955" i="36"/>
  <c r="AH1955" i="36"/>
  <c r="AI1955" i="36"/>
  <c r="AJ1955" i="36"/>
  <c r="AK1955" i="36"/>
  <c r="AL1955" i="36"/>
  <c r="AM1955" i="36"/>
  <c r="R1956" i="36"/>
  <c r="S1956" i="36"/>
  <c r="T1956" i="36"/>
  <c r="U1956" i="36"/>
  <c r="V1956" i="36"/>
  <c r="W1956" i="36"/>
  <c r="X1956" i="36"/>
  <c r="Y1956" i="36"/>
  <c r="Z1956" i="36"/>
  <c r="AA1956" i="36"/>
  <c r="AB1956" i="36"/>
  <c r="AC1956" i="36"/>
  <c r="AD1956" i="36"/>
  <c r="AE1956" i="36"/>
  <c r="AF1956" i="36"/>
  <c r="AG1956" i="36"/>
  <c r="AH1956" i="36"/>
  <c r="AI1956" i="36"/>
  <c r="AJ1956" i="36"/>
  <c r="AK1956" i="36"/>
  <c r="AL1956" i="36"/>
  <c r="AM1956" i="36"/>
  <c r="R1957" i="36"/>
  <c r="S1957" i="36"/>
  <c r="T1957" i="36"/>
  <c r="U1957" i="36"/>
  <c r="V1957" i="36"/>
  <c r="W1957" i="36"/>
  <c r="X1957" i="36"/>
  <c r="Y1957" i="36"/>
  <c r="Z1957" i="36"/>
  <c r="AA1957" i="36"/>
  <c r="AB1957" i="36"/>
  <c r="AC1957" i="36"/>
  <c r="AD1957" i="36"/>
  <c r="AE1957" i="36"/>
  <c r="AF1957" i="36"/>
  <c r="AG1957" i="36"/>
  <c r="AH1957" i="36"/>
  <c r="AI1957" i="36"/>
  <c r="AJ1957" i="36"/>
  <c r="AK1957" i="36"/>
  <c r="AL1957" i="36"/>
  <c r="AM1957" i="36"/>
  <c r="R1958" i="36"/>
  <c r="S1958" i="36"/>
  <c r="T1958" i="36"/>
  <c r="U1958" i="36"/>
  <c r="V1958" i="36"/>
  <c r="W1958" i="36"/>
  <c r="X1958" i="36"/>
  <c r="Y1958" i="36"/>
  <c r="Z1958" i="36"/>
  <c r="AA1958" i="36"/>
  <c r="AB1958" i="36"/>
  <c r="AC1958" i="36"/>
  <c r="AD1958" i="36"/>
  <c r="AE1958" i="36"/>
  <c r="AF1958" i="36"/>
  <c r="AG1958" i="36"/>
  <c r="AH1958" i="36"/>
  <c r="AI1958" i="36"/>
  <c r="AJ1958" i="36"/>
  <c r="AK1958" i="36"/>
  <c r="AL1958" i="36"/>
  <c r="AM1958" i="36"/>
  <c r="R1959" i="36"/>
  <c r="S1959" i="36"/>
  <c r="T1959" i="36"/>
  <c r="U1959" i="36"/>
  <c r="V1959" i="36"/>
  <c r="W1959" i="36"/>
  <c r="X1959" i="36"/>
  <c r="Y1959" i="36"/>
  <c r="Z1959" i="36"/>
  <c r="AA1959" i="36"/>
  <c r="AB1959" i="36"/>
  <c r="AC1959" i="36"/>
  <c r="AD1959" i="36"/>
  <c r="AE1959" i="36"/>
  <c r="AF1959" i="36"/>
  <c r="AG1959" i="36"/>
  <c r="AH1959" i="36"/>
  <c r="AI1959" i="36"/>
  <c r="AJ1959" i="36"/>
  <c r="AK1959" i="36"/>
  <c r="AL1959" i="36"/>
  <c r="AM1959" i="36"/>
  <c r="R1960" i="36"/>
  <c r="S1960" i="36"/>
  <c r="T1960" i="36"/>
  <c r="U1960" i="36"/>
  <c r="V1960" i="36"/>
  <c r="W1960" i="36"/>
  <c r="X1960" i="36"/>
  <c r="Y1960" i="36"/>
  <c r="Z1960" i="36"/>
  <c r="AA1960" i="36"/>
  <c r="AB1960" i="36"/>
  <c r="AC1960" i="36"/>
  <c r="AD1960" i="36"/>
  <c r="AE1960" i="36"/>
  <c r="AF1960" i="36"/>
  <c r="AG1960" i="36"/>
  <c r="AH1960" i="36"/>
  <c r="AI1960" i="36"/>
  <c r="AJ1960" i="36"/>
  <c r="AK1960" i="36"/>
  <c r="AL1960" i="36"/>
  <c r="AM1960" i="36"/>
  <c r="R1961" i="36"/>
  <c r="S1961" i="36"/>
  <c r="T1961" i="36"/>
  <c r="U1961" i="36"/>
  <c r="V1961" i="36"/>
  <c r="W1961" i="36"/>
  <c r="X1961" i="36"/>
  <c r="Y1961" i="36"/>
  <c r="Z1961" i="36"/>
  <c r="AA1961" i="36"/>
  <c r="AB1961" i="36"/>
  <c r="AC1961" i="36"/>
  <c r="AD1961" i="36"/>
  <c r="AE1961" i="36"/>
  <c r="AF1961" i="36"/>
  <c r="AG1961" i="36"/>
  <c r="AH1961" i="36"/>
  <c r="AI1961" i="36"/>
  <c r="AJ1961" i="36"/>
  <c r="AK1961" i="36"/>
  <c r="AL1961" i="36"/>
  <c r="AM1961" i="36"/>
  <c r="R1962" i="36"/>
  <c r="S1962" i="36"/>
  <c r="T1962" i="36"/>
  <c r="U1962" i="36"/>
  <c r="V1962" i="36"/>
  <c r="W1962" i="36"/>
  <c r="X1962" i="36"/>
  <c r="Y1962" i="36"/>
  <c r="Z1962" i="36"/>
  <c r="AA1962" i="36"/>
  <c r="AB1962" i="36"/>
  <c r="AC1962" i="36"/>
  <c r="AD1962" i="36"/>
  <c r="AE1962" i="36"/>
  <c r="AF1962" i="36"/>
  <c r="AG1962" i="36"/>
  <c r="AH1962" i="36"/>
  <c r="AI1962" i="36"/>
  <c r="AJ1962" i="36"/>
  <c r="AK1962" i="36"/>
  <c r="AL1962" i="36"/>
  <c r="AM1962" i="36"/>
  <c r="R1963" i="36"/>
  <c r="S1963" i="36"/>
  <c r="T1963" i="36"/>
  <c r="U1963" i="36"/>
  <c r="V1963" i="36"/>
  <c r="W1963" i="36"/>
  <c r="X1963" i="36"/>
  <c r="Y1963" i="36"/>
  <c r="Z1963" i="36"/>
  <c r="AA1963" i="36"/>
  <c r="AB1963" i="36"/>
  <c r="AC1963" i="36"/>
  <c r="AD1963" i="36"/>
  <c r="AE1963" i="36"/>
  <c r="AF1963" i="36"/>
  <c r="AG1963" i="36"/>
  <c r="AH1963" i="36"/>
  <c r="AI1963" i="36"/>
  <c r="AJ1963" i="36"/>
  <c r="AK1963" i="36"/>
  <c r="AL1963" i="36"/>
  <c r="AM1963" i="36"/>
  <c r="R1964" i="36"/>
  <c r="S1964" i="36"/>
  <c r="T1964" i="36"/>
  <c r="U1964" i="36"/>
  <c r="V1964" i="36"/>
  <c r="W1964" i="36"/>
  <c r="X1964" i="36"/>
  <c r="Y1964" i="36"/>
  <c r="Z1964" i="36"/>
  <c r="AA1964" i="36"/>
  <c r="AB1964" i="36"/>
  <c r="AC1964" i="36"/>
  <c r="AD1964" i="36"/>
  <c r="AE1964" i="36"/>
  <c r="AF1964" i="36"/>
  <c r="AG1964" i="36"/>
  <c r="AH1964" i="36"/>
  <c r="AI1964" i="36"/>
  <c r="AJ1964" i="36"/>
  <c r="AK1964" i="36"/>
  <c r="AL1964" i="36"/>
  <c r="AM1964" i="36"/>
  <c r="R1965" i="36"/>
  <c r="S1965" i="36"/>
  <c r="T1965" i="36"/>
  <c r="U1965" i="36"/>
  <c r="V1965" i="36"/>
  <c r="W1965" i="36"/>
  <c r="X1965" i="36"/>
  <c r="Y1965" i="36"/>
  <c r="Z1965" i="36"/>
  <c r="AA1965" i="36"/>
  <c r="AB1965" i="36"/>
  <c r="AC1965" i="36"/>
  <c r="AD1965" i="36"/>
  <c r="AE1965" i="36"/>
  <c r="AF1965" i="36"/>
  <c r="AG1965" i="36"/>
  <c r="AH1965" i="36"/>
  <c r="AI1965" i="36"/>
  <c r="AJ1965" i="36"/>
  <c r="AK1965" i="36"/>
  <c r="AL1965" i="36"/>
  <c r="AM1965" i="36"/>
  <c r="R1966" i="36"/>
  <c r="S1966" i="36"/>
  <c r="T1966" i="36"/>
  <c r="U1966" i="36"/>
  <c r="V1966" i="36"/>
  <c r="W1966" i="36"/>
  <c r="X1966" i="36"/>
  <c r="Y1966" i="36"/>
  <c r="Z1966" i="36"/>
  <c r="AA1966" i="36"/>
  <c r="AB1966" i="36"/>
  <c r="AC1966" i="36"/>
  <c r="AD1966" i="36"/>
  <c r="AE1966" i="36"/>
  <c r="AF1966" i="36"/>
  <c r="AG1966" i="36"/>
  <c r="AH1966" i="36"/>
  <c r="AI1966" i="36"/>
  <c r="AJ1966" i="36"/>
  <c r="AK1966" i="36"/>
  <c r="AL1966" i="36"/>
  <c r="AM1966" i="36"/>
  <c r="R1967" i="36"/>
  <c r="S1967" i="36"/>
  <c r="T1967" i="36"/>
  <c r="U1967" i="36"/>
  <c r="V1967" i="36"/>
  <c r="W1967" i="36"/>
  <c r="X1967" i="36"/>
  <c r="Y1967" i="36"/>
  <c r="Z1967" i="36"/>
  <c r="AA1967" i="36"/>
  <c r="AB1967" i="36"/>
  <c r="AC1967" i="36"/>
  <c r="AD1967" i="36"/>
  <c r="AE1967" i="36"/>
  <c r="AF1967" i="36"/>
  <c r="AG1967" i="36"/>
  <c r="AH1967" i="36"/>
  <c r="AI1967" i="36"/>
  <c r="AJ1967" i="36"/>
  <c r="AK1967" i="36"/>
  <c r="AL1967" i="36"/>
  <c r="AM1967" i="36"/>
  <c r="R1968" i="36"/>
  <c r="S1968" i="36"/>
  <c r="T1968" i="36"/>
  <c r="U1968" i="36"/>
  <c r="V1968" i="36"/>
  <c r="W1968" i="36"/>
  <c r="X1968" i="36"/>
  <c r="Y1968" i="36"/>
  <c r="Z1968" i="36"/>
  <c r="AA1968" i="36"/>
  <c r="AB1968" i="36"/>
  <c r="AC1968" i="36"/>
  <c r="AD1968" i="36"/>
  <c r="AE1968" i="36"/>
  <c r="AF1968" i="36"/>
  <c r="AG1968" i="36"/>
  <c r="AH1968" i="36"/>
  <c r="AI1968" i="36"/>
  <c r="AJ1968" i="36"/>
  <c r="AK1968" i="36"/>
  <c r="AL1968" i="36"/>
  <c r="AM1968" i="36"/>
  <c r="R1969" i="36"/>
  <c r="S1969" i="36"/>
  <c r="T1969" i="36"/>
  <c r="U1969" i="36"/>
  <c r="V1969" i="36"/>
  <c r="W1969" i="36"/>
  <c r="X1969" i="36"/>
  <c r="Y1969" i="36"/>
  <c r="Z1969" i="36"/>
  <c r="AA1969" i="36"/>
  <c r="AB1969" i="36"/>
  <c r="AC1969" i="36"/>
  <c r="AD1969" i="36"/>
  <c r="AE1969" i="36"/>
  <c r="AF1969" i="36"/>
  <c r="AG1969" i="36"/>
  <c r="AH1969" i="36"/>
  <c r="AI1969" i="36"/>
  <c r="AJ1969" i="36"/>
  <c r="AK1969" i="36"/>
  <c r="AL1969" i="36"/>
  <c r="AM1969" i="36"/>
  <c r="R1970" i="36"/>
  <c r="S1970" i="36"/>
  <c r="T1970" i="36"/>
  <c r="U1970" i="36"/>
  <c r="V1970" i="36"/>
  <c r="W1970" i="36"/>
  <c r="X1970" i="36"/>
  <c r="Y1970" i="36"/>
  <c r="Z1970" i="36"/>
  <c r="AA1970" i="36"/>
  <c r="AB1970" i="36"/>
  <c r="AC1970" i="36"/>
  <c r="AD1970" i="36"/>
  <c r="AE1970" i="36"/>
  <c r="AF1970" i="36"/>
  <c r="AG1970" i="36"/>
  <c r="AH1970" i="36"/>
  <c r="AI1970" i="36"/>
  <c r="AJ1970" i="36"/>
  <c r="AK1970" i="36"/>
  <c r="AL1970" i="36"/>
  <c r="AM1970" i="36"/>
  <c r="R1971" i="36"/>
  <c r="S1971" i="36"/>
  <c r="T1971" i="36"/>
  <c r="U1971" i="36"/>
  <c r="V1971" i="36"/>
  <c r="W1971" i="36"/>
  <c r="X1971" i="36"/>
  <c r="Y1971" i="36"/>
  <c r="Z1971" i="36"/>
  <c r="AA1971" i="36"/>
  <c r="AB1971" i="36"/>
  <c r="AC1971" i="36"/>
  <c r="AD1971" i="36"/>
  <c r="AE1971" i="36"/>
  <c r="AF1971" i="36"/>
  <c r="AG1971" i="36"/>
  <c r="AH1971" i="36"/>
  <c r="AI1971" i="36"/>
  <c r="AJ1971" i="36"/>
  <c r="AK1971" i="36"/>
  <c r="AL1971" i="36"/>
  <c r="AM1971" i="36"/>
  <c r="R1972" i="36"/>
  <c r="S1972" i="36"/>
  <c r="T1972" i="36"/>
  <c r="U1972" i="36"/>
  <c r="V1972" i="36"/>
  <c r="W1972" i="36"/>
  <c r="X1972" i="36"/>
  <c r="Y1972" i="36"/>
  <c r="Z1972" i="36"/>
  <c r="AA1972" i="36"/>
  <c r="AB1972" i="36"/>
  <c r="AC1972" i="36"/>
  <c r="AD1972" i="36"/>
  <c r="AE1972" i="36"/>
  <c r="AF1972" i="36"/>
  <c r="AG1972" i="36"/>
  <c r="AH1972" i="36"/>
  <c r="AI1972" i="36"/>
  <c r="AJ1972" i="36"/>
  <c r="AK1972" i="36"/>
  <c r="AL1972" i="36"/>
  <c r="AM1972" i="36"/>
  <c r="R1973" i="36"/>
  <c r="S1973" i="36"/>
  <c r="T1973" i="36"/>
  <c r="U1973" i="36"/>
  <c r="V1973" i="36"/>
  <c r="W1973" i="36"/>
  <c r="X1973" i="36"/>
  <c r="Y1973" i="36"/>
  <c r="Z1973" i="36"/>
  <c r="AA1973" i="36"/>
  <c r="AB1973" i="36"/>
  <c r="AC1973" i="36"/>
  <c r="AD1973" i="36"/>
  <c r="AE1973" i="36"/>
  <c r="AF1973" i="36"/>
  <c r="AG1973" i="36"/>
  <c r="AH1973" i="36"/>
  <c r="AI1973" i="36"/>
  <c r="AJ1973" i="36"/>
  <c r="AK1973" i="36"/>
  <c r="AL1973" i="36"/>
  <c r="AM1973" i="36"/>
  <c r="R1974" i="36"/>
  <c r="S1974" i="36"/>
  <c r="T1974" i="36"/>
  <c r="U1974" i="36"/>
  <c r="V1974" i="36"/>
  <c r="W1974" i="36"/>
  <c r="X1974" i="36"/>
  <c r="Y1974" i="36"/>
  <c r="Z1974" i="36"/>
  <c r="AA1974" i="36"/>
  <c r="AB1974" i="36"/>
  <c r="AC1974" i="36"/>
  <c r="AD1974" i="36"/>
  <c r="AE1974" i="36"/>
  <c r="AF1974" i="36"/>
  <c r="AG1974" i="36"/>
  <c r="AH1974" i="36"/>
  <c r="AI1974" i="36"/>
  <c r="AJ1974" i="36"/>
  <c r="AK1974" i="36"/>
  <c r="AL1974" i="36"/>
  <c r="AM1974" i="36"/>
  <c r="R1975" i="36"/>
  <c r="S1975" i="36"/>
  <c r="T1975" i="36"/>
  <c r="U1975" i="36"/>
  <c r="V1975" i="36"/>
  <c r="W1975" i="36"/>
  <c r="X1975" i="36"/>
  <c r="Y1975" i="36"/>
  <c r="Z1975" i="36"/>
  <c r="AA1975" i="36"/>
  <c r="AB1975" i="36"/>
  <c r="AC1975" i="36"/>
  <c r="AD1975" i="36"/>
  <c r="AE1975" i="36"/>
  <c r="AF1975" i="36"/>
  <c r="AG1975" i="36"/>
  <c r="AH1975" i="36"/>
  <c r="AI1975" i="36"/>
  <c r="AJ1975" i="36"/>
  <c r="AK1975" i="36"/>
  <c r="AL1975" i="36"/>
  <c r="AM1975" i="36"/>
  <c r="R1976" i="36"/>
  <c r="S1976" i="36"/>
  <c r="T1976" i="36"/>
  <c r="U1976" i="36"/>
  <c r="V1976" i="36"/>
  <c r="W1976" i="36"/>
  <c r="X1976" i="36"/>
  <c r="Y1976" i="36"/>
  <c r="Z1976" i="36"/>
  <c r="AA1976" i="36"/>
  <c r="AB1976" i="36"/>
  <c r="AC1976" i="36"/>
  <c r="AD1976" i="36"/>
  <c r="AE1976" i="36"/>
  <c r="AF1976" i="36"/>
  <c r="AG1976" i="36"/>
  <c r="AH1976" i="36"/>
  <c r="AI1976" i="36"/>
  <c r="AJ1976" i="36"/>
  <c r="AK1976" i="36"/>
  <c r="AL1976" i="36"/>
  <c r="AM1976" i="36"/>
  <c r="R1977" i="36"/>
  <c r="S1977" i="36"/>
  <c r="T1977" i="36"/>
  <c r="U1977" i="36"/>
  <c r="V1977" i="36"/>
  <c r="W1977" i="36"/>
  <c r="X1977" i="36"/>
  <c r="Y1977" i="36"/>
  <c r="Z1977" i="36"/>
  <c r="AA1977" i="36"/>
  <c r="AB1977" i="36"/>
  <c r="AC1977" i="36"/>
  <c r="AD1977" i="36"/>
  <c r="AE1977" i="36"/>
  <c r="AF1977" i="36"/>
  <c r="AG1977" i="36"/>
  <c r="AH1977" i="36"/>
  <c r="AI1977" i="36"/>
  <c r="AJ1977" i="36"/>
  <c r="AK1977" i="36"/>
  <c r="AL1977" i="36"/>
  <c r="AM1977" i="36"/>
  <c r="R1978" i="36"/>
  <c r="S1978" i="36"/>
  <c r="T1978" i="36"/>
  <c r="U1978" i="36"/>
  <c r="V1978" i="36"/>
  <c r="W1978" i="36"/>
  <c r="X1978" i="36"/>
  <c r="Y1978" i="36"/>
  <c r="Z1978" i="36"/>
  <c r="AA1978" i="36"/>
  <c r="AB1978" i="36"/>
  <c r="AC1978" i="36"/>
  <c r="AD1978" i="36"/>
  <c r="AE1978" i="36"/>
  <c r="AF1978" i="36"/>
  <c r="AG1978" i="36"/>
  <c r="AH1978" i="36"/>
  <c r="AI1978" i="36"/>
  <c r="AJ1978" i="36"/>
  <c r="AK1978" i="36"/>
  <c r="AL1978" i="36"/>
  <c r="AM1978" i="36"/>
  <c r="R1979" i="36"/>
  <c r="S1979" i="36"/>
  <c r="T1979" i="36"/>
  <c r="U1979" i="36"/>
  <c r="V1979" i="36"/>
  <c r="W1979" i="36"/>
  <c r="X1979" i="36"/>
  <c r="Y1979" i="36"/>
  <c r="Z1979" i="36"/>
  <c r="AA1979" i="36"/>
  <c r="AB1979" i="36"/>
  <c r="AC1979" i="36"/>
  <c r="AD1979" i="36"/>
  <c r="AE1979" i="36"/>
  <c r="AF1979" i="36"/>
  <c r="AG1979" i="36"/>
  <c r="AH1979" i="36"/>
  <c r="AI1979" i="36"/>
  <c r="AJ1979" i="36"/>
  <c r="AK1979" i="36"/>
  <c r="AL1979" i="36"/>
  <c r="AM1979" i="36"/>
  <c r="R1980" i="36"/>
  <c r="S1980" i="36"/>
  <c r="T1980" i="36"/>
  <c r="U1980" i="36"/>
  <c r="V1980" i="36"/>
  <c r="W1980" i="36"/>
  <c r="X1980" i="36"/>
  <c r="Y1980" i="36"/>
  <c r="Z1980" i="36"/>
  <c r="AA1980" i="36"/>
  <c r="AB1980" i="36"/>
  <c r="AC1980" i="36"/>
  <c r="AD1980" i="36"/>
  <c r="AE1980" i="36"/>
  <c r="AF1980" i="36"/>
  <c r="AG1980" i="36"/>
  <c r="AH1980" i="36"/>
  <c r="AI1980" i="36"/>
  <c r="AJ1980" i="36"/>
  <c r="AK1980" i="36"/>
  <c r="AL1980" i="36"/>
  <c r="AM1980" i="36"/>
  <c r="R1981" i="36"/>
  <c r="S1981" i="36"/>
  <c r="T1981" i="36"/>
  <c r="U1981" i="36"/>
  <c r="V1981" i="36"/>
  <c r="W1981" i="36"/>
  <c r="X1981" i="36"/>
  <c r="Y1981" i="36"/>
  <c r="Z1981" i="36"/>
  <c r="AA1981" i="36"/>
  <c r="AB1981" i="36"/>
  <c r="AC1981" i="36"/>
  <c r="AD1981" i="36"/>
  <c r="AE1981" i="36"/>
  <c r="AF1981" i="36"/>
  <c r="AG1981" i="36"/>
  <c r="AH1981" i="36"/>
  <c r="AI1981" i="36"/>
  <c r="AJ1981" i="36"/>
  <c r="AK1981" i="36"/>
  <c r="AL1981" i="36"/>
  <c r="AM1981" i="36"/>
  <c r="R1982" i="36"/>
  <c r="S1982" i="36"/>
  <c r="T1982" i="36"/>
  <c r="U1982" i="36"/>
  <c r="V1982" i="36"/>
  <c r="W1982" i="36"/>
  <c r="X1982" i="36"/>
  <c r="Y1982" i="36"/>
  <c r="Z1982" i="36"/>
  <c r="AA1982" i="36"/>
  <c r="AB1982" i="36"/>
  <c r="AC1982" i="36"/>
  <c r="AD1982" i="36"/>
  <c r="AE1982" i="36"/>
  <c r="AF1982" i="36"/>
  <c r="AG1982" i="36"/>
  <c r="AH1982" i="36"/>
  <c r="AI1982" i="36"/>
  <c r="AJ1982" i="36"/>
  <c r="AK1982" i="36"/>
  <c r="AL1982" i="36"/>
  <c r="AM1982" i="36"/>
  <c r="R1983" i="36"/>
  <c r="S1983" i="36"/>
  <c r="T1983" i="36"/>
  <c r="U1983" i="36"/>
  <c r="V1983" i="36"/>
  <c r="W1983" i="36"/>
  <c r="X1983" i="36"/>
  <c r="Y1983" i="36"/>
  <c r="Z1983" i="36"/>
  <c r="AA1983" i="36"/>
  <c r="AB1983" i="36"/>
  <c r="AC1983" i="36"/>
  <c r="AD1983" i="36"/>
  <c r="AE1983" i="36"/>
  <c r="AF1983" i="36"/>
  <c r="AG1983" i="36"/>
  <c r="AH1983" i="36"/>
  <c r="AI1983" i="36"/>
  <c r="AJ1983" i="36"/>
  <c r="AK1983" i="36"/>
  <c r="AL1983" i="36"/>
  <c r="AM1983" i="36"/>
  <c r="R1984" i="36"/>
  <c r="S1984" i="36"/>
  <c r="T1984" i="36"/>
  <c r="U1984" i="36"/>
  <c r="V1984" i="36"/>
  <c r="W1984" i="36"/>
  <c r="X1984" i="36"/>
  <c r="Y1984" i="36"/>
  <c r="Z1984" i="36"/>
  <c r="AA1984" i="36"/>
  <c r="AB1984" i="36"/>
  <c r="AC1984" i="36"/>
  <c r="AD1984" i="36"/>
  <c r="AE1984" i="36"/>
  <c r="AF1984" i="36"/>
  <c r="AG1984" i="36"/>
  <c r="AH1984" i="36"/>
  <c r="AI1984" i="36"/>
  <c r="AJ1984" i="36"/>
  <c r="AK1984" i="36"/>
  <c r="AL1984" i="36"/>
  <c r="AM1984" i="36"/>
  <c r="R1985" i="36"/>
  <c r="S1985" i="36"/>
  <c r="T1985" i="36"/>
  <c r="U1985" i="36"/>
  <c r="V1985" i="36"/>
  <c r="W1985" i="36"/>
  <c r="X1985" i="36"/>
  <c r="Y1985" i="36"/>
  <c r="Z1985" i="36"/>
  <c r="AA1985" i="36"/>
  <c r="AB1985" i="36"/>
  <c r="AC1985" i="36"/>
  <c r="AD1985" i="36"/>
  <c r="AE1985" i="36"/>
  <c r="AF1985" i="36"/>
  <c r="AG1985" i="36"/>
  <c r="AH1985" i="36"/>
  <c r="AI1985" i="36"/>
  <c r="AJ1985" i="36"/>
  <c r="AK1985" i="36"/>
  <c r="AL1985" i="36"/>
  <c r="AM1985" i="36"/>
  <c r="R1986" i="36"/>
  <c r="S1986" i="36"/>
  <c r="T1986" i="36"/>
  <c r="U1986" i="36"/>
  <c r="V1986" i="36"/>
  <c r="W1986" i="36"/>
  <c r="X1986" i="36"/>
  <c r="Y1986" i="36"/>
  <c r="Z1986" i="36"/>
  <c r="AA1986" i="36"/>
  <c r="AB1986" i="36"/>
  <c r="AC1986" i="36"/>
  <c r="AD1986" i="36"/>
  <c r="AE1986" i="36"/>
  <c r="AF1986" i="36"/>
  <c r="AG1986" i="36"/>
  <c r="AH1986" i="36"/>
  <c r="AI1986" i="36"/>
  <c r="AJ1986" i="36"/>
  <c r="AK1986" i="36"/>
  <c r="AL1986" i="36"/>
  <c r="AM1986" i="36"/>
  <c r="R1987" i="36"/>
  <c r="S1987" i="36"/>
  <c r="T1987" i="36"/>
  <c r="U1987" i="36"/>
  <c r="V1987" i="36"/>
  <c r="W1987" i="36"/>
  <c r="X1987" i="36"/>
  <c r="Y1987" i="36"/>
  <c r="Z1987" i="36"/>
  <c r="AA1987" i="36"/>
  <c r="AB1987" i="36"/>
  <c r="AC1987" i="36"/>
  <c r="AD1987" i="36"/>
  <c r="AE1987" i="36"/>
  <c r="AF1987" i="36"/>
  <c r="AG1987" i="36"/>
  <c r="AH1987" i="36"/>
  <c r="AI1987" i="36"/>
  <c r="AJ1987" i="36"/>
  <c r="AK1987" i="36"/>
  <c r="AL1987" i="36"/>
  <c r="AM1987" i="36"/>
  <c r="R1988" i="36"/>
  <c r="S1988" i="36"/>
  <c r="T1988" i="36"/>
  <c r="U1988" i="36"/>
  <c r="V1988" i="36"/>
  <c r="W1988" i="36"/>
  <c r="X1988" i="36"/>
  <c r="Y1988" i="36"/>
  <c r="Z1988" i="36"/>
  <c r="AA1988" i="36"/>
  <c r="AB1988" i="36"/>
  <c r="AC1988" i="36"/>
  <c r="AD1988" i="36"/>
  <c r="AE1988" i="36"/>
  <c r="AF1988" i="36"/>
  <c r="AG1988" i="36"/>
  <c r="AH1988" i="36"/>
  <c r="AI1988" i="36"/>
  <c r="AJ1988" i="36"/>
  <c r="AK1988" i="36"/>
  <c r="AL1988" i="36"/>
  <c r="AM1988" i="36"/>
  <c r="R1989" i="36"/>
  <c r="S1989" i="36"/>
  <c r="T1989" i="36"/>
  <c r="U1989" i="36"/>
  <c r="V1989" i="36"/>
  <c r="W1989" i="36"/>
  <c r="X1989" i="36"/>
  <c r="Y1989" i="36"/>
  <c r="Z1989" i="36"/>
  <c r="AA1989" i="36"/>
  <c r="AB1989" i="36"/>
  <c r="AC1989" i="36"/>
  <c r="AD1989" i="36"/>
  <c r="AE1989" i="36"/>
  <c r="AF1989" i="36"/>
  <c r="AG1989" i="36"/>
  <c r="AH1989" i="36"/>
  <c r="AI1989" i="36"/>
  <c r="AJ1989" i="36"/>
  <c r="AK1989" i="36"/>
  <c r="AL1989" i="36"/>
  <c r="AM1989" i="36"/>
  <c r="R1990" i="36"/>
  <c r="S1990" i="36"/>
  <c r="T1990" i="36"/>
  <c r="U1990" i="36"/>
  <c r="V1990" i="36"/>
  <c r="W1990" i="36"/>
  <c r="X1990" i="36"/>
  <c r="Y1990" i="36"/>
  <c r="Z1990" i="36"/>
  <c r="AA1990" i="36"/>
  <c r="AB1990" i="36"/>
  <c r="AC1990" i="36"/>
  <c r="AD1990" i="36"/>
  <c r="AE1990" i="36"/>
  <c r="AF1990" i="36"/>
  <c r="AG1990" i="36"/>
  <c r="AH1990" i="36"/>
  <c r="AI1990" i="36"/>
  <c r="AJ1990" i="36"/>
  <c r="AK1990" i="36"/>
  <c r="AL1990" i="36"/>
  <c r="AM1990" i="36"/>
  <c r="R1991" i="36"/>
  <c r="S1991" i="36"/>
  <c r="T1991" i="36"/>
  <c r="U1991" i="36"/>
  <c r="V1991" i="36"/>
  <c r="W1991" i="36"/>
  <c r="X1991" i="36"/>
  <c r="Y1991" i="36"/>
  <c r="Z1991" i="36"/>
  <c r="AA1991" i="36"/>
  <c r="AB1991" i="36"/>
  <c r="AC1991" i="36"/>
  <c r="AD1991" i="36"/>
  <c r="AE1991" i="36"/>
  <c r="AF1991" i="36"/>
  <c r="AG1991" i="36"/>
  <c r="AH1991" i="36"/>
  <c r="AI1991" i="36"/>
  <c r="AJ1991" i="36"/>
  <c r="AK1991" i="36"/>
  <c r="AL1991" i="36"/>
  <c r="AM1991" i="36"/>
  <c r="R1992" i="36"/>
  <c r="S1992" i="36"/>
  <c r="T1992" i="36"/>
  <c r="U1992" i="36"/>
  <c r="V1992" i="36"/>
  <c r="W1992" i="36"/>
  <c r="X1992" i="36"/>
  <c r="Y1992" i="36"/>
  <c r="Z1992" i="36"/>
  <c r="AA1992" i="36"/>
  <c r="AB1992" i="36"/>
  <c r="AC1992" i="36"/>
  <c r="AD1992" i="36"/>
  <c r="AE1992" i="36"/>
  <c r="AF1992" i="36"/>
  <c r="AG1992" i="36"/>
  <c r="AH1992" i="36"/>
  <c r="AI1992" i="36"/>
  <c r="AJ1992" i="36"/>
  <c r="AK1992" i="36"/>
  <c r="AL1992" i="36"/>
  <c r="AM1992" i="36"/>
  <c r="R1993" i="36"/>
  <c r="S1993" i="36"/>
  <c r="T1993" i="36"/>
  <c r="U1993" i="36"/>
  <c r="V1993" i="36"/>
  <c r="W1993" i="36"/>
  <c r="X1993" i="36"/>
  <c r="Y1993" i="36"/>
  <c r="Z1993" i="36"/>
  <c r="AA1993" i="36"/>
  <c r="AB1993" i="36"/>
  <c r="AC1993" i="36"/>
  <c r="AD1993" i="36"/>
  <c r="AE1993" i="36"/>
  <c r="AF1993" i="36"/>
  <c r="AG1993" i="36"/>
  <c r="AH1993" i="36"/>
  <c r="AI1993" i="36"/>
  <c r="AJ1993" i="36"/>
  <c r="AK1993" i="36"/>
  <c r="AL1993" i="36"/>
  <c r="AM1993" i="36"/>
  <c r="R1994" i="36"/>
  <c r="S1994" i="36"/>
  <c r="T1994" i="36"/>
  <c r="U1994" i="36"/>
  <c r="V1994" i="36"/>
  <c r="W1994" i="36"/>
  <c r="X1994" i="36"/>
  <c r="Y1994" i="36"/>
  <c r="Z1994" i="36"/>
  <c r="AA1994" i="36"/>
  <c r="AB1994" i="36"/>
  <c r="AC1994" i="36"/>
  <c r="AD1994" i="36"/>
  <c r="AE1994" i="36"/>
  <c r="AF1994" i="36"/>
  <c r="AG1994" i="36"/>
  <c r="AH1994" i="36"/>
  <c r="AI1994" i="36"/>
  <c r="AJ1994" i="36"/>
  <c r="AK1994" i="36"/>
  <c r="AL1994" i="36"/>
  <c r="AM1994" i="36"/>
  <c r="R1995" i="36"/>
  <c r="S1995" i="36"/>
  <c r="T1995" i="36"/>
  <c r="U1995" i="36"/>
  <c r="V1995" i="36"/>
  <c r="W1995" i="36"/>
  <c r="X1995" i="36"/>
  <c r="Y1995" i="36"/>
  <c r="Z1995" i="36"/>
  <c r="AA1995" i="36"/>
  <c r="AB1995" i="36"/>
  <c r="AC1995" i="36"/>
  <c r="AD1995" i="36"/>
  <c r="AE1995" i="36"/>
  <c r="AF1995" i="36"/>
  <c r="AG1995" i="36"/>
  <c r="AH1995" i="36"/>
  <c r="AI1995" i="36"/>
  <c r="AJ1995" i="36"/>
  <c r="AK1995" i="36"/>
  <c r="AL1995" i="36"/>
  <c r="AM1995" i="36"/>
  <c r="R1996" i="36"/>
  <c r="S1996" i="36"/>
  <c r="T1996" i="36"/>
  <c r="U1996" i="36"/>
  <c r="V1996" i="36"/>
  <c r="W1996" i="36"/>
  <c r="X1996" i="36"/>
  <c r="Y1996" i="36"/>
  <c r="Z1996" i="36"/>
  <c r="AA1996" i="36"/>
  <c r="AB1996" i="36"/>
  <c r="AC1996" i="36"/>
  <c r="AD1996" i="36"/>
  <c r="AE1996" i="36"/>
  <c r="AF1996" i="36"/>
  <c r="AG1996" i="36"/>
  <c r="AH1996" i="36"/>
  <c r="AI1996" i="36"/>
  <c r="AJ1996" i="36"/>
  <c r="AK1996" i="36"/>
  <c r="AL1996" i="36"/>
  <c r="AM1996" i="36"/>
  <c r="R1997" i="36"/>
  <c r="S1997" i="36"/>
  <c r="T1997" i="36"/>
  <c r="U1997" i="36"/>
  <c r="V1997" i="36"/>
  <c r="W1997" i="36"/>
  <c r="X1997" i="36"/>
  <c r="Y1997" i="36"/>
  <c r="Z1997" i="36"/>
  <c r="AA1997" i="36"/>
  <c r="AB1997" i="36"/>
  <c r="AC1997" i="36"/>
  <c r="AD1997" i="36"/>
  <c r="AE1997" i="36"/>
  <c r="AF1997" i="36"/>
  <c r="AG1997" i="36"/>
  <c r="AH1997" i="36"/>
  <c r="AI1997" i="36"/>
  <c r="AJ1997" i="36"/>
  <c r="AK1997" i="36"/>
  <c r="AL1997" i="36"/>
  <c r="AM1997" i="36"/>
  <c r="R1998" i="36"/>
  <c r="S1998" i="36"/>
  <c r="T1998" i="36"/>
  <c r="U1998" i="36"/>
  <c r="V1998" i="36"/>
  <c r="W1998" i="36"/>
  <c r="X1998" i="36"/>
  <c r="Y1998" i="36"/>
  <c r="Z1998" i="36"/>
  <c r="AA1998" i="36"/>
  <c r="AB1998" i="36"/>
  <c r="AC1998" i="36"/>
  <c r="AD1998" i="36"/>
  <c r="AE1998" i="36"/>
  <c r="AF1998" i="36"/>
  <c r="AG1998" i="36"/>
  <c r="AH1998" i="36"/>
  <c r="AI1998" i="36"/>
  <c r="AJ1998" i="36"/>
  <c r="AK1998" i="36"/>
  <c r="AL1998" i="36"/>
  <c r="AM1998" i="36"/>
  <c r="R1999" i="36"/>
  <c r="S1999" i="36"/>
  <c r="T1999" i="36"/>
  <c r="U1999" i="36"/>
  <c r="V1999" i="36"/>
  <c r="W1999" i="36"/>
  <c r="X1999" i="36"/>
  <c r="Y1999" i="36"/>
  <c r="Z1999" i="36"/>
  <c r="AA1999" i="36"/>
  <c r="AB1999" i="36"/>
  <c r="AC1999" i="36"/>
  <c r="AD1999" i="36"/>
  <c r="AE1999" i="36"/>
  <c r="AF1999" i="36"/>
  <c r="AG1999" i="36"/>
  <c r="AH1999" i="36"/>
  <c r="AI1999" i="36"/>
  <c r="AJ1999" i="36"/>
  <c r="AK1999" i="36"/>
  <c r="AL1999" i="36"/>
  <c r="AM1999" i="36"/>
  <c r="R2000" i="36"/>
  <c r="S2000" i="36"/>
  <c r="T2000" i="36"/>
  <c r="U2000" i="36"/>
  <c r="V2000" i="36"/>
  <c r="W2000" i="36"/>
  <c r="X2000" i="36"/>
  <c r="Y2000" i="36"/>
  <c r="Z2000" i="36"/>
  <c r="AA2000" i="36"/>
  <c r="AB2000" i="36"/>
  <c r="AC2000" i="36"/>
  <c r="AD2000" i="36"/>
  <c r="AE2000" i="36"/>
  <c r="AF2000" i="36"/>
  <c r="AG2000" i="36"/>
  <c r="AH2000" i="36"/>
  <c r="AI2000" i="36"/>
  <c r="AJ2000" i="36"/>
  <c r="AK2000" i="36"/>
  <c r="AL2000" i="36"/>
  <c r="AM2000" i="36"/>
  <c r="R2001" i="36"/>
  <c r="S2001" i="36"/>
  <c r="T2001" i="36"/>
  <c r="U2001" i="36"/>
  <c r="V2001" i="36"/>
  <c r="W2001" i="36"/>
  <c r="X2001" i="36"/>
  <c r="Y2001" i="36"/>
  <c r="Z2001" i="36"/>
  <c r="AA2001" i="36"/>
  <c r="AB2001" i="36"/>
  <c r="AC2001" i="36"/>
  <c r="AD2001" i="36"/>
  <c r="AE2001" i="36"/>
  <c r="AF2001" i="36"/>
  <c r="AG2001" i="36"/>
  <c r="AH2001" i="36"/>
  <c r="AI2001" i="36"/>
  <c r="AJ2001" i="36"/>
  <c r="AK2001" i="36"/>
  <c r="AL2001" i="36"/>
  <c r="AM2001" i="36"/>
  <c r="R2002" i="36"/>
  <c r="S2002" i="36"/>
  <c r="T2002" i="36"/>
  <c r="U2002" i="36"/>
  <c r="V2002" i="36"/>
  <c r="W2002" i="36"/>
  <c r="X2002" i="36"/>
  <c r="Y2002" i="36"/>
  <c r="Z2002" i="36"/>
  <c r="AA2002" i="36"/>
  <c r="AB2002" i="36"/>
  <c r="AC2002" i="36"/>
  <c r="AD2002" i="36"/>
  <c r="AE2002" i="36"/>
  <c r="AF2002" i="36"/>
  <c r="AG2002" i="36"/>
  <c r="AH2002" i="36"/>
  <c r="AI2002" i="36"/>
  <c r="AJ2002" i="36"/>
  <c r="AK2002" i="36"/>
  <c r="AL2002" i="36"/>
  <c r="AM2002" i="36"/>
  <c r="R2003" i="36"/>
  <c r="S2003" i="36"/>
  <c r="T2003" i="36"/>
  <c r="U2003" i="36"/>
  <c r="V2003" i="36"/>
  <c r="W2003" i="36"/>
  <c r="X2003" i="36"/>
  <c r="Y2003" i="36"/>
  <c r="Z2003" i="36"/>
  <c r="AA2003" i="36"/>
  <c r="AB2003" i="36"/>
  <c r="AC2003" i="36"/>
  <c r="AD2003" i="36"/>
  <c r="AE2003" i="36"/>
  <c r="AF2003" i="36"/>
  <c r="AG2003" i="36"/>
  <c r="AH2003" i="36"/>
  <c r="AI2003" i="36"/>
  <c r="AJ2003" i="36"/>
  <c r="AK2003" i="36"/>
  <c r="AL2003" i="36"/>
  <c r="AM2003" i="36"/>
  <c r="R2004" i="36"/>
  <c r="S2004" i="36"/>
  <c r="T2004" i="36"/>
  <c r="U2004" i="36"/>
  <c r="V2004" i="36"/>
  <c r="W2004" i="36"/>
  <c r="X2004" i="36"/>
  <c r="Y2004" i="36"/>
  <c r="Z2004" i="36"/>
  <c r="AA2004" i="36"/>
  <c r="AB2004" i="36"/>
  <c r="AC2004" i="36"/>
  <c r="AD2004" i="36"/>
  <c r="AE2004" i="36"/>
  <c r="AF2004" i="36"/>
  <c r="AG2004" i="36"/>
  <c r="AH2004" i="36"/>
  <c r="AI2004" i="36"/>
  <c r="AJ2004" i="36"/>
  <c r="AK2004" i="36"/>
  <c r="AL2004" i="36"/>
  <c r="AM2004" i="36"/>
  <c r="R2005" i="36"/>
  <c r="S2005" i="36"/>
  <c r="T2005" i="36"/>
  <c r="U2005" i="36"/>
  <c r="V2005" i="36"/>
  <c r="W2005" i="36"/>
  <c r="X2005" i="36"/>
  <c r="Y2005" i="36"/>
  <c r="Z2005" i="36"/>
  <c r="AA2005" i="36"/>
  <c r="AB2005" i="36"/>
  <c r="AC2005" i="36"/>
  <c r="AD2005" i="36"/>
  <c r="AE2005" i="36"/>
  <c r="AF2005" i="36"/>
  <c r="AG2005" i="36"/>
  <c r="AH2005" i="36"/>
  <c r="AI2005" i="36"/>
  <c r="AJ2005" i="36"/>
  <c r="AK2005" i="36"/>
  <c r="AL2005" i="36"/>
  <c r="AM2005" i="36"/>
  <c r="R2006" i="36"/>
  <c r="S2006" i="36"/>
  <c r="T2006" i="36"/>
  <c r="U2006" i="36"/>
  <c r="V2006" i="36"/>
  <c r="W2006" i="36"/>
  <c r="X2006" i="36"/>
  <c r="Y2006" i="36"/>
  <c r="Z2006" i="36"/>
  <c r="AA2006" i="36"/>
  <c r="AB2006" i="36"/>
  <c r="AC2006" i="36"/>
  <c r="AD2006" i="36"/>
  <c r="AE2006" i="36"/>
  <c r="AF2006" i="36"/>
  <c r="AG2006" i="36"/>
  <c r="AH2006" i="36"/>
  <c r="AI2006" i="36"/>
  <c r="AJ2006" i="36"/>
  <c r="AK2006" i="36"/>
  <c r="AL2006" i="36"/>
  <c r="AM2006" i="36"/>
  <c r="R2007" i="36"/>
  <c r="S2007" i="36"/>
  <c r="T2007" i="36"/>
  <c r="U2007" i="36"/>
  <c r="V2007" i="36"/>
  <c r="W2007" i="36"/>
  <c r="X2007" i="36"/>
  <c r="Y2007" i="36"/>
  <c r="Z2007" i="36"/>
  <c r="AA2007" i="36"/>
  <c r="AB2007" i="36"/>
  <c r="AC2007" i="36"/>
  <c r="AD2007" i="36"/>
  <c r="AE2007" i="36"/>
  <c r="AF2007" i="36"/>
  <c r="AG2007" i="36"/>
  <c r="AH2007" i="36"/>
  <c r="AI2007" i="36"/>
  <c r="AJ2007" i="36"/>
  <c r="AK2007" i="36"/>
  <c r="AL2007" i="36"/>
  <c r="AM2007" i="36"/>
  <c r="R2008" i="36"/>
  <c r="S2008" i="36"/>
  <c r="T2008" i="36"/>
  <c r="U2008" i="36"/>
  <c r="V2008" i="36"/>
  <c r="W2008" i="36"/>
  <c r="X2008" i="36"/>
  <c r="Y2008" i="36"/>
  <c r="Z2008" i="36"/>
  <c r="AA2008" i="36"/>
  <c r="AB2008" i="36"/>
  <c r="AC2008" i="36"/>
  <c r="AD2008" i="36"/>
  <c r="AE2008" i="36"/>
  <c r="AF2008" i="36"/>
  <c r="AG2008" i="36"/>
  <c r="AH2008" i="36"/>
  <c r="AI2008" i="36"/>
  <c r="AJ2008" i="36"/>
  <c r="AK2008" i="36"/>
  <c r="AL2008" i="36"/>
  <c r="AM2008" i="36"/>
  <c r="R2009" i="36"/>
  <c r="S2009" i="36"/>
  <c r="T2009" i="36"/>
  <c r="U2009" i="36"/>
  <c r="V2009" i="36"/>
  <c r="W2009" i="36"/>
  <c r="X2009" i="36"/>
  <c r="Y2009" i="36"/>
  <c r="Z2009" i="36"/>
  <c r="AA2009" i="36"/>
  <c r="AB2009" i="36"/>
  <c r="AC2009" i="36"/>
  <c r="AD2009" i="36"/>
  <c r="AE2009" i="36"/>
  <c r="AF2009" i="36"/>
  <c r="AG2009" i="36"/>
  <c r="AH2009" i="36"/>
  <c r="AI2009" i="36"/>
  <c r="AJ2009" i="36"/>
  <c r="AK2009" i="36"/>
  <c r="AL2009" i="36"/>
  <c r="AM2009" i="36"/>
  <c r="R2010" i="36"/>
  <c r="S2010" i="36"/>
  <c r="T2010" i="36"/>
  <c r="U2010" i="36"/>
  <c r="V2010" i="36"/>
  <c r="W2010" i="36"/>
  <c r="X2010" i="36"/>
  <c r="Y2010" i="36"/>
  <c r="Z2010" i="36"/>
  <c r="AA2010" i="36"/>
  <c r="AB2010" i="36"/>
  <c r="AC2010" i="36"/>
  <c r="AD2010" i="36"/>
  <c r="AE2010" i="36"/>
  <c r="AF2010" i="36"/>
  <c r="AG2010" i="36"/>
  <c r="AH2010" i="36"/>
  <c r="AI2010" i="36"/>
  <c r="AJ2010" i="36"/>
  <c r="AK2010" i="36"/>
  <c r="AL2010" i="36"/>
  <c r="AM2010" i="36"/>
  <c r="R2011" i="36"/>
  <c r="S2011" i="36"/>
  <c r="T2011" i="36"/>
  <c r="U2011" i="36"/>
  <c r="V2011" i="36"/>
  <c r="W2011" i="36"/>
  <c r="X2011" i="36"/>
  <c r="Y2011" i="36"/>
  <c r="Z2011" i="36"/>
  <c r="AA2011" i="36"/>
  <c r="AB2011" i="36"/>
  <c r="AC2011" i="36"/>
  <c r="AD2011" i="36"/>
  <c r="AE2011" i="36"/>
  <c r="AF2011" i="36"/>
  <c r="AG2011" i="36"/>
  <c r="AH2011" i="36"/>
  <c r="AI2011" i="36"/>
  <c r="AJ2011" i="36"/>
  <c r="AK2011" i="36"/>
  <c r="AL2011" i="36"/>
  <c r="AM2011" i="36"/>
  <c r="R2012" i="36"/>
  <c r="S2012" i="36"/>
  <c r="T2012" i="36"/>
  <c r="U2012" i="36"/>
  <c r="V2012" i="36"/>
  <c r="W2012" i="36"/>
  <c r="X2012" i="36"/>
  <c r="Y2012" i="36"/>
  <c r="Z2012" i="36"/>
  <c r="AA2012" i="36"/>
  <c r="AB2012" i="36"/>
  <c r="AC2012" i="36"/>
  <c r="AD2012" i="36"/>
  <c r="AE2012" i="36"/>
  <c r="AF2012" i="36"/>
  <c r="AG2012" i="36"/>
  <c r="AH2012" i="36"/>
  <c r="AI2012" i="36"/>
  <c r="AJ2012" i="36"/>
  <c r="AK2012" i="36"/>
  <c r="AL2012" i="36"/>
  <c r="AM2012" i="36"/>
  <c r="R2013" i="36"/>
  <c r="S2013" i="36"/>
  <c r="T2013" i="36"/>
  <c r="U2013" i="36"/>
  <c r="V2013" i="36"/>
  <c r="W2013" i="36"/>
  <c r="X2013" i="36"/>
  <c r="Y2013" i="36"/>
  <c r="Z2013" i="36"/>
  <c r="AA2013" i="36"/>
  <c r="AB2013" i="36"/>
  <c r="AC2013" i="36"/>
  <c r="AD2013" i="36"/>
  <c r="AE2013" i="36"/>
  <c r="AF2013" i="36"/>
  <c r="AG2013" i="36"/>
  <c r="AH2013" i="36"/>
  <c r="AI2013" i="36"/>
  <c r="AJ2013" i="36"/>
  <c r="AK2013" i="36"/>
  <c r="AL2013" i="36"/>
  <c r="AM2013" i="36"/>
  <c r="R2014" i="36"/>
  <c r="S2014" i="36"/>
  <c r="T2014" i="36"/>
  <c r="U2014" i="36"/>
  <c r="V2014" i="36"/>
  <c r="W2014" i="36"/>
  <c r="X2014" i="36"/>
  <c r="Y2014" i="36"/>
  <c r="Z2014" i="36"/>
  <c r="AA2014" i="36"/>
  <c r="AB2014" i="36"/>
  <c r="AC2014" i="36"/>
  <c r="AD2014" i="36"/>
  <c r="AE2014" i="36"/>
  <c r="AF2014" i="36"/>
  <c r="AG2014" i="36"/>
  <c r="AH2014" i="36"/>
  <c r="AI2014" i="36"/>
  <c r="AJ2014" i="36"/>
  <c r="AK2014" i="36"/>
  <c r="AL2014" i="36"/>
  <c r="AM2014" i="36"/>
  <c r="R2015" i="36"/>
  <c r="S2015" i="36"/>
  <c r="T2015" i="36"/>
  <c r="U2015" i="36"/>
  <c r="V2015" i="36"/>
  <c r="W2015" i="36"/>
  <c r="X2015" i="36"/>
  <c r="Y2015" i="36"/>
  <c r="Z2015" i="36"/>
  <c r="AA2015" i="36"/>
  <c r="AB2015" i="36"/>
  <c r="AC2015" i="36"/>
  <c r="AD2015" i="36"/>
  <c r="AE2015" i="36"/>
  <c r="AF2015" i="36"/>
  <c r="AG2015" i="36"/>
  <c r="AH2015" i="36"/>
  <c r="AI2015" i="36"/>
  <c r="AJ2015" i="36"/>
  <c r="AK2015" i="36"/>
  <c r="AL2015" i="36"/>
  <c r="AM2015" i="36"/>
  <c r="R2016" i="36"/>
  <c r="S2016" i="36"/>
  <c r="T2016" i="36"/>
  <c r="U2016" i="36"/>
  <c r="V2016" i="36"/>
  <c r="W2016" i="36"/>
  <c r="X2016" i="36"/>
  <c r="Y2016" i="36"/>
  <c r="Z2016" i="36"/>
  <c r="AA2016" i="36"/>
  <c r="AB2016" i="36"/>
  <c r="AC2016" i="36"/>
  <c r="AD2016" i="36"/>
  <c r="AE2016" i="36"/>
  <c r="AF2016" i="36"/>
  <c r="AG2016" i="36"/>
  <c r="AH2016" i="36"/>
  <c r="AI2016" i="36"/>
  <c r="AJ2016" i="36"/>
  <c r="AK2016" i="36"/>
  <c r="AL2016" i="36"/>
  <c r="AM2016" i="36"/>
  <c r="R2017" i="36"/>
  <c r="S2017" i="36"/>
  <c r="T2017" i="36"/>
  <c r="U2017" i="36"/>
  <c r="V2017" i="36"/>
  <c r="W2017" i="36"/>
  <c r="X2017" i="36"/>
  <c r="Y2017" i="36"/>
  <c r="Z2017" i="36"/>
  <c r="AA2017" i="36"/>
  <c r="AB2017" i="36"/>
  <c r="AC2017" i="36"/>
  <c r="AD2017" i="36"/>
  <c r="AE2017" i="36"/>
  <c r="AF2017" i="36"/>
  <c r="AG2017" i="36"/>
  <c r="AH2017" i="36"/>
  <c r="AI2017" i="36"/>
  <c r="AJ2017" i="36"/>
  <c r="AK2017" i="36"/>
  <c r="AL2017" i="36"/>
  <c r="AM2017" i="36"/>
  <c r="R2018" i="36"/>
  <c r="S2018" i="36"/>
  <c r="T2018" i="36"/>
  <c r="U2018" i="36"/>
  <c r="V2018" i="36"/>
  <c r="W2018" i="36"/>
  <c r="X2018" i="36"/>
  <c r="Y2018" i="36"/>
  <c r="Z2018" i="36"/>
  <c r="AA2018" i="36"/>
  <c r="AB2018" i="36"/>
  <c r="AC2018" i="36"/>
  <c r="AD2018" i="36"/>
  <c r="AE2018" i="36"/>
  <c r="AF2018" i="36"/>
  <c r="AG2018" i="36"/>
  <c r="AH2018" i="36"/>
  <c r="AI2018" i="36"/>
  <c r="AJ2018" i="36"/>
  <c r="AK2018" i="36"/>
  <c r="AL2018" i="36"/>
  <c r="AM2018" i="36"/>
  <c r="R2019" i="36"/>
  <c r="S2019" i="36"/>
  <c r="T2019" i="36"/>
  <c r="U2019" i="36"/>
  <c r="V2019" i="36"/>
  <c r="W2019" i="36"/>
  <c r="X2019" i="36"/>
  <c r="Y2019" i="36"/>
  <c r="Z2019" i="36"/>
  <c r="AA2019" i="36"/>
  <c r="AB2019" i="36"/>
  <c r="AC2019" i="36"/>
  <c r="AD2019" i="36"/>
  <c r="AE2019" i="36"/>
  <c r="AF2019" i="36"/>
  <c r="AG2019" i="36"/>
  <c r="AH2019" i="36"/>
  <c r="AI2019" i="36"/>
  <c r="AJ2019" i="36"/>
  <c r="AK2019" i="36"/>
  <c r="AL2019" i="36"/>
  <c r="AM2019" i="36"/>
  <c r="R2020" i="36"/>
  <c r="S2020" i="36"/>
  <c r="T2020" i="36"/>
  <c r="U2020" i="36"/>
  <c r="V2020" i="36"/>
  <c r="W2020" i="36"/>
  <c r="X2020" i="36"/>
  <c r="Y2020" i="36"/>
  <c r="Z2020" i="36"/>
  <c r="AA2020" i="36"/>
  <c r="AB2020" i="36"/>
  <c r="AC2020" i="36"/>
  <c r="AD2020" i="36"/>
  <c r="AE2020" i="36"/>
  <c r="AF2020" i="36"/>
  <c r="AG2020" i="36"/>
  <c r="AH2020" i="36"/>
  <c r="AI2020" i="36"/>
  <c r="AJ2020" i="36"/>
  <c r="AK2020" i="36"/>
  <c r="AL2020" i="36"/>
  <c r="AM2020" i="36"/>
  <c r="R2021" i="36"/>
  <c r="S2021" i="36"/>
  <c r="T2021" i="36"/>
  <c r="U2021" i="36"/>
  <c r="V2021" i="36"/>
  <c r="W2021" i="36"/>
  <c r="X2021" i="36"/>
  <c r="Y2021" i="36"/>
  <c r="Z2021" i="36"/>
  <c r="AA2021" i="36"/>
  <c r="AB2021" i="36"/>
  <c r="AC2021" i="36"/>
  <c r="AD2021" i="36"/>
  <c r="AE2021" i="36"/>
  <c r="AF2021" i="36"/>
  <c r="AG2021" i="36"/>
  <c r="AH2021" i="36"/>
  <c r="AI2021" i="36"/>
  <c r="AJ2021" i="36"/>
  <c r="AK2021" i="36"/>
  <c r="AL2021" i="36"/>
  <c r="AM2021" i="36"/>
  <c r="R2022" i="36"/>
  <c r="S2022" i="36"/>
  <c r="T2022" i="36"/>
  <c r="U2022" i="36"/>
  <c r="V2022" i="36"/>
  <c r="W2022" i="36"/>
  <c r="X2022" i="36"/>
  <c r="Y2022" i="36"/>
  <c r="Z2022" i="36"/>
  <c r="AA2022" i="36"/>
  <c r="AB2022" i="36"/>
  <c r="AC2022" i="36"/>
  <c r="AD2022" i="36"/>
  <c r="AE2022" i="36"/>
  <c r="AF2022" i="36"/>
  <c r="AG2022" i="36"/>
  <c r="AH2022" i="36"/>
  <c r="AI2022" i="36"/>
  <c r="AJ2022" i="36"/>
  <c r="AK2022" i="36"/>
  <c r="AL2022" i="36"/>
  <c r="AM2022" i="36"/>
  <c r="R2023" i="36"/>
  <c r="S2023" i="36"/>
  <c r="T2023" i="36"/>
  <c r="U2023" i="36"/>
  <c r="V2023" i="36"/>
  <c r="W2023" i="36"/>
  <c r="X2023" i="36"/>
  <c r="Y2023" i="36"/>
  <c r="Z2023" i="36"/>
  <c r="AA2023" i="36"/>
  <c r="AB2023" i="36"/>
  <c r="AC2023" i="36"/>
  <c r="AD2023" i="36"/>
  <c r="AE2023" i="36"/>
  <c r="AF2023" i="36"/>
  <c r="AG2023" i="36"/>
  <c r="AH2023" i="36"/>
  <c r="AI2023" i="36"/>
  <c r="AJ2023" i="36"/>
  <c r="AK2023" i="36"/>
  <c r="AL2023" i="36"/>
  <c r="AM2023" i="36"/>
  <c r="R2024" i="36"/>
  <c r="S2024" i="36"/>
  <c r="T2024" i="36"/>
  <c r="U2024" i="36"/>
  <c r="V2024" i="36"/>
  <c r="W2024" i="36"/>
  <c r="X2024" i="36"/>
  <c r="Y2024" i="36"/>
  <c r="Z2024" i="36"/>
  <c r="AA2024" i="36"/>
  <c r="AB2024" i="36"/>
  <c r="AC2024" i="36"/>
  <c r="AD2024" i="36"/>
  <c r="AE2024" i="36"/>
  <c r="AF2024" i="36"/>
  <c r="AG2024" i="36"/>
  <c r="AH2024" i="36"/>
  <c r="AI2024" i="36"/>
  <c r="AJ2024" i="36"/>
  <c r="AK2024" i="36"/>
  <c r="AL2024" i="36"/>
  <c r="AM2024" i="36"/>
  <c r="R2025" i="36"/>
  <c r="S2025" i="36"/>
  <c r="T2025" i="36"/>
  <c r="U2025" i="36"/>
  <c r="V2025" i="36"/>
  <c r="W2025" i="36"/>
  <c r="X2025" i="36"/>
  <c r="Y2025" i="36"/>
  <c r="Z2025" i="36"/>
  <c r="AA2025" i="36"/>
  <c r="AB2025" i="36"/>
  <c r="AC2025" i="36"/>
  <c r="AD2025" i="36"/>
  <c r="AE2025" i="36"/>
  <c r="AF2025" i="36"/>
  <c r="AG2025" i="36"/>
  <c r="AH2025" i="36"/>
  <c r="AI2025" i="36"/>
  <c r="AJ2025" i="36"/>
  <c r="AK2025" i="36"/>
  <c r="AL2025" i="36"/>
  <c r="AM2025" i="36"/>
  <c r="R2026" i="36"/>
  <c r="S2026" i="36"/>
  <c r="T2026" i="36"/>
  <c r="U2026" i="36"/>
  <c r="V2026" i="36"/>
  <c r="W2026" i="36"/>
  <c r="X2026" i="36"/>
  <c r="Y2026" i="36"/>
  <c r="Z2026" i="36"/>
  <c r="AA2026" i="36"/>
  <c r="AB2026" i="36"/>
  <c r="AC2026" i="36"/>
  <c r="AD2026" i="36"/>
  <c r="AE2026" i="36"/>
  <c r="AF2026" i="36"/>
  <c r="AG2026" i="36"/>
  <c r="AH2026" i="36"/>
  <c r="AI2026" i="36"/>
  <c r="AJ2026" i="36"/>
  <c r="AK2026" i="36"/>
  <c r="AL2026" i="36"/>
  <c r="AM2026" i="36"/>
  <c r="R2027" i="36"/>
  <c r="S2027" i="36"/>
  <c r="T2027" i="36"/>
  <c r="U2027" i="36"/>
  <c r="V2027" i="36"/>
  <c r="W2027" i="36"/>
  <c r="X2027" i="36"/>
  <c r="Y2027" i="36"/>
  <c r="Z2027" i="36"/>
  <c r="AA2027" i="36"/>
  <c r="AB2027" i="36"/>
  <c r="AC2027" i="36"/>
  <c r="AD2027" i="36"/>
  <c r="AE2027" i="36"/>
  <c r="AF2027" i="36"/>
  <c r="AG2027" i="36"/>
  <c r="AH2027" i="36"/>
  <c r="AI2027" i="36"/>
  <c r="AJ2027" i="36"/>
  <c r="AK2027" i="36"/>
  <c r="AL2027" i="36"/>
  <c r="AM2027" i="36"/>
  <c r="R2028" i="36"/>
  <c r="S2028" i="36"/>
  <c r="T2028" i="36"/>
  <c r="U2028" i="36"/>
  <c r="V2028" i="36"/>
  <c r="W2028" i="36"/>
  <c r="X2028" i="36"/>
  <c r="Y2028" i="36"/>
  <c r="Z2028" i="36"/>
  <c r="AA2028" i="36"/>
  <c r="AB2028" i="36"/>
  <c r="AC2028" i="36"/>
  <c r="AD2028" i="36"/>
  <c r="AE2028" i="36"/>
  <c r="AF2028" i="36"/>
  <c r="AG2028" i="36"/>
  <c r="AH2028" i="36"/>
  <c r="AI2028" i="36"/>
  <c r="AJ2028" i="36"/>
  <c r="AK2028" i="36"/>
  <c r="AL2028" i="36"/>
  <c r="AM2028" i="36"/>
  <c r="R2029" i="36"/>
  <c r="S2029" i="36"/>
  <c r="T2029" i="36"/>
  <c r="U2029" i="36"/>
  <c r="V2029" i="36"/>
  <c r="W2029" i="36"/>
  <c r="X2029" i="36"/>
  <c r="Y2029" i="36"/>
  <c r="Z2029" i="36"/>
  <c r="AA2029" i="36"/>
  <c r="AB2029" i="36"/>
  <c r="AC2029" i="36"/>
  <c r="AD2029" i="36"/>
  <c r="AE2029" i="36"/>
  <c r="AF2029" i="36"/>
  <c r="AG2029" i="36"/>
  <c r="AH2029" i="36"/>
  <c r="AI2029" i="36"/>
  <c r="AJ2029" i="36"/>
  <c r="AK2029" i="36"/>
  <c r="AL2029" i="36"/>
  <c r="AM2029" i="36"/>
  <c r="R2030" i="36"/>
  <c r="S2030" i="36"/>
  <c r="T2030" i="36"/>
  <c r="U2030" i="36"/>
  <c r="V2030" i="36"/>
  <c r="W2030" i="36"/>
  <c r="X2030" i="36"/>
  <c r="Y2030" i="36"/>
  <c r="Z2030" i="36"/>
  <c r="AA2030" i="36"/>
  <c r="AB2030" i="36"/>
  <c r="AC2030" i="36"/>
  <c r="AD2030" i="36"/>
  <c r="AE2030" i="36"/>
  <c r="AF2030" i="36"/>
  <c r="AG2030" i="36"/>
  <c r="AH2030" i="36"/>
  <c r="AI2030" i="36"/>
  <c r="AJ2030" i="36"/>
  <c r="AK2030" i="36"/>
  <c r="AL2030" i="36"/>
  <c r="AM2030" i="36"/>
  <c r="R2031" i="36"/>
  <c r="S2031" i="36"/>
  <c r="T2031" i="36"/>
  <c r="U2031" i="36"/>
  <c r="V2031" i="36"/>
  <c r="W2031" i="36"/>
  <c r="X2031" i="36"/>
  <c r="Y2031" i="36"/>
  <c r="Z2031" i="36"/>
  <c r="AA2031" i="36"/>
  <c r="AB2031" i="36"/>
  <c r="AC2031" i="36"/>
  <c r="AD2031" i="36"/>
  <c r="AE2031" i="36"/>
  <c r="AF2031" i="36"/>
  <c r="AG2031" i="36"/>
  <c r="AH2031" i="36"/>
  <c r="AI2031" i="36"/>
  <c r="AJ2031" i="36"/>
  <c r="AK2031" i="36"/>
  <c r="AL2031" i="36"/>
  <c r="AM2031" i="36"/>
  <c r="R2032" i="36"/>
  <c r="S2032" i="36"/>
  <c r="T2032" i="36"/>
  <c r="U2032" i="36"/>
  <c r="V2032" i="36"/>
  <c r="W2032" i="36"/>
  <c r="X2032" i="36"/>
  <c r="Y2032" i="36"/>
  <c r="Z2032" i="36"/>
  <c r="AA2032" i="36"/>
  <c r="AB2032" i="36"/>
  <c r="AC2032" i="36"/>
  <c r="AD2032" i="36"/>
  <c r="AE2032" i="36"/>
  <c r="AF2032" i="36"/>
  <c r="AG2032" i="36"/>
  <c r="AH2032" i="36"/>
  <c r="AI2032" i="36"/>
  <c r="AJ2032" i="36"/>
  <c r="AK2032" i="36"/>
  <c r="AL2032" i="36"/>
  <c r="AM2032" i="36"/>
  <c r="R2033" i="36"/>
  <c r="S2033" i="36"/>
  <c r="T2033" i="36"/>
  <c r="U2033" i="36"/>
  <c r="V2033" i="36"/>
  <c r="W2033" i="36"/>
  <c r="X2033" i="36"/>
  <c r="Y2033" i="36"/>
  <c r="Z2033" i="36"/>
  <c r="AA2033" i="36"/>
  <c r="AB2033" i="36"/>
  <c r="AC2033" i="36"/>
  <c r="AD2033" i="36"/>
  <c r="AE2033" i="36"/>
  <c r="AF2033" i="36"/>
  <c r="AG2033" i="36"/>
  <c r="AH2033" i="36"/>
  <c r="AI2033" i="36"/>
  <c r="AJ2033" i="36"/>
  <c r="AK2033" i="36"/>
  <c r="AL2033" i="36"/>
  <c r="AM2033" i="36"/>
  <c r="R2034" i="36"/>
  <c r="S2034" i="36"/>
  <c r="T2034" i="36"/>
  <c r="U2034" i="36"/>
  <c r="V2034" i="36"/>
  <c r="W2034" i="36"/>
  <c r="X2034" i="36"/>
  <c r="Y2034" i="36"/>
  <c r="Z2034" i="36"/>
  <c r="AA2034" i="36"/>
  <c r="AB2034" i="36"/>
  <c r="AC2034" i="36"/>
  <c r="AD2034" i="36"/>
  <c r="AE2034" i="36"/>
  <c r="AF2034" i="36"/>
  <c r="AG2034" i="36"/>
  <c r="AH2034" i="36"/>
  <c r="AI2034" i="36"/>
  <c r="AJ2034" i="36"/>
  <c r="AK2034" i="36"/>
  <c r="AL2034" i="36"/>
  <c r="AM2034" i="36"/>
  <c r="R2035" i="36"/>
  <c r="S2035" i="36"/>
  <c r="T2035" i="36"/>
  <c r="U2035" i="36"/>
  <c r="V2035" i="36"/>
  <c r="W2035" i="36"/>
  <c r="X2035" i="36"/>
  <c r="Y2035" i="36"/>
  <c r="Z2035" i="36"/>
  <c r="AA2035" i="36"/>
  <c r="AB2035" i="36"/>
  <c r="AC2035" i="36"/>
  <c r="AD2035" i="36"/>
  <c r="AE2035" i="36"/>
  <c r="AF2035" i="36"/>
  <c r="AG2035" i="36"/>
  <c r="AH2035" i="36"/>
  <c r="AI2035" i="36"/>
  <c r="AJ2035" i="36"/>
  <c r="AK2035" i="36"/>
  <c r="AL2035" i="36"/>
  <c r="AM2035" i="36"/>
  <c r="R2036" i="36"/>
  <c r="S2036" i="36"/>
  <c r="T2036" i="36"/>
  <c r="U2036" i="36"/>
  <c r="V2036" i="36"/>
  <c r="W2036" i="36"/>
  <c r="X2036" i="36"/>
  <c r="Y2036" i="36"/>
  <c r="Z2036" i="36"/>
  <c r="AA2036" i="36"/>
  <c r="AB2036" i="36"/>
  <c r="AC2036" i="36"/>
  <c r="AD2036" i="36"/>
  <c r="AE2036" i="36"/>
  <c r="AF2036" i="36"/>
  <c r="AG2036" i="36"/>
  <c r="AH2036" i="36"/>
  <c r="AI2036" i="36"/>
  <c r="AJ2036" i="36"/>
  <c r="AK2036" i="36"/>
  <c r="AL2036" i="36"/>
  <c r="AM2036" i="36"/>
  <c r="R2037" i="36"/>
  <c r="S2037" i="36"/>
  <c r="T2037" i="36"/>
  <c r="U2037" i="36"/>
  <c r="V2037" i="36"/>
  <c r="W2037" i="36"/>
  <c r="X2037" i="36"/>
  <c r="Y2037" i="36"/>
  <c r="Z2037" i="36"/>
  <c r="AA2037" i="36"/>
  <c r="AB2037" i="36"/>
  <c r="AC2037" i="36"/>
  <c r="AD2037" i="36"/>
  <c r="AE2037" i="36"/>
  <c r="AF2037" i="36"/>
  <c r="AG2037" i="36"/>
  <c r="AH2037" i="36"/>
  <c r="AI2037" i="36"/>
  <c r="AJ2037" i="36"/>
  <c r="AK2037" i="36"/>
  <c r="AL2037" i="36"/>
  <c r="AM2037" i="36"/>
  <c r="R2038" i="36"/>
  <c r="S2038" i="36"/>
  <c r="T2038" i="36"/>
  <c r="U2038" i="36"/>
  <c r="V2038" i="36"/>
  <c r="W2038" i="36"/>
  <c r="X2038" i="36"/>
  <c r="Y2038" i="36"/>
  <c r="Z2038" i="36"/>
  <c r="AA2038" i="36"/>
  <c r="AB2038" i="36"/>
  <c r="AC2038" i="36"/>
  <c r="AD2038" i="36"/>
  <c r="AE2038" i="36"/>
  <c r="AF2038" i="36"/>
  <c r="AG2038" i="36"/>
  <c r="AH2038" i="36"/>
  <c r="AI2038" i="36"/>
  <c r="AJ2038" i="36"/>
  <c r="AK2038" i="36"/>
  <c r="AL2038" i="36"/>
  <c r="AM2038" i="36"/>
  <c r="R2039" i="36"/>
  <c r="S2039" i="36"/>
  <c r="T2039" i="36"/>
  <c r="U2039" i="36"/>
  <c r="V2039" i="36"/>
  <c r="W2039" i="36"/>
  <c r="X2039" i="36"/>
  <c r="Y2039" i="36"/>
  <c r="Z2039" i="36"/>
  <c r="AA2039" i="36"/>
  <c r="AB2039" i="36"/>
  <c r="AC2039" i="36"/>
  <c r="AD2039" i="36"/>
  <c r="AE2039" i="36"/>
  <c r="AF2039" i="36"/>
  <c r="AG2039" i="36"/>
  <c r="AH2039" i="36"/>
  <c r="AI2039" i="36"/>
  <c r="AJ2039" i="36"/>
  <c r="AK2039" i="36"/>
  <c r="AL2039" i="36"/>
  <c r="AM2039" i="36"/>
  <c r="R2040" i="36"/>
  <c r="S2040" i="36"/>
  <c r="T2040" i="36"/>
  <c r="U2040" i="36"/>
  <c r="V2040" i="36"/>
  <c r="W2040" i="36"/>
  <c r="X2040" i="36"/>
  <c r="Y2040" i="36"/>
  <c r="Z2040" i="36"/>
  <c r="AA2040" i="36"/>
  <c r="AB2040" i="36"/>
  <c r="AC2040" i="36"/>
  <c r="AD2040" i="36"/>
  <c r="AE2040" i="36"/>
  <c r="AF2040" i="36"/>
  <c r="AG2040" i="36"/>
  <c r="AH2040" i="36"/>
  <c r="AI2040" i="36"/>
  <c r="AJ2040" i="36"/>
  <c r="AK2040" i="36"/>
  <c r="AL2040" i="36"/>
  <c r="AM2040" i="36"/>
  <c r="R2041" i="36"/>
  <c r="S2041" i="36"/>
  <c r="T2041" i="36"/>
  <c r="U2041" i="36"/>
  <c r="V2041" i="36"/>
  <c r="W2041" i="36"/>
  <c r="X2041" i="36"/>
  <c r="Y2041" i="36"/>
  <c r="Z2041" i="36"/>
  <c r="AA2041" i="36"/>
  <c r="AB2041" i="36"/>
  <c r="AC2041" i="36"/>
  <c r="AD2041" i="36"/>
  <c r="AE2041" i="36"/>
  <c r="AF2041" i="36"/>
  <c r="AG2041" i="36"/>
  <c r="AH2041" i="36"/>
  <c r="AI2041" i="36"/>
  <c r="AJ2041" i="36"/>
  <c r="AK2041" i="36"/>
  <c r="AL2041" i="36"/>
  <c r="AM2041" i="36"/>
  <c r="R2042" i="36"/>
  <c r="S2042" i="36"/>
  <c r="T2042" i="36"/>
  <c r="U2042" i="36"/>
  <c r="V2042" i="36"/>
  <c r="W2042" i="36"/>
  <c r="X2042" i="36"/>
  <c r="Y2042" i="36"/>
  <c r="Z2042" i="36"/>
  <c r="AA2042" i="36"/>
  <c r="AB2042" i="36"/>
  <c r="AC2042" i="36"/>
  <c r="AD2042" i="36"/>
  <c r="AE2042" i="36"/>
  <c r="AF2042" i="36"/>
  <c r="AG2042" i="36"/>
  <c r="AH2042" i="36"/>
  <c r="AI2042" i="36"/>
  <c r="AJ2042" i="36"/>
  <c r="AK2042" i="36"/>
  <c r="AL2042" i="36"/>
  <c r="AM2042" i="36"/>
  <c r="R2043" i="36"/>
  <c r="S2043" i="36"/>
  <c r="T2043" i="36"/>
  <c r="U2043" i="36"/>
  <c r="V2043" i="36"/>
  <c r="W2043" i="36"/>
  <c r="X2043" i="36"/>
  <c r="Y2043" i="36"/>
  <c r="Z2043" i="36"/>
  <c r="AA2043" i="36"/>
  <c r="AB2043" i="36"/>
  <c r="AC2043" i="36"/>
  <c r="AD2043" i="36"/>
  <c r="AE2043" i="36"/>
  <c r="AF2043" i="36"/>
  <c r="AG2043" i="36"/>
  <c r="AH2043" i="36"/>
  <c r="AI2043" i="36"/>
  <c r="AJ2043" i="36"/>
  <c r="AK2043" i="36"/>
  <c r="AL2043" i="36"/>
  <c r="AM2043" i="36"/>
  <c r="R2044" i="36"/>
  <c r="S2044" i="36"/>
  <c r="T2044" i="36"/>
  <c r="U2044" i="36"/>
  <c r="V2044" i="36"/>
  <c r="W2044" i="36"/>
  <c r="X2044" i="36"/>
  <c r="Y2044" i="36"/>
  <c r="Z2044" i="36"/>
  <c r="AA2044" i="36"/>
  <c r="AB2044" i="36"/>
  <c r="AC2044" i="36"/>
  <c r="AD2044" i="36"/>
  <c r="AE2044" i="36"/>
  <c r="AF2044" i="36"/>
  <c r="AG2044" i="36"/>
  <c r="AH2044" i="36"/>
  <c r="AI2044" i="36"/>
  <c r="AJ2044" i="36"/>
  <c r="AK2044" i="36"/>
  <c r="AL2044" i="36"/>
  <c r="AM2044" i="36"/>
  <c r="R2045" i="36"/>
  <c r="S2045" i="36"/>
  <c r="T2045" i="36"/>
  <c r="U2045" i="36"/>
  <c r="V2045" i="36"/>
  <c r="W2045" i="36"/>
  <c r="X2045" i="36"/>
  <c r="Y2045" i="36"/>
  <c r="Z2045" i="36"/>
  <c r="AA2045" i="36"/>
  <c r="AB2045" i="36"/>
  <c r="AC2045" i="36"/>
  <c r="AD2045" i="36"/>
  <c r="AE2045" i="36"/>
  <c r="AF2045" i="36"/>
  <c r="AG2045" i="36"/>
  <c r="AH2045" i="36"/>
  <c r="AI2045" i="36"/>
  <c r="AJ2045" i="36"/>
  <c r="AK2045" i="36"/>
  <c r="AL2045" i="36"/>
  <c r="AM2045" i="36"/>
  <c r="R2046" i="36"/>
  <c r="S2046" i="36"/>
  <c r="T2046" i="36"/>
  <c r="U2046" i="36"/>
  <c r="V2046" i="36"/>
  <c r="W2046" i="36"/>
  <c r="X2046" i="36"/>
  <c r="Y2046" i="36"/>
  <c r="Z2046" i="36"/>
  <c r="AA2046" i="36"/>
  <c r="AB2046" i="36"/>
  <c r="AC2046" i="36"/>
  <c r="AD2046" i="36"/>
  <c r="AE2046" i="36"/>
  <c r="AF2046" i="36"/>
  <c r="AG2046" i="36"/>
  <c r="AH2046" i="36"/>
  <c r="AI2046" i="36"/>
  <c r="AJ2046" i="36"/>
  <c r="AK2046" i="36"/>
  <c r="AL2046" i="36"/>
  <c r="AM2046" i="36"/>
  <c r="R2047" i="36"/>
  <c r="S2047" i="36"/>
  <c r="T2047" i="36"/>
  <c r="U2047" i="36"/>
  <c r="V2047" i="36"/>
  <c r="W2047" i="36"/>
  <c r="X2047" i="36"/>
  <c r="Y2047" i="36"/>
  <c r="Z2047" i="36"/>
  <c r="AA2047" i="36"/>
  <c r="AB2047" i="36"/>
  <c r="AC2047" i="36"/>
  <c r="AD2047" i="36"/>
  <c r="AE2047" i="36"/>
  <c r="AF2047" i="36"/>
  <c r="AG2047" i="36"/>
  <c r="AH2047" i="36"/>
  <c r="AI2047" i="36"/>
  <c r="AJ2047" i="36"/>
  <c r="AK2047" i="36"/>
  <c r="AL2047" i="36"/>
  <c r="AM2047" i="36"/>
  <c r="R2048" i="36"/>
  <c r="S2048" i="36"/>
  <c r="T2048" i="36"/>
  <c r="U2048" i="36"/>
  <c r="V2048" i="36"/>
  <c r="W2048" i="36"/>
  <c r="X2048" i="36"/>
  <c r="Y2048" i="36"/>
  <c r="Z2048" i="36"/>
  <c r="AA2048" i="36"/>
  <c r="AB2048" i="36"/>
  <c r="AC2048" i="36"/>
  <c r="AD2048" i="36"/>
  <c r="AE2048" i="36"/>
  <c r="AF2048" i="36"/>
  <c r="AG2048" i="36"/>
  <c r="AH2048" i="36"/>
  <c r="AI2048" i="36"/>
  <c r="AJ2048" i="36"/>
  <c r="AK2048" i="36"/>
  <c r="AL2048" i="36"/>
  <c r="AM2048" i="36"/>
  <c r="R2049" i="36"/>
  <c r="S2049" i="36"/>
  <c r="T2049" i="36"/>
  <c r="U2049" i="36"/>
  <c r="V2049" i="36"/>
  <c r="W2049" i="36"/>
  <c r="X2049" i="36"/>
  <c r="Y2049" i="36"/>
  <c r="Z2049" i="36"/>
  <c r="AA2049" i="36"/>
  <c r="AB2049" i="36"/>
  <c r="AC2049" i="36"/>
  <c r="AD2049" i="36"/>
  <c r="AE2049" i="36"/>
  <c r="AF2049" i="36"/>
  <c r="AG2049" i="36"/>
  <c r="AH2049" i="36"/>
  <c r="AI2049" i="36"/>
  <c r="AJ2049" i="36"/>
  <c r="AK2049" i="36"/>
  <c r="AL2049" i="36"/>
  <c r="AM2049" i="36"/>
  <c r="R2050" i="36"/>
  <c r="S2050" i="36"/>
  <c r="T2050" i="36"/>
  <c r="U2050" i="36"/>
  <c r="V2050" i="36"/>
  <c r="W2050" i="36"/>
  <c r="X2050" i="36"/>
  <c r="Y2050" i="36"/>
  <c r="Z2050" i="36"/>
  <c r="AA2050" i="36"/>
  <c r="AB2050" i="36"/>
  <c r="AC2050" i="36"/>
  <c r="AD2050" i="36"/>
  <c r="AE2050" i="36"/>
  <c r="AF2050" i="36"/>
  <c r="AG2050" i="36"/>
  <c r="AH2050" i="36"/>
  <c r="AI2050" i="36"/>
  <c r="AJ2050" i="36"/>
  <c r="AK2050" i="36"/>
  <c r="AL2050" i="36"/>
  <c r="AM2050" i="36"/>
  <c r="R2051" i="36"/>
  <c r="S2051" i="36"/>
  <c r="T2051" i="36"/>
  <c r="U2051" i="36"/>
  <c r="V2051" i="36"/>
  <c r="W2051" i="36"/>
  <c r="X2051" i="36"/>
  <c r="Y2051" i="36"/>
  <c r="Z2051" i="36"/>
  <c r="AA2051" i="36"/>
  <c r="AB2051" i="36"/>
  <c r="AC2051" i="36"/>
  <c r="AD2051" i="36"/>
  <c r="AE2051" i="36"/>
  <c r="AF2051" i="36"/>
  <c r="AG2051" i="36"/>
  <c r="AH2051" i="36"/>
  <c r="AI2051" i="36"/>
  <c r="AJ2051" i="36"/>
  <c r="AK2051" i="36"/>
  <c r="AL2051" i="36"/>
  <c r="AM2051" i="36"/>
  <c r="R2052" i="36"/>
  <c r="S2052" i="36"/>
  <c r="T2052" i="36"/>
  <c r="U2052" i="36"/>
  <c r="V2052" i="36"/>
  <c r="W2052" i="36"/>
  <c r="X2052" i="36"/>
  <c r="Y2052" i="36"/>
  <c r="Z2052" i="36"/>
  <c r="AA2052" i="36"/>
  <c r="AB2052" i="36"/>
  <c r="AC2052" i="36"/>
  <c r="AD2052" i="36"/>
  <c r="AE2052" i="36"/>
  <c r="AF2052" i="36"/>
  <c r="AG2052" i="36"/>
  <c r="AH2052" i="36"/>
  <c r="AI2052" i="36"/>
  <c r="AJ2052" i="36"/>
  <c r="AK2052" i="36"/>
  <c r="AL2052" i="36"/>
  <c r="AM2052" i="36"/>
  <c r="R2053" i="36"/>
  <c r="S2053" i="36"/>
  <c r="T2053" i="36"/>
  <c r="U2053" i="36"/>
  <c r="V2053" i="36"/>
  <c r="W2053" i="36"/>
  <c r="X2053" i="36"/>
  <c r="Y2053" i="36"/>
  <c r="Z2053" i="36"/>
  <c r="AA2053" i="36"/>
  <c r="AB2053" i="36"/>
  <c r="AC2053" i="36"/>
  <c r="AD2053" i="36"/>
  <c r="AE2053" i="36"/>
  <c r="AF2053" i="36"/>
  <c r="AG2053" i="36"/>
  <c r="AH2053" i="36"/>
  <c r="AI2053" i="36"/>
  <c r="AJ2053" i="36"/>
  <c r="AK2053" i="36"/>
  <c r="AL2053" i="36"/>
  <c r="AM2053" i="36"/>
  <c r="R2054" i="36"/>
  <c r="S2054" i="36"/>
  <c r="T2054" i="36"/>
  <c r="U2054" i="36"/>
  <c r="V2054" i="36"/>
  <c r="W2054" i="36"/>
  <c r="X2054" i="36"/>
  <c r="Y2054" i="36"/>
  <c r="Z2054" i="36"/>
  <c r="AA2054" i="36"/>
  <c r="AB2054" i="36"/>
  <c r="AC2054" i="36"/>
  <c r="AD2054" i="36"/>
  <c r="AE2054" i="36"/>
  <c r="AF2054" i="36"/>
  <c r="AG2054" i="36"/>
  <c r="AH2054" i="36"/>
  <c r="AI2054" i="36"/>
  <c r="AJ2054" i="36"/>
  <c r="AK2054" i="36"/>
  <c r="AL2054" i="36"/>
  <c r="AM2054" i="36"/>
  <c r="R2055" i="36"/>
  <c r="S2055" i="36"/>
  <c r="T2055" i="36"/>
  <c r="U2055" i="36"/>
  <c r="V2055" i="36"/>
  <c r="W2055" i="36"/>
  <c r="X2055" i="36"/>
  <c r="Y2055" i="36"/>
  <c r="Z2055" i="36"/>
  <c r="AA2055" i="36"/>
  <c r="AB2055" i="36"/>
  <c r="AC2055" i="36"/>
  <c r="AD2055" i="36"/>
  <c r="AE2055" i="36"/>
  <c r="AF2055" i="36"/>
  <c r="AG2055" i="36"/>
  <c r="AH2055" i="36"/>
  <c r="AI2055" i="36"/>
  <c r="AJ2055" i="36"/>
  <c r="AK2055" i="36"/>
  <c r="AL2055" i="36"/>
  <c r="AM2055" i="36"/>
  <c r="R2056" i="36"/>
  <c r="S2056" i="36"/>
  <c r="T2056" i="36"/>
  <c r="U2056" i="36"/>
  <c r="V2056" i="36"/>
  <c r="W2056" i="36"/>
  <c r="X2056" i="36"/>
  <c r="Y2056" i="36"/>
  <c r="Z2056" i="36"/>
  <c r="AA2056" i="36"/>
  <c r="AB2056" i="36"/>
  <c r="AC2056" i="36"/>
  <c r="AD2056" i="36"/>
  <c r="AE2056" i="36"/>
  <c r="AF2056" i="36"/>
  <c r="AG2056" i="36"/>
  <c r="AH2056" i="36"/>
  <c r="AI2056" i="36"/>
  <c r="AJ2056" i="36"/>
  <c r="AK2056" i="36"/>
  <c r="AL2056" i="36"/>
  <c r="AM2056" i="36"/>
  <c r="R2057" i="36"/>
  <c r="S2057" i="36"/>
  <c r="T2057" i="36"/>
  <c r="U2057" i="36"/>
  <c r="V2057" i="36"/>
  <c r="W2057" i="36"/>
  <c r="X2057" i="36"/>
  <c r="Y2057" i="36"/>
  <c r="Z2057" i="36"/>
  <c r="AA2057" i="36"/>
  <c r="AB2057" i="36"/>
  <c r="AC2057" i="36"/>
  <c r="AD2057" i="36"/>
  <c r="AE2057" i="36"/>
  <c r="AF2057" i="36"/>
  <c r="AG2057" i="36"/>
  <c r="AH2057" i="36"/>
  <c r="AI2057" i="36"/>
  <c r="AJ2057" i="36"/>
  <c r="AK2057" i="36"/>
  <c r="AL2057" i="36"/>
  <c r="AM2057" i="36"/>
  <c r="R2058" i="36"/>
  <c r="S2058" i="36"/>
  <c r="T2058" i="36"/>
  <c r="U2058" i="36"/>
  <c r="V2058" i="36"/>
  <c r="W2058" i="36"/>
  <c r="X2058" i="36"/>
  <c r="Y2058" i="36"/>
  <c r="Z2058" i="36"/>
  <c r="AA2058" i="36"/>
  <c r="AB2058" i="36"/>
  <c r="AC2058" i="36"/>
  <c r="AD2058" i="36"/>
  <c r="AE2058" i="36"/>
  <c r="AF2058" i="36"/>
  <c r="AG2058" i="36"/>
  <c r="AH2058" i="36"/>
  <c r="AI2058" i="36"/>
  <c r="AJ2058" i="36"/>
  <c r="AK2058" i="36"/>
  <c r="AL2058" i="36"/>
  <c r="AM2058" i="36"/>
  <c r="R2059" i="36"/>
  <c r="S2059" i="36"/>
  <c r="T2059" i="36"/>
  <c r="U2059" i="36"/>
  <c r="V2059" i="36"/>
  <c r="W2059" i="36"/>
  <c r="X2059" i="36"/>
  <c r="Y2059" i="36"/>
  <c r="Z2059" i="36"/>
  <c r="AA2059" i="36"/>
  <c r="AB2059" i="36"/>
  <c r="AC2059" i="36"/>
  <c r="AD2059" i="36"/>
  <c r="AE2059" i="36"/>
  <c r="AF2059" i="36"/>
  <c r="AG2059" i="36"/>
  <c r="AH2059" i="36"/>
  <c r="AI2059" i="36"/>
  <c r="AJ2059" i="36"/>
  <c r="AK2059" i="36"/>
  <c r="AL2059" i="36"/>
  <c r="AM2059" i="36"/>
  <c r="R2060" i="36"/>
  <c r="S2060" i="36"/>
  <c r="T2060" i="36"/>
  <c r="U2060" i="36"/>
  <c r="V2060" i="36"/>
  <c r="W2060" i="36"/>
  <c r="X2060" i="36"/>
  <c r="Y2060" i="36"/>
  <c r="Z2060" i="36"/>
  <c r="AA2060" i="36"/>
  <c r="AB2060" i="36"/>
  <c r="AC2060" i="36"/>
  <c r="AD2060" i="36"/>
  <c r="AE2060" i="36"/>
  <c r="AF2060" i="36"/>
  <c r="AG2060" i="36"/>
  <c r="AH2060" i="36"/>
  <c r="AI2060" i="36"/>
  <c r="AJ2060" i="36"/>
  <c r="AK2060" i="36"/>
  <c r="AL2060" i="36"/>
  <c r="AM2060" i="36"/>
  <c r="R2061" i="36"/>
  <c r="S2061" i="36"/>
  <c r="T2061" i="36"/>
  <c r="U2061" i="36"/>
  <c r="V2061" i="36"/>
  <c r="W2061" i="36"/>
  <c r="X2061" i="36"/>
  <c r="Y2061" i="36"/>
  <c r="Z2061" i="36"/>
  <c r="AA2061" i="36"/>
  <c r="AB2061" i="36"/>
  <c r="AC2061" i="36"/>
  <c r="AD2061" i="36"/>
  <c r="AE2061" i="36"/>
  <c r="AF2061" i="36"/>
  <c r="AG2061" i="36"/>
  <c r="AH2061" i="36"/>
  <c r="AI2061" i="36"/>
  <c r="AJ2061" i="36"/>
  <c r="AK2061" i="36"/>
  <c r="AL2061" i="36"/>
  <c r="AM2061" i="36"/>
  <c r="R2062" i="36"/>
  <c r="S2062" i="36"/>
  <c r="T2062" i="36"/>
  <c r="U2062" i="36"/>
  <c r="V2062" i="36"/>
  <c r="W2062" i="36"/>
  <c r="X2062" i="36"/>
  <c r="Y2062" i="36"/>
  <c r="Z2062" i="36"/>
  <c r="AA2062" i="36"/>
  <c r="AB2062" i="36"/>
  <c r="AC2062" i="36"/>
  <c r="AD2062" i="36"/>
  <c r="AE2062" i="36"/>
  <c r="AF2062" i="36"/>
  <c r="AG2062" i="36"/>
  <c r="AH2062" i="36"/>
  <c r="AI2062" i="36"/>
  <c r="AJ2062" i="36"/>
  <c r="AK2062" i="36"/>
  <c r="AL2062" i="36"/>
  <c r="AM2062" i="36"/>
  <c r="R2063" i="36"/>
  <c r="S2063" i="36"/>
  <c r="T2063" i="36"/>
  <c r="U2063" i="36"/>
  <c r="V2063" i="36"/>
  <c r="W2063" i="36"/>
  <c r="X2063" i="36"/>
  <c r="Y2063" i="36"/>
  <c r="Z2063" i="36"/>
  <c r="AA2063" i="36"/>
  <c r="AB2063" i="36"/>
  <c r="AC2063" i="36"/>
  <c r="AD2063" i="36"/>
  <c r="AE2063" i="36"/>
  <c r="AF2063" i="36"/>
  <c r="AG2063" i="36"/>
  <c r="AH2063" i="36"/>
  <c r="AI2063" i="36"/>
  <c r="AJ2063" i="36"/>
  <c r="AK2063" i="36"/>
  <c r="AL2063" i="36"/>
  <c r="AM2063" i="36"/>
  <c r="R2064" i="36"/>
  <c r="S2064" i="36"/>
  <c r="T2064" i="36"/>
  <c r="U2064" i="36"/>
  <c r="V2064" i="36"/>
  <c r="W2064" i="36"/>
  <c r="X2064" i="36"/>
  <c r="Y2064" i="36"/>
  <c r="Z2064" i="36"/>
  <c r="AA2064" i="36"/>
  <c r="AB2064" i="36"/>
  <c r="AC2064" i="36"/>
  <c r="AD2064" i="36"/>
  <c r="AE2064" i="36"/>
  <c r="AF2064" i="36"/>
  <c r="AG2064" i="36"/>
  <c r="AH2064" i="36"/>
  <c r="AI2064" i="36"/>
  <c r="AJ2064" i="36"/>
  <c r="AK2064" i="36"/>
  <c r="AL2064" i="36"/>
  <c r="AM2064" i="36"/>
  <c r="R2065" i="36"/>
  <c r="S2065" i="36"/>
  <c r="T2065" i="36"/>
  <c r="U2065" i="36"/>
  <c r="V2065" i="36"/>
  <c r="W2065" i="36"/>
  <c r="X2065" i="36"/>
  <c r="Y2065" i="36"/>
  <c r="Z2065" i="36"/>
  <c r="AA2065" i="36"/>
  <c r="AB2065" i="36"/>
  <c r="AC2065" i="36"/>
  <c r="AD2065" i="36"/>
  <c r="AE2065" i="36"/>
  <c r="AF2065" i="36"/>
  <c r="AG2065" i="36"/>
  <c r="AH2065" i="36"/>
  <c r="AI2065" i="36"/>
  <c r="AJ2065" i="36"/>
  <c r="AK2065" i="36"/>
  <c r="AL2065" i="36"/>
  <c r="AM2065" i="36"/>
  <c r="R2066" i="36"/>
  <c r="S2066" i="36"/>
  <c r="T2066" i="36"/>
  <c r="U2066" i="36"/>
  <c r="V2066" i="36"/>
  <c r="W2066" i="36"/>
  <c r="X2066" i="36"/>
  <c r="Y2066" i="36"/>
  <c r="Z2066" i="36"/>
  <c r="AA2066" i="36"/>
  <c r="AB2066" i="36"/>
  <c r="AC2066" i="36"/>
  <c r="AD2066" i="36"/>
  <c r="AE2066" i="36"/>
  <c r="AF2066" i="36"/>
  <c r="AG2066" i="36"/>
  <c r="AH2066" i="36"/>
  <c r="AI2066" i="36"/>
  <c r="AJ2066" i="36"/>
  <c r="AK2066" i="36"/>
  <c r="AL2066" i="36"/>
  <c r="AM2066" i="36"/>
  <c r="R2067" i="36"/>
  <c r="S2067" i="36"/>
  <c r="T2067" i="36"/>
  <c r="U2067" i="36"/>
  <c r="V2067" i="36"/>
  <c r="W2067" i="36"/>
  <c r="X2067" i="36"/>
  <c r="Y2067" i="36"/>
  <c r="Z2067" i="36"/>
  <c r="AA2067" i="36"/>
  <c r="AB2067" i="36"/>
  <c r="AC2067" i="36"/>
  <c r="AD2067" i="36"/>
  <c r="AE2067" i="36"/>
  <c r="AF2067" i="36"/>
  <c r="AG2067" i="36"/>
  <c r="AH2067" i="36"/>
  <c r="AI2067" i="36"/>
  <c r="AJ2067" i="36"/>
  <c r="AK2067" i="36"/>
  <c r="AL2067" i="36"/>
  <c r="AM2067" i="36"/>
  <c r="R2068" i="36"/>
  <c r="S2068" i="36"/>
  <c r="T2068" i="36"/>
  <c r="U2068" i="36"/>
  <c r="V2068" i="36"/>
  <c r="W2068" i="36"/>
  <c r="X2068" i="36"/>
  <c r="Y2068" i="36"/>
  <c r="Z2068" i="36"/>
  <c r="AA2068" i="36"/>
  <c r="AB2068" i="36"/>
  <c r="AC2068" i="36"/>
  <c r="AD2068" i="36"/>
  <c r="AE2068" i="36"/>
  <c r="AF2068" i="36"/>
  <c r="AG2068" i="36"/>
  <c r="AH2068" i="36"/>
  <c r="AI2068" i="36"/>
  <c r="AJ2068" i="36"/>
  <c r="AK2068" i="36"/>
  <c r="AL2068" i="36"/>
  <c r="AM2068" i="36"/>
  <c r="R2069" i="36"/>
  <c r="S2069" i="36"/>
  <c r="T2069" i="36"/>
  <c r="U2069" i="36"/>
  <c r="V2069" i="36"/>
  <c r="W2069" i="36"/>
  <c r="X2069" i="36"/>
  <c r="Y2069" i="36"/>
  <c r="Z2069" i="36"/>
  <c r="AA2069" i="36"/>
  <c r="AB2069" i="36"/>
  <c r="AC2069" i="36"/>
  <c r="AD2069" i="36"/>
  <c r="AE2069" i="36"/>
  <c r="AF2069" i="36"/>
  <c r="AG2069" i="36"/>
  <c r="AH2069" i="36"/>
  <c r="AI2069" i="36"/>
  <c r="AJ2069" i="36"/>
  <c r="AK2069" i="36"/>
  <c r="AL2069" i="36"/>
  <c r="AM2069" i="36"/>
  <c r="R2070" i="36"/>
  <c r="S2070" i="36"/>
  <c r="T2070" i="36"/>
  <c r="U2070" i="36"/>
  <c r="V2070" i="36"/>
  <c r="W2070" i="36"/>
  <c r="X2070" i="36"/>
  <c r="Y2070" i="36"/>
  <c r="Z2070" i="36"/>
  <c r="AA2070" i="36"/>
  <c r="AB2070" i="36"/>
  <c r="AC2070" i="36"/>
  <c r="AD2070" i="36"/>
  <c r="AE2070" i="36"/>
  <c r="AF2070" i="36"/>
  <c r="AG2070" i="36"/>
  <c r="AH2070" i="36"/>
  <c r="AI2070" i="36"/>
  <c r="AJ2070" i="36"/>
  <c r="AK2070" i="36"/>
  <c r="AL2070" i="36"/>
  <c r="AM2070" i="36"/>
  <c r="R2071" i="36"/>
  <c r="S2071" i="36"/>
  <c r="T2071" i="36"/>
  <c r="U2071" i="36"/>
  <c r="V2071" i="36"/>
  <c r="W2071" i="36"/>
  <c r="X2071" i="36"/>
  <c r="Y2071" i="36"/>
  <c r="Z2071" i="36"/>
  <c r="AA2071" i="36"/>
  <c r="AB2071" i="36"/>
  <c r="AC2071" i="36"/>
  <c r="AD2071" i="36"/>
  <c r="AE2071" i="36"/>
  <c r="AF2071" i="36"/>
  <c r="AG2071" i="36"/>
  <c r="AH2071" i="36"/>
  <c r="AI2071" i="36"/>
  <c r="AJ2071" i="36"/>
  <c r="AK2071" i="36"/>
  <c r="AL2071" i="36"/>
  <c r="AM2071" i="36"/>
  <c r="R2072" i="36"/>
  <c r="S2072" i="36"/>
  <c r="T2072" i="36"/>
  <c r="U2072" i="36"/>
  <c r="V2072" i="36"/>
  <c r="W2072" i="36"/>
  <c r="X2072" i="36"/>
  <c r="Y2072" i="36"/>
  <c r="Z2072" i="36"/>
  <c r="AA2072" i="36"/>
  <c r="AB2072" i="36"/>
  <c r="AC2072" i="36"/>
  <c r="AD2072" i="36"/>
  <c r="AE2072" i="36"/>
  <c r="AF2072" i="36"/>
  <c r="AG2072" i="36"/>
  <c r="AH2072" i="36"/>
  <c r="AI2072" i="36"/>
  <c r="AJ2072" i="36"/>
  <c r="AK2072" i="36"/>
  <c r="AL2072" i="36"/>
  <c r="AM2072" i="36"/>
  <c r="R2073" i="36"/>
  <c r="S2073" i="36"/>
  <c r="T2073" i="36"/>
  <c r="U2073" i="36"/>
  <c r="V2073" i="36"/>
  <c r="W2073" i="36"/>
  <c r="X2073" i="36"/>
  <c r="Y2073" i="36"/>
  <c r="Z2073" i="36"/>
  <c r="AA2073" i="36"/>
  <c r="AB2073" i="36"/>
  <c r="AC2073" i="36"/>
  <c r="AD2073" i="36"/>
  <c r="AE2073" i="36"/>
  <c r="AF2073" i="36"/>
  <c r="AG2073" i="36"/>
  <c r="AH2073" i="36"/>
  <c r="AI2073" i="36"/>
  <c r="AJ2073" i="36"/>
  <c r="AK2073" i="36"/>
  <c r="AL2073" i="36"/>
  <c r="AM2073" i="36"/>
  <c r="R2074" i="36"/>
  <c r="S2074" i="36"/>
  <c r="T2074" i="36"/>
  <c r="U2074" i="36"/>
  <c r="V2074" i="36"/>
  <c r="W2074" i="36"/>
  <c r="X2074" i="36"/>
  <c r="Y2074" i="36"/>
  <c r="Z2074" i="36"/>
  <c r="AA2074" i="36"/>
  <c r="AB2074" i="36"/>
  <c r="AC2074" i="36"/>
  <c r="AD2074" i="36"/>
  <c r="AE2074" i="36"/>
  <c r="AF2074" i="36"/>
  <c r="AG2074" i="36"/>
  <c r="AH2074" i="36"/>
  <c r="AI2074" i="36"/>
  <c r="AJ2074" i="36"/>
  <c r="AK2074" i="36"/>
  <c r="AL2074" i="36"/>
  <c r="AM2074" i="36"/>
  <c r="R2075" i="36"/>
  <c r="S2075" i="36"/>
  <c r="T2075" i="36"/>
  <c r="U2075" i="36"/>
  <c r="V2075" i="36"/>
  <c r="W2075" i="36"/>
  <c r="X2075" i="36"/>
  <c r="Y2075" i="36"/>
  <c r="Z2075" i="36"/>
  <c r="AA2075" i="36"/>
  <c r="AB2075" i="36"/>
  <c r="AC2075" i="36"/>
  <c r="AD2075" i="36"/>
  <c r="AE2075" i="36"/>
  <c r="AF2075" i="36"/>
  <c r="AG2075" i="36"/>
  <c r="AH2075" i="36"/>
  <c r="AI2075" i="36"/>
  <c r="AJ2075" i="36"/>
  <c r="AK2075" i="36"/>
  <c r="AL2075" i="36"/>
  <c r="AM2075" i="36"/>
  <c r="R2076" i="36"/>
  <c r="S2076" i="36"/>
  <c r="T2076" i="36"/>
  <c r="U2076" i="36"/>
  <c r="V2076" i="36"/>
  <c r="W2076" i="36"/>
  <c r="X2076" i="36"/>
  <c r="Y2076" i="36"/>
  <c r="Z2076" i="36"/>
  <c r="AA2076" i="36"/>
  <c r="AB2076" i="36"/>
  <c r="AC2076" i="36"/>
  <c r="AD2076" i="36"/>
  <c r="AE2076" i="36"/>
  <c r="AF2076" i="36"/>
  <c r="AG2076" i="36"/>
  <c r="AH2076" i="36"/>
  <c r="AI2076" i="36"/>
  <c r="AJ2076" i="36"/>
  <c r="AK2076" i="36"/>
  <c r="AL2076" i="36"/>
  <c r="AM2076" i="36"/>
  <c r="R2077" i="36"/>
  <c r="S2077" i="36"/>
  <c r="T2077" i="36"/>
  <c r="U2077" i="36"/>
  <c r="V2077" i="36"/>
  <c r="W2077" i="36"/>
  <c r="X2077" i="36"/>
  <c r="Y2077" i="36"/>
  <c r="Z2077" i="36"/>
  <c r="AA2077" i="36"/>
  <c r="AB2077" i="36"/>
  <c r="AC2077" i="36"/>
  <c r="AD2077" i="36"/>
  <c r="AE2077" i="36"/>
  <c r="AF2077" i="36"/>
  <c r="AG2077" i="36"/>
  <c r="AH2077" i="36"/>
  <c r="AI2077" i="36"/>
  <c r="AJ2077" i="36"/>
  <c r="AK2077" i="36"/>
  <c r="AL2077" i="36"/>
  <c r="AM2077" i="36"/>
  <c r="R2078" i="36"/>
  <c r="S2078" i="36"/>
  <c r="T2078" i="36"/>
  <c r="U2078" i="36"/>
  <c r="V2078" i="36"/>
  <c r="W2078" i="36"/>
  <c r="X2078" i="36"/>
  <c r="Y2078" i="36"/>
  <c r="Z2078" i="36"/>
  <c r="AA2078" i="36"/>
  <c r="AB2078" i="36"/>
  <c r="AC2078" i="36"/>
  <c r="AD2078" i="36"/>
  <c r="AE2078" i="36"/>
  <c r="AF2078" i="36"/>
  <c r="AG2078" i="36"/>
  <c r="AH2078" i="36"/>
  <c r="AI2078" i="36"/>
  <c r="AJ2078" i="36"/>
  <c r="AK2078" i="36"/>
  <c r="AL2078" i="36"/>
  <c r="AM2078" i="36"/>
  <c r="R2079" i="36"/>
  <c r="S2079" i="36"/>
  <c r="T2079" i="36"/>
  <c r="U2079" i="36"/>
  <c r="V2079" i="36"/>
  <c r="W2079" i="36"/>
  <c r="X2079" i="36"/>
  <c r="Y2079" i="36"/>
  <c r="Z2079" i="36"/>
  <c r="AA2079" i="36"/>
  <c r="AB2079" i="36"/>
  <c r="AC2079" i="36"/>
  <c r="AD2079" i="36"/>
  <c r="AE2079" i="36"/>
  <c r="AF2079" i="36"/>
  <c r="AG2079" i="36"/>
  <c r="AH2079" i="36"/>
  <c r="AI2079" i="36"/>
  <c r="AJ2079" i="36"/>
  <c r="AK2079" i="36"/>
  <c r="AL2079" i="36"/>
  <c r="AM2079" i="36"/>
  <c r="R2080" i="36"/>
  <c r="S2080" i="36"/>
  <c r="T2080" i="36"/>
  <c r="U2080" i="36"/>
  <c r="V2080" i="36"/>
  <c r="W2080" i="36"/>
  <c r="X2080" i="36"/>
  <c r="Y2080" i="36"/>
  <c r="Z2080" i="36"/>
  <c r="AA2080" i="36"/>
  <c r="AB2080" i="36"/>
  <c r="AC2080" i="36"/>
  <c r="AD2080" i="36"/>
  <c r="AE2080" i="36"/>
  <c r="AF2080" i="36"/>
  <c r="AG2080" i="36"/>
  <c r="AH2080" i="36"/>
  <c r="AI2080" i="36"/>
  <c r="AJ2080" i="36"/>
  <c r="AK2080" i="36"/>
  <c r="AL2080" i="36"/>
  <c r="AM2080" i="36"/>
  <c r="R2081" i="36"/>
  <c r="S2081" i="36"/>
  <c r="T2081" i="36"/>
  <c r="U2081" i="36"/>
  <c r="V2081" i="36"/>
  <c r="W2081" i="36"/>
  <c r="X2081" i="36"/>
  <c r="Y2081" i="36"/>
  <c r="Z2081" i="36"/>
  <c r="AA2081" i="36"/>
  <c r="AB2081" i="36"/>
  <c r="AC2081" i="36"/>
  <c r="AD2081" i="36"/>
  <c r="AE2081" i="36"/>
  <c r="AF2081" i="36"/>
  <c r="AG2081" i="36"/>
  <c r="AH2081" i="36"/>
  <c r="AI2081" i="36"/>
  <c r="AJ2081" i="36"/>
  <c r="AK2081" i="36"/>
  <c r="AL2081" i="36"/>
  <c r="AM2081" i="36"/>
  <c r="R2082" i="36"/>
  <c r="S2082" i="36"/>
  <c r="T2082" i="36"/>
  <c r="U2082" i="36"/>
  <c r="V2082" i="36"/>
  <c r="W2082" i="36"/>
  <c r="X2082" i="36"/>
  <c r="Y2082" i="36"/>
  <c r="Z2082" i="36"/>
  <c r="AA2082" i="36"/>
  <c r="AB2082" i="36"/>
  <c r="AC2082" i="36"/>
  <c r="AD2082" i="36"/>
  <c r="AE2082" i="36"/>
  <c r="AF2082" i="36"/>
  <c r="AG2082" i="36"/>
  <c r="AH2082" i="36"/>
  <c r="AI2082" i="36"/>
  <c r="AJ2082" i="36"/>
  <c r="AK2082" i="36"/>
  <c r="AL2082" i="36"/>
  <c r="AM2082" i="36"/>
  <c r="R2083" i="36"/>
  <c r="S2083" i="36"/>
  <c r="T2083" i="36"/>
  <c r="U2083" i="36"/>
  <c r="V2083" i="36"/>
  <c r="W2083" i="36"/>
  <c r="X2083" i="36"/>
  <c r="Y2083" i="36"/>
  <c r="Z2083" i="36"/>
  <c r="AA2083" i="36"/>
  <c r="AB2083" i="36"/>
  <c r="AC2083" i="36"/>
  <c r="AD2083" i="36"/>
  <c r="AE2083" i="36"/>
  <c r="AF2083" i="36"/>
  <c r="AG2083" i="36"/>
  <c r="AH2083" i="36"/>
  <c r="AI2083" i="36"/>
  <c r="AJ2083" i="36"/>
  <c r="AK2083" i="36"/>
  <c r="AL2083" i="36"/>
  <c r="AM2083" i="36"/>
  <c r="R2084" i="36"/>
  <c r="S2084" i="36"/>
  <c r="T2084" i="36"/>
  <c r="U2084" i="36"/>
  <c r="V2084" i="36"/>
  <c r="W2084" i="36"/>
  <c r="X2084" i="36"/>
  <c r="Y2084" i="36"/>
  <c r="Z2084" i="36"/>
  <c r="AA2084" i="36"/>
  <c r="AB2084" i="36"/>
  <c r="AC2084" i="36"/>
  <c r="AD2084" i="36"/>
  <c r="AE2084" i="36"/>
  <c r="AF2084" i="36"/>
  <c r="AG2084" i="36"/>
  <c r="AH2084" i="36"/>
  <c r="AI2084" i="36"/>
  <c r="AJ2084" i="36"/>
  <c r="AK2084" i="36"/>
  <c r="AL2084" i="36"/>
  <c r="AM2084" i="36"/>
  <c r="R2085" i="36"/>
  <c r="S2085" i="36"/>
  <c r="T2085" i="36"/>
  <c r="U2085" i="36"/>
  <c r="V2085" i="36"/>
  <c r="W2085" i="36"/>
  <c r="X2085" i="36"/>
  <c r="Y2085" i="36"/>
  <c r="Z2085" i="36"/>
  <c r="AA2085" i="36"/>
  <c r="AB2085" i="36"/>
  <c r="AC2085" i="36"/>
  <c r="AD2085" i="36"/>
  <c r="AE2085" i="36"/>
  <c r="AF2085" i="36"/>
  <c r="AG2085" i="36"/>
  <c r="AH2085" i="36"/>
  <c r="AI2085" i="36"/>
  <c r="AJ2085" i="36"/>
  <c r="AK2085" i="36"/>
  <c r="AL2085" i="36"/>
  <c r="AM2085" i="36"/>
  <c r="R2086" i="36"/>
  <c r="S2086" i="36"/>
  <c r="T2086" i="36"/>
  <c r="U2086" i="36"/>
  <c r="V2086" i="36"/>
  <c r="W2086" i="36"/>
  <c r="X2086" i="36"/>
  <c r="Y2086" i="36"/>
  <c r="Z2086" i="36"/>
  <c r="AA2086" i="36"/>
  <c r="AB2086" i="36"/>
  <c r="AC2086" i="36"/>
  <c r="AD2086" i="36"/>
  <c r="AE2086" i="36"/>
  <c r="AF2086" i="36"/>
  <c r="AG2086" i="36"/>
  <c r="AH2086" i="36"/>
  <c r="AI2086" i="36"/>
  <c r="AJ2086" i="36"/>
  <c r="AK2086" i="36"/>
  <c r="AL2086" i="36"/>
  <c r="AM2086" i="36"/>
  <c r="R2087" i="36"/>
  <c r="S2087" i="36"/>
  <c r="T2087" i="36"/>
  <c r="U2087" i="36"/>
  <c r="V2087" i="36"/>
  <c r="W2087" i="36"/>
  <c r="X2087" i="36"/>
  <c r="Y2087" i="36"/>
  <c r="Z2087" i="36"/>
  <c r="AA2087" i="36"/>
  <c r="AB2087" i="36"/>
  <c r="AC2087" i="36"/>
  <c r="AD2087" i="36"/>
  <c r="AE2087" i="36"/>
  <c r="AF2087" i="36"/>
  <c r="AG2087" i="36"/>
  <c r="AH2087" i="36"/>
  <c r="AI2087" i="36"/>
  <c r="AJ2087" i="36"/>
  <c r="AK2087" i="36"/>
  <c r="AL2087" i="36"/>
  <c r="AM2087" i="36"/>
  <c r="R2088" i="36"/>
  <c r="S2088" i="36"/>
  <c r="T2088" i="36"/>
  <c r="U2088" i="36"/>
  <c r="V2088" i="36"/>
  <c r="W2088" i="36"/>
  <c r="X2088" i="36"/>
  <c r="Y2088" i="36"/>
  <c r="Z2088" i="36"/>
  <c r="AA2088" i="36"/>
  <c r="AB2088" i="36"/>
  <c r="AC2088" i="36"/>
  <c r="AD2088" i="36"/>
  <c r="AE2088" i="36"/>
  <c r="AF2088" i="36"/>
  <c r="AG2088" i="36"/>
  <c r="AH2088" i="36"/>
  <c r="AI2088" i="36"/>
  <c r="AJ2088" i="36"/>
  <c r="AK2088" i="36"/>
  <c r="AL2088" i="36"/>
  <c r="AM2088" i="36"/>
  <c r="R2089" i="36"/>
  <c r="S2089" i="36"/>
  <c r="T2089" i="36"/>
  <c r="U2089" i="36"/>
  <c r="V2089" i="36"/>
  <c r="W2089" i="36"/>
  <c r="X2089" i="36"/>
  <c r="Y2089" i="36"/>
  <c r="Z2089" i="36"/>
  <c r="AA2089" i="36"/>
  <c r="AB2089" i="36"/>
  <c r="AC2089" i="36"/>
  <c r="AD2089" i="36"/>
  <c r="AE2089" i="36"/>
  <c r="AF2089" i="36"/>
  <c r="AG2089" i="36"/>
  <c r="AH2089" i="36"/>
  <c r="AI2089" i="36"/>
  <c r="AJ2089" i="36"/>
  <c r="AK2089" i="36"/>
  <c r="AL2089" i="36"/>
  <c r="AM2089" i="36"/>
  <c r="R2090" i="36"/>
  <c r="S2090" i="36"/>
  <c r="T2090" i="36"/>
  <c r="U2090" i="36"/>
  <c r="V2090" i="36"/>
  <c r="W2090" i="36"/>
  <c r="X2090" i="36"/>
  <c r="Y2090" i="36"/>
  <c r="Z2090" i="36"/>
  <c r="AA2090" i="36"/>
  <c r="AB2090" i="36"/>
  <c r="AC2090" i="36"/>
  <c r="AD2090" i="36"/>
  <c r="AE2090" i="36"/>
  <c r="AF2090" i="36"/>
  <c r="AG2090" i="36"/>
  <c r="AH2090" i="36"/>
  <c r="AI2090" i="36"/>
  <c r="AJ2090" i="36"/>
  <c r="AK2090" i="36"/>
  <c r="AL2090" i="36"/>
  <c r="AM2090" i="36"/>
  <c r="R2091" i="36"/>
  <c r="S2091" i="36"/>
  <c r="T2091" i="36"/>
  <c r="U2091" i="36"/>
  <c r="V2091" i="36"/>
  <c r="W2091" i="36"/>
  <c r="X2091" i="36"/>
  <c r="Y2091" i="36"/>
  <c r="Z2091" i="36"/>
  <c r="AA2091" i="36"/>
  <c r="AB2091" i="36"/>
  <c r="AC2091" i="36"/>
  <c r="AD2091" i="36"/>
  <c r="AE2091" i="36"/>
  <c r="AF2091" i="36"/>
  <c r="AG2091" i="36"/>
  <c r="AH2091" i="36"/>
  <c r="AI2091" i="36"/>
  <c r="AJ2091" i="36"/>
  <c r="AK2091" i="36"/>
  <c r="AL2091" i="36"/>
  <c r="AM2091" i="36"/>
  <c r="R2092" i="36"/>
  <c r="S2092" i="36"/>
  <c r="T2092" i="36"/>
  <c r="U2092" i="36"/>
  <c r="V2092" i="36"/>
  <c r="W2092" i="36"/>
  <c r="X2092" i="36"/>
  <c r="Y2092" i="36"/>
  <c r="Z2092" i="36"/>
  <c r="AA2092" i="36"/>
  <c r="AB2092" i="36"/>
  <c r="AC2092" i="36"/>
  <c r="AD2092" i="36"/>
  <c r="AE2092" i="36"/>
  <c r="AF2092" i="36"/>
  <c r="AG2092" i="36"/>
  <c r="AH2092" i="36"/>
  <c r="AI2092" i="36"/>
  <c r="AJ2092" i="36"/>
  <c r="AK2092" i="36"/>
  <c r="AL2092" i="36"/>
  <c r="AM2092" i="36"/>
  <c r="R2093" i="36"/>
  <c r="S2093" i="36"/>
  <c r="T2093" i="36"/>
  <c r="U2093" i="36"/>
  <c r="V2093" i="36"/>
  <c r="W2093" i="36"/>
  <c r="X2093" i="36"/>
  <c r="Y2093" i="36"/>
  <c r="Z2093" i="36"/>
  <c r="AA2093" i="36"/>
  <c r="AB2093" i="36"/>
  <c r="AC2093" i="36"/>
  <c r="AD2093" i="36"/>
  <c r="AE2093" i="36"/>
  <c r="AF2093" i="36"/>
  <c r="AG2093" i="36"/>
  <c r="AH2093" i="36"/>
  <c r="AI2093" i="36"/>
  <c r="AJ2093" i="36"/>
  <c r="AK2093" i="36"/>
  <c r="AL2093" i="36"/>
  <c r="AM2093" i="36"/>
  <c r="R2094" i="36"/>
  <c r="S2094" i="36"/>
  <c r="T2094" i="36"/>
  <c r="U2094" i="36"/>
  <c r="V2094" i="36"/>
  <c r="W2094" i="36"/>
  <c r="X2094" i="36"/>
  <c r="Y2094" i="36"/>
  <c r="Z2094" i="36"/>
  <c r="AA2094" i="36"/>
  <c r="AB2094" i="36"/>
  <c r="AC2094" i="36"/>
  <c r="AD2094" i="36"/>
  <c r="AE2094" i="36"/>
  <c r="AF2094" i="36"/>
  <c r="AG2094" i="36"/>
  <c r="AH2094" i="36"/>
  <c r="AI2094" i="36"/>
  <c r="AJ2094" i="36"/>
  <c r="AK2094" i="36"/>
  <c r="AL2094" i="36"/>
  <c r="AM2094" i="36"/>
  <c r="R2095" i="36"/>
  <c r="S2095" i="36"/>
  <c r="T2095" i="36"/>
  <c r="U2095" i="36"/>
  <c r="V2095" i="36"/>
  <c r="W2095" i="36"/>
  <c r="X2095" i="36"/>
  <c r="Y2095" i="36"/>
  <c r="Z2095" i="36"/>
  <c r="AA2095" i="36"/>
  <c r="AB2095" i="36"/>
  <c r="AC2095" i="36"/>
  <c r="AD2095" i="36"/>
  <c r="AE2095" i="36"/>
  <c r="AF2095" i="36"/>
  <c r="AG2095" i="36"/>
  <c r="AH2095" i="36"/>
  <c r="AI2095" i="36"/>
  <c r="AJ2095" i="36"/>
  <c r="AK2095" i="36"/>
  <c r="AL2095" i="36"/>
  <c r="AM2095" i="36"/>
  <c r="R2096" i="36"/>
  <c r="S2096" i="36"/>
  <c r="T2096" i="36"/>
  <c r="U2096" i="36"/>
  <c r="V2096" i="36"/>
  <c r="W2096" i="36"/>
  <c r="X2096" i="36"/>
  <c r="Y2096" i="36"/>
  <c r="Z2096" i="36"/>
  <c r="AA2096" i="36"/>
  <c r="AB2096" i="36"/>
  <c r="AC2096" i="36"/>
  <c r="AD2096" i="36"/>
  <c r="AE2096" i="36"/>
  <c r="AF2096" i="36"/>
  <c r="AG2096" i="36"/>
  <c r="AH2096" i="36"/>
  <c r="AI2096" i="36"/>
  <c r="AJ2096" i="36"/>
  <c r="AK2096" i="36"/>
  <c r="AL2096" i="36"/>
  <c r="AM2096" i="36"/>
  <c r="D16" i="2"/>
  <c r="E16" i="2"/>
  <c r="E30" i="2" s="1"/>
  <c r="F16" i="2"/>
  <c r="F19" i="2" s="1"/>
  <c r="G16" i="2"/>
  <c r="E1" i="42" s="1"/>
  <c r="H16" i="2"/>
  <c r="H19" i="2" s="1"/>
  <c r="H24" i="2"/>
  <c r="I16" i="2"/>
  <c r="I30" i="2" s="1"/>
  <c r="J16" i="2"/>
  <c r="H1" i="42" s="1"/>
  <c r="H31" i="42" s="1"/>
  <c r="H36" i="42" s="1"/>
  <c r="K16" i="2"/>
  <c r="K24" i="2" s="1"/>
  <c r="L16" i="2"/>
  <c r="L24" i="2" s="1"/>
  <c r="M16" i="2"/>
  <c r="M19" i="2" s="1"/>
  <c r="N16" i="2"/>
  <c r="O16" i="2"/>
  <c r="O30" i="2" s="1"/>
  <c r="P16" i="2"/>
  <c r="P19" i="2" s="1"/>
  <c r="Q16" i="2"/>
  <c r="Q30" i="2" s="1"/>
  <c r="R16" i="2"/>
  <c r="P1" i="42" s="1"/>
  <c r="P41" i="42" s="1"/>
  <c r="S16" i="2"/>
  <c r="Q1" i="42" s="1"/>
  <c r="T16" i="2"/>
  <c r="R1" i="42" s="1"/>
  <c r="T24" i="2"/>
  <c r="U16" i="2"/>
  <c r="U30" i="2" s="1"/>
  <c r="V16" i="2"/>
  <c r="T1" i="42" s="1"/>
  <c r="V30" i="2"/>
  <c r="W16" i="2"/>
  <c r="U1" i="42" s="1"/>
  <c r="U31" i="42" s="1"/>
  <c r="U36" i="42" s="1"/>
  <c r="X16" i="2"/>
  <c r="Y16" i="2"/>
  <c r="Y24" i="2" s="1"/>
  <c r="Y30" i="2"/>
  <c r="Z16" i="2"/>
  <c r="AA16" i="2"/>
  <c r="Y1" i="42" s="1"/>
  <c r="Y31" i="42" s="1"/>
  <c r="Y36" i="42" s="1"/>
  <c r="V24" i="2"/>
  <c r="R19" i="2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AA63" i="43"/>
  <c r="Z63" i="43"/>
  <c r="Y63" i="43"/>
  <c r="X63" i="43"/>
  <c r="W63" i="43"/>
  <c r="V63" i="43"/>
  <c r="U63" i="43"/>
  <c r="T63" i="43"/>
  <c r="S63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D63" i="43"/>
  <c r="B23" i="43"/>
  <c r="B22" i="43"/>
  <c r="B21" i="43"/>
  <c r="B20" i="43"/>
  <c r="B19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D18" i="43"/>
  <c r="B16" i="43"/>
  <c r="AA15" i="43"/>
  <c r="Z15" i="43"/>
  <c r="Y15" i="43"/>
  <c r="X15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B13" i="43"/>
  <c r="B11" i="43"/>
  <c r="B10" i="43"/>
  <c r="B9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D8" i="43"/>
  <c r="B6" i="43"/>
  <c r="B4" i="43"/>
  <c r="B3" i="43"/>
  <c r="B2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N1" i="43"/>
  <c r="M1" i="43"/>
  <c r="L1" i="43"/>
  <c r="K1" i="43"/>
  <c r="J1" i="43"/>
  <c r="I1" i="43"/>
  <c r="H1" i="43"/>
  <c r="G1" i="43"/>
  <c r="F1" i="43"/>
  <c r="E1" i="43"/>
  <c r="D1" i="43"/>
  <c r="B28" i="2"/>
  <c r="B27" i="2"/>
  <c r="B22" i="2"/>
  <c r="B21" i="2"/>
  <c r="B25" i="2"/>
  <c r="AC2" i="36"/>
  <c r="AY2" i="36" s="1"/>
  <c r="R2" i="36"/>
  <c r="AN2" i="36" s="1"/>
  <c r="B26" i="2"/>
  <c r="B20" i="2"/>
  <c r="AM2" i="36"/>
  <c r="BI2" i="36" s="1"/>
  <c r="AL2" i="36"/>
  <c r="BH2" i="36" s="1"/>
  <c r="AK2" i="36"/>
  <c r="BG2" i="36" s="1"/>
  <c r="AJ2" i="36"/>
  <c r="BF2" i="36" s="1"/>
  <c r="AI2" i="36"/>
  <c r="BE2" i="36"/>
  <c r="AH2" i="36"/>
  <c r="BD2" i="36" s="1"/>
  <c r="AG2" i="36"/>
  <c r="BC2" i="36" s="1"/>
  <c r="AF2" i="36"/>
  <c r="BB2" i="36" s="1"/>
  <c r="AE2" i="36"/>
  <c r="BA2" i="36" s="1"/>
  <c r="AD2" i="36"/>
  <c r="AZ2" i="36" s="1"/>
  <c r="AB2" i="36"/>
  <c r="AX2" i="36"/>
  <c r="AA2" i="36"/>
  <c r="AW2" i="36" s="1"/>
  <c r="Z2" i="36"/>
  <c r="AV2" i="36" s="1"/>
  <c r="Y2" i="36"/>
  <c r="AU2" i="36" s="1"/>
  <c r="X2" i="36"/>
  <c r="AT2" i="36"/>
  <c r="W2" i="36"/>
  <c r="AS2" i="36" s="1"/>
  <c r="V2" i="36"/>
  <c r="AR2" i="36" s="1"/>
  <c r="U2" i="36"/>
  <c r="AQ2" i="36" s="1"/>
  <c r="T2" i="36"/>
  <c r="AP2" i="36" s="1"/>
  <c r="S2" i="36"/>
  <c r="AO2" i="36" s="1"/>
  <c r="B31" i="2"/>
  <c r="B14" i="2"/>
  <c r="B2" i="2"/>
  <c r="B13" i="2"/>
  <c r="B12" i="2"/>
  <c r="B11" i="2"/>
  <c r="B10" i="2"/>
  <c r="Z6" i="2"/>
  <c r="X6" i="2"/>
  <c r="V6" i="2"/>
  <c r="T6" i="2"/>
  <c r="R6" i="2"/>
  <c r="P6" i="2"/>
  <c r="N6" i="2"/>
  <c r="L6" i="2"/>
  <c r="J6" i="2"/>
  <c r="H6" i="2"/>
  <c r="F6" i="2"/>
  <c r="D6" i="2"/>
  <c r="A1" i="35"/>
  <c r="B17" i="2"/>
  <c r="B7" i="2"/>
  <c r="B4" i="2"/>
  <c r="B3" i="2"/>
  <c r="E32" i="42"/>
  <c r="M32" i="42"/>
  <c r="M42" i="42"/>
  <c r="V32" i="42"/>
  <c r="G32" i="42"/>
  <c r="G42" i="42"/>
  <c r="K32" i="42"/>
  <c r="X32" i="42"/>
  <c r="J33" i="42"/>
  <c r="J37" i="42"/>
  <c r="S33" i="42"/>
  <c r="E37" i="42"/>
  <c r="E33" i="42"/>
  <c r="E42" i="42"/>
  <c r="I37" i="42"/>
  <c r="I33" i="42"/>
  <c r="I42" i="42"/>
  <c r="V37" i="42"/>
  <c r="V33" i="42"/>
  <c r="V42" i="42"/>
  <c r="K42" i="42"/>
  <c r="K33" i="42"/>
  <c r="K37" i="42"/>
  <c r="X42" i="42"/>
  <c r="X33" i="42"/>
  <c r="X37" i="42"/>
  <c r="O33" i="42"/>
  <c r="R32" i="42"/>
  <c r="H34" i="42"/>
  <c r="H44" i="42" s="1"/>
  <c r="H38" i="42"/>
  <c r="F33" i="42"/>
  <c r="W33" i="42"/>
  <c r="U38" i="42"/>
  <c r="U43" i="42"/>
  <c r="C26" i="42"/>
  <c r="C32" i="42"/>
  <c r="P26" i="42"/>
  <c r="P32" i="42"/>
  <c r="T26" i="42"/>
  <c r="T32" i="42"/>
  <c r="M33" i="42"/>
  <c r="Y34" i="42"/>
  <c r="Y44" i="42" s="1"/>
  <c r="Y38" i="42"/>
  <c r="Y43" i="42"/>
  <c r="F7" i="42"/>
  <c r="F37" i="42"/>
  <c r="J7" i="42"/>
  <c r="J42" i="42"/>
  <c r="O7" i="42"/>
  <c r="O37" i="42"/>
  <c r="S7" i="42"/>
  <c r="S42" i="42"/>
  <c r="W7" i="42"/>
  <c r="W42" i="42"/>
  <c r="D42" i="42"/>
  <c r="D37" i="42"/>
  <c r="H42" i="42"/>
  <c r="H37" i="42"/>
  <c r="L32" i="42"/>
  <c r="Q42" i="42"/>
  <c r="Q37" i="42"/>
  <c r="Q33" i="42"/>
  <c r="U42" i="42"/>
  <c r="U37" i="42"/>
  <c r="Y42" i="42"/>
  <c r="Y37" i="42"/>
  <c r="D33" i="42"/>
  <c r="M37" i="42"/>
  <c r="H43" i="42"/>
  <c r="T31" i="42"/>
  <c r="T36" i="42" s="1"/>
  <c r="G37" i="42"/>
  <c r="G33" i="42"/>
  <c r="T37" i="42"/>
  <c r="T42" i="42"/>
  <c r="T33" i="42"/>
  <c r="P37" i="42"/>
  <c r="P42" i="42"/>
  <c r="P33" i="42"/>
  <c r="Q43" i="42"/>
  <c r="Q38" i="42"/>
  <c r="W43" i="42"/>
  <c r="W38" i="42"/>
  <c r="O43" i="42"/>
  <c r="O38" i="42"/>
  <c r="O34" i="42"/>
  <c r="O39" i="42" s="1"/>
  <c r="C37" i="42"/>
  <c r="C42" i="42"/>
  <c r="C33" i="42"/>
  <c r="E43" i="42"/>
  <c r="E38" i="42"/>
  <c r="S43" i="42"/>
  <c r="S38" i="42"/>
  <c r="S34" i="42"/>
  <c r="Y39" i="42"/>
  <c r="F42" i="42"/>
  <c r="R33" i="42"/>
  <c r="R42" i="42"/>
  <c r="R37" i="42"/>
  <c r="I38" i="42"/>
  <c r="I43" i="42"/>
  <c r="I34" i="42"/>
  <c r="M38" i="42"/>
  <c r="M43" i="42"/>
  <c r="F43" i="42"/>
  <c r="F38" i="42"/>
  <c r="O42" i="42"/>
  <c r="X43" i="42"/>
  <c r="X38" i="42"/>
  <c r="G43" i="42"/>
  <c r="G38" i="42"/>
  <c r="V43" i="42"/>
  <c r="V34" i="42"/>
  <c r="V44" i="42" s="1"/>
  <c r="V38" i="42"/>
  <c r="S37" i="42"/>
  <c r="D34" i="42"/>
  <c r="D44" i="42" s="1"/>
  <c r="D38" i="42"/>
  <c r="D43" i="42"/>
  <c r="L42" i="42"/>
  <c r="L37" i="42"/>
  <c r="L33" i="42"/>
  <c r="W37" i="42"/>
  <c r="K43" i="42"/>
  <c r="K38" i="42"/>
  <c r="J43" i="42"/>
  <c r="J38" i="42"/>
  <c r="J34" i="42"/>
  <c r="L43" i="42"/>
  <c r="L38" i="42"/>
  <c r="V39" i="42"/>
  <c r="R43" i="42"/>
  <c r="R38" i="42"/>
  <c r="C38" i="42"/>
  <c r="C34" i="42"/>
  <c r="C44" i="42" s="1"/>
  <c r="C43" i="42"/>
  <c r="J44" i="42"/>
  <c r="J39" i="42"/>
  <c r="D39" i="42"/>
  <c r="T38" i="42"/>
  <c r="T43" i="42"/>
  <c r="S39" i="42"/>
  <c r="S44" i="42"/>
  <c r="P38" i="42"/>
  <c r="P43" i="42"/>
  <c r="I39" i="42"/>
  <c r="I44" i="42"/>
  <c r="C39" i="42"/>
  <c r="Q44" i="42" l="1"/>
  <c r="Q39" i="42"/>
  <c r="P44" i="42"/>
  <c r="P39" i="42"/>
  <c r="K44" i="42"/>
  <c r="K39" i="42"/>
  <c r="R39" i="42"/>
  <c r="R44" i="42"/>
  <c r="E44" i="42"/>
  <c r="E39" i="42"/>
  <c r="L44" i="42"/>
  <c r="L39" i="42"/>
  <c r="T44" i="42"/>
  <c r="T39" i="42"/>
  <c r="W44" i="42"/>
  <c r="W39" i="42"/>
  <c r="F39" i="42"/>
  <c r="F44" i="42"/>
  <c r="M44" i="42"/>
  <c r="M39" i="42"/>
  <c r="U44" i="42"/>
  <c r="U39" i="42"/>
  <c r="X39" i="42"/>
  <c r="X44" i="42"/>
  <c r="G39" i="42"/>
  <c r="G44" i="42"/>
  <c r="O44" i="42"/>
  <c r="H39" i="42"/>
  <c r="H41" i="42"/>
  <c r="J30" i="2"/>
  <c r="R24" i="2"/>
  <c r="G19" i="2"/>
  <c r="V19" i="2"/>
  <c r="R30" i="2"/>
  <c r="L19" i="2"/>
  <c r="T19" i="2"/>
  <c r="S30" i="2"/>
  <c r="Y19" i="2"/>
  <c r="T30" i="2"/>
  <c r="O24" i="2"/>
  <c r="E19" i="2"/>
  <c r="S19" i="2"/>
  <c r="J24" i="2"/>
  <c r="O19" i="2"/>
  <c r="H30" i="2"/>
  <c r="R9" i="42"/>
  <c r="R23" i="42"/>
  <c r="R46" i="42"/>
  <c r="R31" i="42"/>
  <c r="R36" i="42" s="1"/>
  <c r="E9" i="42"/>
  <c r="E31" i="42"/>
  <c r="E36" i="42" s="1"/>
  <c r="E23" i="42"/>
  <c r="E46" i="42"/>
  <c r="E41" i="42"/>
  <c r="J1" i="42"/>
  <c r="J46" i="42" s="1"/>
  <c r="G30" i="2"/>
  <c r="S24" i="2"/>
  <c r="G1" i="42"/>
  <c r="G31" i="42" s="1"/>
  <c r="G36" i="42" s="1"/>
  <c r="L30" i="2"/>
  <c r="G24" i="2"/>
  <c r="Y41" i="42"/>
  <c r="M1" i="42"/>
  <c r="M41" i="42" s="1"/>
  <c r="J19" i="2"/>
  <c r="H46" i="42"/>
  <c r="I19" i="2"/>
  <c r="I24" i="2"/>
  <c r="F1" i="42"/>
  <c r="F9" i="42" s="1"/>
  <c r="Q23" i="42"/>
  <c r="Q46" i="42"/>
  <c r="Q9" i="42"/>
  <c r="Q31" i="42"/>
  <c r="Q36" i="42" s="1"/>
  <c r="Q41" i="42"/>
  <c r="Y23" i="42"/>
  <c r="AA19" i="2"/>
  <c r="AA24" i="2"/>
  <c r="Z19" i="2"/>
  <c r="X1" i="42"/>
  <c r="Z30" i="2"/>
  <c r="W19" i="2"/>
  <c r="W30" i="2"/>
  <c r="W24" i="2"/>
  <c r="Q19" i="2"/>
  <c r="O1" i="42"/>
  <c r="Q24" i="2"/>
  <c r="I1" i="42"/>
  <c r="K30" i="2"/>
  <c r="W23" i="42"/>
  <c r="W41" i="42"/>
  <c r="W31" i="42"/>
  <c r="W36" i="42" s="1"/>
  <c r="W46" i="42"/>
  <c r="Y46" i="42"/>
  <c r="Z24" i="2"/>
  <c r="N30" i="2"/>
  <c r="N19" i="2"/>
  <c r="L1" i="42"/>
  <c r="N24" i="2"/>
  <c r="F30" i="2"/>
  <c r="H23" i="42"/>
  <c r="Y9" i="42"/>
  <c r="H9" i="42"/>
  <c r="K19" i="2"/>
  <c r="AA30" i="2"/>
  <c r="T41" i="42"/>
  <c r="T46" i="42"/>
  <c r="T23" i="42"/>
  <c r="T9" i="42"/>
  <c r="P31" i="42"/>
  <c r="P36" i="42" s="1"/>
  <c r="P23" i="42"/>
  <c r="M24" i="2"/>
  <c r="M30" i="2"/>
  <c r="K1" i="42"/>
  <c r="D24" i="2"/>
  <c r="D30" i="2"/>
  <c r="D19" i="2"/>
  <c r="D1" i="42"/>
  <c r="X30" i="2"/>
  <c r="X24" i="2"/>
  <c r="X19" i="2"/>
  <c r="V1" i="42"/>
  <c r="U24" i="2"/>
  <c r="S1" i="42"/>
  <c r="J9" i="42"/>
  <c r="U46" i="42"/>
  <c r="U41" i="42"/>
  <c r="U9" i="42"/>
  <c r="U19" i="2"/>
  <c r="F24" i="2"/>
  <c r="U23" i="42"/>
  <c r="W9" i="42"/>
  <c r="P24" i="2"/>
  <c r="P30" i="2"/>
  <c r="C1" i="42"/>
  <c r="E24" i="2"/>
  <c r="P9" i="42"/>
  <c r="P46" i="42"/>
  <c r="F41" i="42"/>
  <c r="R41" i="42"/>
  <c r="F31" i="42" l="1"/>
  <c r="F36" i="42" s="1"/>
  <c r="J31" i="42"/>
  <c r="J36" i="42" s="1"/>
  <c r="J23" i="42"/>
  <c r="J41" i="42"/>
  <c r="M46" i="42"/>
  <c r="G46" i="42"/>
  <c r="G9" i="42"/>
  <c r="G23" i="42"/>
  <c r="M9" i="42"/>
  <c r="M31" i="42"/>
  <c r="M36" i="42" s="1"/>
  <c r="G41" i="42"/>
  <c r="M23" i="42"/>
  <c r="F46" i="42"/>
  <c r="F23" i="42"/>
  <c r="V46" i="42"/>
  <c r="V31" i="42"/>
  <c r="V36" i="42" s="1"/>
  <c r="V41" i="42"/>
  <c r="V23" i="42"/>
  <c r="V9" i="42"/>
  <c r="D41" i="42"/>
  <c r="D46" i="42"/>
  <c r="D23" i="42"/>
  <c r="D31" i="42"/>
  <c r="D36" i="42" s="1"/>
  <c r="D9" i="42"/>
  <c r="K41" i="42"/>
  <c r="K9" i="42"/>
  <c r="K23" i="42"/>
  <c r="K31" i="42"/>
  <c r="K36" i="42" s="1"/>
  <c r="K46" i="42"/>
  <c r="C41" i="42"/>
  <c r="C31" i="42"/>
  <c r="C36" i="42" s="1"/>
  <c r="C46" i="42"/>
  <c r="C9" i="42"/>
  <c r="C23" i="42"/>
  <c r="L41" i="42"/>
  <c r="L23" i="42"/>
  <c r="L31" i="42"/>
  <c r="L36" i="42" s="1"/>
  <c r="L9" i="42"/>
  <c r="L46" i="42"/>
  <c r="I31" i="42"/>
  <c r="I36" i="42" s="1"/>
  <c r="I9" i="42"/>
  <c r="I23" i="42"/>
  <c r="I46" i="42"/>
  <c r="I41" i="42"/>
  <c r="X23" i="42"/>
  <c r="X9" i="42"/>
  <c r="X41" i="42"/>
  <c r="X46" i="42"/>
  <c r="X31" i="42"/>
  <c r="X36" i="42" s="1"/>
  <c r="O41" i="42"/>
  <c r="O31" i="42"/>
  <c r="O36" i="42" s="1"/>
  <c r="O23" i="42"/>
  <c r="O9" i="42"/>
  <c r="O46" i="42"/>
  <c r="S41" i="42"/>
  <c r="S31" i="42"/>
  <c r="S36" i="42" s="1"/>
  <c r="S46" i="42"/>
  <c r="S9" i="42"/>
  <c r="S23" i="42"/>
</calcChain>
</file>

<file path=xl/sharedStrings.xml><?xml version="1.0" encoding="utf-8"?>
<sst xmlns="http://schemas.openxmlformats.org/spreadsheetml/2006/main" count="834" uniqueCount="412">
  <si>
    <t>CA</t>
  </si>
  <si>
    <t>Estimated Diversity</t>
  </si>
  <si>
    <t>MW</t>
  </si>
  <si>
    <t>JAN (W)</t>
  </si>
  <si>
    <t>FEB (W)</t>
  </si>
  <si>
    <t>JUN (S)</t>
  </si>
  <si>
    <t>JUL (S)</t>
  </si>
  <si>
    <t>AUG (S)</t>
  </si>
  <si>
    <t>SEP (S)</t>
  </si>
  <si>
    <t>DEC (W)</t>
  </si>
  <si>
    <t>CAPACITY TRANSFERS - IMPORTS</t>
  </si>
  <si>
    <t>CAPACITY TRANSFERS - EXPORTS</t>
  </si>
  <si>
    <t>NERC REFERENCE MARGIN LEVEL</t>
  </si>
  <si>
    <t>GWh</t>
  </si>
  <si>
    <t>Unit</t>
  </si>
  <si>
    <t>Year</t>
  </si>
  <si>
    <t>DEMAND-SIDE MANAGEMENT</t>
  </si>
  <si>
    <t>Year(s)</t>
  </si>
  <si>
    <t>MAR</t>
  </si>
  <si>
    <t>APR</t>
  </si>
  <si>
    <t>MAY</t>
  </si>
  <si>
    <t>OCT</t>
  </si>
  <si>
    <t>NOV</t>
  </si>
  <si>
    <t>%</t>
  </si>
  <si>
    <t>SUMMER - CERTAIN</t>
  </si>
  <si>
    <t>WINTER - CERTAIN</t>
  </si>
  <si>
    <t>SUMMER - OTHER</t>
  </si>
  <si>
    <t>WINTER - OTHER</t>
  </si>
  <si>
    <t>Plant Code</t>
  </si>
  <si>
    <t>Prime Mover</t>
  </si>
  <si>
    <t>Energy Source - 1</t>
  </si>
  <si>
    <t>Energy Source - 2</t>
  </si>
  <si>
    <t>Project Status</t>
  </si>
  <si>
    <t>Voltage Type</t>
  </si>
  <si>
    <t>Project Name</t>
  </si>
  <si>
    <t>Terminal Origin</t>
  </si>
  <si>
    <t>Company Name</t>
  </si>
  <si>
    <t>Company EIA Code</t>
  </si>
  <si>
    <t>Entity Type</t>
  </si>
  <si>
    <t>Primary Driver</t>
  </si>
  <si>
    <t>Secondary Driver</t>
  </si>
  <si>
    <t>Line Length (Circuit Miles)</t>
  </si>
  <si>
    <t>Capacity Rating (MVA)</t>
  </si>
  <si>
    <t>Under Construction</t>
  </si>
  <si>
    <t>OH</t>
  </si>
  <si>
    <t>Reliability</t>
  </si>
  <si>
    <t>AC</t>
  </si>
  <si>
    <t>100-120</t>
  </si>
  <si>
    <t>Planned</t>
  </si>
  <si>
    <t>UG</t>
  </si>
  <si>
    <t>Variable/Renewable Integration</t>
  </si>
  <si>
    <t>DC</t>
  </si>
  <si>
    <t>121-150</t>
  </si>
  <si>
    <t>Conceptual</t>
  </si>
  <si>
    <t>SM</t>
  </si>
  <si>
    <t>Nuclear Integration</t>
  </si>
  <si>
    <t>151-199</t>
  </si>
  <si>
    <t>Fossil-Fired Integration</t>
  </si>
  <si>
    <t>200-299</t>
  </si>
  <si>
    <t>Hydro Integration</t>
  </si>
  <si>
    <t>300-399</t>
  </si>
  <si>
    <t>Economics / Congestion</t>
  </si>
  <si>
    <t>400-599</t>
  </si>
  <si>
    <t>Other</t>
  </si>
  <si>
    <t>600+</t>
  </si>
  <si>
    <t>Voltage - Low-Side (kV)</t>
  </si>
  <si>
    <t>Voltage - High-Side (kV)</t>
  </si>
  <si>
    <t>Existing-Certain</t>
  </si>
  <si>
    <t>Existing-Other</t>
  </si>
  <si>
    <t>Net Expected Transfers</t>
  </si>
  <si>
    <t>Existing-Certain &amp; Net Firm Transfers</t>
  </si>
  <si>
    <t>PLANNING RESERVE MARGINS</t>
  </si>
  <si>
    <t>ST</t>
  </si>
  <si>
    <t>RFO</t>
  </si>
  <si>
    <t>NG</t>
  </si>
  <si>
    <t>CT</t>
  </si>
  <si>
    <t>GT</t>
  </si>
  <si>
    <t>DFO</t>
  </si>
  <si>
    <t>WH</t>
  </si>
  <si>
    <t>BIT</t>
  </si>
  <si>
    <t>MSW</t>
  </si>
  <si>
    <t>HY</t>
  </si>
  <si>
    <t>WAT</t>
  </si>
  <si>
    <t>PV</t>
  </si>
  <si>
    <t>SUN</t>
  </si>
  <si>
    <t>IC</t>
  </si>
  <si>
    <t>LFG</t>
  </si>
  <si>
    <t>C</t>
  </si>
  <si>
    <t>Nameplate Capacity</t>
  </si>
  <si>
    <t>BLQ</t>
  </si>
  <si>
    <t>WDS</t>
  </si>
  <si>
    <t>OTH</t>
  </si>
  <si>
    <t>NUC</t>
  </si>
  <si>
    <t>PC</t>
  </si>
  <si>
    <t>WDL</t>
  </si>
  <si>
    <t>WO</t>
  </si>
  <si>
    <t>AB</t>
  </si>
  <si>
    <t>CS</t>
  </si>
  <si>
    <t>SGC</t>
  </si>
  <si>
    <t>OBG</t>
  </si>
  <si>
    <t>F</t>
  </si>
  <si>
    <t>I</t>
  </si>
  <si>
    <t>M</t>
  </si>
  <si>
    <t>No Data Entry</t>
  </si>
  <si>
    <t>Manual Data Entry Required</t>
  </si>
  <si>
    <t>Manual Data Entry Optional</t>
  </si>
  <si>
    <t>Plant Name - 1</t>
  </si>
  <si>
    <t>Plant Name - 2</t>
  </si>
  <si>
    <t>Generator ID - 1</t>
  </si>
  <si>
    <t>Generator ID - 2</t>
  </si>
  <si>
    <t>Description</t>
  </si>
  <si>
    <t>Data Provided (Do Not Modify)</t>
  </si>
  <si>
    <t>BA</t>
  </si>
  <si>
    <t>ANT</t>
  </si>
  <si>
    <t>BT</t>
  </si>
  <si>
    <t>BFG</t>
  </si>
  <si>
    <t>CE</t>
  </si>
  <si>
    <t>CP</t>
  </si>
  <si>
    <t>GEO</t>
  </si>
  <si>
    <t>JF</t>
  </si>
  <si>
    <t>ES</t>
  </si>
  <si>
    <t>KER</t>
  </si>
  <si>
    <t>FC</t>
  </si>
  <si>
    <t>FW</t>
  </si>
  <si>
    <t>LIG</t>
  </si>
  <si>
    <t>HA</t>
  </si>
  <si>
    <t>MWH</t>
  </si>
  <si>
    <t>HB</t>
  </si>
  <si>
    <t>HK</t>
  </si>
  <si>
    <t>OBL</t>
  </si>
  <si>
    <t>OT</t>
  </si>
  <si>
    <t>OBS</t>
  </si>
  <si>
    <t>PS</t>
  </si>
  <si>
    <t>OG</t>
  </si>
  <si>
    <t>WS</t>
  </si>
  <si>
    <t>PG</t>
  </si>
  <si>
    <t>WT</t>
  </si>
  <si>
    <t>PUR</t>
  </si>
  <si>
    <t>SLW</t>
  </si>
  <si>
    <t>SUB</t>
  </si>
  <si>
    <t>TDF</t>
  </si>
  <si>
    <t>WC</t>
  </si>
  <si>
    <t>WND</t>
  </si>
  <si>
    <t>Energy Source</t>
  </si>
  <si>
    <t>Drivers</t>
  </si>
  <si>
    <t>S</t>
  </si>
  <si>
    <t>O</t>
  </si>
  <si>
    <t>Voltage Class</t>
  </si>
  <si>
    <t>Voltage Design (kV)</t>
  </si>
  <si>
    <t>Tie Line</t>
  </si>
  <si>
    <t>Y</t>
  </si>
  <si>
    <t>N</t>
  </si>
  <si>
    <t>Circuits per Structure - Present</t>
  </si>
  <si>
    <t>Circuits per Structure - Ultimate</t>
  </si>
  <si>
    <t>CAPACITY</t>
  </si>
  <si>
    <t>OTHER DEMAND FACTORS</t>
  </si>
  <si>
    <t>NET ENERGY FOR LOAD - ANNUAL</t>
  </si>
  <si>
    <t>NET ENERGY FOR LOAD - MONTHLY</t>
  </si>
  <si>
    <t>DEMAND - SEASONAL</t>
  </si>
  <si>
    <t>Net Internal Demand</t>
  </si>
  <si>
    <t>Total Internal Demand</t>
  </si>
  <si>
    <t>DEMAND / DEMAND-SIDE MANAGEMENT</t>
  </si>
  <si>
    <t>RESOURCE CATEGORIES</t>
  </si>
  <si>
    <t>Summer Capacity</t>
  </si>
  <si>
    <t>Winter Capacity</t>
  </si>
  <si>
    <t>Operating Voltage Class (kV)</t>
  </si>
  <si>
    <t>Ownership (%)</t>
  </si>
  <si>
    <t>Line Type</t>
  </si>
  <si>
    <t>Scheduled Outages</t>
  </si>
  <si>
    <t>Transmission Limitations</t>
  </si>
  <si>
    <t>CAPACITY ADJUSTMENTS</t>
  </si>
  <si>
    <t>Version</t>
  </si>
  <si>
    <t>Reference Margin Level</t>
  </si>
  <si>
    <t>REFERENCE MARGIN LEVEL</t>
  </si>
  <si>
    <t>COMMENTS</t>
  </si>
  <si>
    <t>Confirmed Retirements</t>
  </si>
  <si>
    <t>Unconfirmed Retirements</t>
  </si>
  <si>
    <t>Country</t>
  </si>
  <si>
    <t>US</t>
  </si>
  <si>
    <t>MX</t>
  </si>
  <si>
    <t>Energy Efficiency and Conservation</t>
  </si>
  <si>
    <t>Distributed Generation</t>
  </si>
  <si>
    <t>Behind the Meter Generation</t>
  </si>
  <si>
    <t>Behind the Meter Generation - Capacity</t>
  </si>
  <si>
    <t>Status</t>
  </si>
  <si>
    <t>Initial Operating Month-Year</t>
  </si>
  <si>
    <t>In-Service Month-Year (Original)</t>
  </si>
  <si>
    <t>In-Service Month-Year (Expected)</t>
  </si>
  <si>
    <t>In-Service Month - Year (Original)</t>
  </si>
  <si>
    <t>In-Service Month - Year (Expected)</t>
  </si>
  <si>
    <t>Coal</t>
  </si>
  <si>
    <t>Petroleum</t>
  </si>
  <si>
    <t>Natural Gas</t>
  </si>
  <si>
    <t>Nuclear</t>
  </si>
  <si>
    <t>Hydro</t>
  </si>
  <si>
    <t>Pumped Storage</t>
  </si>
  <si>
    <t>Geothermal</t>
  </si>
  <si>
    <t>Biomass</t>
  </si>
  <si>
    <t>Wind</t>
  </si>
  <si>
    <t>Solar</t>
  </si>
  <si>
    <t>Unconfirmed</t>
  </si>
  <si>
    <t>NERC Unit ID</t>
  </si>
  <si>
    <t>NERC Project ID</t>
  </si>
  <si>
    <t>Project ID</t>
  </si>
  <si>
    <t>Data Provided (Changes Allowed)</t>
  </si>
  <si>
    <t>Firm Imports</t>
  </si>
  <si>
    <t>Firm Exports</t>
  </si>
  <si>
    <t>Expected Imports</t>
  </si>
  <si>
    <t>Expected Exports</t>
  </si>
  <si>
    <t>Completed</t>
  </si>
  <si>
    <t>Delayed - Load Growth</t>
  </si>
  <si>
    <t>Delayed - Permitting Challenges</t>
  </si>
  <si>
    <t>Delayed - Siting Challenges</t>
  </si>
  <si>
    <t>Delayed - Economics</t>
  </si>
  <si>
    <t>Cancelled - Load Growth</t>
  </si>
  <si>
    <t>Cancelled - Permitting Challenges</t>
  </si>
  <si>
    <t>Cancelled - Siting Challenges</t>
  </si>
  <si>
    <t>Cancelled - Economics</t>
  </si>
  <si>
    <t>Cancelled - Other (Comment Required)</t>
  </si>
  <si>
    <t>Delayed - Other (Comment Required)</t>
  </si>
  <si>
    <t>Delayed (Comment Required)</t>
  </si>
  <si>
    <t>Cancelled (Comment Required)</t>
  </si>
  <si>
    <t>Completed (Provide Actual In-Service Date as Comment)</t>
  </si>
  <si>
    <t>Data Submitter Comments</t>
  </si>
  <si>
    <t>NERC Response</t>
  </si>
  <si>
    <t>Generation Type</t>
  </si>
  <si>
    <t>Circuits per Structure</t>
  </si>
  <si>
    <t>Existing</t>
  </si>
  <si>
    <t>Retired</t>
  </si>
  <si>
    <t>Mothballed</t>
  </si>
  <si>
    <t>Tier 1</t>
  </si>
  <si>
    <t>Tier 2</t>
  </si>
  <si>
    <t>Tier 3</t>
  </si>
  <si>
    <t>Prime Movers</t>
  </si>
  <si>
    <t>Energy Sources</t>
  </si>
  <si>
    <t>Code</t>
  </si>
  <si>
    <t>Description (Detailed)</t>
  </si>
  <si>
    <t>Fuel Type</t>
  </si>
  <si>
    <t>Energy Storage, Battery</t>
  </si>
  <si>
    <t>Anthracite Coal</t>
  </si>
  <si>
    <t>Energy Storage, Compressed Air</t>
  </si>
  <si>
    <t>Bituminous Coal</t>
  </si>
  <si>
    <t>Energy Storage, Concentrated Solar Power</t>
  </si>
  <si>
    <t>Lignite Coal</t>
  </si>
  <si>
    <t>Energy Storage, Flywheel</t>
  </si>
  <si>
    <t>Subbituminous Coal</t>
  </si>
  <si>
    <t>Energy Storage, Reversible Hydraulic Turbine (Pumped Storage)</t>
  </si>
  <si>
    <t>Waste/Other Coal (including anthracite culm, bituminous gob, fine coal, lignite waste, waste coal)</t>
  </si>
  <si>
    <t>Energy Storage, Other (specify in comments section)</t>
  </si>
  <si>
    <t>RC</t>
  </si>
  <si>
    <t>Refined Coal</t>
  </si>
  <si>
    <t>Steam Turbine, including nuclear, geothermal and solar steam (does not include combined cycle)</t>
  </si>
  <si>
    <t>Distillate Fuel Oil. Including Diesel, No. 1, No. 2, and No. 4 Fuel Oils</t>
  </si>
  <si>
    <t>Combustion (Gas) Turbine (includes jet engine design)</t>
  </si>
  <si>
    <t>Jet Fuel</t>
  </si>
  <si>
    <t>Internal Combustion Engine (diesel, piston, reciprocating)</t>
  </si>
  <si>
    <t>Kerosene</t>
  </si>
  <si>
    <t>Combined Cycle Steam Part</t>
  </si>
  <si>
    <t>Petroleum Coke</t>
  </si>
  <si>
    <t>Combined Cycle Combustion Turbine Part (type of coal or solid must be reported as energy source for integrated coal gasification)</t>
  </si>
  <si>
    <t>Residual Fuel Oil (including No. 5, and No. 6 fuel oils, and bunker C fuel oil)</t>
  </si>
  <si>
    <t>Combined Cycle Single Shaft (combustion turbine and steam turbine share a single generator)</t>
  </si>
  <si>
    <t>Waste/Other Oil (including crude oil, liquid butane, liquid propane, naphtha, oil waste, re-refined motor oil, sludge oil, tar oil, or other petroleum-based liquid wastes)</t>
  </si>
  <si>
    <t>CC</t>
  </si>
  <si>
    <t>Combined Cycle Total Unit (use only for plants/generators in planning stages, for which specific generator details cannot be provided)</t>
  </si>
  <si>
    <t>Natural Gas and Other Gases</t>
  </si>
  <si>
    <t>Blast Furnace Gas</t>
  </si>
  <si>
    <t>Hydrokinetic, Axial Flow Turbine</t>
  </si>
  <si>
    <t>Hydrokinetic, Wave Buoy</t>
  </si>
  <si>
    <t>Other Gas (specify in comments section)</t>
  </si>
  <si>
    <t>Hydrokinetic, Other (specify in comments section)</t>
  </si>
  <si>
    <t>Gaseous Propane</t>
  </si>
  <si>
    <t>Hydroelectric Turbine (includes turbines associated with delivery of water by pipeline)</t>
  </si>
  <si>
    <t>SGP</t>
  </si>
  <si>
    <t>Synthesis Gas from Petroleum Coke</t>
  </si>
  <si>
    <t>Turbines Used in a Binary Cycle (including those used for geothermal applications)</t>
  </si>
  <si>
    <t>Coal-Derived Synthesis Gas</t>
  </si>
  <si>
    <t>Photovoltaic</t>
  </si>
  <si>
    <t>Solid Renewable Fuels</t>
  </si>
  <si>
    <t>Agricultural By-Products</t>
  </si>
  <si>
    <t>Wind Turbine, Onshore</t>
  </si>
  <si>
    <t>Municipal Solid Waste</t>
  </si>
  <si>
    <t>Wind Turbine, Offshore</t>
  </si>
  <si>
    <t>Other Biomass Solids (specify in comment section)</t>
  </si>
  <si>
    <t>Fuel Cell</t>
  </si>
  <si>
    <t>Wood/Wood Waste Solids (including paper pellets, railroad ties, utility poles, wood chips, bark, and wood waste solids)</t>
  </si>
  <si>
    <t>Liquid Renewable (Biomass) Fuels</t>
  </si>
  <si>
    <t>Other Biomass Liquids (specify in comment section)</t>
  </si>
  <si>
    <t>Sludge Waste</t>
  </si>
  <si>
    <t>Black Liquor</t>
  </si>
  <si>
    <t>Wood Waste Liquids excluding Black Liquor (including red liquor, sludge wood, spent sulfite liquor, and other wood-based liquids)</t>
  </si>
  <si>
    <t>Gaseous Renewable (Biomass Fuel)</t>
  </si>
  <si>
    <t>Landfill Gas</t>
  </si>
  <si>
    <t>Other Biomass Gas (including digester gas, methane, and other biomass gases; specify in comments section)</t>
  </si>
  <si>
    <t>Water at a Conventional; Hydroelectric Turbine, and water used in Wave Buoy Hydrokinetic Technology, Current Hydrokinetic Technology, and Tidal Hydrokinetic Technology</t>
  </si>
  <si>
    <t>Pumping Energy for Reversible (Pumped Storage) Hydroelectric Turbine</t>
  </si>
  <si>
    <t>Nuclear (including Uranium, Plutonium, and Thorium)</t>
  </si>
  <si>
    <t>Purchased Steam</t>
  </si>
  <si>
    <t>Waste heat not directly attributed to a fuel source (WH should only be reported where the fuel source for the waste heat is undetermined, and for combined cycle steam turbines that do not have supplemental firing.)</t>
  </si>
  <si>
    <t>Tire-Derived Fuels</t>
  </si>
  <si>
    <t>Tire-derived Fuels</t>
  </si>
  <si>
    <t>Storage</t>
  </si>
  <si>
    <t>Electricity used for energy storage</t>
  </si>
  <si>
    <t xml:space="preserve">(specify in comment section) </t>
  </si>
  <si>
    <t>PEAK HOUR DEMAND - MONTHLY</t>
  </si>
  <si>
    <t>Firm Imports - Full-Responsibility Purchases</t>
  </si>
  <si>
    <t>Firm Imports - Owned Capacity/Entitlement Located Outside the Area</t>
  </si>
  <si>
    <t>Firm Exports - Full-Responsibility Sales</t>
  </si>
  <si>
    <t>TRANSMISSION PROJECT INFORMATION</t>
  </si>
  <si>
    <t>TRANSFORMER PROJECT INFORMATION</t>
  </si>
  <si>
    <t>AVAILABLE ON-PEAK RESERVES</t>
  </si>
  <si>
    <t>Net Firm Capacity Transfers</t>
  </si>
  <si>
    <t>CAPACITY TRANSFERS</t>
  </si>
  <si>
    <t>Other Capacity Adjustments - Reductions</t>
  </si>
  <si>
    <t>GENERATING UNIT INFORMATION</t>
  </si>
  <si>
    <t>Cancelled</t>
  </si>
  <si>
    <t>REFERENCE MARGIN LEVEL EXCESS/SHORTFALL</t>
  </si>
  <si>
    <t>Anticipated Resources</t>
  </si>
  <si>
    <t>Prospective Resources</t>
  </si>
  <si>
    <t>Anticipated Reserve Margin</t>
  </si>
  <si>
    <t>Prospective Reserve Margin</t>
  </si>
  <si>
    <t>Anticipated Excess/Shortfall</t>
  </si>
  <si>
    <t>Prospective Excess/Shortfall</t>
  </si>
  <si>
    <t>Unknown</t>
  </si>
  <si>
    <t>UKN</t>
  </si>
  <si>
    <t>Confirmed Retirement  Month-Year</t>
  </si>
  <si>
    <t>CAPACITY ADDITIONS BY GENERATION TYPE</t>
  </si>
  <si>
    <t>UNCONFIRMED CAPACITY RETIREMENTS BY GENERATION TYPE</t>
  </si>
  <si>
    <t>UK</t>
  </si>
  <si>
    <t>Other (specify in comments section)</t>
  </si>
  <si>
    <t>Unknown (specify in comments section)</t>
  </si>
  <si>
    <t>Terminal Endpoint</t>
  </si>
  <si>
    <t>State/Province</t>
  </si>
  <si>
    <t>AL</t>
  </si>
  <si>
    <t>AR</t>
  </si>
  <si>
    <t>AZ</t>
  </si>
  <si>
    <t>BC</t>
  </si>
  <si>
    <t>CO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</si>
  <si>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</si>
  <si>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</si>
  <si>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</si>
  <si>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</si>
  <si>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</si>
  <si>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</si>
  <si>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</si>
  <si>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</si>
  <si>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</si>
  <si>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</si>
  <si>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</si>
  <si>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MB</t>
  </si>
  <si>
    <t>MD</t>
  </si>
  <si>
    <t>ME</t>
  </si>
  <si>
    <t>MI</t>
  </si>
  <si>
    <t>MN</t>
  </si>
  <si>
    <t>MO</t>
  </si>
  <si>
    <t>MS</t>
  </si>
  <si>
    <t>MT</t>
  </si>
  <si>
    <t>NB</t>
  </si>
  <si>
    <t>NC</t>
  </si>
  <si>
    <t>ND</t>
  </si>
  <si>
    <t>NE</t>
  </si>
  <si>
    <t>NH</t>
  </si>
  <si>
    <t>NJ</t>
  </si>
  <si>
    <t>NL</t>
  </si>
  <si>
    <t>NM</t>
  </si>
  <si>
    <t>NS</t>
  </si>
  <si>
    <t>NT</t>
  </si>
  <si>
    <t>NU</t>
  </si>
  <si>
    <t>NV</t>
  </si>
  <si>
    <t>NY</t>
  </si>
  <si>
    <t>OK</t>
  </si>
  <si>
    <t>ON</t>
  </si>
  <si>
    <t>OR</t>
  </si>
  <si>
    <t>PA</t>
  </si>
  <si>
    <t>PE</t>
  </si>
  <si>
    <t>QC</t>
  </si>
  <si>
    <t>RI</t>
  </si>
  <si>
    <t>SC</t>
  </si>
  <si>
    <t>SD</t>
  </si>
  <si>
    <t>SK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</si>
  <si>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</si>
  <si>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</si>
  <si>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</si>
  <si>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</si>
  <si>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</si>
  <si>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</si>
  <si>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</si>
  <si>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</si>
  <si>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</si>
  <si>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Additions - Tier 1</t>
  </si>
  <si>
    <t>Additions - Tier 2</t>
  </si>
  <si>
    <t>Additions - Tier 3</t>
  </si>
  <si>
    <t>Other Capacity Adjustments - Additions</t>
  </si>
  <si>
    <t>Controllable and Dispatchable Demand Response - Available</t>
  </si>
  <si>
    <t>Existing-Certain and Net Firm Transfers Excess/Shortfall</t>
  </si>
  <si>
    <t>Existing-Certain and Net Firm Transfers Reserve Margin</t>
  </si>
  <si>
    <t>Net Energy for Load - Prior Year Actual</t>
  </si>
  <si>
    <t>Net Energy For Load - Reporting Year Forecast</t>
  </si>
  <si>
    <t>Net Energy For Load - Year 1 Forecast</t>
  </si>
  <si>
    <t>Net Energy for Load - Year 2-10 Forecast</t>
  </si>
  <si>
    <t>Peak Hour Demand - Prior Year Actual</t>
  </si>
  <si>
    <t>Peak Hour Demand - Reporting Year Actual</t>
  </si>
  <si>
    <t>Peak Hour Demand - Reporting Year Forecast</t>
  </si>
  <si>
    <t>Peak Hour Demand Year 1 Forecast</t>
  </si>
  <si>
    <t>Peak Hour Demand - Year 2 Forecast</t>
  </si>
  <si>
    <t>Peak Hour Demand - Year 2-10 Forecast</t>
  </si>
  <si>
    <t>Controllable and Dispatchable Demand Response - Total</t>
  </si>
  <si>
    <t>Standby Load Under Contract</t>
  </si>
  <si>
    <t>Firm Exports - Owned Capacity/Entitlement Located Inside the Area</t>
  </si>
  <si>
    <t>Available Reserves During Peak - Prior Year Actual</t>
  </si>
  <si>
    <t>Terminal Origin State</t>
  </si>
  <si>
    <t>Terminal Endpoint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</si>
</sst>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mm\-yyyy"/>
    <numFmt numFmtId="167" formatCode="#,##0.0_);\(#,##0.0\)"/>
  </numFmts>
  <fonts count="30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rgb="FFFF0000"/>
      <name val="Arial Narrow"/>
      <family val="2"/>
    </font>
    <font>
      <sz val="10"/>
      <color theme="0" tint="-0.499984740745262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5" applyNumberFormat="0" applyAlignment="0" applyProtection="0"/>
    <xf numFmtId="0" fontId="11" fillId="29" borderId="16" applyNumberFormat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15" applyNumberFormat="0" applyAlignment="0" applyProtection="0"/>
    <xf numFmtId="0" fontId="18" fillId="0" borderId="20" applyNumberFormat="0" applyFill="0" applyAlignment="0" applyProtection="0"/>
    <xf numFmtId="0" fontId="19" fillId="32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3" borderId="21" applyNumberFormat="0" applyFont="0" applyAlignment="0" applyProtection="0"/>
    <xf numFmtId="0" fontId="20" fillId="28" borderId="22" applyNumberForma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>
      <alignment vertical="center"/>
    </xf>
  </cellStyleXfs>
  <cellXfs count="149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3" fillId="34" borderId="1" xfId="28" applyNumberFormat="1" applyFont="1" applyFill="1" applyBorder="1" applyProtection="1">
      <protection locked="0"/>
    </xf>
    <xf numFmtId="0" fontId="24" fillId="35" borderId="0" xfId="0" applyFont="1" applyFill="1" applyAlignment="1">
      <alignment vertical="center"/>
    </xf>
    <xf numFmtId="0" fontId="26" fillId="35" borderId="2" xfId="0" applyFont="1" applyFill="1" applyBorder="1" applyProtection="1"/>
    <xf numFmtId="0" fontId="26" fillId="0" borderId="0" xfId="0" applyFont="1" applyFill="1" applyBorder="1" applyProtection="1"/>
    <xf numFmtId="0" fontId="1" fillId="0" borderId="0" xfId="0" applyFont="1" applyProtection="1"/>
    <xf numFmtId="0" fontId="2" fillId="36" borderId="3" xfId="0" applyFont="1" applyFill="1" applyBorder="1" applyAlignment="1" applyProtection="1">
      <alignment horizontal="left" vertical="center"/>
    </xf>
    <xf numFmtId="1" fontId="24" fillId="37" borderId="1" xfId="0" applyNumberFormat="1" applyFont="1" applyFill="1" applyBorder="1" applyAlignment="1">
      <alignment horizontal="center" vertical="center"/>
    </xf>
    <xf numFmtId="0" fontId="24" fillId="37" borderId="1" xfId="0" applyFont="1" applyFill="1" applyBorder="1" applyAlignment="1">
      <alignment horizontal="center"/>
    </xf>
    <xf numFmtId="0" fontId="24" fillId="0" borderId="0" xfId="0" applyFont="1" applyAlignment="1"/>
    <xf numFmtId="0" fontId="24" fillId="37" borderId="1" xfId="0" applyFont="1" applyFill="1" applyBorder="1"/>
    <xf numFmtId="0" fontId="24" fillId="0" borderId="0" xfId="0" applyFont="1" applyAlignment="1">
      <alignment horizontal="center"/>
    </xf>
    <xf numFmtId="0" fontId="24" fillId="38" borderId="1" xfId="0" applyFont="1" applyFill="1" applyBorder="1" applyAlignment="1">
      <alignment horizontal="center"/>
    </xf>
    <xf numFmtId="0" fontId="24" fillId="37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37" borderId="1" xfId="0" applyFont="1" applyFill="1" applyBorder="1" applyAlignment="1">
      <alignment horizontal="center"/>
    </xf>
    <xf numFmtId="0" fontId="24" fillId="0" borderId="0" xfId="0" applyFont="1" applyBorder="1"/>
    <xf numFmtId="2" fontId="3" fillId="39" borderId="1" xfId="28" applyNumberFormat="1" applyFont="1" applyFill="1" applyBorder="1" applyProtection="1">
      <protection locked="0"/>
    </xf>
    <xf numFmtId="0" fontId="24" fillId="37" borderId="1" xfId="0" applyFont="1" applyFill="1" applyBorder="1" applyAlignment="1">
      <alignment horizontal="left" vertical="center"/>
    </xf>
    <xf numFmtId="1" fontId="24" fillId="37" borderId="1" xfId="0" applyNumberFormat="1" applyFont="1" applyFill="1" applyBorder="1" applyAlignment="1">
      <alignment horizontal="left"/>
    </xf>
    <xf numFmtId="0" fontId="24" fillId="37" borderId="4" xfId="0" applyFont="1" applyFill="1" applyBorder="1" applyAlignment="1">
      <alignment horizontal="left"/>
    </xf>
    <xf numFmtId="0" fontId="1" fillId="37" borderId="1" xfId="0" applyFont="1" applyFill="1" applyBorder="1" applyAlignment="1" applyProtection="1">
      <alignment horizontal="left" vertical="center"/>
    </xf>
    <xf numFmtId="0" fontId="1" fillId="37" borderId="1" xfId="0" applyFont="1" applyFill="1" applyBorder="1" applyAlignment="1" applyProtection="1">
      <alignment horizontal="left" vertical="center" wrapText="1"/>
    </xf>
    <xf numFmtId="0" fontId="2" fillId="37" borderId="5" xfId="0" applyFont="1" applyFill="1" applyBorder="1" applyAlignment="1" applyProtection="1">
      <alignment horizontal="center" vertical="center"/>
    </xf>
    <xf numFmtId="0" fontId="26" fillId="35" borderId="6" xfId="0" applyFont="1" applyFill="1" applyBorder="1" applyProtection="1"/>
    <xf numFmtId="0" fontId="2" fillId="38" borderId="6" xfId="0" applyFont="1" applyFill="1" applyBorder="1" applyProtection="1"/>
    <xf numFmtId="1" fontId="1" fillId="36" borderId="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right"/>
    </xf>
    <xf numFmtId="0" fontId="24" fillId="37" borderId="0" xfId="0" applyFont="1" applyFill="1" applyBorder="1" applyAlignment="1">
      <alignment horizontal="left"/>
    </xf>
    <xf numFmtId="0" fontId="24" fillId="37" borderId="0" xfId="0" applyFont="1" applyFill="1" applyBorder="1"/>
    <xf numFmtId="0" fontId="2" fillId="37" borderId="1" xfId="0" applyFont="1" applyFill="1" applyBorder="1" applyAlignment="1">
      <alignment vertical="center"/>
    </xf>
    <xf numFmtId="0" fontId="2" fillId="37" borderId="7" xfId="0" applyFont="1" applyFill="1" applyBorder="1" applyAlignment="1">
      <alignment vertical="center"/>
    </xf>
    <xf numFmtId="0" fontId="2" fillId="37" borderId="1" xfId="0" applyFont="1" applyFill="1" applyBorder="1" applyAlignment="1">
      <alignment horizontal="left" vertical="center"/>
    </xf>
    <xf numFmtId="0" fontId="24" fillId="37" borderId="4" xfId="0" applyFont="1" applyFill="1" applyBorder="1" applyAlignment="1">
      <alignment horizontal="left" indent="1"/>
    </xf>
    <xf numFmtId="0" fontId="1" fillId="37" borderId="1" xfId="0" applyFont="1" applyFill="1" applyBorder="1" applyAlignment="1" applyProtection="1">
      <alignment horizontal="left" vertical="center" wrapText="1" indent="1"/>
    </xf>
    <xf numFmtId="0" fontId="2" fillId="40" borderId="5" xfId="0" applyFont="1" applyFill="1" applyBorder="1" applyProtection="1"/>
    <xf numFmtId="0" fontId="2" fillId="37" borderId="6" xfId="0" applyFont="1" applyFill="1" applyBorder="1" applyAlignment="1" applyProtection="1">
      <alignment horizontal="left"/>
    </xf>
    <xf numFmtId="0" fontId="25" fillId="0" borderId="0" xfId="0" applyFont="1"/>
    <xf numFmtId="1" fontId="1" fillId="37" borderId="1" xfId="0" applyNumberFormat="1" applyFont="1" applyFill="1" applyBorder="1" applyAlignment="1">
      <alignment horizontal="center"/>
    </xf>
    <xf numFmtId="1" fontId="3" fillId="34" borderId="1" xfId="28" applyNumberFormat="1" applyFont="1" applyFill="1" applyBorder="1" applyProtection="1">
      <protection locked="0"/>
    </xf>
    <xf numFmtId="1" fontId="1" fillId="0" borderId="0" xfId="0" applyNumberFormat="1" applyFont="1" applyAlignment="1">
      <alignment horizontal="left"/>
    </xf>
    <xf numFmtId="165" fontId="3" fillId="34" borderId="1" xfId="28" applyNumberFormat="1" applyFont="1" applyFill="1" applyBorder="1" applyProtection="1">
      <protection locked="0"/>
    </xf>
    <xf numFmtId="49" fontId="24" fillId="37" borderId="1" xfId="0" applyNumberFormat="1" applyFont="1" applyFill="1" applyBorder="1" applyAlignment="1">
      <alignment horizontal="center"/>
    </xf>
    <xf numFmtId="0" fontId="1" fillId="37" borderId="1" xfId="0" applyFont="1" applyFill="1" applyBorder="1" applyAlignment="1">
      <alignment horizontal="left" vertical="center"/>
    </xf>
    <xf numFmtId="0" fontId="24" fillId="0" borderId="0" xfId="0" applyNumberFormat="1" applyFont="1"/>
    <xf numFmtId="0" fontId="24" fillId="37" borderId="1" xfId="0" applyNumberFormat="1" applyFont="1" applyFill="1" applyBorder="1" applyAlignment="1">
      <alignment horizontal="center"/>
    </xf>
    <xf numFmtId="164" fontId="3" fillId="34" borderId="1" xfId="28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>
      <alignment horizontal="right"/>
    </xf>
    <xf numFmtId="0" fontId="24" fillId="37" borderId="0" xfId="0" applyFont="1" applyFill="1" applyAlignment="1">
      <alignment horizontal="right"/>
    </xf>
    <xf numFmtId="49" fontId="3" fillId="34" borderId="1" xfId="28" applyNumberFormat="1" applyFont="1" applyFill="1" applyBorder="1" applyAlignment="1" applyProtection="1">
      <alignment horizontal="right"/>
      <protection locked="0"/>
    </xf>
    <xf numFmtId="0" fontId="3" fillId="34" borderId="1" xfId="28" applyNumberFormat="1" applyFont="1" applyFill="1" applyBorder="1" applyAlignment="1" applyProtection="1">
      <alignment horizontal="right"/>
      <protection locked="0"/>
    </xf>
    <xf numFmtId="49" fontId="24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right"/>
    </xf>
    <xf numFmtId="0" fontId="24" fillId="37" borderId="0" xfId="0" applyFont="1" applyFill="1" applyAlignment="1">
      <alignment horizontal="center"/>
    </xf>
    <xf numFmtId="9" fontId="24" fillId="37" borderId="1" xfId="0" applyNumberFormat="1" applyFont="1" applyFill="1" applyBorder="1" applyAlignment="1">
      <alignment horizontal="center"/>
    </xf>
    <xf numFmtId="9" fontId="3" fillId="34" borderId="1" xfId="28" applyNumberFormat="1" applyFont="1" applyFill="1" applyBorder="1" applyAlignment="1" applyProtection="1">
      <alignment horizontal="right"/>
      <protection locked="0"/>
    </xf>
    <xf numFmtId="9" fontId="24" fillId="0" borderId="0" xfId="0" applyNumberFormat="1" applyFont="1" applyAlignment="1">
      <alignment horizontal="right"/>
    </xf>
    <xf numFmtId="165" fontId="3" fillId="34" borderId="1" xfId="28" applyNumberFormat="1" applyFont="1" applyFill="1" applyBorder="1" applyAlignment="1" applyProtection="1">
      <alignment horizontal="right"/>
      <protection locked="0"/>
    </xf>
    <xf numFmtId="165" fontId="24" fillId="0" borderId="0" xfId="0" applyNumberFormat="1" applyFont="1" applyAlignment="1">
      <alignment horizontal="right"/>
    </xf>
    <xf numFmtId="1" fontId="24" fillId="37" borderId="1" xfId="0" applyNumberFormat="1" applyFont="1" applyFill="1" applyBorder="1" applyAlignment="1">
      <alignment horizontal="center"/>
    </xf>
    <xf numFmtId="1" fontId="3" fillId="34" borderId="1" xfId="28" applyNumberFormat="1" applyFont="1" applyFill="1" applyBorder="1" applyAlignment="1" applyProtection="1">
      <alignment horizontal="right"/>
      <protection locked="0"/>
    </xf>
    <xf numFmtId="1" fontId="24" fillId="0" borderId="0" xfId="0" applyNumberFormat="1" applyFont="1" applyAlignment="1">
      <alignment horizontal="right"/>
    </xf>
    <xf numFmtId="0" fontId="24" fillId="34" borderId="0" xfId="0" applyFont="1" applyFill="1"/>
    <xf numFmtId="0" fontId="24" fillId="34" borderId="0" xfId="0" applyFont="1" applyFill="1" applyAlignment="1">
      <alignment horizontal="left"/>
    </xf>
    <xf numFmtId="10" fontId="3" fillId="39" borderId="1" xfId="55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>
      <alignment horizontal="right" vertical="center"/>
    </xf>
    <xf numFmtId="166" fontId="1" fillId="37" borderId="1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left"/>
    </xf>
    <xf numFmtId="0" fontId="24" fillId="37" borderId="4" xfId="0" applyFont="1" applyFill="1" applyBorder="1"/>
    <xf numFmtId="0" fontId="4" fillId="37" borderId="0" xfId="0" applyFont="1" applyFill="1" applyBorder="1" applyAlignment="1">
      <alignment horizontal="right"/>
    </xf>
    <xf numFmtId="0" fontId="1" fillId="37" borderId="0" xfId="0" applyFont="1" applyFill="1" applyBorder="1" applyAlignment="1">
      <alignment horizontal="right"/>
    </xf>
    <xf numFmtId="1" fontId="1" fillId="37" borderId="0" xfId="0" applyNumberFormat="1" applyFont="1" applyFill="1" applyBorder="1" applyAlignment="1" applyProtection="1">
      <alignment horizontal="right"/>
    </xf>
    <xf numFmtId="1" fontId="4" fillId="37" borderId="0" xfId="0" applyNumberFormat="1" applyFont="1" applyFill="1" applyBorder="1" applyAlignment="1" applyProtection="1">
      <alignment horizontal="right"/>
    </xf>
    <xf numFmtId="1" fontId="1" fillId="37" borderId="0" xfId="0" applyNumberFormat="1" applyFont="1" applyFill="1" applyBorder="1" applyAlignment="1">
      <alignment horizontal="right"/>
    </xf>
    <xf numFmtId="1" fontId="4" fillId="37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4" fillId="0" borderId="0" xfId="0" applyFont="1" applyBorder="1" applyAlignment="1"/>
    <xf numFmtId="0" fontId="24" fillId="37" borderId="0" xfId="0" applyFont="1" applyFill="1"/>
    <xf numFmtId="0" fontId="24" fillId="37" borderId="0" xfId="0" applyFont="1" applyFill="1" applyAlignment="1"/>
    <xf numFmtId="0" fontId="24" fillId="37" borderId="0" xfId="0" applyFont="1" applyFill="1" applyAlignment="1">
      <alignment horizontal="left"/>
    </xf>
    <xf numFmtId="165" fontId="3" fillId="37" borderId="1" xfId="28" applyNumberFormat="1" applyFont="1" applyFill="1" applyBorder="1" applyProtection="1">
      <protection locked="0"/>
    </xf>
    <xf numFmtId="165" fontId="24" fillId="37" borderId="1" xfId="0" applyNumberFormat="1" applyFont="1" applyFill="1" applyBorder="1" applyAlignment="1">
      <alignment horizontal="center"/>
    </xf>
    <xf numFmtId="0" fontId="2" fillId="37" borderId="8" xfId="0" applyFont="1" applyFill="1" applyBorder="1" applyAlignment="1"/>
    <xf numFmtId="0" fontId="25" fillId="37" borderId="1" xfId="0" applyFont="1" applyFill="1" applyBorder="1" applyAlignment="1">
      <alignment horizontal="left"/>
    </xf>
    <xf numFmtId="0" fontId="2" fillId="41" borderId="3" xfId="0" applyFont="1" applyFill="1" applyBorder="1" applyAlignment="1" applyProtection="1">
      <alignment horizontal="left" vertical="center"/>
    </xf>
    <xf numFmtId="0" fontId="24" fillId="37" borderId="1" xfId="0" applyFont="1" applyFill="1" applyBorder="1" applyAlignment="1">
      <alignment horizontal="left" indent="1"/>
    </xf>
    <xf numFmtId="0" fontId="24" fillId="37" borderId="0" xfId="0" applyFont="1" applyFill="1" applyBorder="1" applyAlignment="1">
      <alignment wrapText="1"/>
    </xf>
    <xf numFmtId="0" fontId="0" fillId="0" borderId="0" xfId="0" applyFont="1"/>
    <xf numFmtId="0" fontId="25" fillId="37" borderId="0" xfId="0" applyFont="1" applyFill="1" applyBorder="1" applyAlignment="1">
      <alignment horizontal="center" vertical="center"/>
    </xf>
    <xf numFmtId="0" fontId="25" fillId="37" borderId="0" xfId="0" applyFont="1" applyFill="1" applyBorder="1" applyAlignment="1">
      <alignment vertical="center" wrapText="1"/>
    </xf>
    <xf numFmtId="0" fontId="25" fillId="37" borderId="0" xfId="0" applyFont="1" applyFill="1" applyBorder="1" applyAlignment="1">
      <alignment horizontal="center" vertical="center" wrapText="1"/>
    </xf>
    <xf numFmtId="0" fontId="24" fillId="37" borderId="0" xfId="0" applyFont="1" applyFill="1" applyBorder="1" applyAlignment="1">
      <alignment vertical="center"/>
    </xf>
    <xf numFmtId="0" fontId="24" fillId="37" borderId="0" xfId="0" applyFont="1" applyFill="1" applyBorder="1" applyAlignment="1">
      <alignment vertical="center" wrapText="1"/>
    </xf>
    <xf numFmtId="167" fontId="3" fillId="34" borderId="1" xfId="28" applyNumberFormat="1" applyFont="1" applyFill="1" applyBorder="1" applyProtection="1">
      <protection locked="0"/>
    </xf>
    <xf numFmtId="167" fontId="24" fillId="35" borderId="0" xfId="0" applyNumberFormat="1" applyFont="1" applyFill="1" applyAlignment="1">
      <alignment vertical="center"/>
    </xf>
    <xf numFmtId="0" fontId="1" fillId="37" borderId="1" xfId="0" applyFont="1" applyFill="1" applyBorder="1" applyAlignment="1">
      <alignment horizontal="left" vertical="center" indent="1"/>
    </xf>
    <xf numFmtId="0" fontId="3" fillId="37" borderId="9" xfId="28" applyNumberFormat="1" applyFont="1" applyFill="1" applyBorder="1" applyAlignment="1" applyProtection="1">
      <alignment vertical="center"/>
      <protection locked="0"/>
    </xf>
    <xf numFmtId="1" fontId="3" fillId="39" borderId="1" xfId="28" applyNumberFormat="1" applyFont="1" applyFill="1" applyBorder="1" applyProtection="1">
      <protection locked="0"/>
    </xf>
    <xf numFmtId="164" fontId="3" fillId="39" borderId="1" xfId="28" applyNumberFormat="1" applyFont="1" applyFill="1" applyBorder="1" applyProtection="1">
      <protection locked="0"/>
    </xf>
    <xf numFmtId="0" fontId="3" fillId="39" borderId="1" xfId="28" applyNumberFormat="1" applyFont="1" applyFill="1" applyBorder="1" applyProtection="1">
      <protection locked="0"/>
    </xf>
    <xf numFmtId="166" fontId="3" fillId="39" borderId="1" xfId="28" applyNumberFormat="1" applyFont="1" applyFill="1" applyBorder="1" applyProtection="1">
      <protection locked="0"/>
    </xf>
    <xf numFmtId="165" fontId="3" fillId="39" borderId="1" xfId="28" applyNumberFormat="1" applyFont="1" applyFill="1" applyBorder="1" applyProtection="1">
      <protection locked="0"/>
    </xf>
    <xf numFmtId="43" fontId="3" fillId="34" borderId="1" xfId="28" applyNumberFormat="1" applyFont="1" applyFill="1" applyBorder="1" applyProtection="1">
      <protection locked="0"/>
    </xf>
    <xf numFmtId="43" fontId="1" fillId="34" borderId="1" xfId="28" applyNumberFormat="1" applyFont="1" applyFill="1" applyBorder="1" applyProtection="1">
      <protection locked="0"/>
    </xf>
    <xf numFmtId="0" fontId="27" fillId="0" borderId="1" xfId="0" applyFont="1" applyBorder="1"/>
    <xf numFmtId="164" fontId="1" fillId="34" borderId="1" xfId="28" applyNumberFormat="1" applyFont="1" applyFill="1" applyBorder="1" applyProtection="1">
      <protection locked="0"/>
    </xf>
    <xf numFmtId="166" fontId="3" fillId="34" borderId="1" xfId="28" applyNumberFormat="1" applyFont="1" applyFill="1" applyBorder="1" applyProtection="1">
      <protection locked="0"/>
    </xf>
    <xf numFmtId="166" fontId="24" fillId="37" borderId="1" xfId="0" applyNumberFormat="1" applyFont="1" applyFill="1" applyBorder="1" applyAlignment="1">
      <alignment horizontal="center"/>
    </xf>
    <xf numFmtId="166" fontId="3" fillId="34" borderId="1" xfId="28" applyNumberFormat="1" applyFont="1" applyFill="1" applyBorder="1" applyAlignment="1" applyProtection="1">
      <alignment horizontal="right"/>
      <protection locked="0"/>
    </xf>
    <xf numFmtId="166" fontId="24" fillId="0" borderId="0" xfId="0" applyNumberFormat="1" applyFont="1" applyAlignment="1">
      <alignment horizontal="right"/>
    </xf>
    <xf numFmtId="166" fontId="24" fillId="37" borderId="1" xfId="0" applyNumberFormat="1" applyFont="1" applyFill="1" applyBorder="1" applyAlignment="1">
      <alignment horizontal="left"/>
    </xf>
    <xf numFmtId="166" fontId="24" fillId="0" borderId="0" xfId="0" applyNumberFormat="1" applyFont="1"/>
    <xf numFmtId="0" fontId="24" fillId="42" borderId="1" xfId="0" applyFont="1" applyFill="1" applyBorder="1" applyAlignment="1">
      <alignment horizontal="left"/>
    </xf>
    <xf numFmtId="164" fontId="3" fillId="42" borderId="1" xfId="28" applyNumberFormat="1" applyFont="1" applyFill="1" applyBorder="1" applyProtection="1">
      <protection locked="0"/>
    </xf>
    <xf numFmtId="0" fontId="24" fillId="42" borderId="0" xfId="0" applyFont="1" applyFill="1"/>
    <xf numFmtId="0" fontId="24" fillId="42" borderId="1" xfId="0" applyNumberFormat="1" applyFont="1" applyFill="1" applyBorder="1" applyAlignment="1">
      <alignment horizontal="center"/>
    </xf>
    <xf numFmtId="0" fontId="3" fillId="42" borderId="1" xfId="28" applyNumberFormat="1" applyFont="1" applyFill="1" applyBorder="1" applyAlignment="1" applyProtection="1">
      <alignment horizontal="right"/>
      <protection locked="0"/>
    </xf>
    <xf numFmtId="0" fontId="24" fillId="42" borderId="0" xfId="0" applyNumberFormat="1" applyFont="1" applyFill="1" applyAlignment="1">
      <alignment horizontal="right"/>
    </xf>
    <xf numFmtId="166" fontId="24" fillId="38" borderId="1" xfId="0" applyNumberFormat="1" applyFont="1" applyFill="1" applyBorder="1" applyAlignment="1">
      <alignment horizontal="center"/>
    </xf>
    <xf numFmtId="2" fontId="3" fillId="39" borderId="1" xfId="55" applyNumberFormat="1" applyFont="1" applyFill="1" applyBorder="1" applyProtection="1">
      <protection locked="0"/>
    </xf>
    <xf numFmtId="164" fontId="3" fillId="41" borderId="1" xfId="28" applyNumberFormat="1" applyFont="1" applyFill="1" applyBorder="1" applyProtection="1">
      <protection locked="0"/>
    </xf>
    <xf numFmtId="0" fontId="1" fillId="35" borderId="1" xfId="0" applyFont="1" applyFill="1" applyBorder="1" applyAlignment="1" applyProtection="1">
      <alignment horizontal="left" vertical="center" wrapText="1" indent="1"/>
    </xf>
    <xf numFmtId="0" fontId="24" fillId="35" borderId="1" xfId="0" applyFont="1" applyFill="1" applyBorder="1" applyAlignment="1">
      <alignment horizontal="left"/>
    </xf>
    <xf numFmtId="0" fontId="24" fillId="35" borderId="1" xfId="0" applyFont="1" applyFill="1" applyBorder="1" applyAlignment="1">
      <alignment horizontal="left" vertical="center"/>
    </xf>
    <xf numFmtId="164" fontId="1" fillId="35" borderId="1" xfId="28" applyNumberFormat="1" applyFont="1" applyFill="1" applyBorder="1" applyProtection="1">
      <protection locked="0"/>
    </xf>
    <xf numFmtId="164" fontId="28" fillId="35" borderId="1" xfId="28" applyNumberFormat="1" applyFont="1" applyFill="1" applyBorder="1" applyProtection="1">
      <protection locked="0"/>
    </xf>
    <xf numFmtId="164" fontId="3" fillId="35" borderId="1" xfId="28" applyNumberFormat="1" applyFont="1" applyFill="1" applyBorder="1" applyProtection="1">
      <protection locked="0"/>
    </xf>
    <xf numFmtId="0" fontId="24" fillId="35" borderId="4" xfId="0" applyFont="1" applyFill="1" applyBorder="1"/>
    <xf numFmtId="0" fontId="22" fillId="37" borderId="0" xfId="0" applyFont="1" applyFill="1" applyBorder="1" applyAlignment="1">
      <alignment horizontal="center"/>
    </xf>
    <xf numFmtId="0" fontId="24" fillId="37" borderId="1" xfId="0" applyFont="1" applyFill="1" applyBorder="1" applyAlignment="1">
      <alignment horizontal="center" vertical="center"/>
    </xf>
    <xf numFmtId="164" fontId="3" fillId="34" borderId="4" xfId="28" applyNumberFormat="1" applyFont="1" applyFill="1" applyBorder="1" applyAlignment="1" applyProtection="1">
      <alignment horizontal="center"/>
      <protection locked="0"/>
    </xf>
    <xf numFmtId="164" fontId="3" fillId="34" borderId="10" xfId="28" applyNumberFormat="1" applyFont="1" applyFill="1" applyBorder="1" applyAlignment="1" applyProtection="1">
      <alignment horizontal="center"/>
      <protection locked="0"/>
    </xf>
    <xf numFmtId="1" fontId="24" fillId="37" borderId="4" xfId="0" applyNumberFormat="1" applyFont="1" applyFill="1" applyBorder="1" applyAlignment="1">
      <alignment horizontal="center" vertical="center"/>
    </xf>
    <xf numFmtId="0" fontId="24" fillId="37" borderId="10" xfId="0" applyFont="1" applyFill="1" applyBorder="1" applyAlignment="1">
      <alignment horizontal="center" vertical="center"/>
    </xf>
    <xf numFmtId="0" fontId="29" fillId="35" borderId="4" xfId="0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/>
    </xf>
    <xf numFmtId="0" fontId="2" fillId="37" borderId="11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0" fontId="2" fillId="37" borderId="4" xfId="0" applyFont="1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2" fillId="37" borderId="8" xfId="0" applyFont="1" applyFill="1" applyBorder="1" applyAlignment="1">
      <alignment horizontal="center"/>
    </xf>
    <xf numFmtId="0" fontId="3" fillId="37" borderId="9" xfId="28" applyNumberFormat="1" applyFont="1" applyFill="1" applyBorder="1" applyAlignment="1" applyProtection="1">
      <alignment horizontal="left" vertical="center"/>
      <protection locked="0"/>
    </xf>
    <xf numFmtId="0" fontId="3" fillId="37" borderId="13" xfId="28" applyNumberFormat="1" applyFont="1" applyFill="1" applyBorder="1" applyAlignment="1" applyProtection="1">
      <alignment horizontal="left" vertical="center"/>
      <protection locked="0"/>
    </xf>
    <xf numFmtId="0" fontId="3" fillId="37" borderId="14" xfId="28" applyNumberFormat="1" applyFont="1" applyFill="1" applyBorder="1" applyAlignment="1" applyProtection="1">
      <alignment horizontal="left" vertical="center"/>
      <protection locked="0"/>
    </xf>
    <xf numFmtId="0" fontId="25" fillId="37" borderId="11" xfId="0" applyFont="1" applyFill="1" applyBorder="1" applyAlignment="1">
      <alignment horizont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30"/>
    <cellStyle name="Comma 3 2" xfId="31"/>
    <cellStyle name="Comma 3 2 2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11" xfId="42"/>
    <cellStyle name="Normal 2" xfId="43"/>
    <cellStyle name="Normal 2 10" xfId="44"/>
    <cellStyle name="Normal 2 2" xfId="45"/>
    <cellStyle name="Normal 2 2 2" xfId="46"/>
    <cellStyle name="Normal 2 8" xfId="47"/>
    <cellStyle name="Normal 3" xfId="48"/>
    <cellStyle name="Normal 4" xfId="49"/>
    <cellStyle name="Normal 5" xfId="50"/>
    <cellStyle name="Normal 6" xfId="51"/>
    <cellStyle name="Normal 7" xfId="52"/>
    <cellStyle name="Note" xfId="53" builtinId="10" customBuiltin="1"/>
    <cellStyle name="Output" xfId="54" builtinId="21" customBuiltin="1"/>
    <cellStyle name="Percent" xfId="55" builtinId="5"/>
    <cellStyle name="Percent 2" xfId="56"/>
    <cellStyle name="Title 2" xfId="57"/>
    <cellStyle name="Total" xfId="58" builtinId="25" customBuiltin="1"/>
    <cellStyle name="Warning Text" xfId="59" builtinId="11" customBuiltin="1"/>
    <cellStyle name="常规_Book1" xfId="60"/>
  </cellStyles>
  <dxfs count="15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7620</xdr:colOff>
      <xdr:row>6</xdr:row>
      <xdr:rowOff>7620</xdr:rowOff>
    </xdr:to>
    <xdr:pic>
      <xdr:nvPicPr>
        <xdr:cNvPr id="371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606" b="51817"/>
        <a:stretch>
          <a:fillRect/>
        </a:stretch>
      </xdr:blipFill>
      <xdr:spPr bwMode="auto">
        <a:xfrm>
          <a:off x="0" y="198120"/>
          <a:ext cx="233172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5"/>
  <sheetViews>
    <sheetView showGridLines="0" tabSelected="1" zoomScaleNormal="100" workbookViewId="0">
      <selection activeCell="B8" sqref="B8"/>
    </sheetView>
  </sheetViews>
  <sheetFormatPr defaultColWidth="9.140625" defaultRowHeight="12.75" customHeight="1"/>
  <cols>
    <col min="1" max="1" width="33.85546875" style="1" bestFit="1" customWidth="1"/>
    <col min="2" max="2" width="9.140625" style="1"/>
    <col min="3" max="3" width="5" hidden="1" customWidth="1"/>
    <col min="4" max="4" width="49" hidden="1" customWidth="1"/>
    <col min="5" max="5" width="5.85546875" hidden="1" customWidth="1"/>
    <col min="6" max="7" width="26.28515625" hidden="1" customWidth="1"/>
    <col min="8" max="8" width="105" hidden="1" customWidth="1"/>
    <col min="9" max="16384" width="9.140625" style="1"/>
  </cols>
  <sheetData>
    <row r="1" spans="1:8" ht="12.75" customHeight="1">
      <c r="A1" s="7" t="str">
        <f>"ERO"&amp;A9&amp;" NERC LTRA Data Form"</f>
        <v>ERO2016 NERC LTRA Data Form</v>
      </c>
      <c r="C1" s="132" t="s">
        <v>233</v>
      </c>
      <c r="D1" s="132"/>
      <c r="E1" s="132" t="s">
        <v>234</v>
      </c>
      <c r="F1" s="132"/>
      <c r="G1" s="132"/>
      <c r="H1" s="132"/>
    </row>
    <row r="2" spans="1:8" ht="12.75" customHeight="1">
      <c r="A2" s="8"/>
      <c r="C2" s="92" t="s">
        <v>235</v>
      </c>
      <c r="D2" s="94" t="s">
        <v>236</v>
      </c>
      <c r="E2" s="92" t="s">
        <v>235</v>
      </c>
      <c r="F2" s="93" t="s">
        <v>237</v>
      </c>
      <c r="G2" s="93" t="s">
        <v>110</v>
      </c>
      <c r="H2" s="94" t="s">
        <v>236</v>
      </c>
    </row>
    <row r="3" spans="1:8" ht="12.75" customHeight="1">
      <c r="A3" s="8"/>
      <c r="C3" s="95" t="s">
        <v>112</v>
      </c>
      <c r="D3" s="96" t="s">
        <v>238</v>
      </c>
      <c r="E3" s="95" t="s">
        <v>113</v>
      </c>
      <c r="F3" s="96" t="s">
        <v>190</v>
      </c>
      <c r="G3" s="96" t="s">
        <v>190</v>
      </c>
      <c r="H3" s="96" t="s">
        <v>239</v>
      </c>
    </row>
    <row r="4" spans="1:8" ht="12.75" customHeight="1">
      <c r="A4" s="8"/>
      <c r="C4" s="95" t="s">
        <v>116</v>
      </c>
      <c r="D4" s="96" t="s">
        <v>240</v>
      </c>
      <c r="E4" s="95" t="s">
        <v>79</v>
      </c>
      <c r="F4" s="96" t="s">
        <v>190</v>
      </c>
      <c r="G4" s="96" t="s">
        <v>190</v>
      </c>
      <c r="H4" s="96" t="s">
        <v>241</v>
      </c>
    </row>
    <row r="5" spans="1:8" ht="12.75" customHeight="1">
      <c r="A5" s="8"/>
      <c r="C5" s="95" t="s">
        <v>117</v>
      </c>
      <c r="D5" s="96" t="s">
        <v>242</v>
      </c>
      <c r="E5" s="95" t="s">
        <v>124</v>
      </c>
      <c r="F5" s="96" t="s">
        <v>190</v>
      </c>
      <c r="G5" s="96" t="s">
        <v>190</v>
      </c>
      <c r="H5" s="96" t="s">
        <v>243</v>
      </c>
    </row>
    <row r="6" spans="1:8" ht="12.75" customHeight="1">
      <c r="A6" s="8"/>
      <c r="C6" s="95" t="s">
        <v>123</v>
      </c>
      <c r="D6" s="96" t="s">
        <v>244</v>
      </c>
      <c r="E6" s="95" t="s">
        <v>98</v>
      </c>
      <c r="F6" s="96" t="s">
        <v>190</v>
      </c>
      <c r="G6" s="96" t="s">
        <v>190</v>
      </c>
      <c r="H6" s="96" t="s">
        <v>276</v>
      </c>
    </row>
    <row r="7" spans="1:8" ht="12.75" customHeight="1" thickBot="1">
      <c r="A7" s="8"/>
      <c r="C7" s="95" t="s">
        <v>132</v>
      </c>
      <c r="D7" s="96" t="s">
        <v>246</v>
      </c>
      <c r="E7" s="95" t="s">
        <v>139</v>
      </c>
      <c r="F7" s="96" t="s">
        <v>190</v>
      </c>
      <c r="G7" s="96" t="s">
        <v>190</v>
      </c>
      <c r="H7" s="96" t="s">
        <v>245</v>
      </c>
    </row>
    <row r="8" spans="1:8" ht="12.75" customHeight="1">
      <c r="A8" s="27" t="s">
        <v>15</v>
      </c>
      <c r="C8" s="95" t="s">
        <v>120</v>
      </c>
      <c r="D8" s="96" t="s">
        <v>248</v>
      </c>
      <c r="E8" s="95" t="s">
        <v>141</v>
      </c>
      <c r="F8" s="96" t="s">
        <v>190</v>
      </c>
      <c r="G8" s="96" t="s">
        <v>190</v>
      </c>
      <c r="H8" s="96" t="s">
        <v>247</v>
      </c>
    </row>
    <row r="9" spans="1:8" ht="12.75" customHeight="1" thickBot="1">
      <c r="A9" s="30">
        <v>2016</v>
      </c>
      <c r="C9" s="95" t="s">
        <v>72</v>
      </c>
      <c r="D9" s="96" t="s">
        <v>251</v>
      </c>
      <c r="E9" s="95" t="s">
        <v>249</v>
      </c>
      <c r="F9" s="96" t="s">
        <v>190</v>
      </c>
      <c r="G9" s="96" t="s">
        <v>190</v>
      </c>
      <c r="H9" s="96" t="s">
        <v>250</v>
      </c>
    </row>
    <row r="10" spans="1:8" ht="12.75" customHeight="1" thickBot="1">
      <c r="A10" s="8"/>
      <c r="C10" s="95" t="s">
        <v>76</v>
      </c>
      <c r="D10" s="96" t="s">
        <v>253</v>
      </c>
      <c r="E10" s="95" t="s">
        <v>77</v>
      </c>
      <c r="F10" s="96" t="s">
        <v>191</v>
      </c>
      <c r="G10" s="96" t="s">
        <v>191</v>
      </c>
      <c r="H10" s="96" t="s">
        <v>252</v>
      </c>
    </row>
    <row r="11" spans="1:8" ht="12.75" customHeight="1">
      <c r="A11" s="27" t="s">
        <v>171</v>
      </c>
      <c r="C11" s="95" t="s">
        <v>85</v>
      </c>
      <c r="D11" s="96" t="s">
        <v>255</v>
      </c>
      <c r="E11" s="95" t="s">
        <v>119</v>
      </c>
      <c r="F11" s="96" t="s">
        <v>191</v>
      </c>
      <c r="G11" s="96" t="s">
        <v>191</v>
      </c>
      <c r="H11" s="96" t="s">
        <v>254</v>
      </c>
    </row>
    <row r="12" spans="1:8" ht="12.75" customHeight="1" thickBot="1">
      <c r="A12" s="30">
        <v>1</v>
      </c>
      <c r="C12" s="95" t="s">
        <v>0</v>
      </c>
      <c r="D12" s="96" t="s">
        <v>257</v>
      </c>
      <c r="E12" s="95" t="s">
        <v>121</v>
      </c>
      <c r="F12" s="96" t="s">
        <v>191</v>
      </c>
      <c r="G12" s="96" t="s">
        <v>191</v>
      </c>
      <c r="H12" s="96" t="s">
        <v>256</v>
      </c>
    </row>
    <row r="13" spans="1:8" ht="12.75" customHeight="1" thickBot="1">
      <c r="C13" s="95" t="s">
        <v>75</v>
      </c>
      <c r="D13" s="96" t="s">
        <v>259</v>
      </c>
      <c r="E13" s="95" t="s">
        <v>93</v>
      </c>
      <c r="F13" s="96" t="s">
        <v>191</v>
      </c>
      <c r="G13" s="96" t="s">
        <v>191</v>
      </c>
      <c r="H13" s="96" t="s">
        <v>258</v>
      </c>
    </row>
    <row r="14" spans="1:8" ht="12.75" customHeight="1">
      <c r="A14" s="39" t="s">
        <v>104</v>
      </c>
      <c r="C14" s="95" t="s">
        <v>97</v>
      </c>
      <c r="D14" s="96" t="s">
        <v>261</v>
      </c>
      <c r="E14" s="95" t="s">
        <v>135</v>
      </c>
      <c r="F14" s="96" t="s">
        <v>191</v>
      </c>
      <c r="G14" s="96" t="s">
        <v>191</v>
      </c>
      <c r="H14" s="96" t="s">
        <v>271</v>
      </c>
    </row>
    <row r="15" spans="1:8" ht="12.75" customHeight="1">
      <c r="A15" s="29" t="s">
        <v>105</v>
      </c>
      <c r="C15" s="95" t="s">
        <v>263</v>
      </c>
      <c r="D15" s="96" t="s">
        <v>264</v>
      </c>
      <c r="E15" s="95" t="s">
        <v>73</v>
      </c>
      <c r="F15" s="96" t="s">
        <v>191</v>
      </c>
      <c r="G15" s="96" t="s">
        <v>191</v>
      </c>
      <c r="H15" s="96" t="s">
        <v>260</v>
      </c>
    </row>
    <row r="16" spans="1:8" ht="12.75" customHeight="1" thickBot="1">
      <c r="A16" s="88" t="s">
        <v>204</v>
      </c>
      <c r="C16" s="95" t="s">
        <v>125</v>
      </c>
      <c r="D16" s="96" t="s">
        <v>267</v>
      </c>
      <c r="E16" s="95" t="s">
        <v>273</v>
      </c>
      <c r="F16" s="96" t="str">
        <f>G16</f>
        <v>Natural Gas and Other Gases</v>
      </c>
      <c r="G16" s="96" t="s">
        <v>265</v>
      </c>
      <c r="H16" s="96" t="s">
        <v>274</v>
      </c>
    </row>
    <row r="17" spans="1:8" ht="12.75" customHeight="1">
      <c r="A17" s="28" t="s">
        <v>103</v>
      </c>
      <c r="C17" s="95" t="s">
        <v>127</v>
      </c>
      <c r="D17" s="96" t="s">
        <v>268</v>
      </c>
      <c r="E17" s="95" t="s">
        <v>95</v>
      </c>
      <c r="F17" s="96" t="str">
        <f>G17</f>
        <v>Natural Gas and Other Gases</v>
      </c>
      <c r="G17" s="96" t="s">
        <v>265</v>
      </c>
      <c r="H17" s="96" t="s">
        <v>262</v>
      </c>
    </row>
    <row r="18" spans="1:8" ht="12.75" customHeight="1">
      <c r="A18" s="40" t="s">
        <v>110</v>
      </c>
      <c r="C18" s="95" t="s">
        <v>128</v>
      </c>
      <c r="D18" s="96" t="s">
        <v>270</v>
      </c>
      <c r="E18" s="95" t="s">
        <v>115</v>
      </c>
      <c r="F18" s="96" t="str">
        <f>G18</f>
        <v>Natural Gas and Other Gases</v>
      </c>
      <c r="G18" s="96" t="s">
        <v>265</v>
      </c>
      <c r="H18" s="96" t="s">
        <v>266</v>
      </c>
    </row>
    <row r="19" spans="1:8" ht="12.75" customHeight="1" thickBot="1">
      <c r="A19" s="10" t="s">
        <v>111</v>
      </c>
      <c r="C19" s="95" t="s">
        <v>81</v>
      </c>
      <c r="D19" s="96" t="s">
        <v>272</v>
      </c>
      <c r="E19" s="95" t="s">
        <v>74</v>
      </c>
      <c r="F19" s="96" t="str">
        <f>G19</f>
        <v>Natural Gas and Other Gases</v>
      </c>
      <c r="G19" s="96" t="s">
        <v>265</v>
      </c>
      <c r="H19" s="96" t="s">
        <v>192</v>
      </c>
    </row>
    <row r="20" spans="1:8" ht="12.75" customHeight="1">
      <c r="C20" s="95" t="s">
        <v>114</v>
      </c>
      <c r="D20" s="96" t="s">
        <v>275</v>
      </c>
      <c r="E20" s="95" t="s">
        <v>133</v>
      </c>
      <c r="F20" s="96" t="str">
        <f>G20</f>
        <v>Natural Gas and Other Gases</v>
      </c>
      <c r="G20" s="96" t="s">
        <v>265</v>
      </c>
      <c r="H20" s="96" t="s">
        <v>269</v>
      </c>
    </row>
    <row r="21" spans="1:8" ht="12.75" customHeight="1">
      <c r="A21" s="9"/>
      <c r="C21" s="95" t="s">
        <v>83</v>
      </c>
      <c r="D21" s="96" t="s">
        <v>277</v>
      </c>
      <c r="E21" s="95" t="s">
        <v>96</v>
      </c>
      <c r="F21" s="96" t="s">
        <v>197</v>
      </c>
      <c r="G21" s="96" t="s">
        <v>278</v>
      </c>
      <c r="H21" s="96" t="s">
        <v>279</v>
      </c>
    </row>
    <row r="22" spans="1:8" ht="12.75" customHeight="1">
      <c r="A22" s="9"/>
      <c r="C22" s="95" t="s">
        <v>136</v>
      </c>
      <c r="D22" s="96" t="s">
        <v>280</v>
      </c>
      <c r="E22" s="95" t="s">
        <v>80</v>
      </c>
      <c r="F22" s="96" t="s">
        <v>197</v>
      </c>
      <c r="G22" s="96" t="s">
        <v>278</v>
      </c>
      <c r="H22" s="96" t="s">
        <v>281</v>
      </c>
    </row>
    <row r="23" spans="1:8" ht="12.75" customHeight="1">
      <c r="A23" s="9"/>
      <c r="C23" s="95" t="s">
        <v>134</v>
      </c>
      <c r="D23" s="96" t="s">
        <v>282</v>
      </c>
      <c r="E23" s="95" t="s">
        <v>131</v>
      </c>
      <c r="F23" s="96" t="s">
        <v>197</v>
      </c>
      <c r="G23" s="96" t="s">
        <v>278</v>
      </c>
      <c r="H23" s="96" t="s">
        <v>283</v>
      </c>
    </row>
    <row r="24" spans="1:8" ht="12.75" customHeight="1">
      <c r="A24" s="9"/>
      <c r="C24" s="95" t="s">
        <v>122</v>
      </c>
      <c r="D24" s="96" t="s">
        <v>284</v>
      </c>
      <c r="E24" s="95" t="s">
        <v>90</v>
      </c>
      <c r="F24" s="96" t="s">
        <v>197</v>
      </c>
      <c r="G24" s="96" t="s">
        <v>278</v>
      </c>
      <c r="H24" s="96" t="s">
        <v>285</v>
      </c>
    </row>
    <row r="25" spans="1:8" ht="12.75" customHeight="1">
      <c r="A25" s="9"/>
      <c r="C25" s="95" t="s">
        <v>130</v>
      </c>
      <c r="D25" s="96" t="s">
        <v>329</v>
      </c>
      <c r="E25" s="95" t="s">
        <v>129</v>
      </c>
      <c r="F25" s="96" t="s">
        <v>197</v>
      </c>
      <c r="G25" s="96" t="s">
        <v>286</v>
      </c>
      <c r="H25" s="96" t="s">
        <v>287</v>
      </c>
    </row>
    <row r="26" spans="1:8" ht="12.75" customHeight="1">
      <c r="A26" s="9"/>
      <c r="C26" s="95" t="s">
        <v>328</v>
      </c>
      <c r="D26" s="96" t="s">
        <v>330</v>
      </c>
      <c r="E26" s="95" t="s">
        <v>138</v>
      </c>
      <c r="F26" s="96" t="s">
        <v>197</v>
      </c>
      <c r="G26" s="96" t="s">
        <v>286</v>
      </c>
      <c r="H26" s="96" t="s">
        <v>288</v>
      </c>
    </row>
    <row r="27" spans="1:8" ht="12.75" customHeight="1">
      <c r="A27" s="9"/>
      <c r="C27" s="3"/>
      <c r="E27" s="95" t="s">
        <v>89</v>
      </c>
      <c r="F27" s="96" t="s">
        <v>197</v>
      </c>
      <c r="G27" s="96" t="s">
        <v>286</v>
      </c>
      <c r="H27" s="96" t="s">
        <v>289</v>
      </c>
    </row>
    <row r="28" spans="1:8" ht="12.75" customHeight="1">
      <c r="A28" s="9"/>
      <c r="E28" s="95" t="s">
        <v>94</v>
      </c>
      <c r="F28" s="96" t="s">
        <v>197</v>
      </c>
      <c r="G28" s="96" t="s">
        <v>286</v>
      </c>
      <c r="H28" s="96" t="s">
        <v>290</v>
      </c>
    </row>
    <row r="29" spans="1:8" ht="12.75" customHeight="1">
      <c r="A29" s="9"/>
      <c r="E29" s="95" t="s">
        <v>86</v>
      </c>
      <c r="F29" s="96" t="s">
        <v>197</v>
      </c>
      <c r="G29" s="96" t="s">
        <v>291</v>
      </c>
      <c r="H29" s="96" t="s">
        <v>292</v>
      </c>
    </row>
    <row r="30" spans="1:8" ht="12.75" customHeight="1">
      <c r="A30" s="9"/>
      <c r="E30" s="95" t="s">
        <v>99</v>
      </c>
      <c r="F30" s="96" t="s">
        <v>197</v>
      </c>
      <c r="G30" s="96" t="s">
        <v>291</v>
      </c>
      <c r="H30" s="96" t="s">
        <v>293</v>
      </c>
    </row>
    <row r="31" spans="1:8" ht="12.75" customHeight="1">
      <c r="A31" s="9"/>
      <c r="E31" s="95" t="s">
        <v>84</v>
      </c>
      <c r="F31" s="96" t="s">
        <v>199</v>
      </c>
      <c r="G31" s="96" t="s">
        <v>199</v>
      </c>
      <c r="H31" s="96" t="s">
        <v>199</v>
      </c>
    </row>
    <row r="32" spans="1:8" ht="12.75" customHeight="1">
      <c r="A32" s="9"/>
      <c r="E32" s="95" t="s">
        <v>142</v>
      </c>
      <c r="F32" s="96" t="s">
        <v>198</v>
      </c>
      <c r="G32" s="96" t="s">
        <v>198</v>
      </c>
      <c r="H32" s="96" t="s">
        <v>198</v>
      </c>
    </row>
    <row r="33" spans="1:8" ht="12.75" customHeight="1">
      <c r="A33" s="9"/>
      <c r="E33" s="95" t="s">
        <v>118</v>
      </c>
      <c r="F33" s="96" t="s">
        <v>196</v>
      </c>
      <c r="G33" s="96" t="s">
        <v>196</v>
      </c>
      <c r="H33" s="96" t="s">
        <v>196</v>
      </c>
    </row>
    <row r="34" spans="1:8" ht="12.75" customHeight="1">
      <c r="A34" s="9"/>
      <c r="E34" s="95" t="s">
        <v>82</v>
      </c>
      <c r="F34" s="96" t="s">
        <v>194</v>
      </c>
      <c r="G34" s="96" t="s">
        <v>194</v>
      </c>
      <c r="H34" s="96" t="s">
        <v>294</v>
      </c>
    </row>
    <row r="35" spans="1:8" ht="12.75" customHeight="1">
      <c r="E35" s="95" t="s">
        <v>82</v>
      </c>
      <c r="F35" s="96" t="s">
        <v>195</v>
      </c>
      <c r="G35" s="96" t="s">
        <v>295</v>
      </c>
      <c r="H35" s="96" t="s">
        <v>295</v>
      </c>
    </row>
    <row r="36" spans="1:8" ht="12.75" customHeight="1">
      <c r="E36" s="95" t="s">
        <v>92</v>
      </c>
      <c r="F36" s="96" t="s">
        <v>193</v>
      </c>
      <c r="G36" s="96" t="s">
        <v>193</v>
      </c>
      <c r="H36" s="96" t="s">
        <v>296</v>
      </c>
    </row>
    <row r="37" spans="1:8" ht="12.75" customHeight="1">
      <c r="E37" s="95" t="s">
        <v>137</v>
      </c>
      <c r="F37" s="96" t="s">
        <v>63</v>
      </c>
      <c r="G37" s="96" t="s">
        <v>297</v>
      </c>
      <c r="H37" s="96" t="s">
        <v>297</v>
      </c>
    </row>
    <row r="38" spans="1:8" ht="12.75" customHeight="1">
      <c r="E38" s="95" t="s">
        <v>78</v>
      </c>
      <c r="F38" s="96" t="s">
        <v>63</v>
      </c>
      <c r="G38" s="96" t="s">
        <v>298</v>
      </c>
      <c r="H38" s="96" t="s">
        <v>298</v>
      </c>
    </row>
    <row r="39" spans="1:8" ht="12.75" customHeight="1">
      <c r="E39" s="95" t="s">
        <v>140</v>
      </c>
      <c r="F39" s="96" t="s">
        <v>63</v>
      </c>
      <c r="G39" s="96" t="s">
        <v>299</v>
      </c>
      <c r="H39" s="96" t="s">
        <v>300</v>
      </c>
    </row>
    <row r="40" spans="1:8" ht="12.75" customHeight="1">
      <c r="E40" s="95" t="s">
        <v>126</v>
      </c>
      <c r="F40" s="96" t="s">
        <v>63</v>
      </c>
      <c r="G40" s="96" t="s">
        <v>301</v>
      </c>
      <c r="H40" s="96" t="s">
        <v>302</v>
      </c>
    </row>
    <row r="41" spans="1:8" ht="12.75" customHeight="1">
      <c r="E41" s="95" t="s">
        <v>91</v>
      </c>
      <c r="F41" s="96" t="s">
        <v>63</v>
      </c>
      <c r="G41" s="96" t="s">
        <v>63</v>
      </c>
      <c r="H41" s="96" t="s">
        <v>303</v>
      </c>
    </row>
    <row r="42" spans="1:8" ht="12.75" customHeight="1">
      <c r="E42" s="95" t="s">
        <v>324</v>
      </c>
      <c r="F42" s="96" t="s">
        <v>323</v>
      </c>
      <c r="G42" s="96" t="s">
        <v>323</v>
      </c>
      <c r="H42" s="96" t="s">
        <v>303</v>
      </c>
    </row>
    <row r="44" spans="1:8" ht="12.75" customHeight="1">
      <c r="G44" s="91"/>
    </row>
    <row r="45" spans="1:8" ht="12.75" customHeight="1">
      <c r="G45" s="91"/>
    </row>
  </sheetData>
  <mergeCells count="2">
    <mergeCell ref="C1:D1"/>
    <mergeCell ref="E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1"/>
  <sheetViews>
    <sheetView showGridLines="0" zoomScale="85" zoomScaleNormal="85" workbookViewId="0">
      <selection activeCell="A36" sqref="A36"/>
    </sheetView>
  </sheetViews>
  <sheetFormatPr defaultColWidth="9.140625" defaultRowHeight="12.75" customHeight="1"/>
  <cols>
    <col min="1" max="1" width="46" style="1" bestFit="1" customWidth="1"/>
    <col min="2" max="2" width="9.7109375" style="2" bestFit="1" customWidth="1"/>
    <col min="3" max="3" width="5.7109375" style="2" bestFit="1" customWidth="1"/>
    <col min="4" max="15" width="10.7109375" style="3" customWidth="1"/>
    <col min="16" max="27" width="10.7109375" style="1" customWidth="1"/>
    <col min="28" max="29" width="23.140625" style="1" bestFit="1" customWidth="1"/>
    <col min="30" max="16384" width="9.140625" style="1"/>
  </cols>
  <sheetData>
    <row r="1" spans="1:29" ht="12.75" customHeight="1">
      <c r="A1" s="34" t="s">
        <v>157</v>
      </c>
      <c r="B1" s="36" t="s">
        <v>17</v>
      </c>
      <c r="C1" s="36" t="s">
        <v>14</v>
      </c>
      <c r="D1" s="133" t="s">
        <v>3</v>
      </c>
      <c r="E1" s="133"/>
      <c r="F1" s="133" t="s">
        <v>4</v>
      </c>
      <c r="G1" s="133"/>
      <c r="H1" s="133" t="s">
        <v>18</v>
      </c>
      <c r="I1" s="133"/>
      <c r="J1" s="133" t="s">
        <v>19</v>
      </c>
      <c r="K1" s="133"/>
      <c r="L1" s="133" t="s">
        <v>20</v>
      </c>
      <c r="M1" s="133"/>
      <c r="N1" s="133" t="s">
        <v>5</v>
      </c>
      <c r="O1" s="133"/>
      <c r="P1" s="133" t="s">
        <v>6</v>
      </c>
      <c r="Q1" s="133"/>
      <c r="R1" s="133" t="s">
        <v>7</v>
      </c>
      <c r="S1" s="133"/>
      <c r="T1" s="133" t="s">
        <v>8</v>
      </c>
      <c r="U1" s="133"/>
      <c r="V1" s="133" t="s">
        <v>21</v>
      </c>
      <c r="W1" s="133"/>
      <c r="X1" s="133" t="s">
        <v>22</v>
      </c>
      <c r="Y1" s="133"/>
      <c r="Z1" s="133" t="s">
        <v>9</v>
      </c>
      <c r="AA1" s="133"/>
      <c r="AB1" s="11" t="s">
        <v>223</v>
      </c>
      <c r="AC1" s="11" t="s">
        <v>224</v>
      </c>
    </row>
    <row r="2" spans="1:29" ht="12.75" customHeight="1">
      <c r="A2" s="22" t="s">
        <v>396</v>
      </c>
      <c r="B2" s="23">
        <f>Instructions!$A$9-1</f>
        <v>2015</v>
      </c>
      <c r="C2" s="22" t="s">
        <v>13</v>
      </c>
      <c r="D2" s="134"/>
      <c r="E2" s="135"/>
      <c r="F2" s="134"/>
      <c r="G2" s="135"/>
      <c r="H2" s="134"/>
      <c r="I2" s="135"/>
      <c r="J2" s="134"/>
      <c r="K2" s="135"/>
      <c r="L2" s="134"/>
      <c r="M2" s="135"/>
      <c r="N2" s="134"/>
      <c r="O2" s="135"/>
      <c r="P2" s="134"/>
      <c r="Q2" s="135"/>
      <c r="R2" s="134"/>
      <c r="S2" s="135"/>
      <c r="T2" s="134"/>
      <c r="U2" s="135"/>
      <c r="V2" s="134"/>
      <c r="W2" s="135"/>
      <c r="X2" s="134"/>
      <c r="Y2" s="135"/>
      <c r="Z2" s="134"/>
      <c r="AA2" s="135"/>
      <c r="AB2" s="5"/>
      <c r="AC2" s="5"/>
    </row>
    <row r="3" spans="1:29" ht="12.75" customHeight="1">
      <c r="A3" s="17" t="s">
        <v>397</v>
      </c>
      <c r="B3" s="23">
        <f>Instructions!$A$9</f>
        <v>2016</v>
      </c>
      <c r="C3" s="22" t="s">
        <v>13</v>
      </c>
      <c r="D3" s="134"/>
      <c r="E3" s="135"/>
      <c r="F3" s="134"/>
      <c r="G3" s="135"/>
      <c r="H3" s="134"/>
      <c r="I3" s="135"/>
      <c r="J3" s="134"/>
      <c r="K3" s="135"/>
      <c r="L3" s="134"/>
      <c r="M3" s="135"/>
      <c r="N3" s="134"/>
      <c r="O3" s="135"/>
      <c r="P3" s="134"/>
      <c r="Q3" s="135"/>
      <c r="R3" s="134"/>
      <c r="S3" s="135"/>
      <c r="T3" s="134"/>
      <c r="U3" s="135"/>
      <c r="V3" s="134"/>
      <c r="W3" s="135"/>
      <c r="X3" s="134"/>
      <c r="Y3" s="135"/>
      <c r="Z3" s="134"/>
      <c r="AA3" s="135"/>
      <c r="AB3" s="5"/>
      <c r="AC3" s="5"/>
    </row>
    <row r="4" spans="1:29" ht="12.75" customHeight="1">
      <c r="A4" s="17" t="s">
        <v>398</v>
      </c>
      <c r="B4" s="23">
        <f>Instructions!$A$9+1</f>
        <v>2017</v>
      </c>
      <c r="C4" s="22" t="s">
        <v>13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134"/>
      <c r="Q4" s="135"/>
      <c r="R4" s="134"/>
      <c r="S4" s="135"/>
      <c r="T4" s="134"/>
      <c r="U4" s="135"/>
      <c r="V4" s="134"/>
      <c r="W4" s="135"/>
      <c r="X4" s="134"/>
      <c r="Y4" s="135"/>
      <c r="Z4" s="134"/>
      <c r="AA4" s="135"/>
      <c r="AB4" s="5"/>
      <c r="AC4" s="5"/>
    </row>
    <row r="5" spans="1:29" ht="12.75" customHeight="1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12.75" customHeight="1">
      <c r="A6" s="34" t="s">
        <v>156</v>
      </c>
      <c r="B6" s="36" t="s">
        <v>17</v>
      </c>
      <c r="C6" s="36" t="s">
        <v>14</v>
      </c>
      <c r="D6" s="136">
        <f>Instructions!$A$9-1</f>
        <v>2015</v>
      </c>
      <c r="E6" s="137"/>
      <c r="F6" s="136">
        <f>Instructions!$A$9</f>
        <v>2016</v>
      </c>
      <c r="G6" s="137"/>
      <c r="H6" s="136">
        <f>Instructions!$A$9+1</f>
        <v>2017</v>
      </c>
      <c r="I6" s="137"/>
      <c r="J6" s="136">
        <f>Instructions!$A$9+2</f>
        <v>2018</v>
      </c>
      <c r="K6" s="137"/>
      <c r="L6" s="136">
        <f>Instructions!$A$9+3</f>
        <v>2019</v>
      </c>
      <c r="M6" s="137"/>
      <c r="N6" s="136">
        <f>Instructions!$A$9+4</f>
        <v>2020</v>
      </c>
      <c r="O6" s="137"/>
      <c r="P6" s="136">
        <f>Instructions!$A$9+5</f>
        <v>2021</v>
      </c>
      <c r="Q6" s="137"/>
      <c r="R6" s="136">
        <f>Instructions!$A$9+6</f>
        <v>2022</v>
      </c>
      <c r="S6" s="137"/>
      <c r="T6" s="136">
        <f>Instructions!$A$9+7</f>
        <v>2023</v>
      </c>
      <c r="U6" s="137"/>
      <c r="V6" s="136">
        <f>Instructions!$A$9+8</f>
        <v>2024</v>
      </c>
      <c r="W6" s="137"/>
      <c r="X6" s="136">
        <f>Instructions!$A$9+9</f>
        <v>2025</v>
      </c>
      <c r="Y6" s="137"/>
      <c r="Z6" s="136">
        <f>Instructions!$A$9+10</f>
        <v>2026</v>
      </c>
      <c r="AA6" s="137"/>
      <c r="AB6" s="11" t="s">
        <v>223</v>
      </c>
      <c r="AC6" s="11" t="s">
        <v>224</v>
      </c>
    </row>
    <row r="7" spans="1:29" ht="12.75" customHeight="1">
      <c r="A7" s="14" t="s">
        <v>399</v>
      </c>
      <c r="B7" s="17" t="str">
        <f>Instructions!$A$9+2&amp;"-"&amp;Instructions!$A$9+"10"</f>
        <v>2018-2026</v>
      </c>
      <c r="C7" s="22" t="s">
        <v>13</v>
      </c>
      <c r="D7" s="138"/>
      <c r="E7" s="139"/>
      <c r="F7" s="138"/>
      <c r="G7" s="139"/>
      <c r="H7" s="138"/>
      <c r="I7" s="139"/>
      <c r="J7" s="134"/>
      <c r="K7" s="135"/>
      <c r="L7" s="134"/>
      <c r="M7" s="135"/>
      <c r="N7" s="134"/>
      <c r="O7" s="135"/>
      <c r="P7" s="134"/>
      <c r="Q7" s="135"/>
      <c r="R7" s="134"/>
      <c r="S7" s="135"/>
      <c r="T7" s="134"/>
      <c r="U7" s="135"/>
      <c r="V7" s="134"/>
      <c r="W7" s="135"/>
      <c r="X7" s="134"/>
      <c r="Y7" s="135"/>
      <c r="Z7" s="134"/>
      <c r="AA7" s="135"/>
      <c r="AB7" s="5"/>
      <c r="AC7" s="5"/>
    </row>
    <row r="8" spans="1:29" ht="12.7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9" ht="12.75" customHeight="1">
      <c r="A9" s="34" t="s">
        <v>304</v>
      </c>
      <c r="B9" s="36" t="s">
        <v>17</v>
      </c>
      <c r="C9" s="36" t="s">
        <v>14</v>
      </c>
      <c r="D9" s="133" t="s">
        <v>3</v>
      </c>
      <c r="E9" s="133"/>
      <c r="F9" s="133" t="s">
        <v>4</v>
      </c>
      <c r="G9" s="133"/>
      <c r="H9" s="133" t="s">
        <v>18</v>
      </c>
      <c r="I9" s="133"/>
      <c r="J9" s="133" t="s">
        <v>19</v>
      </c>
      <c r="K9" s="133"/>
      <c r="L9" s="133" t="s">
        <v>20</v>
      </c>
      <c r="M9" s="133"/>
      <c r="N9" s="133" t="s">
        <v>5</v>
      </c>
      <c r="O9" s="133"/>
      <c r="P9" s="133" t="s">
        <v>6</v>
      </c>
      <c r="Q9" s="133"/>
      <c r="R9" s="133" t="s">
        <v>7</v>
      </c>
      <c r="S9" s="133"/>
      <c r="T9" s="133" t="s">
        <v>8</v>
      </c>
      <c r="U9" s="133"/>
      <c r="V9" s="133" t="s">
        <v>21</v>
      </c>
      <c r="W9" s="133"/>
      <c r="X9" s="133" t="s">
        <v>22</v>
      </c>
      <c r="Y9" s="133"/>
      <c r="Z9" s="133" t="s">
        <v>9</v>
      </c>
      <c r="AA9" s="133"/>
      <c r="AB9" s="11" t="s">
        <v>223</v>
      </c>
      <c r="AC9" s="11" t="s">
        <v>224</v>
      </c>
    </row>
    <row r="10" spans="1:29" ht="12.75" customHeight="1">
      <c r="A10" s="22" t="s">
        <v>400</v>
      </c>
      <c r="B10" s="23">
        <f>Instructions!$A$9-1</f>
        <v>2015</v>
      </c>
      <c r="C10" s="22" t="s">
        <v>2</v>
      </c>
      <c r="D10" s="134"/>
      <c r="E10" s="135"/>
      <c r="F10" s="134"/>
      <c r="G10" s="135"/>
      <c r="H10" s="134"/>
      <c r="I10" s="135"/>
      <c r="J10" s="134"/>
      <c r="K10" s="135"/>
      <c r="L10" s="134"/>
      <c r="M10" s="135"/>
      <c r="N10" s="134"/>
      <c r="O10" s="135"/>
      <c r="P10" s="134"/>
      <c r="Q10" s="135"/>
      <c r="R10" s="134"/>
      <c r="S10" s="135"/>
      <c r="T10" s="134"/>
      <c r="U10" s="135"/>
      <c r="V10" s="134"/>
      <c r="W10" s="135"/>
      <c r="X10" s="134"/>
      <c r="Y10" s="135"/>
      <c r="Z10" s="134"/>
      <c r="AA10" s="135"/>
      <c r="AB10" s="5"/>
      <c r="AC10" s="5"/>
    </row>
    <row r="11" spans="1:29" ht="12.75" customHeight="1">
      <c r="A11" s="17" t="s">
        <v>401</v>
      </c>
      <c r="B11" s="23">
        <f>Instructions!$A$9</f>
        <v>2016</v>
      </c>
      <c r="C11" s="22" t="s">
        <v>2</v>
      </c>
      <c r="D11" s="134"/>
      <c r="E11" s="135"/>
      <c r="F11" s="134"/>
      <c r="G11" s="135"/>
      <c r="H11" s="138"/>
      <c r="I11" s="139"/>
      <c r="J11" s="138"/>
      <c r="K11" s="139"/>
      <c r="L11" s="138"/>
      <c r="M11" s="139"/>
      <c r="N11" s="138"/>
      <c r="O11" s="139"/>
      <c r="P11" s="138"/>
      <c r="Q11" s="139"/>
      <c r="R11" s="138"/>
      <c r="S11" s="139"/>
      <c r="T11" s="138"/>
      <c r="U11" s="139"/>
      <c r="V11" s="138"/>
      <c r="W11" s="139"/>
      <c r="X11" s="138"/>
      <c r="Y11" s="139"/>
      <c r="Z11" s="138"/>
      <c r="AA11" s="139"/>
      <c r="AB11" s="5"/>
      <c r="AC11" s="5"/>
    </row>
    <row r="12" spans="1:29" ht="12.75" customHeight="1">
      <c r="A12" s="17" t="s">
        <v>402</v>
      </c>
      <c r="B12" s="23">
        <f>Instructions!$A$9</f>
        <v>2016</v>
      </c>
      <c r="C12" s="22" t="s">
        <v>2</v>
      </c>
      <c r="D12" s="134"/>
      <c r="E12" s="135"/>
      <c r="F12" s="134"/>
      <c r="G12" s="135"/>
      <c r="H12" s="134"/>
      <c r="I12" s="135"/>
      <c r="J12" s="134"/>
      <c r="K12" s="135"/>
      <c r="L12" s="134"/>
      <c r="M12" s="135"/>
      <c r="N12" s="134"/>
      <c r="O12" s="135"/>
      <c r="P12" s="134"/>
      <c r="Q12" s="135"/>
      <c r="R12" s="134"/>
      <c r="S12" s="135"/>
      <c r="T12" s="134"/>
      <c r="U12" s="135"/>
      <c r="V12" s="134"/>
      <c r="W12" s="135"/>
      <c r="X12" s="134"/>
      <c r="Y12" s="135"/>
      <c r="Z12" s="134"/>
      <c r="AA12" s="135"/>
      <c r="AB12" s="5"/>
      <c r="AC12" s="5"/>
    </row>
    <row r="13" spans="1:29" ht="12.75" customHeight="1">
      <c r="A13" s="17" t="s">
        <v>403</v>
      </c>
      <c r="B13" s="23">
        <f>Instructions!$A$9+1</f>
        <v>2017</v>
      </c>
      <c r="C13" s="22" t="s">
        <v>2</v>
      </c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34"/>
      <c r="O13" s="135"/>
      <c r="P13" s="134"/>
      <c r="Q13" s="135"/>
      <c r="R13" s="134"/>
      <c r="S13" s="135"/>
      <c r="T13" s="134"/>
      <c r="U13" s="135"/>
      <c r="V13" s="134"/>
      <c r="W13" s="135"/>
      <c r="X13" s="134"/>
      <c r="Y13" s="135"/>
      <c r="Z13" s="134"/>
      <c r="AA13" s="135"/>
      <c r="AB13" s="5"/>
      <c r="AC13" s="5"/>
    </row>
    <row r="14" spans="1:29" ht="12.75" customHeight="1">
      <c r="A14" s="17" t="s">
        <v>404</v>
      </c>
      <c r="B14" s="23">
        <f>Instructions!$A$9+2</f>
        <v>2018</v>
      </c>
      <c r="C14" s="22" t="s">
        <v>2</v>
      </c>
      <c r="D14" s="134"/>
      <c r="E14" s="135"/>
      <c r="F14" s="134"/>
      <c r="G14" s="135"/>
      <c r="H14" s="138"/>
      <c r="I14" s="139"/>
      <c r="J14" s="138"/>
      <c r="K14" s="139"/>
      <c r="L14" s="138"/>
      <c r="M14" s="139"/>
      <c r="N14" s="138"/>
      <c r="O14" s="139"/>
      <c r="P14" s="138"/>
      <c r="Q14" s="139"/>
      <c r="R14" s="138"/>
      <c r="S14" s="139"/>
      <c r="T14" s="138"/>
      <c r="U14" s="139"/>
      <c r="V14" s="138"/>
      <c r="W14" s="139"/>
      <c r="X14" s="138"/>
      <c r="Y14" s="139"/>
      <c r="Z14" s="138"/>
      <c r="AA14" s="139"/>
      <c r="AB14" s="5"/>
      <c r="AC14" s="5"/>
    </row>
    <row r="16" spans="1:29" ht="12.75" customHeight="1">
      <c r="A16" s="34" t="s">
        <v>158</v>
      </c>
      <c r="B16" s="36" t="s">
        <v>17</v>
      </c>
      <c r="C16" s="36" t="s">
        <v>14</v>
      </c>
      <c r="D16" s="11" t="str">
        <f>Instructions!$A$9-1&amp;" (S)"</f>
        <v>2015 (S)</v>
      </c>
      <c r="E16" s="11" t="str">
        <f>Instructions!$A$9&amp;" (S)"</f>
        <v>2016 (S)</v>
      </c>
      <c r="F16" s="11" t="str">
        <f>Instructions!$A$9+1&amp;" (S)"</f>
        <v>2017 (S)</v>
      </c>
      <c r="G16" s="11" t="str">
        <f>Instructions!$A$9+2&amp;" (S)"</f>
        <v>2018 (S)</v>
      </c>
      <c r="H16" s="11" t="str">
        <f>Instructions!$A$9+3&amp;" (S)"</f>
        <v>2019 (S)</v>
      </c>
      <c r="I16" s="11" t="str">
        <f>Instructions!$A$9+4&amp;" (S)"</f>
        <v>2020 (S)</v>
      </c>
      <c r="J16" s="11" t="str">
        <f>Instructions!$A$9+5&amp;" (S)"</f>
        <v>2021 (S)</v>
      </c>
      <c r="K16" s="11" t="str">
        <f>Instructions!$A$9+6&amp;" (S)"</f>
        <v>2022 (S)</v>
      </c>
      <c r="L16" s="11" t="str">
        <f>Instructions!$A$9+7&amp;" (S)"</f>
        <v>2023 (S)</v>
      </c>
      <c r="M16" s="11" t="str">
        <f>Instructions!$A$9+8&amp;" (S)"</f>
        <v>2024 (S)</v>
      </c>
      <c r="N16" s="11" t="str">
        <f>Instructions!$A$9+9&amp;" (S)"</f>
        <v>2025 (S)</v>
      </c>
      <c r="O16" s="11" t="str">
        <f>Instructions!$A$9+10&amp;" (S)"</f>
        <v>2026 (S)</v>
      </c>
      <c r="P16" s="11" t="str">
        <f>Instructions!$A$9-1&amp;"-"&amp;Instructions!$A$9-2000 &amp; " (W)"</f>
        <v>2015-16 (W)</v>
      </c>
      <c r="Q16" s="11" t="str">
        <f>Instructions!$A$9&amp;"-"&amp;Instructions!$A$9-1999 &amp; " (W)"</f>
        <v>2016-17 (W)</v>
      </c>
      <c r="R16" s="11" t="str">
        <f>Instructions!$A$9+1&amp;"-"&amp;Instructions!$A$9-1998 &amp; " (W)"</f>
        <v>2017-18 (W)</v>
      </c>
      <c r="S16" s="11" t="str">
        <f>Instructions!$A$9+2&amp;"-"&amp;Instructions!$A$9-1997 &amp; " (W)"</f>
        <v>2018-19 (W)</v>
      </c>
      <c r="T16" s="11" t="str">
        <f>Instructions!$A$9+3&amp;"-"&amp;Instructions!$A$9-1996 &amp; " (W)"</f>
        <v>2019-20 (W)</v>
      </c>
      <c r="U16" s="11" t="str">
        <f>Instructions!$A$9+4&amp;"-"&amp;Instructions!$A$9-1995 &amp; " (W)"</f>
        <v>2020-21 (W)</v>
      </c>
      <c r="V16" s="11" t="str">
        <f>Instructions!$A$9+5&amp;"-"&amp;Instructions!$A$9-1994 &amp; " (W)"</f>
        <v>2021-22 (W)</v>
      </c>
      <c r="W16" s="11" t="str">
        <f>Instructions!$A$9+6&amp;"-"&amp;Instructions!$A$9-1993 &amp; " (W)"</f>
        <v>2022-23 (W)</v>
      </c>
      <c r="X16" s="11" t="str">
        <f>Instructions!$A$9+7&amp;"-"&amp;Instructions!$A$9-1992 &amp; " (W)"</f>
        <v>2023-24 (W)</v>
      </c>
      <c r="Y16" s="11" t="str">
        <f>Instructions!$A$9+8&amp;"-"&amp;Instructions!$A$9-1991 &amp; " (W)"</f>
        <v>2024-25 (W)</v>
      </c>
      <c r="Z16" s="11" t="str">
        <f>Instructions!$A$9+9&amp;"-"&amp;Instructions!$A$9-1990 &amp; " (W)"</f>
        <v>2025-26 (W)</v>
      </c>
      <c r="AA16" s="11" t="str">
        <f>Instructions!$A$9+10&amp;"-"&amp;Instructions!$A$9-1989 &amp; " (W)"</f>
        <v>2026-27 (W)</v>
      </c>
      <c r="AB16" s="11" t="s">
        <v>223</v>
      </c>
      <c r="AC16" s="11" t="s">
        <v>224</v>
      </c>
    </row>
    <row r="17" spans="1:29" ht="12.75" customHeight="1">
      <c r="A17" s="14" t="s">
        <v>405</v>
      </c>
      <c r="B17" s="17" t="str">
        <f>Instructions!$A$9+2&amp;"-"&amp;Instructions!$A$9+"10"</f>
        <v>2018-2026</v>
      </c>
      <c r="C17" s="22" t="s">
        <v>2</v>
      </c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9" spans="1:29" ht="12.75" customHeight="1">
      <c r="A19" s="34" t="s">
        <v>16</v>
      </c>
      <c r="B19" s="36" t="s">
        <v>17</v>
      </c>
      <c r="C19" s="36" t="s">
        <v>14</v>
      </c>
      <c r="D19" s="11" t="str">
        <f>D16</f>
        <v>2015 (S)</v>
      </c>
      <c r="E19" s="11" t="str">
        <f t="shared" ref="E19:AA19" si="0">E16</f>
        <v>2016 (S)</v>
      </c>
      <c r="F19" s="11" t="str">
        <f t="shared" si="0"/>
        <v>2017 (S)</v>
      </c>
      <c r="G19" s="11" t="str">
        <f t="shared" si="0"/>
        <v>2018 (S)</v>
      </c>
      <c r="H19" s="11" t="str">
        <f t="shared" si="0"/>
        <v>2019 (S)</v>
      </c>
      <c r="I19" s="11" t="str">
        <f t="shared" si="0"/>
        <v>2020 (S)</v>
      </c>
      <c r="J19" s="11" t="str">
        <f t="shared" si="0"/>
        <v>2021 (S)</v>
      </c>
      <c r="K19" s="11" t="str">
        <f t="shared" si="0"/>
        <v>2022 (S)</v>
      </c>
      <c r="L19" s="11" t="str">
        <f t="shared" si="0"/>
        <v>2023 (S)</v>
      </c>
      <c r="M19" s="11" t="str">
        <f t="shared" si="0"/>
        <v>2024 (S)</v>
      </c>
      <c r="N19" s="11" t="str">
        <f t="shared" si="0"/>
        <v>2025 (S)</v>
      </c>
      <c r="O19" s="11" t="str">
        <f t="shared" si="0"/>
        <v>2026 (S)</v>
      </c>
      <c r="P19" s="11" t="str">
        <f t="shared" si="0"/>
        <v>2015-16 (W)</v>
      </c>
      <c r="Q19" s="11" t="str">
        <f t="shared" si="0"/>
        <v>2016-17 (W)</v>
      </c>
      <c r="R19" s="11" t="str">
        <f t="shared" si="0"/>
        <v>2017-18 (W)</v>
      </c>
      <c r="S19" s="11" t="str">
        <f t="shared" si="0"/>
        <v>2018-19 (W)</v>
      </c>
      <c r="T19" s="11" t="str">
        <f t="shared" si="0"/>
        <v>2019-20 (W)</v>
      </c>
      <c r="U19" s="11" t="str">
        <f t="shared" si="0"/>
        <v>2020-21 (W)</v>
      </c>
      <c r="V19" s="11" t="str">
        <f t="shared" si="0"/>
        <v>2021-22 (W)</v>
      </c>
      <c r="W19" s="11" t="str">
        <f t="shared" si="0"/>
        <v>2022-23 (W)</v>
      </c>
      <c r="X19" s="11" t="str">
        <f t="shared" si="0"/>
        <v>2023-24 (W)</v>
      </c>
      <c r="Y19" s="11" t="str">
        <f t="shared" si="0"/>
        <v>2024-25 (W)</v>
      </c>
      <c r="Z19" s="11" t="str">
        <f t="shared" si="0"/>
        <v>2025-26 (W)</v>
      </c>
      <c r="AA19" s="11" t="str">
        <f t="shared" si="0"/>
        <v>2026-27 (W)</v>
      </c>
      <c r="AB19" s="11" t="s">
        <v>223</v>
      </c>
      <c r="AC19" s="11" t="s">
        <v>224</v>
      </c>
    </row>
    <row r="20" spans="1:29" ht="12.75" customHeight="1">
      <c r="A20" s="72" t="s">
        <v>180</v>
      </c>
      <c r="B20" s="17" t="str">
        <f>Instructions!$A$9&amp;"-"&amp;Instructions!$A$9+"10"</f>
        <v>2016-2026</v>
      </c>
      <c r="C20" s="22" t="s">
        <v>2</v>
      </c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2.75" customHeight="1">
      <c r="A21" s="24" t="s">
        <v>406</v>
      </c>
      <c r="B21" s="17" t="str">
        <f>Instructions!$A$9&amp;"-"&amp;Instructions!$A$9+"10"</f>
        <v>2016-2026</v>
      </c>
      <c r="C21" s="22" t="s">
        <v>2</v>
      </c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>
      <c r="A22" s="37" t="s">
        <v>393</v>
      </c>
      <c r="B22" s="17" t="str">
        <f>Instructions!$A$9&amp;"-"&amp;Instructions!$A$9+"10"</f>
        <v>2016-2026</v>
      </c>
      <c r="C22" s="22" t="s">
        <v>2</v>
      </c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4" spans="1:29" ht="12.75" customHeight="1">
      <c r="A24" s="34" t="s">
        <v>155</v>
      </c>
      <c r="B24" s="36" t="s">
        <v>17</v>
      </c>
      <c r="C24" s="36" t="s">
        <v>14</v>
      </c>
      <c r="D24" s="11" t="str">
        <f>D16</f>
        <v>2015 (S)</v>
      </c>
      <c r="E24" s="11" t="str">
        <f t="shared" ref="E24:AA24" si="1">E16</f>
        <v>2016 (S)</v>
      </c>
      <c r="F24" s="11" t="str">
        <f t="shared" si="1"/>
        <v>2017 (S)</v>
      </c>
      <c r="G24" s="11" t="str">
        <f t="shared" si="1"/>
        <v>2018 (S)</v>
      </c>
      <c r="H24" s="11" t="str">
        <f t="shared" si="1"/>
        <v>2019 (S)</v>
      </c>
      <c r="I24" s="11" t="str">
        <f t="shared" si="1"/>
        <v>2020 (S)</v>
      </c>
      <c r="J24" s="11" t="str">
        <f t="shared" si="1"/>
        <v>2021 (S)</v>
      </c>
      <c r="K24" s="11" t="str">
        <f t="shared" si="1"/>
        <v>2022 (S)</v>
      </c>
      <c r="L24" s="11" t="str">
        <f t="shared" si="1"/>
        <v>2023 (S)</v>
      </c>
      <c r="M24" s="11" t="str">
        <f t="shared" si="1"/>
        <v>2024 (S)</v>
      </c>
      <c r="N24" s="11" t="str">
        <f t="shared" si="1"/>
        <v>2025 (S)</v>
      </c>
      <c r="O24" s="11" t="str">
        <f t="shared" si="1"/>
        <v>2026 (S)</v>
      </c>
      <c r="P24" s="11" t="str">
        <f t="shared" si="1"/>
        <v>2015-16 (W)</v>
      </c>
      <c r="Q24" s="11" t="str">
        <f t="shared" si="1"/>
        <v>2016-17 (W)</v>
      </c>
      <c r="R24" s="11" t="str">
        <f t="shared" si="1"/>
        <v>2017-18 (W)</v>
      </c>
      <c r="S24" s="11" t="str">
        <f t="shared" si="1"/>
        <v>2018-19 (W)</v>
      </c>
      <c r="T24" s="11" t="str">
        <f t="shared" si="1"/>
        <v>2019-20 (W)</v>
      </c>
      <c r="U24" s="11" t="str">
        <f t="shared" si="1"/>
        <v>2020-21 (W)</v>
      </c>
      <c r="V24" s="11" t="str">
        <f t="shared" si="1"/>
        <v>2021-22 (W)</v>
      </c>
      <c r="W24" s="11" t="str">
        <f t="shared" si="1"/>
        <v>2022-23 (W)</v>
      </c>
      <c r="X24" s="11" t="str">
        <f t="shared" si="1"/>
        <v>2023-24 (W)</v>
      </c>
      <c r="Y24" s="11" t="str">
        <f t="shared" si="1"/>
        <v>2024-25 (W)</v>
      </c>
      <c r="Z24" s="11" t="str">
        <f t="shared" si="1"/>
        <v>2025-26 (W)</v>
      </c>
      <c r="AA24" s="11" t="str">
        <f t="shared" si="1"/>
        <v>2026-27 (W)</v>
      </c>
      <c r="AB24" s="11" t="s">
        <v>223</v>
      </c>
      <c r="AC24" s="11" t="s">
        <v>224</v>
      </c>
    </row>
    <row r="25" spans="1:29" ht="12.75" hidden="1" customHeight="1">
      <c r="A25" s="131" t="s">
        <v>182</v>
      </c>
      <c r="B25" s="126" t="str">
        <f>Instructions!$A$9&amp;"-"&amp;Instructions!$A$9+"10"</f>
        <v>2016-2026</v>
      </c>
      <c r="C25" s="127" t="s">
        <v>2</v>
      </c>
      <c r="D25" s="6"/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6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5"/>
      <c r="AC25" s="5"/>
    </row>
    <row r="26" spans="1:29" ht="12.75" customHeight="1">
      <c r="A26" s="14" t="s">
        <v>181</v>
      </c>
      <c r="B26" s="17" t="str">
        <f>Instructions!$A$9&amp;"-"&amp;Instructions!$A$9+"10"</f>
        <v>2016-2026</v>
      </c>
      <c r="C26" s="22" t="s">
        <v>2</v>
      </c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>
      <c r="A27" s="14" t="s">
        <v>1</v>
      </c>
      <c r="B27" s="17" t="str">
        <f>Instructions!$A$9&amp;"-"&amp;Instructions!$A$9+"10"</f>
        <v>2016-2026</v>
      </c>
      <c r="C27" s="22" t="s">
        <v>2</v>
      </c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2.75" customHeight="1">
      <c r="A28" s="14" t="s">
        <v>407</v>
      </c>
      <c r="B28" s="17" t="str">
        <f>Instructions!$A$9&amp;"-"&amp;Instructions!$A$9+"10"</f>
        <v>2016-2026</v>
      </c>
      <c r="C28" s="22" t="s">
        <v>2</v>
      </c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2.6" customHeight="1">
      <c r="P29" s="3"/>
      <c r="Q29" s="3"/>
      <c r="R29" s="3"/>
    </row>
    <row r="30" spans="1:29" ht="12.75" customHeight="1">
      <c r="A30" s="35" t="s">
        <v>173</v>
      </c>
      <c r="B30" s="36" t="s">
        <v>17</v>
      </c>
      <c r="C30" s="36" t="s">
        <v>14</v>
      </c>
      <c r="D30" s="11" t="str">
        <f t="shared" ref="D30:Z30" si="2">D16</f>
        <v>2015 (S)</v>
      </c>
      <c r="E30" s="11" t="str">
        <f t="shared" si="2"/>
        <v>2016 (S)</v>
      </c>
      <c r="F30" s="11" t="str">
        <f t="shared" si="2"/>
        <v>2017 (S)</v>
      </c>
      <c r="G30" s="11" t="str">
        <f t="shared" si="2"/>
        <v>2018 (S)</v>
      </c>
      <c r="H30" s="11" t="str">
        <f t="shared" si="2"/>
        <v>2019 (S)</v>
      </c>
      <c r="I30" s="11" t="str">
        <f t="shared" si="2"/>
        <v>2020 (S)</v>
      </c>
      <c r="J30" s="11" t="str">
        <f t="shared" si="2"/>
        <v>2021 (S)</v>
      </c>
      <c r="K30" s="11" t="str">
        <f t="shared" si="2"/>
        <v>2022 (S)</v>
      </c>
      <c r="L30" s="11" t="str">
        <f t="shared" si="2"/>
        <v>2023 (S)</v>
      </c>
      <c r="M30" s="11" t="str">
        <f t="shared" si="2"/>
        <v>2024 (S)</v>
      </c>
      <c r="N30" s="11" t="str">
        <f t="shared" si="2"/>
        <v>2025 (S)</v>
      </c>
      <c r="O30" s="11" t="str">
        <f t="shared" si="2"/>
        <v>2026 (S)</v>
      </c>
      <c r="P30" s="11" t="str">
        <f t="shared" si="2"/>
        <v>2015-16 (W)</v>
      </c>
      <c r="Q30" s="11" t="str">
        <f t="shared" si="2"/>
        <v>2016-17 (W)</v>
      </c>
      <c r="R30" s="11" t="str">
        <f t="shared" si="2"/>
        <v>2017-18 (W)</v>
      </c>
      <c r="S30" s="11" t="str">
        <f t="shared" si="2"/>
        <v>2018-19 (W)</v>
      </c>
      <c r="T30" s="11" t="str">
        <f t="shared" si="2"/>
        <v>2019-20 (W)</v>
      </c>
      <c r="U30" s="11" t="str">
        <f t="shared" si="2"/>
        <v>2020-21 (W)</v>
      </c>
      <c r="V30" s="11" t="str">
        <f t="shared" si="2"/>
        <v>2021-22 (W)</v>
      </c>
      <c r="W30" s="11" t="str">
        <f t="shared" si="2"/>
        <v>2022-23 (W)</v>
      </c>
      <c r="X30" s="11" t="str">
        <f t="shared" si="2"/>
        <v>2023-24 (W)</v>
      </c>
      <c r="Y30" s="11" t="str">
        <f t="shared" si="2"/>
        <v>2024-25 (W)</v>
      </c>
      <c r="Z30" s="11" t="str">
        <f t="shared" si="2"/>
        <v>2025-26 (W)</v>
      </c>
      <c r="AA30" s="11" t="str">
        <f>AA16</f>
        <v>2026-27 (W)</v>
      </c>
      <c r="AB30" s="11" t="s">
        <v>223</v>
      </c>
      <c r="AC30" s="11" t="s">
        <v>224</v>
      </c>
    </row>
    <row r="31" spans="1:29" ht="12.75" customHeight="1">
      <c r="A31" s="24" t="s">
        <v>172</v>
      </c>
      <c r="B31" s="17" t="str">
        <f>Instructions!$A$9-1&amp;"-"&amp;Instructions!$A$9+"10"</f>
        <v>2015-2026</v>
      </c>
      <c r="C31" s="17" t="s">
        <v>23</v>
      </c>
      <c r="D31" s="6"/>
      <c r="E31" s="106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5"/>
      <c r="AC31" s="5"/>
    </row>
  </sheetData>
  <mergeCells count="144">
    <mergeCell ref="Z9:AA9"/>
    <mergeCell ref="J9:K9"/>
    <mergeCell ref="L9:M9"/>
    <mergeCell ref="N9:O9"/>
    <mergeCell ref="P9:Q9"/>
    <mergeCell ref="R9:S9"/>
    <mergeCell ref="T9:U9"/>
    <mergeCell ref="D14:E14"/>
    <mergeCell ref="F14:G14"/>
    <mergeCell ref="H14:I14"/>
    <mergeCell ref="D9:E9"/>
    <mergeCell ref="F9:G9"/>
    <mergeCell ref="H9:I9"/>
    <mergeCell ref="D10:E10"/>
    <mergeCell ref="F10:G10"/>
    <mergeCell ref="H10:I10"/>
    <mergeCell ref="Z13:AA13"/>
    <mergeCell ref="J14:K14"/>
    <mergeCell ref="L14:M14"/>
    <mergeCell ref="Z14:AA14"/>
    <mergeCell ref="N14:O14"/>
    <mergeCell ref="P14:Q14"/>
    <mergeCell ref="R14:S14"/>
    <mergeCell ref="T14:U14"/>
    <mergeCell ref="V14:W14"/>
    <mergeCell ref="X14:Y14"/>
    <mergeCell ref="N13:O13"/>
    <mergeCell ref="P13:Q13"/>
    <mergeCell ref="R13:S13"/>
    <mergeCell ref="T13:U13"/>
    <mergeCell ref="V13:W13"/>
    <mergeCell ref="X13:Y13"/>
    <mergeCell ref="R12:S12"/>
    <mergeCell ref="T12:U12"/>
    <mergeCell ref="V12:W12"/>
    <mergeCell ref="X12:Y12"/>
    <mergeCell ref="Z12:AA12"/>
    <mergeCell ref="D13:E13"/>
    <mergeCell ref="F13:G13"/>
    <mergeCell ref="H13:I13"/>
    <mergeCell ref="J13:K13"/>
    <mergeCell ref="L13:M13"/>
    <mergeCell ref="V11:W11"/>
    <mergeCell ref="X11:Y11"/>
    <mergeCell ref="Z11:AA11"/>
    <mergeCell ref="D12:E12"/>
    <mergeCell ref="F12:G12"/>
    <mergeCell ref="H12:I12"/>
    <mergeCell ref="J12:K12"/>
    <mergeCell ref="L12:M12"/>
    <mergeCell ref="N12:O12"/>
    <mergeCell ref="P12:Q12"/>
    <mergeCell ref="Z10:AA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J10:K10"/>
    <mergeCell ref="L10:M10"/>
    <mergeCell ref="N10:O10"/>
    <mergeCell ref="P10:Q10"/>
    <mergeCell ref="R10:S10"/>
    <mergeCell ref="T10:U10"/>
    <mergeCell ref="T7:U7"/>
    <mergeCell ref="V7:W7"/>
    <mergeCell ref="X7:Y7"/>
    <mergeCell ref="V10:W10"/>
    <mergeCell ref="X10:Y10"/>
    <mergeCell ref="V9:W9"/>
    <mergeCell ref="X9:Y9"/>
    <mergeCell ref="F2:G2"/>
    <mergeCell ref="P7:Q7"/>
    <mergeCell ref="F7:G7"/>
    <mergeCell ref="V6:W6"/>
    <mergeCell ref="P3:Q3"/>
    <mergeCell ref="R3:S3"/>
    <mergeCell ref="T3:U3"/>
    <mergeCell ref="V3:W3"/>
    <mergeCell ref="X3:Y3"/>
    <mergeCell ref="Z7:AA7"/>
    <mergeCell ref="D7:E7"/>
    <mergeCell ref="H7:I7"/>
    <mergeCell ref="J7:K7"/>
    <mergeCell ref="L7:M7"/>
    <mergeCell ref="N7:O7"/>
    <mergeCell ref="D2:E2"/>
    <mergeCell ref="R7:S7"/>
    <mergeCell ref="L6:M6"/>
    <mergeCell ref="R4:S4"/>
    <mergeCell ref="T4:U4"/>
    <mergeCell ref="V4:W4"/>
    <mergeCell ref="H2:I2"/>
    <mergeCell ref="P2:Q2"/>
    <mergeCell ref="N2:O2"/>
    <mergeCell ref="L2:M2"/>
    <mergeCell ref="J2:K2"/>
    <mergeCell ref="Z6:AA6"/>
    <mergeCell ref="X6:Y6"/>
    <mergeCell ref="P4:Q4"/>
    <mergeCell ref="X4:Y4"/>
    <mergeCell ref="Z4:AA4"/>
    <mergeCell ref="R6:S6"/>
    <mergeCell ref="T6:U6"/>
    <mergeCell ref="D6:E6"/>
    <mergeCell ref="F6:G6"/>
    <mergeCell ref="H6:I6"/>
    <mergeCell ref="J6:K6"/>
    <mergeCell ref="N6:O6"/>
    <mergeCell ref="P6:Q6"/>
    <mergeCell ref="D4:E4"/>
    <mergeCell ref="F4:G4"/>
    <mergeCell ref="H4:I4"/>
    <mergeCell ref="J4:K4"/>
    <mergeCell ref="L4:M4"/>
    <mergeCell ref="N4:O4"/>
    <mergeCell ref="Z3:AA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R1:S1"/>
    <mergeCell ref="T1:U1"/>
    <mergeCell ref="V1:W1"/>
    <mergeCell ref="X1:Y1"/>
    <mergeCell ref="Z1:AA1"/>
    <mergeCell ref="P1:Q1"/>
    <mergeCell ref="D1:E1"/>
    <mergeCell ref="F1:G1"/>
    <mergeCell ref="H1:I1"/>
    <mergeCell ref="J1:K1"/>
    <mergeCell ref="L1:M1"/>
    <mergeCell ref="N1:O1"/>
  </mergeCells>
  <conditionalFormatting sqref="AB2:AB4 AB20:AC21">
    <cfRule type="containsBlanks" dxfId="152" priority="47" stopIfTrue="1">
      <formula>LEN(TRIM(AB2))=0</formula>
    </cfRule>
  </conditionalFormatting>
  <conditionalFormatting sqref="AB7">
    <cfRule type="containsBlanks" dxfId="151" priority="46" stopIfTrue="1">
      <formula>LEN(TRIM(AB7))=0</formula>
    </cfRule>
  </conditionalFormatting>
  <conditionalFormatting sqref="AB10:AB12">
    <cfRule type="containsBlanks" dxfId="150" priority="45" stopIfTrue="1">
      <formula>LEN(TRIM(AB10))=0</formula>
    </cfRule>
  </conditionalFormatting>
  <conditionalFormatting sqref="AB17">
    <cfRule type="containsBlanks" dxfId="149" priority="44" stopIfTrue="1">
      <formula>LEN(TRIM(AB17))=0</formula>
    </cfRule>
  </conditionalFormatting>
  <conditionalFormatting sqref="AB25:AB27">
    <cfRule type="containsBlanks" dxfId="148" priority="42" stopIfTrue="1">
      <formula>LEN(TRIM(AB25))=0</formula>
    </cfRule>
  </conditionalFormatting>
  <conditionalFormatting sqref="AB13">
    <cfRule type="containsBlanks" dxfId="147" priority="38" stopIfTrue="1">
      <formula>LEN(TRIM(AB13))=0</formula>
    </cfRule>
  </conditionalFormatting>
  <conditionalFormatting sqref="AB28">
    <cfRule type="containsBlanks" dxfId="146" priority="40" stopIfTrue="1">
      <formula>LEN(TRIM(AB28))=0</formula>
    </cfRule>
  </conditionalFormatting>
  <conditionalFormatting sqref="AB22">
    <cfRule type="containsBlanks" dxfId="145" priority="39" stopIfTrue="1">
      <formula>LEN(TRIM(AB22))=0</formula>
    </cfRule>
  </conditionalFormatting>
  <conditionalFormatting sqref="AB14">
    <cfRule type="containsBlanks" dxfId="144" priority="37" stopIfTrue="1">
      <formula>LEN(TRIM(AB14))=0</formula>
    </cfRule>
  </conditionalFormatting>
  <conditionalFormatting sqref="AC2:AC4">
    <cfRule type="containsBlanks" dxfId="143" priority="36" stopIfTrue="1">
      <formula>LEN(TRIM(AC2))=0</formula>
    </cfRule>
  </conditionalFormatting>
  <conditionalFormatting sqref="AC7">
    <cfRule type="containsBlanks" dxfId="142" priority="35" stopIfTrue="1">
      <formula>LEN(TRIM(AC7))=0</formula>
    </cfRule>
  </conditionalFormatting>
  <conditionalFormatting sqref="AC10:AC12">
    <cfRule type="containsBlanks" dxfId="141" priority="34" stopIfTrue="1">
      <formula>LEN(TRIM(AC10))=0</formula>
    </cfRule>
  </conditionalFormatting>
  <conditionalFormatting sqref="AC17">
    <cfRule type="containsBlanks" dxfId="140" priority="33" stopIfTrue="1">
      <formula>LEN(TRIM(AC17))=0</formula>
    </cfRule>
  </conditionalFormatting>
  <conditionalFormatting sqref="AC25:AC27">
    <cfRule type="containsBlanks" dxfId="139" priority="31" stopIfTrue="1">
      <formula>LEN(TRIM(AC25))=0</formula>
    </cfRule>
  </conditionalFormatting>
  <conditionalFormatting sqref="AB31:AC31">
    <cfRule type="containsBlanks" dxfId="138" priority="30" stopIfTrue="1">
      <formula>LEN(TRIM(AB31))=0</formula>
    </cfRule>
  </conditionalFormatting>
  <conditionalFormatting sqref="AC28">
    <cfRule type="containsBlanks" dxfId="137" priority="29" stopIfTrue="1">
      <formula>LEN(TRIM(AC28))=0</formula>
    </cfRule>
  </conditionalFormatting>
  <conditionalFormatting sqref="AC22">
    <cfRule type="containsBlanks" dxfId="136" priority="28" stopIfTrue="1">
      <formula>LEN(TRIM(AC22))=0</formula>
    </cfRule>
  </conditionalFormatting>
  <conditionalFormatting sqref="AC13">
    <cfRule type="containsBlanks" dxfId="135" priority="27" stopIfTrue="1">
      <formula>LEN(TRIM(AC13))=0</formula>
    </cfRule>
  </conditionalFormatting>
  <conditionalFormatting sqref="AC14">
    <cfRule type="containsBlanks" dxfId="134" priority="26" stopIfTrue="1">
      <formula>LEN(TRIM(AC14))=0</formula>
    </cfRule>
  </conditionalFormatting>
  <conditionalFormatting sqref="D2:D4 F2:F4">
    <cfRule type="containsBlanks" dxfId="133" priority="25" stopIfTrue="1">
      <formula>LEN(TRIM(D2))=0</formula>
    </cfRule>
  </conditionalFormatting>
  <conditionalFormatting sqref="J2:J4 L2:L4 N2 P2 R2 T2 V2 X2 Z2 H2:H4 Z4 X4 V4 T4 R4 P4 N4">
    <cfRule type="containsBlanks" dxfId="132" priority="24" stopIfTrue="1">
      <formula>LEN(TRIM(H2))=0</formula>
    </cfRule>
  </conditionalFormatting>
  <conditionalFormatting sqref="N3 P3 R3 T3 V3 X3 Z3">
    <cfRule type="containsBlanks" dxfId="131" priority="23" stopIfTrue="1">
      <formula>LEN(TRIM(N3))=0</formula>
    </cfRule>
  </conditionalFormatting>
  <conditionalFormatting sqref="J7 L7 N7 P7 R7 T7 V7 X7 Z7">
    <cfRule type="containsBlanks" dxfId="130" priority="22" stopIfTrue="1">
      <formula>LEN(TRIM(J7))=0</formula>
    </cfRule>
  </conditionalFormatting>
  <conditionalFormatting sqref="J10 L10 N10 P10 R10 T10 V10 X10 Z10 J12:J13 L12:L13 N12:N13 P12:P13 R12:R13 V12:V13 X12:X13 Z12:Z13 H10 H12:H13 F10:F13 D10:D13">
    <cfRule type="containsBlanks" dxfId="129" priority="21" stopIfTrue="1">
      <formula>LEN(TRIM(D10))=0</formula>
    </cfRule>
  </conditionalFormatting>
  <conditionalFormatting sqref="D14 F14">
    <cfRule type="containsBlanks" dxfId="128" priority="20" stopIfTrue="1">
      <formula>LEN(TRIM(D14))=0</formula>
    </cfRule>
  </conditionalFormatting>
  <conditionalFormatting sqref="T13">
    <cfRule type="containsBlanks" dxfId="127" priority="19" stopIfTrue="1">
      <formula>LEN(TRIM(T13))=0</formula>
    </cfRule>
  </conditionalFormatting>
  <conditionalFormatting sqref="T12">
    <cfRule type="containsBlanks" dxfId="126" priority="18" stopIfTrue="1">
      <formula>LEN(TRIM(T12))=0</formula>
    </cfRule>
  </conditionalFormatting>
  <conditionalFormatting sqref="G17:O17">
    <cfRule type="containsBlanks" dxfId="125" priority="17" stopIfTrue="1">
      <formula>LEN(TRIM(G17))=0</formula>
    </cfRule>
  </conditionalFormatting>
  <conditionalFormatting sqref="S17:U17">
    <cfRule type="containsBlanks" dxfId="124" priority="16" stopIfTrue="1">
      <formula>LEN(TRIM(S17))=0</formula>
    </cfRule>
  </conditionalFormatting>
  <conditionalFormatting sqref="Z17:AA17">
    <cfRule type="containsBlanks" dxfId="123" priority="15" stopIfTrue="1">
      <formula>LEN(TRIM(Z17))=0</formula>
    </cfRule>
  </conditionalFormatting>
  <conditionalFormatting sqref="V17">
    <cfRule type="containsBlanks" dxfId="122" priority="14" stopIfTrue="1">
      <formula>LEN(TRIM(V17))=0</formula>
    </cfRule>
  </conditionalFormatting>
  <conditionalFormatting sqref="W17">
    <cfRule type="containsBlanks" dxfId="121" priority="13" stopIfTrue="1">
      <formula>LEN(TRIM(W17))=0</formula>
    </cfRule>
  </conditionalFormatting>
  <conditionalFormatting sqref="X17">
    <cfRule type="containsBlanks" dxfId="120" priority="12" stopIfTrue="1">
      <formula>LEN(TRIM(X17))=0</formula>
    </cfRule>
  </conditionalFormatting>
  <conditionalFormatting sqref="Y17">
    <cfRule type="containsBlanks" dxfId="119" priority="11" stopIfTrue="1">
      <formula>LEN(TRIM(Y17))=0</formula>
    </cfRule>
  </conditionalFormatting>
  <conditionalFormatting sqref="E20:O20">
    <cfRule type="containsBlanks" dxfId="118" priority="10" stopIfTrue="1">
      <formula>LEN(TRIM(E20))=0</formula>
    </cfRule>
  </conditionalFormatting>
  <conditionalFormatting sqref="R20:AA20">
    <cfRule type="containsBlanks" dxfId="117" priority="9" stopIfTrue="1">
      <formula>LEN(TRIM(R20))=0</formula>
    </cfRule>
  </conditionalFormatting>
  <conditionalFormatting sqref="Q20">
    <cfRule type="containsBlanks" dxfId="116" priority="8" stopIfTrue="1">
      <formula>LEN(TRIM(Q20))=0</formula>
    </cfRule>
  </conditionalFormatting>
  <conditionalFormatting sqref="E21:O22">
    <cfRule type="containsBlanks" dxfId="115" priority="7" stopIfTrue="1">
      <formula>LEN(TRIM(E21))=0</formula>
    </cfRule>
  </conditionalFormatting>
  <conditionalFormatting sqref="Q21:AA22">
    <cfRule type="containsBlanks" dxfId="114" priority="6" stopIfTrue="1">
      <formula>LEN(TRIM(Q21))=0</formula>
    </cfRule>
  </conditionalFormatting>
  <conditionalFormatting sqref="E25:O28">
    <cfRule type="containsBlanks" dxfId="113" priority="5" stopIfTrue="1">
      <formula>LEN(TRIM(E25))=0</formula>
    </cfRule>
  </conditionalFormatting>
  <conditionalFormatting sqref="Q25:AA28">
    <cfRule type="containsBlanks" dxfId="112" priority="4" stopIfTrue="1">
      <formula>LEN(TRIM(Q25))=0</formula>
    </cfRule>
  </conditionalFormatting>
  <conditionalFormatting sqref="E31">
    <cfRule type="containsBlanks" dxfId="111" priority="3" stopIfTrue="1">
      <formula>LEN(TRIM(E31))=0</formula>
    </cfRule>
  </conditionalFormatting>
  <conditionalFormatting sqref="Q31:AA31">
    <cfRule type="containsBlanks" dxfId="110" priority="2" stopIfTrue="1">
      <formula>LEN(TRIM(Q31))=0</formula>
    </cfRule>
  </conditionalFormatting>
  <conditionalFormatting sqref="F31:P31">
    <cfRule type="containsBlanks" dxfId="109" priority="1" stopIfTrue="1">
      <formula>LEN(TRIM(F31))=0</formula>
    </cfRule>
  </conditionalFormatting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Q2096"/>
  <sheetViews>
    <sheetView showGridLines="0" zoomScale="70" zoomScaleNormal="70" workbookViewId="0">
      <pane ySplit="2" topLeftCell="A3" activePane="bottomLeft" state="frozen"/>
      <selection activeCell="G36" sqref="G36"/>
      <selection pane="bottomLeft" activeCell="G36" sqref="G36"/>
    </sheetView>
  </sheetViews>
  <sheetFormatPr defaultColWidth="9.140625" defaultRowHeight="12.75"/>
  <cols>
    <col min="1" max="1" width="25.85546875" style="44" bestFit="1" customWidth="1"/>
    <col min="2" max="2" width="10.5703125" style="44" bestFit="1" customWidth="1"/>
    <col min="3" max="3" width="12.140625" style="44" bestFit="1" customWidth="1"/>
    <col min="4" max="4" width="10.5703125" style="44" customWidth="1"/>
    <col min="5" max="5" width="14.140625" style="44" bestFit="1" customWidth="1"/>
    <col min="6" max="6" width="14.42578125" style="18" bestFit="1" customWidth="1"/>
    <col min="7" max="7" width="13.140625" style="18" bestFit="1" customWidth="1"/>
    <col min="8" max="8" width="13.42578125" style="18" bestFit="1" customWidth="1"/>
    <col min="9" max="9" width="12.140625" style="18" bestFit="1" customWidth="1"/>
    <col min="10" max="10" width="15.7109375" style="18" bestFit="1" customWidth="1"/>
    <col min="11" max="11" width="16" style="18" bestFit="1" customWidth="1"/>
    <col min="12" max="12" width="17.28515625" style="18" customWidth="1"/>
    <col min="13" max="13" width="24.5703125" style="71" bestFit="1" customWidth="1"/>
    <col min="14" max="14" width="30.5703125" style="71" bestFit="1" customWidth="1"/>
    <col min="15" max="15" width="18.85546875" style="18" bestFit="1" customWidth="1"/>
    <col min="16" max="16" width="16.5703125" style="18" bestFit="1" customWidth="1"/>
    <col min="17" max="17" width="15" style="18" bestFit="1" customWidth="1"/>
    <col min="18" max="18" width="8.7109375" style="18" customWidth="1"/>
    <col min="19" max="61" width="8.7109375" style="1" customWidth="1"/>
    <col min="62" max="63" width="20.42578125" style="1" customWidth="1"/>
    <col min="64" max="64" width="9.140625" style="1"/>
    <col min="65" max="65" width="25.85546875" style="1" bestFit="1" customWidth="1"/>
    <col min="66" max="66" width="9.140625" style="1" customWidth="1"/>
    <col min="67" max="67" width="12.5703125" style="1" customWidth="1"/>
    <col min="68" max="68" width="13.5703125" style="1" customWidth="1"/>
    <col min="69" max="16384" width="9.140625" style="1"/>
  </cols>
  <sheetData>
    <row r="1" spans="1:69" s="41" customFormat="1" ht="15" customHeight="1">
      <c r="A1" s="140" t="s">
        <v>314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1"/>
      <c r="R1" s="142" t="s">
        <v>24</v>
      </c>
      <c r="S1" s="144"/>
      <c r="T1" s="144"/>
      <c r="U1" s="144"/>
      <c r="V1" s="144"/>
      <c r="W1" s="144"/>
      <c r="X1" s="144"/>
      <c r="Y1" s="144"/>
      <c r="Z1" s="144"/>
      <c r="AA1" s="144"/>
      <c r="AB1" s="143"/>
      <c r="AC1" s="142" t="s">
        <v>25</v>
      </c>
      <c r="AD1" s="144"/>
      <c r="AE1" s="144"/>
      <c r="AF1" s="144"/>
      <c r="AG1" s="144"/>
      <c r="AH1" s="144"/>
      <c r="AI1" s="144"/>
      <c r="AJ1" s="144"/>
      <c r="AK1" s="144"/>
      <c r="AL1" s="144"/>
      <c r="AM1" s="143"/>
      <c r="AN1" s="142" t="s">
        <v>26</v>
      </c>
      <c r="AO1" s="144"/>
      <c r="AP1" s="144"/>
      <c r="AQ1" s="144"/>
      <c r="AR1" s="144"/>
      <c r="AS1" s="144"/>
      <c r="AT1" s="144"/>
      <c r="AU1" s="144"/>
      <c r="AV1" s="144"/>
      <c r="AW1" s="144"/>
      <c r="AX1" s="143"/>
      <c r="AY1" s="142" t="s">
        <v>27</v>
      </c>
      <c r="AZ1" s="144"/>
      <c r="BA1" s="144"/>
      <c r="BB1" s="144"/>
      <c r="BC1" s="144"/>
      <c r="BD1" s="144"/>
      <c r="BE1" s="144"/>
      <c r="BF1" s="144"/>
      <c r="BG1" s="144"/>
      <c r="BH1" s="144"/>
      <c r="BI1" s="143"/>
      <c r="BJ1" s="142" t="s">
        <v>174</v>
      </c>
      <c r="BK1" s="143"/>
      <c r="BL1" s="1"/>
      <c r="BM1" s="1"/>
    </row>
    <row r="2" spans="1:69">
      <c r="A2" s="42" t="s">
        <v>184</v>
      </c>
      <c r="B2" s="42" t="s">
        <v>177</v>
      </c>
      <c r="C2" s="42" t="s">
        <v>201</v>
      </c>
      <c r="D2" s="42" t="s">
        <v>28</v>
      </c>
      <c r="E2" s="42" t="s">
        <v>108</v>
      </c>
      <c r="F2" s="19" t="s">
        <v>109</v>
      </c>
      <c r="G2" s="19" t="s">
        <v>106</v>
      </c>
      <c r="H2" s="19" t="s">
        <v>107</v>
      </c>
      <c r="I2" s="19" t="s">
        <v>29</v>
      </c>
      <c r="J2" s="19" t="s">
        <v>30</v>
      </c>
      <c r="K2" s="19" t="s">
        <v>31</v>
      </c>
      <c r="L2" s="19" t="s">
        <v>225</v>
      </c>
      <c r="M2" s="70" t="s">
        <v>185</v>
      </c>
      <c r="N2" s="70" t="s">
        <v>325</v>
      </c>
      <c r="O2" s="19" t="s">
        <v>88</v>
      </c>
      <c r="P2" s="19" t="s">
        <v>163</v>
      </c>
      <c r="Q2" s="19" t="s">
        <v>164</v>
      </c>
      <c r="R2" s="11">
        <f>Instructions!$A$9</f>
        <v>2016</v>
      </c>
      <c r="S2" s="11">
        <f>Instructions!$A$9+1</f>
        <v>2017</v>
      </c>
      <c r="T2" s="11" t="str">
        <f>Instructions!$A$9+2&amp;""</f>
        <v>2018</v>
      </c>
      <c r="U2" s="11" t="str">
        <f>Instructions!$A$9+3&amp;""</f>
        <v>2019</v>
      </c>
      <c r="V2" s="11" t="str">
        <f>Instructions!$A$9+4&amp;""</f>
        <v>2020</v>
      </c>
      <c r="W2" s="11" t="str">
        <f>Instructions!$A$9+5&amp;""</f>
        <v>2021</v>
      </c>
      <c r="X2" s="11" t="str">
        <f>Instructions!$A$9+6&amp;""</f>
        <v>2022</v>
      </c>
      <c r="Y2" s="11" t="str">
        <f>Instructions!$A$9+7&amp;""</f>
        <v>2023</v>
      </c>
      <c r="Z2" s="11" t="str">
        <f>Instructions!$A$9+8&amp;""</f>
        <v>2024</v>
      </c>
      <c r="AA2" s="11" t="str">
        <f>Instructions!$A$9+9&amp;""</f>
        <v>2025</v>
      </c>
      <c r="AB2" s="11" t="str">
        <f>Instructions!$A$9+10&amp;""</f>
        <v>2026</v>
      </c>
      <c r="AC2" s="11" t="str">
        <f>Instructions!$A$9&amp;"-"&amp;Instructions!$A$9-1999</f>
        <v>2016-17</v>
      </c>
      <c r="AD2" s="11" t="str">
        <f>Instructions!$A$9+1&amp;"-"&amp;Instructions!$A$9-1998</f>
        <v>2017-18</v>
      </c>
      <c r="AE2" s="11" t="str">
        <f>Instructions!$A$9+2&amp;"-"&amp;Instructions!$A$9-1997</f>
        <v>2018-19</v>
      </c>
      <c r="AF2" s="11" t="str">
        <f>Instructions!$A$9+3&amp;"-"&amp;Instructions!$A$9-1996</f>
        <v>2019-20</v>
      </c>
      <c r="AG2" s="11" t="str">
        <f>Instructions!$A$9+4&amp;"-"&amp;Instructions!$A$9-1995</f>
        <v>2020-21</v>
      </c>
      <c r="AH2" s="11" t="str">
        <f>Instructions!$A$9+5&amp;"-"&amp;Instructions!$A$9-1994</f>
        <v>2021-22</v>
      </c>
      <c r="AI2" s="11" t="str">
        <f>Instructions!$A$9+6&amp;"-"&amp;Instructions!$A$9-1993</f>
        <v>2022-23</v>
      </c>
      <c r="AJ2" s="11" t="str">
        <f>Instructions!$A$9+7&amp;"-"&amp;Instructions!$A$9-1992</f>
        <v>2023-24</v>
      </c>
      <c r="AK2" s="11" t="str">
        <f>Instructions!$A$9+8&amp;"-"&amp;Instructions!$A$9-1991</f>
        <v>2024-25</v>
      </c>
      <c r="AL2" s="11" t="str">
        <f>Instructions!$A$9+9&amp;"-"&amp;Instructions!$A$9-1990</f>
        <v>2025-26</v>
      </c>
      <c r="AM2" s="11" t="str">
        <f>Instructions!$A$9+10&amp;"-"&amp;Instructions!$A$9-1989</f>
        <v>2026-27</v>
      </c>
      <c r="AN2" s="11">
        <f>R2</f>
        <v>2016</v>
      </c>
      <c r="AO2" s="11">
        <f t="shared" ref="AO2:BI2" si="0">S2</f>
        <v>2017</v>
      </c>
      <c r="AP2" s="11" t="str">
        <f t="shared" si="0"/>
        <v>2018</v>
      </c>
      <c r="AQ2" s="11" t="str">
        <f t="shared" si="0"/>
        <v>2019</v>
      </c>
      <c r="AR2" s="11" t="str">
        <f t="shared" si="0"/>
        <v>2020</v>
      </c>
      <c r="AS2" s="11" t="str">
        <f t="shared" si="0"/>
        <v>2021</v>
      </c>
      <c r="AT2" s="11" t="str">
        <f t="shared" si="0"/>
        <v>2022</v>
      </c>
      <c r="AU2" s="11" t="str">
        <f t="shared" si="0"/>
        <v>2023</v>
      </c>
      <c r="AV2" s="11" t="str">
        <f t="shared" si="0"/>
        <v>2024</v>
      </c>
      <c r="AW2" s="11" t="str">
        <f t="shared" si="0"/>
        <v>2025</v>
      </c>
      <c r="AX2" s="11" t="str">
        <f t="shared" si="0"/>
        <v>2026</v>
      </c>
      <c r="AY2" s="11" t="str">
        <f t="shared" si="0"/>
        <v>2016-17</v>
      </c>
      <c r="AZ2" s="11" t="str">
        <f t="shared" si="0"/>
        <v>2017-18</v>
      </c>
      <c r="BA2" s="11" t="str">
        <f t="shared" si="0"/>
        <v>2018-19</v>
      </c>
      <c r="BB2" s="11" t="str">
        <f t="shared" si="0"/>
        <v>2019-20</v>
      </c>
      <c r="BC2" s="11" t="str">
        <f t="shared" si="0"/>
        <v>2020-21</v>
      </c>
      <c r="BD2" s="11" t="str">
        <f t="shared" si="0"/>
        <v>2021-22</v>
      </c>
      <c r="BE2" s="11" t="str">
        <f t="shared" si="0"/>
        <v>2022-23</v>
      </c>
      <c r="BF2" s="11" t="str">
        <f t="shared" si="0"/>
        <v>2023-24</v>
      </c>
      <c r="BG2" s="11" t="str">
        <f t="shared" si="0"/>
        <v>2024-25</v>
      </c>
      <c r="BH2" s="11" t="str">
        <f t="shared" si="0"/>
        <v>2025-26</v>
      </c>
      <c r="BI2" s="11" t="str">
        <f t="shared" si="0"/>
        <v>2026-27</v>
      </c>
      <c r="BJ2" s="11" t="s">
        <v>223</v>
      </c>
      <c r="BK2" s="11" t="s">
        <v>224</v>
      </c>
      <c r="BM2" s="81" t="s">
        <v>184</v>
      </c>
      <c r="BN2" s="81" t="s">
        <v>177</v>
      </c>
      <c r="BO2" s="33" t="s">
        <v>29</v>
      </c>
      <c r="BP2" s="33" t="s">
        <v>143</v>
      </c>
      <c r="BQ2" s="20"/>
    </row>
    <row r="3" spans="1:69">
      <c r="A3" s="43"/>
      <c r="B3" s="43"/>
      <c r="C3" s="101"/>
      <c r="D3" s="101"/>
      <c r="E3" s="101"/>
      <c r="F3" s="102"/>
      <c r="G3" s="103"/>
      <c r="H3" s="102"/>
      <c r="I3" s="102"/>
      <c r="J3" s="102"/>
      <c r="K3" s="102"/>
      <c r="L3" s="102" t="e">
        <f>IF(J3="WAT",IF(I3="PS","Pumped Storage","Hydro"),VLOOKUP(J3,Instructions!$E$3:$F$42,2,FALSE))</f>
        <v>#N/A</v>
      </c>
      <c r="M3" s="110"/>
      <c r="N3" s="104"/>
      <c r="O3" s="108"/>
      <c r="P3" s="108"/>
      <c r="Q3" s="108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M3" s="83" t="s">
        <v>227</v>
      </c>
      <c r="BN3" s="81" t="s">
        <v>0</v>
      </c>
      <c r="BO3" s="73" t="s">
        <v>112</v>
      </c>
      <c r="BP3" s="74" t="s">
        <v>113</v>
      </c>
      <c r="BQ3" s="20"/>
    </row>
    <row r="4" spans="1:69">
      <c r="A4" s="43"/>
      <c r="B4" s="43"/>
      <c r="C4" s="101"/>
      <c r="D4" s="101"/>
      <c r="E4" s="101"/>
      <c r="F4" s="102"/>
      <c r="G4" s="103"/>
      <c r="H4" s="102"/>
      <c r="I4" s="102"/>
      <c r="J4" s="102"/>
      <c r="K4" s="102"/>
      <c r="L4" s="102" t="e">
        <f>IF(J4="WAT",IF(I4="PS","Pumped Storage","Hydro"),VLOOKUP(J4,Instructions!$E$3:$F$42,2,FALSE))</f>
        <v>#N/A</v>
      </c>
      <c r="M4" s="110"/>
      <c r="N4" s="104"/>
      <c r="O4" s="108"/>
      <c r="P4" s="108"/>
      <c r="Q4" s="108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M4" s="83" t="s">
        <v>228</v>
      </c>
      <c r="BN4" s="81" t="s">
        <v>179</v>
      </c>
      <c r="BO4" s="73" t="s">
        <v>114</v>
      </c>
      <c r="BP4" s="75" t="s">
        <v>79</v>
      </c>
      <c r="BQ4" s="20"/>
    </row>
    <row r="5" spans="1:69" s="13" customFormat="1">
      <c r="A5" s="43"/>
      <c r="B5" s="43"/>
      <c r="C5" s="101"/>
      <c r="D5" s="101"/>
      <c r="E5" s="101"/>
      <c r="F5" s="102"/>
      <c r="G5" s="103"/>
      <c r="H5" s="102"/>
      <c r="I5" s="102"/>
      <c r="J5" s="102"/>
      <c r="K5" s="102"/>
      <c r="L5" s="102" t="e">
        <f>IF(J5="WAT",IF(I5="PS","Pumped Storage","Hydro"),VLOOKUP(J5,Instructions!$E$3:$F$42,2,FALSE))</f>
        <v>#N/A</v>
      </c>
      <c r="M5" s="110"/>
      <c r="N5" s="104"/>
      <c r="O5" s="108"/>
      <c r="P5" s="108"/>
      <c r="Q5" s="108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1"/>
      <c r="BM5" s="83" t="s">
        <v>229</v>
      </c>
      <c r="BN5" s="82" t="s">
        <v>178</v>
      </c>
      <c r="BO5" s="73" t="s">
        <v>0</v>
      </c>
      <c r="BP5" s="75" t="s">
        <v>124</v>
      </c>
      <c r="BQ5" s="80"/>
    </row>
    <row r="6" spans="1:69" s="13" customFormat="1">
      <c r="A6" s="43"/>
      <c r="B6" s="43"/>
      <c r="C6" s="101"/>
      <c r="D6" s="101"/>
      <c r="E6" s="101"/>
      <c r="F6" s="102"/>
      <c r="G6" s="103"/>
      <c r="H6" s="102"/>
      <c r="I6" s="102"/>
      <c r="J6" s="102"/>
      <c r="K6" s="102"/>
      <c r="L6" s="102" t="e">
        <f>IF(J6="WAT",IF(I6="PS","Pumped Storage","Hydro"),VLOOKUP(J6,Instructions!$E$3:$F$42,2,FALSE))</f>
        <v>#N/A</v>
      </c>
      <c r="M6" s="110"/>
      <c r="N6" s="104"/>
      <c r="O6" s="108"/>
      <c r="P6" s="108"/>
      <c r="Q6" s="108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1"/>
      <c r="BM6" s="83" t="s">
        <v>315</v>
      </c>
      <c r="BO6" s="76" t="s">
        <v>116</v>
      </c>
      <c r="BP6" s="74" t="s">
        <v>98</v>
      </c>
      <c r="BQ6" s="80"/>
    </row>
    <row r="7" spans="1:69">
      <c r="A7" s="43"/>
      <c r="B7" s="43"/>
      <c r="C7" s="101"/>
      <c r="D7" s="101"/>
      <c r="E7" s="101"/>
      <c r="F7" s="102"/>
      <c r="G7" s="103"/>
      <c r="H7" s="102"/>
      <c r="I7" s="102"/>
      <c r="J7" s="102"/>
      <c r="K7" s="102"/>
      <c r="L7" s="102" t="e">
        <f>IF(J7="WAT",IF(I7="PS","Pumped Storage","Hydro"),VLOOKUP(J7,Instructions!$E$3:$F$42,2,FALSE))</f>
        <v>#N/A</v>
      </c>
      <c r="M7" s="110"/>
      <c r="N7" s="104"/>
      <c r="O7" s="108"/>
      <c r="P7" s="108"/>
      <c r="Q7" s="108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M7" s="83" t="s">
        <v>230</v>
      </c>
      <c r="BO7" s="73" t="s">
        <v>117</v>
      </c>
      <c r="BP7" s="75" t="s">
        <v>139</v>
      </c>
      <c r="BQ7" s="20"/>
    </row>
    <row r="8" spans="1:69">
      <c r="A8" s="43"/>
      <c r="B8" s="43"/>
      <c r="C8" s="101"/>
      <c r="D8" s="101"/>
      <c r="E8" s="101"/>
      <c r="F8" s="102"/>
      <c r="G8" s="103"/>
      <c r="H8" s="102"/>
      <c r="I8" s="102"/>
      <c r="J8" s="102"/>
      <c r="K8" s="102"/>
      <c r="L8" s="102" t="e">
        <f>IF(J8="WAT",IF(I8="PS","Pumped Storage","Hydro"),VLOOKUP(J8,Instructions!$E$3:$F$42,2,FALSE))</f>
        <v>#N/A</v>
      </c>
      <c r="M8" s="110"/>
      <c r="N8" s="104"/>
      <c r="O8" s="108"/>
      <c r="P8" s="108"/>
      <c r="Q8" s="108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M8" s="83" t="s">
        <v>231</v>
      </c>
      <c r="BO8" s="76" t="s">
        <v>97</v>
      </c>
      <c r="BP8" s="75" t="s">
        <v>141</v>
      </c>
      <c r="BQ8" s="20"/>
    </row>
    <row r="9" spans="1:69">
      <c r="A9" s="43"/>
      <c r="B9" s="43"/>
      <c r="C9" s="101"/>
      <c r="D9" s="101"/>
      <c r="E9" s="101"/>
      <c r="F9" s="102"/>
      <c r="G9" s="103"/>
      <c r="H9" s="102"/>
      <c r="I9" s="102"/>
      <c r="J9" s="102"/>
      <c r="K9" s="102"/>
      <c r="L9" s="102" t="e">
        <f>IF(J9="WAT",IF(I9="PS","Pumped Storage","Hydro"),VLOOKUP(J9,Instructions!$E$3:$F$42,2,FALSE))</f>
        <v>#N/A</v>
      </c>
      <c r="M9" s="110"/>
      <c r="N9" s="104"/>
      <c r="O9" s="108"/>
      <c r="P9" s="108"/>
      <c r="Q9" s="108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M9" s="83" t="s">
        <v>232</v>
      </c>
      <c r="BO9" s="73" t="s">
        <v>75</v>
      </c>
      <c r="BP9" s="75" t="s">
        <v>249</v>
      </c>
      <c r="BQ9" s="20"/>
    </row>
    <row r="10" spans="1:69">
      <c r="A10" s="43"/>
      <c r="B10" s="43"/>
      <c r="C10" s="101"/>
      <c r="D10" s="101"/>
      <c r="E10" s="101"/>
      <c r="F10" s="102"/>
      <c r="G10" s="103"/>
      <c r="H10" s="102"/>
      <c r="I10" s="102"/>
      <c r="J10" s="102"/>
      <c r="K10" s="102"/>
      <c r="L10" s="102" t="e">
        <f>IF(J10="WAT",IF(I10="PS","Pumped Storage","Hydro"),VLOOKUP(J10,Instructions!$E$3:$F$42,2,FALSE))</f>
        <v>#N/A</v>
      </c>
      <c r="M10" s="110"/>
      <c r="N10" s="104"/>
      <c r="O10" s="108"/>
      <c r="P10" s="108"/>
      <c r="Q10" s="108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O10" s="76" t="s">
        <v>120</v>
      </c>
      <c r="BP10" s="75" t="s">
        <v>77</v>
      </c>
      <c r="BQ10" s="20"/>
    </row>
    <row r="11" spans="1:69">
      <c r="A11" s="43"/>
      <c r="B11" s="43"/>
      <c r="C11" s="101"/>
      <c r="D11" s="101"/>
      <c r="E11" s="101"/>
      <c r="F11" s="102"/>
      <c r="G11" s="103"/>
      <c r="H11" s="102"/>
      <c r="I11" s="102"/>
      <c r="J11" s="102"/>
      <c r="K11" s="102"/>
      <c r="L11" s="102" t="e">
        <f>IF(J11="WAT",IF(I11="PS","Pumped Storage","Hydro"),VLOOKUP(J11,Instructions!$E$3:$F$42,2,FALSE))</f>
        <v>#N/A</v>
      </c>
      <c r="M11" s="110"/>
      <c r="N11" s="104"/>
      <c r="O11" s="108"/>
      <c r="P11" s="108"/>
      <c r="Q11" s="108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O11" s="76" t="s">
        <v>122</v>
      </c>
      <c r="BP11" s="75" t="s">
        <v>119</v>
      </c>
      <c r="BQ11" s="20"/>
    </row>
    <row r="12" spans="1:69">
      <c r="A12" s="43"/>
      <c r="B12" s="43"/>
      <c r="C12" s="101"/>
      <c r="D12" s="101"/>
      <c r="E12" s="101"/>
      <c r="F12" s="102"/>
      <c r="G12" s="103"/>
      <c r="H12" s="102"/>
      <c r="I12" s="102"/>
      <c r="J12" s="102"/>
      <c r="K12" s="102"/>
      <c r="L12" s="102" t="e">
        <f>IF(J12="WAT",IF(I12="PS","Pumped Storage","Hydro"),VLOOKUP(J12,Instructions!$E$3:$F$42,2,FALSE))</f>
        <v>#N/A</v>
      </c>
      <c r="M12" s="110"/>
      <c r="N12" s="104"/>
      <c r="O12" s="108"/>
      <c r="P12" s="108"/>
      <c r="Q12" s="108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O12" s="76" t="s">
        <v>123</v>
      </c>
      <c r="BP12" s="77" t="s">
        <v>121</v>
      </c>
      <c r="BQ12" s="20"/>
    </row>
    <row r="13" spans="1:69">
      <c r="A13" s="43"/>
      <c r="B13" s="43"/>
      <c r="C13" s="101"/>
      <c r="D13" s="101"/>
      <c r="E13" s="101"/>
      <c r="F13" s="102"/>
      <c r="G13" s="103"/>
      <c r="H13" s="102"/>
      <c r="I13" s="102"/>
      <c r="J13" s="102"/>
      <c r="K13" s="102"/>
      <c r="L13" s="102" t="e">
        <f>IF(J13="WAT",IF(I13="PS","Pumped Storage","Hydro"),VLOOKUP(J13,Instructions!$E$3:$F$42,2,FALSE))</f>
        <v>#N/A</v>
      </c>
      <c r="M13" s="110"/>
      <c r="N13" s="104"/>
      <c r="O13" s="108"/>
      <c r="P13" s="108"/>
      <c r="Q13" s="108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O13" s="76" t="s">
        <v>76</v>
      </c>
      <c r="BP13" s="75" t="s">
        <v>93</v>
      </c>
      <c r="BQ13" s="20"/>
    </row>
    <row r="14" spans="1:69">
      <c r="A14" s="43"/>
      <c r="B14" s="43"/>
      <c r="C14" s="101"/>
      <c r="D14" s="101"/>
      <c r="E14" s="101"/>
      <c r="F14" s="102"/>
      <c r="G14" s="103"/>
      <c r="H14" s="102"/>
      <c r="I14" s="102"/>
      <c r="J14" s="102"/>
      <c r="K14" s="102"/>
      <c r="L14" s="102" t="e">
        <f>IF(J14="WAT",IF(I14="PS","Pumped Storage","Hydro"),VLOOKUP(J14,Instructions!$E$3:$F$42,2,FALSE))</f>
        <v>#N/A</v>
      </c>
      <c r="M14" s="110"/>
      <c r="N14" s="104"/>
      <c r="O14" s="108"/>
      <c r="P14" s="108"/>
      <c r="Q14" s="108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O14" s="76" t="s">
        <v>125</v>
      </c>
      <c r="BP14" s="75" t="s">
        <v>135</v>
      </c>
      <c r="BQ14" s="20"/>
    </row>
    <row r="15" spans="1:69">
      <c r="A15" s="43"/>
      <c r="B15" s="43"/>
      <c r="C15" s="101"/>
      <c r="D15" s="101"/>
      <c r="E15" s="101"/>
      <c r="F15" s="102"/>
      <c r="G15" s="103"/>
      <c r="H15" s="102"/>
      <c r="I15" s="102"/>
      <c r="J15" s="102"/>
      <c r="K15" s="102"/>
      <c r="L15" s="102" t="e">
        <f>IF(J15="WAT",IF(I15="PS","Pumped Storage","Hydro"),VLOOKUP(J15,Instructions!$E$3:$F$42,2,FALSE))</f>
        <v>#N/A</v>
      </c>
      <c r="M15" s="110"/>
      <c r="N15" s="104"/>
      <c r="O15" s="108"/>
      <c r="P15" s="108"/>
      <c r="Q15" s="108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O15" s="78" t="s">
        <v>127</v>
      </c>
      <c r="BP15" s="75" t="s">
        <v>73</v>
      </c>
      <c r="BQ15" s="20"/>
    </row>
    <row r="16" spans="1:69">
      <c r="A16" s="43"/>
      <c r="B16" s="43"/>
      <c r="C16" s="101"/>
      <c r="D16" s="101"/>
      <c r="E16" s="101"/>
      <c r="F16" s="102"/>
      <c r="G16" s="103"/>
      <c r="H16" s="102"/>
      <c r="I16" s="102"/>
      <c r="J16" s="102"/>
      <c r="K16" s="102"/>
      <c r="L16" s="102" t="e">
        <f>IF(J16="WAT",IF(I16="PS","Pumped Storage","Hydro"),VLOOKUP(J16,Instructions!$E$3:$F$42,2,FALSE))</f>
        <v>#N/A</v>
      </c>
      <c r="M16" s="110"/>
      <c r="N16" s="104"/>
      <c r="O16" s="108"/>
      <c r="P16" s="108"/>
      <c r="Q16" s="108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O16" s="76" t="s">
        <v>128</v>
      </c>
      <c r="BP16" s="75" t="s">
        <v>273</v>
      </c>
      <c r="BQ16" s="20"/>
    </row>
    <row r="17" spans="1:69">
      <c r="A17" s="43"/>
      <c r="B17" s="43"/>
      <c r="C17" s="101"/>
      <c r="D17" s="101"/>
      <c r="E17" s="101"/>
      <c r="F17" s="102"/>
      <c r="G17" s="103"/>
      <c r="H17" s="102"/>
      <c r="I17" s="102"/>
      <c r="J17" s="102"/>
      <c r="K17" s="102"/>
      <c r="L17" s="102" t="e">
        <f>IF(J17="WAT",IF(I17="PS","Pumped Storage","Hydro"),VLOOKUP(J17,Instructions!$E$3:$F$42,2,FALSE))</f>
        <v>#N/A</v>
      </c>
      <c r="M17" s="110"/>
      <c r="N17" s="104"/>
      <c r="O17" s="108"/>
      <c r="P17" s="108"/>
      <c r="Q17" s="108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O17" s="73" t="s">
        <v>81</v>
      </c>
      <c r="BP17" s="75" t="s">
        <v>95</v>
      </c>
      <c r="BQ17" s="20"/>
    </row>
    <row r="18" spans="1:69">
      <c r="A18" s="43"/>
      <c r="B18" s="43"/>
      <c r="C18" s="101"/>
      <c r="D18" s="101"/>
      <c r="E18" s="101"/>
      <c r="F18" s="102"/>
      <c r="G18" s="103"/>
      <c r="H18" s="102"/>
      <c r="I18" s="102"/>
      <c r="J18" s="102"/>
      <c r="K18" s="102"/>
      <c r="L18" s="102" t="e">
        <f>IF(J18="WAT",IF(I18="PS","Pumped Storage","Hydro"),VLOOKUP(J18,Instructions!$E$3:$F$42,2,FALSE))</f>
        <v>#N/A</v>
      </c>
      <c r="M18" s="110"/>
      <c r="N18" s="104"/>
      <c r="O18" s="108"/>
      <c r="P18" s="108"/>
      <c r="Q18" s="108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O18" s="76" t="s">
        <v>85</v>
      </c>
      <c r="BP18" s="74" t="s">
        <v>115</v>
      </c>
      <c r="BQ18" s="20"/>
    </row>
    <row r="19" spans="1:69">
      <c r="A19" s="43"/>
      <c r="B19" s="43"/>
      <c r="C19" s="101"/>
      <c r="D19" s="101"/>
      <c r="E19" s="101"/>
      <c r="F19" s="102"/>
      <c r="G19" s="103"/>
      <c r="H19" s="102"/>
      <c r="I19" s="102"/>
      <c r="J19" s="102"/>
      <c r="K19" s="102"/>
      <c r="L19" s="102" t="e">
        <f>IF(J19="WAT",IF(I19="PS","Pumped Storage","Hydro"),VLOOKUP(J19,Instructions!$E$3:$F$42,2,FALSE))</f>
        <v>#N/A</v>
      </c>
      <c r="M19" s="110"/>
      <c r="N19" s="104"/>
      <c r="O19" s="108"/>
      <c r="P19" s="108"/>
      <c r="Q19" s="108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O19" s="76" t="s">
        <v>130</v>
      </c>
      <c r="BP19" s="74" t="s">
        <v>74</v>
      </c>
      <c r="BQ19" s="20"/>
    </row>
    <row r="20" spans="1:69">
      <c r="A20" s="43"/>
      <c r="B20" s="43"/>
      <c r="C20" s="101"/>
      <c r="D20" s="101"/>
      <c r="E20" s="101"/>
      <c r="F20" s="102"/>
      <c r="G20" s="103"/>
      <c r="H20" s="102"/>
      <c r="I20" s="102"/>
      <c r="J20" s="102"/>
      <c r="K20" s="102"/>
      <c r="L20" s="102" t="e">
        <f>IF(J20="WAT",IF(I20="PS","Pumped Storage","Hydro"),VLOOKUP(J20,Instructions!$E$3:$F$42,2,FALSE))</f>
        <v>#N/A</v>
      </c>
      <c r="M20" s="110"/>
      <c r="N20" s="104"/>
      <c r="O20" s="108"/>
      <c r="P20" s="108"/>
      <c r="Q20" s="108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O20" s="76" t="s">
        <v>132</v>
      </c>
      <c r="BP20" s="74" t="s">
        <v>133</v>
      </c>
      <c r="BQ20" s="20"/>
    </row>
    <row r="21" spans="1:69">
      <c r="A21" s="43"/>
      <c r="B21" s="43"/>
      <c r="C21" s="101"/>
      <c r="D21" s="101"/>
      <c r="E21" s="101"/>
      <c r="F21" s="102"/>
      <c r="G21" s="103"/>
      <c r="H21" s="102"/>
      <c r="I21" s="102"/>
      <c r="J21" s="102"/>
      <c r="K21" s="102"/>
      <c r="L21" s="102" t="e">
        <f>IF(J21="WAT",IF(I21="PS","Pumped Storage","Hydro"),VLOOKUP(J21,Instructions!$E$3:$F$42,2,FALSE))</f>
        <v>#N/A</v>
      </c>
      <c r="M21" s="110"/>
      <c r="N21" s="104"/>
      <c r="O21" s="108"/>
      <c r="P21" s="108"/>
      <c r="Q21" s="108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O21" s="76" t="s">
        <v>83</v>
      </c>
      <c r="BP21" s="74" t="s">
        <v>96</v>
      </c>
      <c r="BQ21" s="20"/>
    </row>
    <row r="22" spans="1:69">
      <c r="A22" s="43"/>
      <c r="B22" s="43"/>
      <c r="C22" s="101"/>
      <c r="D22" s="101"/>
      <c r="E22" s="101"/>
      <c r="F22" s="102"/>
      <c r="G22" s="103"/>
      <c r="H22" s="102"/>
      <c r="I22" s="102"/>
      <c r="J22" s="102"/>
      <c r="K22" s="102"/>
      <c r="L22" s="102" t="e">
        <f>IF(J22="WAT",IF(I22="PS","Pumped Storage","Hydro"),VLOOKUP(J22,Instructions!$E$3:$F$42,2,FALSE))</f>
        <v>#N/A</v>
      </c>
      <c r="M22" s="110"/>
      <c r="N22" s="104"/>
      <c r="O22" s="108"/>
      <c r="P22" s="108"/>
      <c r="Q22" s="108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O22" s="73" t="s">
        <v>72</v>
      </c>
      <c r="BP22" s="74" t="s">
        <v>80</v>
      </c>
      <c r="BQ22" s="20"/>
    </row>
    <row r="23" spans="1:69">
      <c r="A23" s="43"/>
      <c r="B23" s="43"/>
      <c r="C23" s="101"/>
      <c r="D23" s="101"/>
      <c r="E23" s="101"/>
      <c r="F23" s="102"/>
      <c r="G23" s="103"/>
      <c r="H23" s="102"/>
      <c r="I23" s="102"/>
      <c r="J23" s="102"/>
      <c r="K23" s="102"/>
      <c r="L23" s="102" t="e">
        <f>IF(J23="WAT",IF(I23="PS","Pumped Storage","Hydro"),VLOOKUP(J23,Instructions!$E$3:$F$42,2,FALSE))</f>
        <v>#N/A</v>
      </c>
      <c r="M23" s="110"/>
      <c r="N23" s="104"/>
      <c r="O23" s="108"/>
      <c r="P23" s="108"/>
      <c r="Q23" s="108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O23" s="76" t="s">
        <v>328</v>
      </c>
      <c r="BP23" s="74" t="s">
        <v>131</v>
      </c>
      <c r="BQ23" s="20"/>
    </row>
    <row r="24" spans="1:69">
      <c r="A24" s="43"/>
      <c r="B24" s="43"/>
      <c r="C24" s="101"/>
      <c r="D24" s="101"/>
      <c r="E24" s="101"/>
      <c r="F24" s="102"/>
      <c r="G24" s="103"/>
      <c r="H24" s="102"/>
      <c r="I24" s="102"/>
      <c r="J24" s="102"/>
      <c r="K24" s="102"/>
      <c r="L24" s="102" t="e">
        <f>IF(J24="WAT",IF(I24="PS","Pumped Storage","Hydro"),VLOOKUP(J24,Instructions!$E$3:$F$42,2,FALSE))</f>
        <v>#N/A</v>
      </c>
      <c r="M24" s="110"/>
      <c r="N24" s="104"/>
      <c r="O24" s="108"/>
      <c r="P24" s="108"/>
      <c r="Q24" s="108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O24" s="76" t="s">
        <v>134</v>
      </c>
      <c r="BP24" s="74" t="s">
        <v>90</v>
      </c>
      <c r="BQ24" s="20"/>
    </row>
    <row r="25" spans="1:69">
      <c r="A25" s="43"/>
      <c r="B25" s="43"/>
      <c r="C25" s="101"/>
      <c r="D25" s="101"/>
      <c r="E25" s="101"/>
      <c r="F25" s="102"/>
      <c r="G25" s="103"/>
      <c r="H25" s="102"/>
      <c r="I25" s="102"/>
      <c r="J25" s="102"/>
      <c r="K25" s="102"/>
      <c r="L25" s="102" t="e">
        <f>IF(J25="WAT",IF(I25="PS","Pumped Storage","Hydro"),VLOOKUP(J25,Instructions!$E$3:$F$42,2,FALSE))</f>
        <v>#N/A</v>
      </c>
      <c r="M25" s="110"/>
      <c r="N25" s="104"/>
      <c r="O25" s="108"/>
      <c r="P25" s="108"/>
      <c r="Q25" s="108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O25" s="76" t="s">
        <v>136</v>
      </c>
      <c r="BP25" s="74" t="s">
        <v>129</v>
      </c>
      <c r="BQ25" s="20"/>
    </row>
    <row r="26" spans="1:69">
      <c r="A26" s="43"/>
      <c r="B26" s="43"/>
      <c r="C26" s="101"/>
      <c r="D26" s="101"/>
      <c r="E26" s="101"/>
      <c r="F26" s="102"/>
      <c r="G26" s="103"/>
      <c r="H26" s="102"/>
      <c r="I26" s="102"/>
      <c r="J26" s="102"/>
      <c r="K26" s="102"/>
      <c r="L26" s="102" t="e">
        <f>IF(J26="WAT",IF(I26="PS","Pumped Storage","Hydro"),VLOOKUP(J26,Instructions!$E$3:$F$42,2,FALSE))</f>
        <v>#N/A</v>
      </c>
      <c r="M26" s="110"/>
      <c r="N26" s="104"/>
      <c r="O26" s="108"/>
      <c r="P26" s="108"/>
      <c r="Q26" s="108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O26" s="79"/>
      <c r="BP26" s="74" t="s">
        <v>138</v>
      </c>
      <c r="BQ26" s="20"/>
    </row>
    <row r="27" spans="1:69">
      <c r="A27" s="43"/>
      <c r="B27" s="43"/>
      <c r="C27" s="101"/>
      <c r="D27" s="101"/>
      <c r="E27" s="101"/>
      <c r="F27" s="102"/>
      <c r="G27" s="103"/>
      <c r="H27" s="102"/>
      <c r="I27" s="102"/>
      <c r="J27" s="102"/>
      <c r="K27" s="102"/>
      <c r="L27" s="102" t="e">
        <f>IF(J27="WAT",IF(I27="PS","Pumped Storage","Hydro"),VLOOKUP(J27,Instructions!$E$3:$F$42,2,FALSE))</f>
        <v>#N/A</v>
      </c>
      <c r="M27" s="110"/>
      <c r="N27" s="104"/>
      <c r="O27" s="108"/>
      <c r="P27" s="108"/>
      <c r="Q27" s="108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O27" s="79"/>
      <c r="BP27" s="74" t="s">
        <v>89</v>
      </c>
      <c r="BQ27" s="20"/>
    </row>
    <row r="28" spans="1:69">
      <c r="A28" s="43"/>
      <c r="B28" s="43"/>
      <c r="C28" s="101"/>
      <c r="D28" s="101"/>
      <c r="E28" s="101"/>
      <c r="F28" s="102"/>
      <c r="G28" s="103"/>
      <c r="H28" s="102"/>
      <c r="I28" s="102"/>
      <c r="J28" s="102"/>
      <c r="K28" s="102"/>
      <c r="L28" s="102" t="e">
        <f>IF(J28="WAT",IF(I28="PS","Pumped Storage","Hydro"),VLOOKUP(J28,Instructions!$E$3:$F$42,2,FALSE))</f>
        <v>#N/A</v>
      </c>
      <c r="M28" s="110"/>
      <c r="N28" s="104"/>
      <c r="O28" s="108"/>
      <c r="P28" s="108"/>
      <c r="Q28" s="108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O28" s="79"/>
      <c r="BP28" s="74" t="s">
        <v>94</v>
      </c>
      <c r="BQ28" s="20"/>
    </row>
    <row r="29" spans="1:69">
      <c r="A29" s="43"/>
      <c r="B29" s="43"/>
      <c r="C29" s="101"/>
      <c r="D29" s="101"/>
      <c r="E29" s="101"/>
      <c r="F29" s="102"/>
      <c r="G29" s="103"/>
      <c r="H29" s="102"/>
      <c r="I29" s="102"/>
      <c r="J29" s="102"/>
      <c r="K29" s="102"/>
      <c r="L29" s="102" t="e">
        <f>IF(J29="WAT",IF(I29="PS","Pumped Storage","Hydro"),VLOOKUP(J29,Instructions!$E$3:$F$42,2,FALSE))</f>
        <v>#N/A</v>
      </c>
      <c r="M29" s="110"/>
      <c r="N29" s="104"/>
      <c r="O29" s="108"/>
      <c r="P29" s="108"/>
      <c r="Q29" s="108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O29" s="79"/>
      <c r="BP29" s="74" t="s">
        <v>86</v>
      </c>
      <c r="BQ29" s="20"/>
    </row>
    <row r="30" spans="1:69">
      <c r="A30" s="43"/>
      <c r="B30" s="43"/>
      <c r="C30" s="101"/>
      <c r="D30" s="101"/>
      <c r="E30" s="101"/>
      <c r="F30" s="102"/>
      <c r="G30" s="103"/>
      <c r="H30" s="102"/>
      <c r="I30" s="102"/>
      <c r="J30" s="102"/>
      <c r="K30" s="102"/>
      <c r="L30" s="102" t="e">
        <f>IF(J30="WAT",IF(I30="PS","Pumped Storage","Hydro"),VLOOKUP(J30,Instructions!$E$3:$F$42,2,FALSE))</f>
        <v>#N/A</v>
      </c>
      <c r="M30" s="110"/>
      <c r="N30" s="104"/>
      <c r="O30" s="108"/>
      <c r="P30" s="108"/>
      <c r="Q30" s="108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O30" s="79"/>
      <c r="BP30" s="74" t="s">
        <v>99</v>
      </c>
      <c r="BQ30" s="20"/>
    </row>
    <row r="31" spans="1:69">
      <c r="A31" s="43"/>
      <c r="B31" s="43"/>
      <c r="C31" s="101"/>
      <c r="D31" s="101"/>
      <c r="E31" s="101"/>
      <c r="F31" s="102"/>
      <c r="G31" s="103"/>
      <c r="H31" s="102"/>
      <c r="I31" s="102"/>
      <c r="J31" s="102"/>
      <c r="K31" s="102"/>
      <c r="L31" s="102" t="e">
        <f>IF(J31="WAT",IF(I31="PS","Pumped Storage","Hydro"),VLOOKUP(J31,Instructions!$E$3:$F$42,2,FALSE))</f>
        <v>#N/A</v>
      </c>
      <c r="M31" s="110"/>
      <c r="N31" s="104"/>
      <c r="O31" s="108"/>
      <c r="P31" s="108"/>
      <c r="Q31" s="108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O31" s="79"/>
      <c r="BP31" s="74" t="s">
        <v>84</v>
      </c>
      <c r="BQ31" s="20"/>
    </row>
    <row r="32" spans="1:69">
      <c r="A32" s="43"/>
      <c r="B32" s="43"/>
      <c r="C32" s="101"/>
      <c r="D32" s="101"/>
      <c r="E32" s="101"/>
      <c r="F32" s="102"/>
      <c r="G32" s="103"/>
      <c r="H32" s="102"/>
      <c r="I32" s="102"/>
      <c r="J32" s="102"/>
      <c r="K32" s="102"/>
      <c r="L32" s="102" t="e">
        <f>IF(J32="WAT",IF(I32="PS","Pumped Storage","Hydro"),VLOOKUP(J32,Instructions!$E$3:$F$42,2,FALSE))</f>
        <v>#N/A</v>
      </c>
      <c r="M32" s="110"/>
      <c r="N32" s="104"/>
      <c r="O32" s="108"/>
      <c r="P32" s="108"/>
      <c r="Q32" s="108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O32" s="79"/>
      <c r="BP32" s="74" t="s">
        <v>142</v>
      </c>
      <c r="BQ32" s="20"/>
    </row>
    <row r="33" spans="1:69">
      <c r="A33" s="43"/>
      <c r="B33" s="43"/>
      <c r="C33" s="101"/>
      <c r="D33" s="101"/>
      <c r="E33" s="101"/>
      <c r="F33" s="102"/>
      <c r="G33" s="103"/>
      <c r="H33" s="102"/>
      <c r="I33" s="102"/>
      <c r="J33" s="102"/>
      <c r="K33" s="102"/>
      <c r="L33" s="102" t="e">
        <f>IF(J33="WAT",IF(I33="PS","Pumped Storage","Hydro"),VLOOKUP(J33,Instructions!$E$3:$F$42,2,FALSE))</f>
        <v>#N/A</v>
      </c>
      <c r="M33" s="110"/>
      <c r="N33" s="104"/>
      <c r="O33" s="108"/>
      <c r="P33" s="108"/>
      <c r="Q33" s="108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O33" s="79"/>
      <c r="BP33" s="74" t="s">
        <v>118</v>
      </c>
      <c r="BQ33" s="20"/>
    </row>
    <row r="34" spans="1:69">
      <c r="A34" s="43"/>
      <c r="B34" s="43"/>
      <c r="C34" s="101"/>
      <c r="D34" s="101"/>
      <c r="E34" s="101"/>
      <c r="F34" s="102"/>
      <c r="G34" s="103"/>
      <c r="H34" s="102"/>
      <c r="I34" s="102"/>
      <c r="J34" s="102"/>
      <c r="K34" s="102"/>
      <c r="L34" s="102" t="e">
        <f>IF(J34="WAT",IF(I34="PS","Pumped Storage","Hydro"),VLOOKUP(J34,Instructions!$E$3:$F$42,2,FALSE))</f>
        <v>#N/A</v>
      </c>
      <c r="M34" s="110"/>
      <c r="N34" s="104"/>
      <c r="O34" s="108"/>
      <c r="P34" s="108"/>
      <c r="Q34" s="108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O34" s="79"/>
      <c r="BP34" s="74" t="s">
        <v>82</v>
      </c>
      <c r="BQ34" s="20"/>
    </row>
    <row r="35" spans="1:69">
      <c r="A35" s="43"/>
      <c r="B35" s="43"/>
      <c r="C35" s="101"/>
      <c r="D35" s="101"/>
      <c r="E35" s="101"/>
      <c r="F35" s="102"/>
      <c r="G35" s="103"/>
      <c r="H35" s="102"/>
      <c r="I35" s="102"/>
      <c r="J35" s="102"/>
      <c r="K35" s="102"/>
      <c r="L35" s="102" t="e">
        <f>IF(J35="WAT",IF(I35="PS","Pumped Storage","Hydro"),VLOOKUP(J35,Instructions!$E$3:$F$42,2,FALSE))</f>
        <v>#N/A</v>
      </c>
      <c r="M35" s="110"/>
      <c r="N35" s="104"/>
      <c r="O35" s="108"/>
      <c r="P35" s="108"/>
      <c r="Q35" s="108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O35" s="79"/>
      <c r="BP35" s="74" t="s">
        <v>82</v>
      </c>
      <c r="BQ35" s="20"/>
    </row>
    <row r="36" spans="1:69">
      <c r="A36" s="43"/>
      <c r="B36" s="43"/>
      <c r="C36" s="101"/>
      <c r="D36" s="101"/>
      <c r="E36" s="101"/>
      <c r="F36" s="102"/>
      <c r="G36" s="103"/>
      <c r="H36" s="102"/>
      <c r="I36" s="102"/>
      <c r="J36" s="102"/>
      <c r="K36" s="102"/>
      <c r="L36" s="102" t="e">
        <f>IF(J36="WAT",IF(I36="PS","Pumped Storage","Hydro"),VLOOKUP(J36,Instructions!$E$3:$F$42,2,FALSE))</f>
        <v>#N/A</v>
      </c>
      <c r="M36" s="110"/>
      <c r="N36" s="104"/>
      <c r="O36" s="108"/>
      <c r="P36" s="108"/>
      <c r="Q36" s="108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O36" s="79"/>
      <c r="BP36" s="74" t="s">
        <v>92</v>
      </c>
      <c r="BQ36" s="20"/>
    </row>
    <row r="37" spans="1:69">
      <c r="A37" s="43"/>
      <c r="B37" s="43"/>
      <c r="C37" s="101"/>
      <c r="D37" s="101"/>
      <c r="E37" s="101"/>
      <c r="F37" s="102"/>
      <c r="G37" s="103"/>
      <c r="H37" s="102"/>
      <c r="I37" s="102"/>
      <c r="J37" s="102"/>
      <c r="K37" s="102"/>
      <c r="L37" s="102" t="e">
        <f>IF(J37="WAT",IF(I37="PS","Pumped Storage","Hydro"),VLOOKUP(J37,Instructions!$E$3:$F$42,2,FALSE))</f>
        <v>#N/A</v>
      </c>
      <c r="M37" s="110"/>
      <c r="N37" s="104"/>
      <c r="O37" s="108"/>
      <c r="P37" s="108"/>
      <c r="Q37" s="108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O37" s="79"/>
      <c r="BP37" s="74" t="s">
        <v>137</v>
      </c>
      <c r="BQ37" s="20"/>
    </row>
    <row r="38" spans="1:69">
      <c r="A38" s="43"/>
      <c r="B38" s="43"/>
      <c r="C38" s="101"/>
      <c r="D38" s="101"/>
      <c r="E38" s="101"/>
      <c r="F38" s="102"/>
      <c r="G38" s="103"/>
      <c r="H38" s="102"/>
      <c r="I38" s="102"/>
      <c r="J38" s="102"/>
      <c r="K38" s="102"/>
      <c r="L38" s="102" t="e">
        <f>IF(J38="WAT",IF(I38="PS","Pumped Storage","Hydro"),VLOOKUP(J38,Instructions!$E$3:$F$42,2,FALSE))</f>
        <v>#N/A</v>
      </c>
      <c r="M38" s="110"/>
      <c r="N38" s="104"/>
      <c r="O38" s="108"/>
      <c r="P38" s="108"/>
      <c r="Q38" s="108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O38" s="79"/>
      <c r="BP38" s="74" t="s">
        <v>78</v>
      </c>
      <c r="BQ38" s="20"/>
    </row>
    <row r="39" spans="1:69">
      <c r="A39" s="43"/>
      <c r="B39" s="43"/>
      <c r="C39" s="101"/>
      <c r="D39" s="101"/>
      <c r="E39" s="101"/>
      <c r="F39" s="102"/>
      <c r="G39" s="103"/>
      <c r="H39" s="102"/>
      <c r="I39" s="102"/>
      <c r="J39" s="102"/>
      <c r="K39" s="102"/>
      <c r="L39" s="102" t="e">
        <f>IF(J39="WAT",IF(I39="PS","Pumped Storage","Hydro"),VLOOKUP(J39,Instructions!$E$3:$F$42,2,FALSE))</f>
        <v>#N/A</v>
      </c>
      <c r="M39" s="110"/>
      <c r="N39" s="104"/>
      <c r="O39" s="108"/>
      <c r="P39" s="108"/>
      <c r="Q39" s="108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O39" s="79"/>
      <c r="BP39" s="74" t="s">
        <v>140</v>
      </c>
      <c r="BQ39" s="20"/>
    </row>
    <row r="40" spans="1:69">
      <c r="A40" s="43"/>
      <c r="B40" s="43"/>
      <c r="C40" s="101"/>
      <c r="D40" s="101"/>
      <c r="E40" s="101"/>
      <c r="F40" s="102"/>
      <c r="G40" s="103"/>
      <c r="H40" s="102"/>
      <c r="I40" s="102"/>
      <c r="J40" s="102"/>
      <c r="K40" s="102"/>
      <c r="L40" s="102" t="e">
        <f>IF(J40="WAT",IF(I40="PS","Pumped Storage","Hydro"),VLOOKUP(J40,Instructions!$E$3:$F$42,2,FALSE))</f>
        <v>#N/A</v>
      </c>
      <c r="M40" s="110"/>
      <c r="N40" s="104"/>
      <c r="O40" s="108"/>
      <c r="P40" s="108"/>
      <c r="Q40" s="108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O40" s="31"/>
      <c r="BP40" s="74" t="s">
        <v>126</v>
      </c>
    </row>
    <row r="41" spans="1:69">
      <c r="A41" s="43"/>
      <c r="B41" s="43"/>
      <c r="C41" s="101"/>
      <c r="D41" s="101"/>
      <c r="E41" s="101"/>
      <c r="F41" s="102"/>
      <c r="G41" s="103"/>
      <c r="H41" s="102"/>
      <c r="I41" s="102"/>
      <c r="J41" s="102"/>
      <c r="K41" s="102"/>
      <c r="L41" s="102" t="e">
        <f>IF(J41="WAT",IF(I41="PS","Pumped Storage","Hydro"),VLOOKUP(J41,Instructions!$E$3:$F$42,2,FALSE))</f>
        <v>#N/A</v>
      </c>
      <c r="M41" s="110"/>
      <c r="N41" s="104"/>
      <c r="O41" s="108"/>
      <c r="P41" s="108"/>
      <c r="Q41" s="108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O41" s="31"/>
      <c r="BP41" s="74" t="s">
        <v>91</v>
      </c>
    </row>
    <row r="42" spans="1:69">
      <c r="A42" s="43"/>
      <c r="B42" s="43"/>
      <c r="C42" s="101"/>
      <c r="D42" s="101"/>
      <c r="E42" s="101"/>
      <c r="F42" s="102"/>
      <c r="G42" s="103"/>
      <c r="H42" s="102"/>
      <c r="I42" s="102"/>
      <c r="J42" s="102"/>
      <c r="K42" s="102"/>
      <c r="L42" s="102" t="e">
        <f>IF(J42="WAT",IF(I42="PS","Pumped Storage","Hydro"),VLOOKUP(J42,Instructions!$E$3:$F$42,2,FALSE))</f>
        <v>#N/A</v>
      </c>
      <c r="M42" s="110"/>
      <c r="N42" s="104"/>
      <c r="O42" s="108"/>
      <c r="P42" s="108"/>
      <c r="Q42" s="108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O42" s="31"/>
      <c r="BP42" s="74" t="s">
        <v>324</v>
      </c>
    </row>
    <row r="43" spans="1:69">
      <c r="A43" s="43"/>
      <c r="B43" s="43"/>
      <c r="C43" s="101"/>
      <c r="D43" s="101"/>
      <c r="E43" s="101"/>
      <c r="F43" s="102"/>
      <c r="G43" s="103"/>
      <c r="H43" s="102"/>
      <c r="I43" s="102"/>
      <c r="J43" s="102"/>
      <c r="K43" s="102"/>
      <c r="L43" s="102" t="e">
        <f>IF(J43="WAT",IF(I43="PS","Pumped Storage","Hydro"),VLOOKUP(J43,Instructions!$E$3:$F$42,2,FALSE))</f>
        <v>#N/A</v>
      </c>
      <c r="M43" s="110"/>
      <c r="N43" s="104"/>
      <c r="O43" s="108"/>
      <c r="P43" s="108"/>
      <c r="Q43" s="108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</row>
    <row r="44" spans="1:69">
      <c r="A44" s="43"/>
      <c r="B44" s="43"/>
      <c r="C44" s="101"/>
      <c r="D44" s="101"/>
      <c r="E44" s="101"/>
      <c r="F44" s="102"/>
      <c r="G44" s="103"/>
      <c r="H44" s="102"/>
      <c r="I44" s="102"/>
      <c r="J44" s="102"/>
      <c r="K44" s="102"/>
      <c r="L44" s="102" t="e">
        <f>IF(J44="WAT",IF(I44="PS","Pumped Storage","Hydro"),VLOOKUP(J44,Instructions!$E$3:$F$42,2,FALSE))</f>
        <v>#N/A</v>
      </c>
      <c r="M44" s="110"/>
      <c r="N44" s="104"/>
      <c r="O44" s="108"/>
      <c r="P44" s="108"/>
      <c r="Q44" s="108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</row>
    <row r="45" spans="1:69">
      <c r="A45" s="43"/>
      <c r="B45" s="43"/>
      <c r="C45" s="101"/>
      <c r="D45" s="101"/>
      <c r="E45" s="101"/>
      <c r="F45" s="102"/>
      <c r="G45" s="103"/>
      <c r="H45" s="102"/>
      <c r="I45" s="102"/>
      <c r="J45" s="102"/>
      <c r="K45" s="102"/>
      <c r="L45" s="102" t="e">
        <f>IF(J45="WAT",IF(I45="PS","Pumped Storage","Hydro"),VLOOKUP(J45,Instructions!$E$3:$F$42,2,FALSE))</f>
        <v>#N/A</v>
      </c>
      <c r="M45" s="110"/>
      <c r="N45" s="104"/>
      <c r="O45" s="108"/>
      <c r="P45" s="108"/>
      <c r="Q45" s="108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</row>
    <row r="46" spans="1:69">
      <c r="A46" s="43"/>
      <c r="B46" s="43"/>
      <c r="C46" s="101"/>
      <c r="D46" s="101"/>
      <c r="E46" s="101"/>
      <c r="F46" s="102"/>
      <c r="G46" s="103"/>
      <c r="H46" s="102"/>
      <c r="I46" s="102"/>
      <c r="J46" s="102"/>
      <c r="K46" s="102"/>
      <c r="L46" s="102" t="e">
        <f>IF(J46="WAT",IF(I46="PS","Pumped Storage","Hydro"),VLOOKUP(J46,Instructions!$E$3:$F$42,2,FALSE))</f>
        <v>#N/A</v>
      </c>
      <c r="M46" s="110"/>
      <c r="N46" s="104"/>
      <c r="O46" s="108"/>
      <c r="P46" s="108"/>
      <c r="Q46" s="108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</row>
    <row r="47" spans="1:69">
      <c r="A47" s="43"/>
      <c r="B47" s="43"/>
      <c r="C47" s="101"/>
      <c r="D47" s="101"/>
      <c r="E47" s="101"/>
      <c r="F47" s="102"/>
      <c r="G47" s="103"/>
      <c r="H47" s="102"/>
      <c r="I47" s="102"/>
      <c r="J47" s="102"/>
      <c r="K47" s="102"/>
      <c r="L47" s="102" t="e">
        <f>IF(J47="WAT",IF(I47="PS","Pumped Storage","Hydro"),VLOOKUP(J47,Instructions!$E$3:$F$42,2,FALSE))</f>
        <v>#N/A</v>
      </c>
      <c r="M47" s="110"/>
      <c r="N47" s="104"/>
      <c r="O47" s="108"/>
      <c r="P47" s="108"/>
      <c r="Q47" s="108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</row>
    <row r="48" spans="1:69">
      <c r="A48" s="43"/>
      <c r="B48" s="43"/>
      <c r="C48" s="101"/>
      <c r="D48" s="101"/>
      <c r="E48" s="101"/>
      <c r="F48" s="102"/>
      <c r="G48" s="103"/>
      <c r="H48" s="102"/>
      <c r="I48" s="102"/>
      <c r="J48" s="102"/>
      <c r="K48" s="102"/>
      <c r="L48" s="102" t="e">
        <f>IF(J48="WAT",IF(I48="PS","Pumped Storage","Hydro"),VLOOKUP(J48,Instructions!$E$3:$F$42,2,FALSE))</f>
        <v>#N/A</v>
      </c>
      <c r="M48" s="110"/>
      <c r="N48" s="104"/>
      <c r="O48" s="108"/>
      <c r="P48" s="108"/>
      <c r="Q48" s="108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</row>
    <row r="49" spans="1:63">
      <c r="A49" s="43"/>
      <c r="B49" s="43"/>
      <c r="C49" s="101"/>
      <c r="D49" s="101"/>
      <c r="E49" s="101"/>
      <c r="F49" s="102"/>
      <c r="G49" s="103"/>
      <c r="H49" s="102"/>
      <c r="I49" s="102"/>
      <c r="J49" s="102"/>
      <c r="K49" s="102"/>
      <c r="L49" s="102" t="e">
        <f>IF(J49="WAT",IF(I49="PS","Pumped Storage","Hydro"),VLOOKUP(J49,Instructions!$E$3:$F$42,2,FALSE))</f>
        <v>#N/A</v>
      </c>
      <c r="M49" s="110"/>
      <c r="N49" s="104"/>
      <c r="O49" s="108"/>
      <c r="P49" s="108"/>
      <c r="Q49" s="108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</row>
    <row r="50" spans="1:63">
      <c r="A50" s="43"/>
      <c r="B50" s="43"/>
      <c r="C50" s="101"/>
      <c r="D50" s="101"/>
      <c r="E50" s="101"/>
      <c r="F50" s="102"/>
      <c r="G50" s="103"/>
      <c r="H50" s="102"/>
      <c r="I50" s="102"/>
      <c r="J50" s="102"/>
      <c r="K50" s="102"/>
      <c r="L50" s="102" t="e">
        <f>IF(J50="WAT",IF(I50="PS","Pumped Storage","Hydro"),VLOOKUP(J50,Instructions!$E$3:$F$42,2,FALSE))</f>
        <v>#N/A</v>
      </c>
      <c r="M50" s="110"/>
      <c r="N50" s="104"/>
      <c r="O50" s="108"/>
      <c r="P50" s="108"/>
      <c r="Q50" s="108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</row>
    <row r="51" spans="1:63">
      <c r="A51" s="43"/>
      <c r="B51" s="43"/>
      <c r="C51" s="101"/>
      <c r="D51" s="101"/>
      <c r="E51" s="101"/>
      <c r="F51" s="102"/>
      <c r="G51" s="103"/>
      <c r="H51" s="102"/>
      <c r="I51" s="102"/>
      <c r="J51" s="102"/>
      <c r="K51" s="102"/>
      <c r="L51" s="102" t="e">
        <f>IF(J51="WAT",IF(I51="PS","Pumped Storage","Hydro"),VLOOKUP(J51,Instructions!$E$3:$F$42,2,FALSE))</f>
        <v>#N/A</v>
      </c>
      <c r="M51" s="110"/>
      <c r="N51" s="104"/>
      <c r="O51" s="108"/>
      <c r="P51" s="108"/>
      <c r="Q51" s="108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</row>
    <row r="52" spans="1:63">
      <c r="A52" s="43"/>
      <c r="B52" s="43"/>
      <c r="C52" s="101"/>
      <c r="D52" s="101"/>
      <c r="E52" s="101"/>
      <c r="F52" s="102"/>
      <c r="G52" s="103"/>
      <c r="H52" s="102"/>
      <c r="I52" s="102"/>
      <c r="J52" s="102"/>
      <c r="K52" s="102"/>
      <c r="L52" s="102" t="e">
        <f>IF(J52="WAT",IF(I52="PS","Pumped Storage","Hydro"),VLOOKUP(J52,Instructions!$E$3:$F$42,2,FALSE))</f>
        <v>#N/A</v>
      </c>
      <c r="M52" s="110"/>
      <c r="N52" s="104"/>
      <c r="O52" s="108"/>
      <c r="P52" s="108"/>
      <c r="Q52" s="108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</row>
    <row r="53" spans="1:63">
      <c r="A53" s="43"/>
      <c r="B53" s="43"/>
      <c r="C53" s="101"/>
      <c r="D53" s="101"/>
      <c r="E53" s="101"/>
      <c r="F53" s="102"/>
      <c r="G53" s="103"/>
      <c r="H53" s="102"/>
      <c r="I53" s="102"/>
      <c r="J53" s="102"/>
      <c r="K53" s="102"/>
      <c r="L53" s="102" t="e">
        <f>IF(J53="WAT",IF(I53="PS","Pumped Storage","Hydro"),VLOOKUP(J53,Instructions!$E$3:$F$42,2,FALSE))</f>
        <v>#N/A</v>
      </c>
      <c r="M53" s="110"/>
      <c r="N53" s="104"/>
      <c r="O53" s="108"/>
      <c r="P53" s="108"/>
      <c r="Q53" s="108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</row>
    <row r="54" spans="1:63">
      <c r="A54" s="43"/>
      <c r="B54" s="43"/>
      <c r="C54" s="101"/>
      <c r="D54" s="101"/>
      <c r="E54" s="101"/>
      <c r="F54" s="102"/>
      <c r="G54" s="103"/>
      <c r="H54" s="102"/>
      <c r="I54" s="102"/>
      <c r="J54" s="102"/>
      <c r="K54" s="102"/>
      <c r="L54" s="102" t="e">
        <f>IF(J54="WAT",IF(I54="PS","Pumped Storage","Hydro"),VLOOKUP(J54,Instructions!$E$3:$F$42,2,FALSE))</f>
        <v>#N/A</v>
      </c>
      <c r="M54" s="110"/>
      <c r="N54" s="104"/>
      <c r="O54" s="108"/>
      <c r="P54" s="108"/>
      <c r="Q54" s="108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</row>
    <row r="55" spans="1:63">
      <c r="A55" s="43"/>
      <c r="B55" s="43"/>
      <c r="C55" s="101"/>
      <c r="D55" s="101"/>
      <c r="E55" s="101"/>
      <c r="F55" s="102"/>
      <c r="G55" s="103"/>
      <c r="H55" s="102"/>
      <c r="I55" s="102"/>
      <c r="J55" s="102"/>
      <c r="K55" s="102"/>
      <c r="L55" s="102" t="e">
        <f>IF(J55="WAT",IF(I55="PS","Pumped Storage","Hydro"),VLOOKUP(J55,Instructions!$E$3:$F$42,2,FALSE))</f>
        <v>#N/A</v>
      </c>
      <c r="M55" s="110"/>
      <c r="N55" s="104"/>
      <c r="O55" s="108"/>
      <c r="P55" s="108"/>
      <c r="Q55" s="108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</row>
    <row r="56" spans="1:63">
      <c r="A56" s="43"/>
      <c r="B56" s="43"/>
      <c r="C56" s="101"/>
      <c r="D56" s="101"/>
      <c r="E56" s="101"/>
      <c r="F56" s="102"/>
      <c r="G56" s="103"/>
      <c r="H56" s="102"/>
      <c r="I56" s="102"/>
      <c r="J56" s="102"/>
      <c r="K56" s="102"/>
      <c r="L56" s="102" t="e">
        <f>IF(J56="WAT",IF(I56="PS","Pumped Storage","Hydro"),VLOOKUP(J56,Instructions!$E$3:$F$42,2,FALSE))</f>
        <v>#N/A</v>
      </c>
      <c r="M56" s="110"/>
      <c r="N56" s="104"/>
      <c r="O56" s="108"/>
      <c r="P56" s="108"/>
      <c r="Q56" s="108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</row>
    <row r="57" spans="1:63">
      <c r="A57" s="43"/>
      <c r="B57" s="43"/>
      <c r="C57" s="101"/>
      <c r="D57" s="101"/>
      <c r="E57" s="101"/>
      <c r="F57" s="102"/>
      <c r="G57" s="103"/>
      <c r="H57" s="102"/>
      <c r="I57" s="102"/>
      <c r="J57" s="102"/>
      <c r="K57" s="102"/>
      <c r="L57" s="102" t="e">
        <f>IF(J57="WAT",IF(I57="PS","Pumped Storage","Hydro"),VLOOKUP(J57,Instructions!$E$3:$F$42,2,FALSE))</f>
        <v>#N/A</v>
      </c>
      <c r="M57" s="110"/>
      <c r="N57" s="104"/>
      <c r="O57" s="108"/>
      <c r="P57" s="108"/>
      <c r="Q57" s="108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</row>
    <row r="58" spans="1:63">
      <c r="A58" s="43"/>
      <c r="B58" s="43"/>
      <c r="C58" s="101"/>
      <c r="D58" s="101"/>
      <c r="E58" s="101"/>
      <c r="F58" s="102"/>
      <c r="G58" s="103"/>
      <c r="H58" s="102"/>
      <c r="I58" s="102"/>
      <c r="J58" s="102"/>
      <c r="K58" s="102"/>
      <c r="L58" s="102" t="e">
        <f>IF(J58="WAT",IF(I58="PS","Pumped Storage","Hydro"),VLOOKUP(J58,Instructions!$E$3:$F$42,2,FALSE))</f>
        <v>#N/A</v>
      </c>
      <c r="M58" s="110"/>
      <c r="N58" s="104"/>
      <c r="O58" s="108"/>
      <c r="P58" s="108"/>
      <c r="Q58" s="108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</row>
    <row r="59" spans="1:63">
      <c r="A59" s="43"/>
      <c r="B59" s="43"/>
      <c r="C59" s="101"/>
      <c r="D59" s="101"/>
      <c r="E59" s="101"/>
      <c r="F59" s="102"/>
      <c r="G59" s="103"/>
      <c r="H59" s="102"/>
      <c r="I59" s="102"/>
      <c r="J59" s="102"/>
      <c r="K59" s="102"/>
      <c r="L59" s="102" t="e">
        <f>IF(J59="WAT",IF(I59="PS","Pumped Storage","Hydro"),VLOOKUP(J59,Instructions!$E$3:$F$42,2,FALSE))</f>
        <v>#N/A</v>
      </c>
      <c r="M59" s="110"/>
      <c r="N59" s="104"/>
      <c r="O59" s="108"/>
      <c r="P59" s="108"/>
      <c r="Q59" s="108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</row>
    <row r="60" spans="1:63">
      <c r="A60" s="43"/>
      <c r="B60" s="43"/>
      <c r="C60" s="101"/>
      <c r="D60" s="101"/>
      <c r="E60" s="101"/>
      <c r="F60" s="102"/>
      <c r="G60" s="103"/>
      <c r="H60" s="102"/>
      <c r="I60" s="102"/>
      <c r="J60" s="102"/>
      <c r="K60" s="102"/>
      <c r="L60" s="102" t="e">
        <f>IF(J60="WAT",IF(I60="PS","Pumped Storage","Hydro"),VLOOKUP(J60,Instructions!$E$3:$F$42,2,FALSE))</f>
        <v>#N/A</v>
      </c>
      <c r="M60" s="110"/>
      <c r="N60" s="104"/>
      <c r="O60" s="108"/>
      <c r="P60" s="108"/>
      <c r="Q60" s="108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</row>
    <row r="61" spans="1:63">
      <c r="A61" s="43"/>
      <c r="B61" s="43"/>
      <c r="C61" s="101"/>
      <c r="D61" s="101"/>
      <c r="E61" s="101"/>
      <c r="F61" s="102"/>
      <c r="G61" s="103"/>
      <c r="H61" s="102"/>
      <c r="I61" s="102"/>
      <c r="J61" s="102"/>
      <c r="K61" s="102"/>
      <c r="L61" s="102" t="e">
        <f>IF(J61="WAT",IF(I61="PS","Pumped Storage","Hydro"),VLOOKUP(J61,Instructions!$E$3:$F$42,2,FALSE))</f>
        <v>#N/A</v>
      </c>
      <c r="M61" s="110"/>
      <c r="N61" s="104"/>
      <c r="O61" s="108"/>
      <c r="P61" s="108"/>
      <c r="Q61" s="108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</row>
    <row r="62" spans="1:63">
      <c r="A62" s="43"/>
      <c r="B62" s="43"/>
      <c r="C62" s="101"/>
      <c r="D62" s="101"/>
      <c r="E62" s="101"/>
      <c r="F62" s="102"/>
      <c r="G62" s="103"/>
      <c r="H62" s="102"/>
      <c r="I62" s="102"/>
      <c r="J62" s="102"/>
      <c r="K62" s="102"/>
      <c r="L62" s="102" t="e">
        <f>IF(J62="WAT",IF(I62="PS","Pumped Storage","Hydro"),VLOOKUP(J62,Instructions!$E$3:$F$42,2,FALSE))</f>
        <v>#N/A</v>
      </c>
      <c r="M62" s="110"/>
      <c r="N62" s="104"/>
      <c r="O62" s="108"/>
      <c r="P62" s="108"/>
      <c r="Q62" s="108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>
      <c r="A63" s="43"/>
      <c r="B63" s="43"/>
      <c r="C63" s="101"/>
      <c r="D63" s="101"/>
      <c r="E63" s="101"/>
      <c r="F63" s="102"/>
      <c r="G63" s="103"/>
      <c r="H63" s="102"/>
      <c r="I63" s="102"/>
      <c r="J63" s="102"/>
      <c r="K63" s="102"/>
      <c r="L63" s="102" t="e">
        <f>IF(J63="WAT",IF(I63="PS","Pumped Storage","Hydro"),VLOOKUP(J63,Instructions!$E$3:$F$42,2,FALSE))</f>
        <v>#N/A</v>
      </c>
      <c r="M63" s="110"/>
      <c r="N63" s="104"/>
      <c r="O63" s="108"/>
      <c r="P63" s="108"/>
      <c r="Q63" s="108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</row>
    <row r="64" spans="1:63">
      <c r="A64" s="43"/>
      <c r="B64" s="43"/>
      <c r="C64" s="101"/>
      <c r="D64" s="101"/>
      <c r="E64" s="101"/>
      <c r="F64" s="102"/>
      <c r="G64" s="103"/>
      <c r="H64" s="102"/>
      <c r="I64" s="102"/>
      <c r="J64" s="102"/>
      <c r="K64" s="102"/>
      <c r="L64" s="102" t="e">
        <f>IF(J64="WAT",IF(I64="PS","Pumped Storage","Hydro"),VLOOKUP(J64,Instructions!$E$3:$F$42,2,FALSE))</f>
        <v>#N/A</v>
      </c>
      <c r="M64" s="110"/>
      <c r="N64" s="104"/>
      <c r="O64" s="108"/>
      <c r="P64" s="108"/>
      <c r="Q64" s="108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</row>
    <row r="65" spans="1:63">
      <c r="A65" s="43"/>
      <c r="B65" s="43"/>
      <c r="C65" s="101"/>
      <c r="D65" s="101"/>
      <c r="E65" s="101"/>
      <c r="F65" s="102"/>
      <c r="G65" s="103"/>
      <c r="H65" s="102"/>
      <c r="I65" s="102"/>
      <c r="J65" s="102"/>
      <c r="K65" s="102"/>
      <c r="L65" s="102" t="e">
        <f>IF(J65="WAT",IF(I65="PS","Pumped Storage","Hydro"),VLOOKUP(J65,Instructions!$E$3:$F$42,2,FALSE))</f>
        <v>#N/A</v>
      </c>
      <c r="M65" s="110"/>
      <c r="N65" s="104"/>
      <c r="O65" s="108"/>
      <c r="P65" s="108"/>
      <c r="Q65" s="108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</row>
    <row r="66" spans="1:63">
      <c r="A66" s="43"/>
      <c r="B66" s="43"/>
      <c r="C66" s="101"/>
      <c r="D66" s="101"/>
      <c r="E66" s="101"/>
      <c r="F66" s="102"/>
      <c r="G66" s="103"/>
      <c r="H66" s="102"/>
      <c r="I66" s="102"/>
      <c r="J66" s="102"/>
      <c r="K66" s="102"/>
      <c r="L66" s="102" t="e">
        <f>IF(J66="WAT",IF(I66="PS","Pumped Storage","Hydro"),VLOOKUP(J66,Instructions!$E$3:$F$42,2,FALSE))</f>
        <v>#N/A</v>
      </c>
      <c r="M66" s="110"/>
      <c r="N66" s="104"/>
      <c r="O66" s="108"/>
      <c r="P66" s="108"/>
      <c r="Q66" s="108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</row>
    <row r="67" spans="1:63">
      <c r="A67" s="43"/>
      <c r="B67" s="43"/>
      <c r="C67" s="101"/>
      <c r="D67" s="101"/>
      <c r="E67" s="101"/>
      <c r="F67" s="102"/>
      <c r="G67" s="103"/>
      <c r="H67" s="102"/>
      <c r="I67" s="102"/>
      <c r="J67" s="102"/>
      <c r="K67" s="102"/>
      <c r="L67" s="102" t="e">
        <f>IF(J67="WAT",IF(I67="PS","Pumped Storage","Hydro"),VLOOKUP(J67,Instructions!$E$3:$F$42,2,FALSE))</f>
        <v>#N/A</v>
      </c>
      <c r="M67" s="110"/>
      <c r="N67" s="104"/>
      <c r="O67" s="108"/>
      <c r="P67" s="108"/>
      <c r="Q67" s="108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</row>
    <row r="68" spans="1:63">
      <c r="A68" s="43"/>
      <c r="B68" s="43"/>
      <c r="C68" s="101"/>
      <c r="D68" s="101"/>
      <c r="E68" s="101"/>
      <c r="F68" s="102"/>
      <c r="G68" s="103"/>
      <c r="H68" s="102"/>
      <c r="I68" s="102"/>
      <c r="J68" s="102"/>
      <c r="K68" s="102"/>
      <c r="L68" s="102" t="e">
        <f>IF(J68="WAT",IF(I68="PS","Pumped Storage","Hydro"),VLOOKUP(J68,Instructions!$E$3:$F$42,2,FALSE))</f>
        <v>#N/A</v>
      </c>
      <c r="M68" s="110"/>
      <c r="N68" s="104"/>
      <c r="O68" s="108"/>
      <c r="P68" s="108"/>
      <c r="Q68" s="108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</row>
    <row r="69" spans="1:63">
      <c r="A69" s="43"/>
      <c r="B69" s="43"/>
      <c r="C69" s="101"/>
      <c r="D69" s="101"/>
      <c r="E69" s="101"/>
      <c r="F69" s="102"/>
      <c r="G69" s="103"/>
      <c r="H69" s="102"/>
      <c r="I69" s="102"/>
      <c r="J69" s="102"/>
      <c r="K69" s="102"/>
      <c r="L69" s="102" t="e">
        <f>IF(J69="WAT",IF(I69="PS","Pumped Storage","Hydro"),VLOOKUP(J69,Instructions!$E$3:$F$42,2,FALSE))</f>
        <v>#N/A</v>
      </c>
      <c r="M69" s="110"/>
      <c r="N69" s="104"/>
      <c r="O69" s="108"/>
      <c r="P69" s="108"/>
      <c r="Q69" s="108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</row>
    <row r="70" spans="1:63">
      <c r="A70" s="43"/>
      <c r="B70" s="43"/>
      <c r="C70" s="101"/>
      <c r="D70" s="101"/>
      <c r="E70" s="101"/>
      <c r="F70" s="102"/>
      <c r="G70" s="103"/>
      <c r="H70" s="102"/>
      <c r="I70" s="102"/>
      <c r="J70" s="102"/>
      <c r="K70" s="102"/>
      <c r="L70" s="102" t="e">
        <f>IF(J70="WAT",IF(I70="PS","Pumped Storage","Hydro"),VLOOKUP(J70,Instructions!$E$3:$F$42,2,FALSE))</f>
        <v>#N/A</v>
      </c>
      <c r="M70" s="110"/>
      <c r="N70" s="104"/>
      <c r="O70" s="108"/>
      <c r="P70" s="108"/>
      <c r="Q70" s="108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</row>
    <row r="71" spans="1:63">
      <c r="A71" s="43"/>
      <c r="B71" s="43"/>
      <c r="C71" s="101"/>
      <c r="D71" s="101"/>
      <c r="E71" s="101"/>
      <c r="F71" s="102"/>
      <c r="G71" s="103"/>
      <c r="H71" s="102"/>
      <c r="I71" s="102"/>
      <c r="J71" s="102"/>
      <c r="K71" s="102"/>
      <c r="L71" s="102" t="e">
        <f>IF(J71="WAT",IF(I71="PS","Pumped Storage","Hydro"),VLOOKUP(J71,Instructions!$E$3:$F$42,2,FALSE))</f>
        <v>#N/A</v>
      </c>
      <c r="M71" s="110"/>
      <c r="N71" s="104"/>
      <c r="O71" s="108"/>
      <c r="P71" s="108"/>
      <c r="Q71" s="108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</row>
    <row r="72" spans="1:63">
      <c r="A72" s="43"/>
      <c r="B72" s="43"/>
      <c r="C72" s="101"/>
      <c r="D72" s="101"/>
      <c r="E72" s="101"/>
      <c r="F72" s="102"/>
      <c r="G72" s="103"/>
      <c r="H72" s="102"/>
      <c r="I72" s="102"/>
      <c r="J72" s="102"/>
      <c r="K72" s="102"/>
      <c r="L72" s="102" t="e">
        <f>IF(J72="WAT",IF(I72="PS","Pumped Storage","Hydro"),VLOOKUP(J72,Instructions!$E$3:$F$42,2,FALSE))</f>
        <v>#N/A</v>
      </c>
      <c r="M72" s="110"/>
      <c r="N72" s="104"/>
      <c r="O72" s="108"/>
      <c r="P72" s="108"/>
      <c r="Q72" s="108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</row>
    <row r="73" spans="1:63">
      <c r="A73" s="43"/>
      <c r="B73" s="43"/>
      <c r="C73" s="101"/>
      <c r="D73" s="101"/>
      <c r="E73" s="101"/>
      <c r="F73" s="102"/>
      <c r="G73" s="103"/>
      <c r="H73" s="102"/>
      <c r="I73" s="102"/>
      <c r="J73" s="102"/>
      <c r="K73" s="102"/>
      <c r="L73" s="102" t="e">
        <f>IF(J73="WAT",IF(I73="PS","Pumped Storage","Hydro"),VLOOKUP(J73,Instructions!$E$3:$F$42,2,FALSE))</f>
        <v>#N/A</v>
      </c>
      <c r="M73" s="110"/>
      <c r="N73" s="104"/>
      <c r="O73" s="108"/>
      <c r="P73" s="108"/>
      <c r="Q73" s="108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</row>
    <row r="74" spans="1:63">
      <c r="A74" s="43"/>
      <c r="B74" s="43"/>
      <c r="C74" s="101"/>
      <c r="D74" s="101"/>
      <c r="E74" s="101"/>
      <c r="F74" s="102"/>
      <c r="G74" s="103"/>
      <c r="H74" s="102"/>
      <c r="I74" s="102"/>
      <c r="J74" s="102"/>
      <c r="K74" s="102"/>
      <c r="L74" s="102" t="e">
        <f>IF(J74="WAT",IF(I74="PS","Pumped Storage","Hydro"),VLOOKUP(J74,Instructions!$E$3:$F$42,2,FALSE))</f>
        <v>#N/A</v>
      </c>
      <c r="M74" s="110"/>
      <c r="N74" s="104"/>
      <c r="O74" s="108"/>
      <c r="P74" s="108"/>
      <c r="Q74" s="108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</row>
    <row r="75" spans="1:63">
      <c r="A75" s="43"/>
      <c r="B75" s="43"/>
      <c r="C75" s="101"/>
      <c r="D75" s="101"/>
      <c r="E75" s="101"/>
      <c r="F75" s="102"/>
      <c r="G75" s="103"/>
      <c r="H75" s="102"/>
      <c r="I75" s="102"/>
      <c r="J75" s="102"/>
      <c r="K75" s="102"/>
      <c r="L75" s="102" t="e">
        <f>IF(J75="WAT",IF(I75="PS","Pumped Storage","Hydro"),VLOOKUP(J75,Instructions!$E$3:$F$42,2,FALSE))</f>
        <v>#N/A</v>
      </c>
      <c r="M75" s="110"/>
      <c r="N75" s="104"/>
      <c r="O75" s="108"/>
      <c r="P75" s="108"/>
      <c r="Q75" s="108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</row>
    <row r="76" spans="1:63">
      <c r="A76" s="43"/>
      <c r="B76" s="43"/>
      <c r="C76" s="101"/>
      <c r="D76" s="101"/>
      <c r="E76" s="101"/>
      <c r="F76" s="102"/>
      <c r="G76" s="103"/>
      <c r="H76" s="102"/>
      <c r="I76" s="102"/>
      <c r="J76" s="102"/>
      <c r="K76" s="102"/>
      <c r="L76" s="102" t="e">
        <f>IF(J76="WAT",IF(I76="PS","Pumped Storage","Hydro"),VLOOKUP(J76,Instructions!$E$3:$F$42,2,FALSE))</f>
        <v>#N/A</v>
      </c>
      <c r="M76" s="110"/>
      <c r="N76" s="104"/>
      <c r="O76" s="108"/>
      <c r="P76" s="108"/>
      <c r="Q76" s="108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</row>
    <row r="77" spans="1:63">
      <c r="A77" s="43"/>
      <c r="B77" s="43"/>
      <c r="C77" s="101"/>
      <c r="D77" s="101"/>
      <c r="E77" s="101"/>
      <c r="F77" s="102"/>
      <c r="G77" s="103"/>
      <c r="H77" s="102"/>
      <c r="I77" s="102"/>
      <c r="J77" s="102"/>
      <c r="K77" s="102"/>
      <c r="L77" s="102" t="e">
        <f>IF(J77="WAT",IF(I77="PS","Pumped Storage","Hydro"),VLOOKUP(J77,Instructions!$E$3:$F$42,2,FALSE))</f>
        <v>#N/A</v>
      </c>
      <c r="M77" s="110"/>
      <c r="N77" s="104"/>
      <c r="O77" s="108"/>
      <c r="P77" s="108"/>
      <c r="Q77" s="108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</row>
    <row r="78" spans="1:63">
      <c r="A78" s="43"/>
      <c r="B78" s="43"/>
      <c r="C78" s="101"/>
      <c r="D78" s="101"/>
      <c r="E78" s="101"/>
      <c r="F78" s="102"/>
      <c r="G78" s="103"/>
      <c r="H78" s="102"/>
      <c r="I78" s="102"/>
      <c r="J78" s="102"/>
      <c r="K78" s="102"/>
      <c r="L78" s="102" t="e">
        <f>IF(J78="WAT",IF(I78="PS","Pumped Storage","Hydro"),VLOOKUP(J78,Instructions!$E$3:$F$42,2,FALSE))</f>
        <v>#N/A</v>
      </c>
      <c r="M78" s="110"/>
      <c r="N78" s="104"/>
      <c r="O78" s="108"/>
      <c r="P78" s="108"/>
      <c r="Q78" s="108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</row>
    <row r="79" spans="1:63">
      <c r="A79" s="43"/>
      <c r="B79" s="43"/>
      <c r="C79" s="101"/>
      <c r="D79" s="101"/>
      <c r="E79" s="101"/>
      <c r="F79" s="102"/>
      <c r="G79" s="103"/>
      <c r="H79" s="102"/>
      <c r="I79" s="102"/>
      <c r="J79" s="102"/>
      <c r="K79" s="102"/>
      <c r="L79" s="102" t="e">
        <f>IF(J79="WAT",IF(I79="PS","Pumped Storage","Hydro"),VLOOKUP(J79,Instructions!$E$3:$F$42,2,FALSE))</f>
        <v>#N/A</v>
      </c>
      <c r="M79" s="110"/>
      <c r="N79" s="104"/>
      <c r="O79" s="108"/>
      <c r="P79" s="108"/>
      <c r="Q79" s="108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</row>
    <row r="80" spans="1:63">
      <c r="A80" s="43"/>
      <c r="B80" s="43"/>
      <c r="C80" s="101"/>
      <c r="D80" s="101"/>
      <c r="E80" s="101"/>
      <c r="F80" s="102"/>
      <c r="G80" s="103"/>
      <c r="H80" s="102"/>
      <c r="I80" s="102"/>
      <c r="J80" s="102"/>
      <c r="K80" s="102"/>
      <c r="L80" s="102" t="e">
        <f>IF(J80="WAT",IF(I80="PS","Pumped Storage","Hydro"),VLOOKUP(J80,Instructions!$E$3:$F$42,2,FALSE))</f>
        <v>#N/A</v>
      </c>
      <c r="M80" s="110"/>
      <c r="N80" s="104"/>
      <c r="O80" s="108"/>
      <c r="P80" s="108"/>
      <c r="Q80" s="108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</row>
    <row r="81" spans="1:63">
      <c r="A81" s="43"/>
      <c r="B81" s="43"/>
      <c r="C81" s="101"/>
      <c r="D81" s="101"/>
      <c r="E81" s="101"/>
      <c r="F81" s="102"/>
      <c r="G81" s="103"/>
      <c r="H81" s="102"/>
      <c r="I81" s="102"/>
      <c r="J81" s="102"/>
      <c r="K81" s="102"/>
      <c r="L81" s="102" t="e">
        <f>IF(J81="WAT",IF(I81="PS","Pumped Storage","Hydro"),VLOOKUP(J81,Instructions!$E$3:$F$42,2,FALSE))</f>
        <v>#N/A</v>
      </c>
      <c r="M81" s="110"/>
      <c r="N81" s="104"/>
      <c r="O81" s="108"/>
      <c r="P81" s="108"/>
      <c r="Q81" s="108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</row>
    <row r="82" spans="1:63">
      <c r="A82" s="43"/>
      <c r="B82" s="43"/>
      <c r="C82" s="101"/>
      <c r="D82" s="101"/>
      <c r="E82" s="101"/>
      <c r="F82" s="102"/>
      <c r="G82" s="103"/>
      <c r="H82" s="102"/>
      <c r="I82" s="102"/>
      <c r="J82" s="102"/>
      <c r="K82" s="102"/>
      <c r="L82" s="102" t="e">
        <f>IF(J82="WAT",IF(I82="PS","Pumped Storage","Hydro"),VLOOKUP(J82,Instructions!$E$3:$F$42,2,FALSE))</f>
        <v>#N/A</v>
      </c>
      <c r="M82" s="110"/>
      <c r="N82" s="104"/>
      <c r="O82" s="108"/>
      <c r="P82" s="108"/>
      <c r="Q82" s="108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</row>
    <row r="83" spans="1:63">
      <c r="A83" s="43"/>
      <c r="B83" s="43"/>
      <c r="C83" s="101"/>
      <c r="D83" s="101"/>
      <c r="E83" s="101"/>
      <c r="F83" s="102"/>
      <c r="G83" s="103"/>
      <c r="H83" s="102"/>
      <c r="I83" s="102"/>
      <c r="J83" s="102"/>
      <c r="K83" s="102"/>
      <c r="L83" s="102" t="e">
        <f>IF(J83="WAT",IF(I83="PS","Pumped Storage","Hydro"),VLOOKUP(J83,Instructions!$E$3:$F$42,2,FALSE))</f>
        <v>#N/A</v>
      </c>
      <c r="M83" s="110"/>
      <c r="N83" s="104"/>
      <c r="O83" s="108"/>
      <c r="P83" s="108"/>
      <c r="Q83" s="108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</row>
    <row r="84" spans="1:63">
      <c r="A84" s="43"/>
      <c r="B84" s="43"/>
      <c r="C84" s="101"/>
      <c r="D84" s="101"/>
      <c r="E84" s="101"/>
      <c r="F84" s="102"/>
      <c r="G84" s="103"/>
      <c r="H84" s="102"/>
      <c r="I84" s="102"/>
      <c r="J84" s="102"/>
      <c r="K84" s="102"/>
      <c r="L84" s="102" t="e">
        <f>IF(J84="WAT",IF(I84="PS","Pumped Storage","Hydro"),VLOOKUP(J84,Instructions!$E$3:$F$42,2,FALSE))</f>
        <v>#N/A</v>
      </c>
      <c r="M84" s="110"/>
      <c r="N84" s="104"/>
      <c r="O84" s="108"/>
      <c r="P84" s="108"/>
      <c r="Q84" s="108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</row>
    <row r="85" spans="1:63">
      <c r="A85" s="43"/>
      <c r="B85" s="43"/>
      <c r="C85" s="101"/>
      <c r="D85" s="101"/>
      <c r="E85" s="101"/>
      <c r="F85" s="102"/>
      <c r="G85" s="103"/>
      <c r="H85" s="102"/>
      <c r="I85" s="102"/>
      <c r="J85" s="102"/>
      <c r="K85" s="102"/>
      <c r="L85" s="102" t="e">
        <f>IF(J85="WAT",IF(I85="PS","Pumped Storage","Hydro"),VLOOKUP(J85,Instructions!$E$3:$F$42,2,FALSE))</f>
        <v>#N/A</v>
      </c>
      <c r="M85" s="110"/>
      <c r="N85" s="104"/>
      <c r="O85" s="108"/>
      <c r="P85" s="108"/>
      <c r="Q85" s="108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</row>
    <row r="86" spans="1:63">
      <c r="A86" s="43"/>
      <c r="B86" s="43"/>
      <c r="C86" s="101"/>
      <c r="D86" s="101"/>
      <c r="E86" s="101"/>
      <c r="F86" s="102"/>
      <c r="G86" s="103"/>
      <c r="H86" s="102"/>
      <c r="I86" s="102"/>
      <c r="J86" s="102"/>
      <c r="K86" s="102"/>
      <c r="L86" s="102" t="e">
        <f>IF(J86="WAT",IF(I86="PS","Pumped Storage","Hydro"),VLOOKUP(J86,Instructions!$E$3:$F$42,2,FALSE))</f>
        <v>#N/A</v>
      </c>
      <c r="M86" s="110"/>
      <c r="N86" s="104"/>
      <c r="O86" s="108"/>
      <c r="P86" s="108"/>
      <c r="Q86" s="108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</row>
    <row r="87" spans="1:63">
      <c r="A87" s="43"/>
      <c r="B87" s="43"/>
      <c r="C87" s="101"/>
      <c r="D87" s="101"/>
      <c r="E87" s="101"/>
      <c r="F87" s="102"/>
      <c r="G87" s="103"/>
      <c r="H87" s="102"/>
      <c r="I87" s="102"/>
      <c r="J87" s="102"/>
      <c r="K87" s="102"/>
      <c r="L87" s="102" t="e">
        <f>IF(J87="WAT",IF(I87="PS","Pumped Storage","Hydro"),VLOOKUP(J87,Instructions!$E$3:$F$42,2,FALSE))</f>
        <v>#N/A</v>
      </c>
      <c r="M87" s="110"/>
      <c r="N87" s="104"/>
      <c r="O87" s="108"/>
      <c r="P87" s="108"/>
      <c r="Q87" s="108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</row>
    <row r="88" spans="1:63">
      <c r="A88" s="43"/>
      <c r="B88" s="43"/>
      <c r="C88" s="101"/>
      <c r="D88" s="101"/>
      <c r="E88" s="101"/>
      <c r="F88" s="102"/>
      <c r="G88" s="103"/>
      <c r="H88" s="102"/>
      <c r="I88" s="102"/>
      <c r="J88" s="102"/>
      <c r="K88" s="102"/>
      <c r="L88" s="102" t="e">
        <f>IF(J88="WAT",IF(I88="PS","Pumped Storage","Hydro"),VLOOKUP(J88,Instructions!$E$3:$F$42,2,FALSE))</f>
        <v>#N/A</v>
      </c>
      <c r="M88" s="110"/>
      <c r="N88" s="104"/>
      <c r="O88" s="108"/>
      <c r="P88" s="108"/>
      <c r="Q88" s="108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</row>
    <row r="89" spans="1:63">
      <c r="A89" s="43"/>
      <c r="B89" s="43"/>
      <c r="C89" s="101"/>
      <c r="D89" s="101"/>
      <c r="E89" s="101"/>
      <c r="F89" s="102"/>
      <c r="G89" s="103"/>
      <c r="H89" s="102"/>
      <c r="I89" s="102"/>
      <c r="J89" s="102"/>
      <c r="K89" s="102"/>
      <c r="L89" s="102" t="e">
        <f>IF(J89="WAT",IF(I89="PS","Pumped Storage","Hydro"),VLOOKUP(J89,Instructions!$E$3:$F$42,2,FALSE))</f>
        <v>#N/A</v>
      </c>
      <c r="M89" s="110"/>
      <c r="N89" s="104"/>
      <c r="O89" s="108"/>
      <c r="P89" s="108"/>
      <c r="Q89" s="108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</row>
    <row r="90" spans="1:63">
      <c r="A90" s="43"/>
      <c r="B90" s="43"/>
      <c r="C90" s="101"/>
      <c r="D90" s="101"/>
      <c r="E90" s="101"/>
      <c r="F90" s="102"/>
      <c r="G90" s="103"/>
      <c r="H90" s="102"/>
      <c r="I90" s="102"/>
      <c r="J90" s="102"/>
      <c r="K90" s="102"/>
      <c r="L90" s="102" t="e">
        <f>IF(J90="WAT",IF(I90="PS","Pumped Storage","Hydro"),VLOOKUP(J90,Instructions!$E$3:$F$42,2,FALSE))</f>
        <v>#N/A</v>
      </c>
      <c r="M90" s="110"/>
      <c r="N90" s="104"/>
      <c r="O90" s="108"/>
      <c r="P90" s="108"/>
      <c r="Q90" s="108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</row>
    <row r="91" spans="1:63">
      <c r="A91" s="43"/>
      <c r="B91" s="43"/>
      <c r="C91" s="101"/>
      <c r="D91" s="101"/>
      <c r="E91" s="101"/>
      <c r="F91" s="102"/>
      <c r="G91" s="103"/>
      <c r="H91" s="102"/>
      <c r="I91" s="102"/>
      <c r="J91" s="102"/>
      <c r="K91" s="102"/>
      <c r="L91" s="102" t="e">
        <f>IF(J91="WAT",IF(I91="PS","Pumped Storage","Hydro"),VLOOKUP(J91,Instructions!$E$3:$F$42,2,FALSE))</f>
        <v>#N/A</v>
      </c>
      <c r="M91" s="110"/>
      <c r="N91" s="104"/>
      <c r="O91" s="108"/>
      <c r="P91" s="108"/>
      <c r="Q91" s="108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</row>
    <row r="92" spans="1:63">
      <c r="A92" s="43"/>
      <c r="B92" s="43"/>
      <c r="C92" s="101"/>
      <c r="D92" s="101"/>
      <c r="E92" s="101"/>
      <c r="F92" s="102"/>
      <c r="G92" s="103"/>
      <c r="H92" s="102"/>
      <c r="I92" s="102"/>
      <c r="J92" s="102"/>
      <c r="K92" s="102"/>
      <c r="L92" s="102" t="e">
        <f>IF(J92="WAT",IF(I92="PS","Pumped Storage","Hydro"),VLOOKUP(J92,Instructions!$E$3:$F$42,2,FALSE))</f>
        <v>#N/A</v>
      </c>
      <c r="M92" s="110"/>
      <c r="N92" s="104"/>
      <c r="O92" s="108"/>
      <c r="P92" s="108"/>
      <c r="Q92" s="108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</row>
    <row r="93" spans="1:63">
      <c r="A93" s="43"/>
      <c r="B93" s="43"/>
      <c r="C93" s="101"/>
      <c r="D93" s="101"/>
      <c r="E93" s="101"/>
      <c r="F93" s="102"/>
      <c r="G93" s="103"/>
      <c r="H93" s="102"/>
      <c r="I93" s="102"/>
      <c r="J93" s="102"/>
      <c r="K93" s="102"/>
      <c r="L93" s="102" t="e">
        <f>IF(J93="WAT",IF(I93="PS","Pumped Storage","Hydro"),VLOOKUP(J93,Instructions!$E$3:$F$42,2,FALSE))</f>
        <v>#N/A</v>
      </c>
      <c r="M93" s="110"/>
      <c r="N93" s="104"/>
      <c r="O93" s="108"/>
      <c r="P93" s="108"/>
      <c r="Q93" s="108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</row>
    <row r="94" spans="1:63">
      <c r="A94" s="43"/>
      <c r="B94" s="43"/>
      <c r="C94" s="101"/>
      <c r="D94" s="101"/>
      <c r="E94" s="101"/>
      <c r="F94" s="102"/>
      <c r="G94" s="103"/>
      <c r="H94" s="102"/>
      <c r="I94" s="102"/>
      <c r="J94" s="102"/>
      <c r="K94" s="102"/>
      <c r="L94" s="102" t="e">
        <f>IF(J94="WAT",IF(I94="PS","Pumped Storage","Hydro"),VLOOKUP(J94,Instructions!$E$3:$F$42,2,FALSE))</f>
        <v>#N/A</v>
      </c>
      <c r="M94" s="110"/>
      <c r="N94" s="104"/>
      <c r="O94" s="108"/>
      <c r="P94" s="108"/>
      <c r="Q94" s="108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</row>
    <row r="95" spans="1:63">
      <c r="A95" s="43"/>
      <c r="B95" s="43"/>
      <c r="C95" s="101"/>
      <c r="D95" s="101"/>
      <c r="E95" s="101"/>
      <c r="F95" s="102"/>
      <c r="G95" s="103"/>
      <c r="H95" s="102"/>
      <c r="I95" s="102"/>
      <c r="J95" s="102"/>
      <c r="K95" s="102"/>
      <c r="L95" s="102" t="e">
        <f>IF(J95="WAT",IF(I95="PS","Pumped Storage","Hydro"),VLOOKUP(J95,Instructions!$E$3:$F$42,2,FALSE))</f>
        <v>#N/A</v>
      </c>
      <c r="M95" s="110"/>
      <c r="N95" s="110"/>
      <c r="O95" s="108"/>
      <c r="P95" s="108"/>
      <c r="Q95" s="108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</row>
    <row r="96" spans="1:63">
      <c r="A96" s="43"/>
      <c r="B96" s="43"/>
      <c r="C96" s="101"/>
      <c r="D96" s="101"/>
      <c r="E96" s="101"/>
      <c r="F96" s="102"/>
      <c r="G96" s="103"/>
      <c r="H96" s="102"/>
      <c r="I96" s="102"/>
      <c r="J96" s="102"/>
      <c r="K96" s="102"/>
      <c r="L96" s="102" t="e">
        <f>IF(J96="WAT",IF(I96="PS","Pumped Storage","Hydro"),VLOOKUP(J96,Instructions!$E$3:$F$42,2,FALSE))</f>
        <v>#N/A</v>
      </c>
      <c r="M96" s="110"/>
      <c r="N96" s="110"/>
      <c r="O96" s="108"/>
      <c r="P96" s="108"/>
      <c r="Q96" s="108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</row>
    <row r="97" spans="1:63">
      <c r="A97" s="43"/>
      <c r="B97" s="43"/>
      <c r="C97" s="101"/>
      <c r="D97" s="101"/>
      <c r="E97" s="101"/>
      <c r="F97" s="102"/>
      <c r="G97" s="103"/>
      <c r="H97" s="102"/>
      <c r="I97" s="102"/>
      <c r="J97" s="102"/>
      <c r="K97" s="102"/>
      <c r="L97" s="102" t="e">
        <f>IF(J97="WAT",IF(I97="PS","Pumped Storage","Hydro"),VLOOKUP(J97,Instructions!$E$3:$F$42,2,FALSE))</f>
        <v>#N/A</v>
      </c>
      <c r="M97" s="110"/>
      <c r="N97" s="110"/>
      <c r="O97" s="108"/>
      <c r="P97" s="108"/>
      <c r="Q97" s="108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</row>
    <row r="98" spans="1:63">
      <c r="A98" s="43"/>
      <c r="B98" s="43"/>
      <c r="C98" s="101"/>
      <c r="D98" s="101"/>
      <c r="E98" s="101"/>
      <c r="F98" s="102"/>
      <c r="G98" s="103"/>
      <c r="H98" s="102"/>
      <c r="I98" s="102"/>
      <c r="J98" s="102"/>
      <c r="K98" s="102"/>
      <c r="L98" s="102" t="e">
        <f>IF(J98="WAT",IF(I98="PS","Pumped Storage","Hydro"),VLOOKUP(J98,Instructions!$E$3:$F$42,2,FALSE))</f>
        <v>#N/A</v>
      </c>
      <c r="M98" s="110"/>
      <c r="N98" s="110"/>
      <c r="O98" s="108"/>
      <c r="P98" s="108"/>
      <c r="Q98" s="108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</row>
    <row r="99" spans="1:63">
      <c r="A99" s="43"/>
      <c r="B99" s="43"/>
      <c r="C99" s="101"/>
      <c r="D99" s="101"/>
      <c r="E99" s="101"/>
      <c r="F99" s="102"/>
      <c r="G99" s="103"/>
      <c r="H99" s="102"/>
      <c r="I99" s="102"/>
      <c r="J99" s="102"/>
      <c r="K99" s="102"/>
      <c r="L99" s="102" t="e">
        <f>IF(J99="WAT",IF(I99="PS","Pumped Storage","Hydro"),VLOOKUP(J99,Instructions!$E$3:$F$42,2,FALSE))</f>
        <v>#N/A</v>
      </c>
      <c r="M99" s="110"/>
      <c r="N99" s="110"/>
      <c r="O99" s="108"/>
      <c r="P99" s="108"/>
      <c r="Q99" s="108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</row>
    <row r="100" spans="1:63">
      <c r="A100" s="43"/>
      <c r="B100" s="43"/>
      <c r="C100" s="101"/>
      <c r="D100" s="101"/>
      <c r="E100" s="101"/>
      <c r="F100" s="102"/>
      <c r="G100" s="103"/>
      <c r="H100" s="102"/>
      <c r="I100" s="102"/>
      <c r="J100" s="102"/>
      <c r="K100" s="102"/>
      <c r="L100" s="102" t="e">
        <f>IF(J100="WAT",IF(I100="PS","Pumped Storage","Hydro"),VLOOKUP(J100,Instructions!$E$3:$F$42,2,FALSE))</f>
        <v>#N/A</v>
      </c>
      <c r="M100" s="110"/>
      <c r="N100" s="110"/>
      <c r="O100" s="108"/>
      <c r="P100" s="108"/>
      <c r="Q100" s="108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</row>
    <row r="101" spans="1:63">
      <c r="A101" s="43"/>
      <c r="B101" s="43"/>
      <c r="C101" s="101"/>
      <c r="D101" s="101"/>
      <c r="E101" s="101"/>
      <c r="F101" s="102"/>
      <c r="G101" s="103"/>
      <c r="H101" s="102"/>
      <c r="I101" s="102"/>
      <c r="J101" s="102"/>
      <c r="K101" s="102"/>
      <c r="L101" s="102" t="e">
        <f>IF(J101="WAT",IF(I101="PS","Pumped Storage","Hydro"),VLOOKUP(J101,Instructions!$E$3:$F$42,2,FALSE))</f>
        <v>#N/A</v>
      </c>
      <c r="M101" s="110"/>
      <c r="N101" s="110"/>
      <c r="O101" s="108"/>
      <c r="P101" s="108"/>
      <c r="Q101" s="108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</row>
    <row r="102" spans="1:63">
      <c r="A102" s="43"/>
      <c r="B102" s="43"/>
      <c r="C102" s="101"/>
      <c r="D102" s="101"/>
      <c r="E102" s="101"/>
      <c r="F102" s="102"/>
      <c r="G102" s="103"/>
      <c r="H102" s="102"/>
      <c r="I102" s="102"/>
      <c r="J102" s="102"/>
      <c r="K102" s="102"/>
      <c r="L102" s="102" t="e">
        <f>IF(J102="WAT",IF(I102="PS","Pumped Storage","Hydro"),VLOOKUP(J102,Instructions!$E$3:$F$42,2,FALSE))</f>
        <v>#N/A</v>
      </c>
      <c r="M102" s="104"/>
      <c r="N102" s="104"/>
      <c r="O102" s="10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</row>
    <row r="103" spans="1:63">
      <c r="A103" s="43"/>
      <c r="B103" s="43"/>
      <c r="C103" s="101"/>
      <c r="D103" s="101"/>
      <c r="E103" s="101"/>
      <c r="F103" s="102"/>
      <c r="G103" s="103"/>
      <c r="H103" s="102"/>
      <c r="I103" s="102"/>
      <c r="J103" s="102"/>
      <c r="K103" s="102"/>
      <c r="L103" s="102" t="e">
        <f>IF(J103="WAT",IF(I103="PS","Pumped Storage","Hydro"),VLOOKUP(J103,Instructions!$E$3:$F$42,2,FALSE))</f>
        <v>#N/A</v>
      </c>
      <c r="M103" s="104"/>
      <c r="N103" s="104"/>
      <c r="O103" s="10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</row>
    <row r="104" spans="1:63">
      <c r="A104" s="43"/>
      <c r="B104" s="43"/>
      <c r="C104" s="101"/>
      <c r="D104" s="101"/>
      <c r="E104" s="101"/>
      <c r="F104" s="102"/>
      <c r="G104" s="103"/>
      <c r="H104" s="102"/>
      <c r="I104" s="102"/>
      <c r="J104" s="102"/>
      <c r="K104" s="102"/>
      <c r="L104" s="102" t="e">
        <f>IF(J104="WAT",IF(I104="PS","Pumped Storage","Hydro"),VLOOKUP(J104,Instructions!$E$3:$F$42,2,FALSE))</f>
        <v>#N/A</v>
      </c>
      <c r="M104" s="104"/>
      <c r="N104" s="104"/>
      <c r="O104" s="10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</row>
    <row r="105" spans="1:63">
      <c r="A105" s="43"/>
      <c r="B105" s="43"/>
      <c r="C105" s="101"/>
      <c r="D105" s="101"/>
      <c r="E105" s="101"/>
      <c r="F105" s="102"/>
      <c r="G105" s="103"/>
      <c r="H105" s="102"/>
      <c r="I105" s="102"/>
      <c r="J105" s="102"/>
      <c r="K105" s="102"/>
      <c r="L105" s="102" t="e">
        <f>IF(J105="WAT",IF(I105="PS","Pumped Storage","Hydro"),VLOOKUP(J105,Instructions!$E$3:$F$42,2,FALSE))</f>
        <v>#N/A</v>
      </c>
      <c r="M105" s="104"/>
      <c r="N105" s="104"/>
      <c r="O105" s="10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</row>
    <row r="106" spans="1:63">
      <c r="A106" s="43"/>
      <c r="B106" s="43"/>
      <c r="C106" s="101"/>
      <c r="D106" s="101"/>
      <c r="E106" s="101"/>
      <c r="F106" s="102"/>
      <c r="G106" s="103"/>
      <c r="H106" s="102"/>
      <c r="I106" s="102"/>
      <c r="J106" s="102"/>
      <c r="K106" s="102"/>
      <c r="L106" s="102" t="e">
        <f>IF(J106="WAT",IF(I106="PS","Pumped Storage","Hydro"),VLOOKUP(J106,Instructions!$E$3:$F$42,2,FALSE))</f>
        <v>#N/A</v>
      </c>
      <c r="M106" s="104"/>
      <c r="N106" s="104"/>
      <c r="O106" s="10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</row>
    <row r="107" spans="1:63">
      <c r="A107" s="43"/>
      <c r="B107" s="43"/>
      <c r="C107" s="101"/>
      <c r="D107" s="101"/>
      <c r="E107" s="101"/>
      <c r="F107" s="102"/>
      <c r="G107" s="103"/>
      <c r="H107" s="102"/>
      <c r="I107" s="102"/>
      <c r="J107" s="102"/>
      <c r="K107" s="102"/>
      <c r="L107" s="102" t="e">
        <f>IF(J107="WAT",IF(I107="PS","Pumped Storage","Hydro"),VLOOKUP(J107,Instructions!$E$3:$F$42,2,FALSE))</f>
        <v>#N/A</v>
      </c>
      <c r="M107" s="104"/>
      <c r="N107" s="104"/>
      <c r="O107" s="10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</row>
    <row r="108" spans="1:63">
      <c r="A108" s="43"/>
      <c r="B108" s="43"/>
      <c r="C108" s="101"/>
      <c r="D108" s="101"/>
      <c r="E108" s="101"/>
      <c r="F108" s="102"/>
      <c r="G108" s="103"/>
      <c r="H108" s="102"/>
      <c r="I108" s="102"/>
      <c r="J108" s="102"/>
      <c r="K108" s="102"/>
      <c r="L108" s="102" t="e">
        <f>IF(J108="WAT",IF(I108="PS","Pumped Storage","Hydro"),VLOOKUP(J108,Instructions!$E$3:$F$42,2,FALSE))</f>
        <v>#N/A</v>
      </c>
      <c r="M108" s="104"/>
      <c r="N108" s="104"/>
      <c r="O108" s="10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</row>
    <row r="109" spans="1:63">
      <c r="A109" s="43"/>
      <c r="B109" s="43"/>
      <c r="C109" s="101"/>
      <c r="D109" s="101"/>
      <c r="E109" s="101"/>
      <c r="F109" s="102"/>
      <c r="G109" s="103"/>
      <c r="H109" s="102"/>
      <c r="I109" s="102"/>
      <c r="J109" s="102"/>
      <c r="K109" s="102"/>
      <c r="L109" s="102" t="e">
        <f>IF(J109="WAT",IF(I109="PS","Pumped Storage","Hydro"),VLOOKUP(J109,Instructions!$E$3:$F$42,2,FALSE))</f>
        <v>#N/A</v>
      </c>
      <c r="M109" s="104"/>
      <c r="N109" s="104"/>
      <c r="O109" s="10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</row>
    <row r="110" spans="1:63">
      <c r="A110" s="43"/>
      <c r="B110" s="43"/>
      <c r="C110" s="101"/>
      <c r="D110" s="101"/>
      <c r="E110" s="101"/>
      <c r="F110" s="102"/>
      <c r="G110" s="103"/>
      <c r="H110" s="102"/>
      <c r="I110" s="102"/>
      <c r="J110" s="102"/>
      <c r="K110" s="102"/>
      <c r="L110" s="102" t="e">
        <f>IF(J110="WAT",IF(I110="PS","Pumped Storage","Hydro"),VLOOKUP(J110,Instructions!$E$3:$F$42,2,FALSE))</f>
        <v>#N/A</v>
      </c>
      <c r="M110" s="104"/>
      <c r="N110" s="104"/>
      <c r="O110" s="10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</row>
    <row r="111" spans="1:63">
      <c r="A111" s="43"/>
      <c r="B111" s="43"/>
      <c r="C111" s="101"/>
      <c r="D111" s="101"/>
      <c r="E111" s="101"/>
      <c r="F111" s="102"/>
      <c r="G111" s="103"/>
      <c r="H111" s="102"/>
      <c r="I111" s="102"/>
      <c r="J111" s="102"/>
      <c r="K111" s="102"/>
      <c r="L111" s="102" t="e">
        <f>IF(J111="WAT",IF(I111="PS","Pumped Storage","Hydro"),VLOOKUP(J111,Instructions!$E$3:$F$42,2,FALSE))</f>
        <v>#N/A</v>
      </c>
      <c r="M111" s="104"/>
      <c r="N111" s="104"/>
      <c r="O111" s="10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</row>
    <row r="112" spans="1:63">
      <c r="A112" s="43"/>
      <c r="B112" s="43"/>
      <c r="C112" s="101"/>
      <c r="D112" s="101"/>
      <c r="E112" s="101"/>
      <c r="F112" s="102"/>
      <c r="G112" s="103"/>
      <c r="H112" s="102"/>
      <c r="I112" s="102"/>
      <c r="J112" s="102"/>
      <c r="K112" s="102"/>
      <c r="L112" s="102" t="e">
        <f>IF(J112="WAT",IF(I112="PS","Pumped Storage","Hydro"),VLOOKUP(J112,Instructions!$E$3:$F$42,2,FALSE))</f>
        <v>#N/A</v>
      </c>
      <c r="M112" s="104"/>
      <c r="N112" s="104"/>
      <c r="O112" s="10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</row>
    <row r="113" spans="1:63">
      <c r="A113" s="43"/>
      <c r="B113" s="43"/>
      <c r="C113" s="101"/>
      <c r="D113" s="101"/>
      <c r="E113" s="101"/>
      <c r="F113" s="102"/>
      <c r="G113" s="103"/>
      <c r="H113" s="102"/>
      <c r="I113" s="102"/>
      <c r="J113" s="102"/>
      <c r="K113" s="102"/>
      <c r="L113" s="102" t="e">
        <f>IF(J113="WAT",IF(I113="PS","Pumped Storage","Hydro"),VLOOKUP(J113,Instructions!$E$3:$F$42,2,FALSE))</f>
        <v>#N/A</v>
      </c>
      <c r="M113" s="104"/>
      <c r="N113" s="104"/>
      <c r="O113" s="10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</row>
    <row r="114" spans="1:63">
      <c r="A114" s="43"/>
      <c r="B114" s="43"/>
      <c r="C114" s="101"/>
      <c r="D114" s="101"/>
      <c r="E114" s="101"/>
      <c r="F114" s="102"/>
      <c r="G114" s="103"/>
      <c r="H114" s="102"/>
      <c r="I114" s="102"/>
      <c r="J114" s="102"/>
      <c r="K114" s="102"/>
      <c r="L114" s="102" t="e">
        <f>IF(J114="WAT",IF(I114="PS","Pumped Storage","Hydro"),VLOOKUP(J114,Instructions!$E$3:$F$42,2,FALSE))</f>
        <v>#N/A</v>
      </c>
      <c r="M114" s="104"/>
      <c r="N114" s="104"/>
      <c r="O114" s="10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</row>
    <row r="115" spans="1:63">
      <c r="A115" s="43"/>
      <c r="B115" s="43"/>
      <c r="C115" s="101"/>
      <c r="D115" s="101"/>
      <c r="E115" s="101"/>
      <c r="F115" s="102"/>
      <c r="G115" s="103"/>
      <c r="H115" s="102"/>
      <c r="I115" s="102"/>
      <c r="J115" s="102"/>
      <c r="K115" s="102"/>
      <c r="L115" s="102" t="e">
        <f>IF(J115="WAT",IF(I115="PS","Pumped Storage","Hydro"),VLOOKUP(J115,Instructions!$E$3:$F$42,2,FALSE))</f>
        <v>#N/A</v>
      </c>
      <c r="M115" s="104"/>
      <c r="N115" s="104"/>
      <c r="O115" s="10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</row>
    <row r="116" spans="1:63">
      <c r="A116" s="43"/>
      <c r="B116" s="43"/>
      <c r="C116" s="101"/>
      <c r="D116" s="101"/>
      <c r="E116" s="101"/>
      <c r="F116" s="102"/>
      <c r="G116" s="103"/>
      <c r="H116" s="102"/>
      <c r="I116" s="102"/>
      <c r="J116" s="102"/>
      <c r="K116" s="102"/>
      <c r="L116" s="102" t="e">
        <f>IF(J116="WAT",IF(I116="PS","Pumped Storage","Hydro"),VLOOKUP(J116,Instructions!$E$3:$F$42,2,FALSE))</f>
        <v>#N/A</v>
      </c>
      <c r="M116" s="104"/>
      <c r="N116" s="104"/>
      <c r="O116" s="10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</row>
    <row r="117" spans="1:63">
      <c r="A117" s="43"/>
      <c r="B117" s="43"/>
      <c r="C117" s="101"/>
      <c r="D117" s="101"/>
      <c r="E117" s="101"/>
      <c r="F117" s="102"/>
      <c r="G117" s="103"/>
      <c r="H117" s="102"/>
      <c r="I117" s="102"/>
      <c r="J117" s="102"/>
      <c r="K117" s="102"/>
      <c r="L117" s="102" t="e">
        <f>IF(J117="WAT",IF(I117="PS","Pumped Storage","Hydro"),VLOOKUP(J117,Instructions!$E$3:$F$42,2,FALSE))</f>
        <v>#N/A</v>
      </c>
      <c r="M117" s="104"/>
      <c r="N117" s="104"/>
      <c r="O117" s="10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</row>
    <row r="118" spans="1:63">
      <c r="A118" s="43"/>
      <c r="B118" s="43"/>
      <c r="C118" s="101"/>
      <c r="D118" s="101"/>
      <c r="E118" s="101"/>
      <c r="F118" s="102"/>
      <c r="G118" s="103"/>
      <c r="H118" s="102"/>
      <c r="I118" s="102"/>
      <c r="J118" s="102"/>
      <c r="K118" s="102"/>
      <c r="L118" s="102" t="e">
        <f>IF(J118="WAT",IF(I118="PS","Pumped Storage","Hydro"),VLOOKUP(J118,Instructions!$E$3:$F$42,2,FALSE))</f>
        <v>#N/A</v>
      </c>
      <c r="M118" s="104"/>
      <c r="N118" s="104"/>
      <c r="O118" s="10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</row>
    <row r="119" spans="1:63">
      <c r="A119" s="43"/>
      <c r="B119" s="43"/>
      <c r="C119" s="101"/>
      <c r="D119" s="101"/>
      <c r="E119" s="101"/>
      <c r="F119" s="102"/>
      <c r="G119" s="103"/>
      <c r="H119" s="102"/>
      <c r="I119" s="102"/>
      <c r="J119" s="102"/>
      <c r="K119" s="102"/>
      <c r="L119" s="102" t="e">
        <f>IF(J119="WAT",IF(I119="PS","Pumped Storage","Hydro"),VLOOKUP(J119,Instructions!$E$3:$F$42,2,FALSE))</f>
        <v>#N/A</v>
      </c>
      <c r="M119" s="104"/>
      <c r="N119" s="104"/>
      <c r="O119" s="10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</row>
    <row r="120" spans="1:63">
      <c r="A120" s="43"/>
      <c r="B120" s="43"/>
      <c r="C120" s="101"/>
      <c r="D120" s="101"/>
      <c r="E120" s="101"/>
      <c r="F120" s="102"/>
      <c r="G120" s="103"/>
      <c r="H120" s="102"/>
      <c r="I120" s="102"/>
      <c r="J120" s="102"/>
      <c r="K120" s="102"/>
      <c r="L120" s="102" t="e">
        <f>IF(J120="WAT",IF(I120="PS","Pumped Storage","Hydro"),VLOOKUP(J120,Instructions!$E$3:$F$42,2,FALSE))</f>
        <v>#N/A</v>
      </c>
      <c r="M120" s="104"/>
      <c r="N120" s="104"/>
      <c r="O120" s="10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</row>
    <row r="121" spans="1:63">
      <c r="A121" s="43"/>
      <c r="B121" s="43"/>
      <c r="C121" s="101"/>
      <c r="D121" s="101"/>
      <c r="E121" s="101"/>
      <c r="F121" s="102"/>
      <c r="G121" s="103"/>
      <c r="H121" s="102"/>
      <c r="I121" s="102"/>
      <c r="J121" s="102"/>
      <c r="K121" s="102"/>
      <c r="L121" s="102" t="e">
        <f>IF(J121="WAT",IF(I121="PS","Pumped Storage","Hydro"),VLOOKUP(J121,Instructions!$E$3:$F$42,2,FALSE))</f>
        <v>#N/A</v>
      </c>
      <c r="M121" s="104"/>
      <c r="N121" s="104"/>
      <c r="O121" s="10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</row>
    <row r="122" spans="1:63">
      <c r="A122" s="43"/>
      <c r="B122" s="43"/>
      <c r="C122" s="101"/>
      <c r="D122" s="101"/>
      <c r="E122" s="101"/>
      <c r="F122" s="102"/>
      <c r="G122" s="103"/>
      <c r="H122" s="102"/>
      <c r="I122" s="102"/>
      <c r="J122" s="102"/>
      <c r="K122" s="102"/>
      <c r="L122" s="102" t="e">
        <f>IF(J122="WAT",IF(I122="PS","Pumped Storage","Hydro"),VLOOKUP(J122,Instructions!$E$3:$F$42,2,FALSE))</f>
        <v>#N/A</v>
      </c>
      <c r="M122" s="104"/>
      <c r="N122" s="104"/>
      <c r="O122" s="105"/>
      <c r="P122" s="45"/>
      <c r="Q122" s="45"/>
      <c r="R122" s="45">
        <f t="shared" ref="R122:R131" si="1">P122</f>
        <v>0</v>
      </c>
      <c r="S122" s="45">
        <f t="shared" ref="S122:AB122" si="2">R122</f>
        <v>0</v>
      </c>
      <c r="T122" s="45">
        <f t="shared" si="2"/>
        <v>0</v>
      </c>
      <c r="U122" s="45">
        <f t="shared" si="2"/>
        <v>0</v>
      </c>
      <c r="V122" s="45">
        <f t="shared" si="2"/>
        <v>0</v>
      </c>
      <c r="W122" s="45">
        <f t="shared" si="2"/>
        <v>0</v>
      </c>
      <c r="X122" s="45">
        <f t="shared" si="2"/>
        <v>0</v>
      </c>
      <c r="Y122" s="45">
        <f t="shared" si="2"/>
        <v>0</v>
      </c>
      <c r="Z122" s="45">
        <f t="shared" si="2"/>
        <v>0</v>
      </c>
      <c r="AA122" s="45">
        <f t="shared" si="2"/>
        <v>0</v>
      </c>
      <c r="AB122" s="45">
        <f t="shared" si="2"/>
        <v>0</v>
      </c>
      <c r="AC122" s="45">
        <f t="shared" ref="AC122:AC131" si="3">Q122</f>
        <v>0</v>
      </c>
      <c r="AD122" s="45">
        <f t="shared" ref="AD122:AM122" si="4">AC122</f>
        <v>0</v>
      </c>
      <c r="AE122" s="45">
        <f t="shared" si="4"/>
        <v>0</v>
      </c>
      <c r="AF122" s="45">
        <f t="shared" si="4"/>
        <v>0</v>
      </c>
      <c r="AG122" s="45">
        <f t="shared" si="4"/>
        <v>0</v>
      </c>
      <c r="AH122" s="45">
        <f t="shared" si="4"/>
        <v>0</v>
      </c>
      <c r="AI122" s="45">
        <f t="shared" si="4"/>
        <v>0</v>
      </c>
      <c r="AJ122" s="45">
        <f t="shared" si="4"/>
        <v>0</v>
      </c>
      <c r="AK122" s="45">
        <f t="shared" si="4"/>
        <v>0</v>
      </c>
      <c r="AL122" s="45">
        <f t="shared" si="4"/>
        <v>0</v>
      </c>
      <c r="AM122" s="45">
        <f t="shared" si="4"/>
        <v>0</v>
      </c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</row>
    <row r="123" spans="1:63">
      <c r="A123" s="43"/>
      <c r="B123" s="43"/>
      <c r="C123" s="101"/>
      <c r="D123" s="101"/>
      <c r="E123" s="101"/>
      <c r="F123" s="102"/>
      <c r="G123" s="103"/>
      <c r="H123" s="102"/>
      <c r="I123" s="102"/>
      <c r="J123" s="102"/>
      <c r="K123" s="102"/>
      <c r="L123" s="102" t="e">
        <f>IF(J123="WAT",IF(I123="PS","Pumped Storage","Hydro"),VLOOKUP(J123,Instructions!$E$3:$F$42,2,FALSE))</f>
        <v>#N/A</v>
      </c>
      <c r="M123" s="104"/>
      <c r="N123" s="104"/>
      <c r="O123" s="105"/>
      <c r="P123" s="45"/>
      <c r="Q123" s="45"/>
      <c r="R123" s="45">
        <f t="shared" si="1"/>
        <v>0</v>
      </c>
      <c r="S123" s="45">
        <f t="shared" ref="S123:T142" si="5">R123</f>
        <v>0</v>
      </c>
      <c r="T123" s="45">
        <f t="shared" si="5"/>
        <v>0</v>
      </c>
      <c r="U123" s="45">
        <f t="shared" ref="U123:AB131" si="6">T123</f>
        <v>0</v>
      </c>
      <c r="V123" s="45">
        <f t="shared" si="6"/>
        <v>0</v>
      </c>
      <c r="W123" s="45">
        <f t="shared" si="6"/>
        <v>0</v>
      </c>
      <c r="X123" s="45">
        <f t="shared" si="6"/>
        <v>0</v>
      </c>
      <c r="Y123" s="45">
        <f t="shared" si="6"/>
        <v>0</v>
      </c>
      <c r="Z123" s="45">
        <f t="shared" si="6"/>
        <v>0</v>
      </c>
      <c r="AA123" s="45">
        <f t="shared" si="6"/>
        <v>0</v>
      </c>
      <c r="AB123" s="45">
        <f t="shared" si="6"/>
        <v>0</v>
      </c>
      <c r="AC123" s="45">
        <f t="shared" si="3"/>
        <v>0</v>
      </c>
      <c r="AD123" s="45">
        <f t="shared" ref="AD123:AM123" si="7">AC123</f>
        <v>0</v>
      </c>
      <c r="AE123" s="45">
        <f t="shared" si="7"/>
        <v>0</v>
      </c>
      <c r="AF123" s="45">
        <f t="shared" si="7"/>
        <v>0</v>
      </c>
      <c r="AG123" s="45">
        <f t="shared" si="7"/>
        <v>0</v>
      </c>
      <c r="AH123" s="45">
        <f t="shared" si="7"/>
        <v>0</v>
      </c>
      <c r="AI123" s="45">
        <f t="shared" si="7"/>
        <v>0</v>
      </c>
      <c r="AJ123" s="45">
        <f t="shared" si="7"/>
        <v>0</v>
      </c>
      <c r="AK123" s="45">
        <f t="shared" si="7"/>
        <v>0</v>
      </c>
      <c r="AL123" s="45">
        <f t="shared" si="7"/>
        <v>0</v>
      </c>
      <c r="AM123" s="45">
        <f t="shared" si="7"/>
        <v>0</v>
      </c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</row>
    <row r="124" spans="1:63">
      <c r="A124" s="43"/>
      <c r="B124" s="43"/>
      <c r="C124" s="101"/>
      <c r="D124" s="101"/>
      <c r="E124" s="101"/>
      <c r="F124" s="102"/>
      <c r="G124" s="103"/>
      <c r="H124" s="102"/>
      <c r="I124" s="102"/>
      <c r="J124" s="102"/>
      <c r="K124" s="102"/>
      <c r="L124" s="102" t="e">
        <f>IF(J124="WAT",IF(I124="PS","Pumped Storage","Hydro"),VLOOKUP(J124,Instructions!$E$3:$F$42,2,FALSE))</f>
        <v>#N/A</v>
      </c>
      <c r="M124" s="104"/>
      <c r="N124" s="104"/>
      <c r="O124" s="105"/>
      <c r="P124" s="45"/>
      <c r="Q124" s="45"/>
      <c r="R124" s="45">
        <f t="shared" si="1"/>
        <v>0</v>
      </c>
      <c r="S124" s="45">
        <f t="shared" si="5"/>
        <v>0</v>
      </c>
      <c r="T124" s="45">
        <f t="shared" si="5"/>
        <v>0</v>
      </c>
      <c r="U124" s="45">
        <f t="shared" si="6"/>
        <v>0</v>
      </c>
      <c r="V124" s="45">
        <f t="shared" si="6"/>
        <v>0</v>
      </c>
      <c r="W124" s="45">
        <f t="shared" si="6"/>
        <v>0</v>
      </c>
      <c r="X124" s="45">
        <f t="shared" si="6"/>
        <v>0</v>
      </c>
      <c r="Y124" s="45">
        <f t="shared" si="6"/>
        <v>0</v>
      </c>
      <c r="Z124" s="45">
        <f t="shared" si="6"/>
        <v>0</v>
      </c>
      <c r="AA124" s="45">
        <f t="shared" si="6"/>
        <v>0</v>
      </c>
      <c r="AB124" s="45">
        <f t="shared" si="6"/>
        <v>0</v>
      </c>
      <c r="AC124" s="45">
        <f t="shared" si="3"/>
        <v>0</v>
      </c>
      <c r="AD124" s="45">
        <f t="shared" ref="AD124:AM124" si="8">AC124</f>
        <v>0</v>
      </c>
      <c r="AE124" s="45">
        <f t="shared" si="8"/>
        <v>0</v>
      </c>
      <c r="AF124" s="45">
        <f t="shared" si="8"/>
        <v>0</v>
      </c>
      <c r="AG124" s="45">
        <f t="shared" si="8"/>
        <v>0</v>
      </c>
      <c r="AH124" s="45">
        <f t="shared" si="8"/>
        <v>0</v>
      </c>
      <c r="AI124" s="45">
        <f t="shared" si="8"/>
        <v>0</v>
      </c>
      <c r="AJ124" s="45">
        <f t="shared" si="8"/>
        <v>0</v>
      </c>
      <c r="AK124" s="45">
        <f t="shared" si="8"/>
        <v>0</v>
      </c>
      <c r="AL124" s="45">
        <f t="shared" si="8"/>
        <v>0</v>
      </c>
      <c r="AM124" s="45">
        <f t="shared" si="8"/>
        <v>0</v>
      </c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</row>
    <row r="125" spans="1:63">
      <c r="A125" s="43"/>
      <c r="B125" s="43"/>
      <c r="C125" s="101"/>
      <c r="D125" s="101"/>
      <c r="E125" s="101"/>
      <c r="F125" s="102"/>
      <c r="G125" s="103"/>
      <c r="H125" s="102"/>
      <c r="I125" s="102"/>
      <c r="J125" s="102"/>
      <c r="K125" s="102"/>
      <c r="L125" s="102" t="e">
        <f>IF(J125="WAT",IF(I125="PS","Pumped Storage","Hydro"),VLOOKUP(J125,Instructions!$E$3:$F$42,2,FALSE))</f>
        <v>#N/A</v>
      </c>
      <c r="M125" s="104"/>
      <c r="N125" s="104"/>
      <c r="O125" s="105"/>
      <c r="P125" s="45"/>
      <c r="Q125" s="45"/>
      <c r="R125" s="45">
        <f t="shared" si="1"/>
        <v>0</v>
      </c>
      <c r="S125" s="45">
        <f t="shared" si="5"/>
        <v>0</v>
      </c>
      <c r="T125" s="45">
        <f t="shared" si="5"/>
        <v>0</v>
      </c>
      <c r="U125" s="45">
        <f t="shared" si="6"/>
        <v>0</v>
      </c>
      <c r="V125" s="45">
        <f t="shared" si="6"/>
        <v>0</v>
      </c>
      <c r="W125" s="45">
        <f t="shared" si="6"/>
        <v>0</v>
      </c>
      <c r="X125" s="45">
        <f t="shared" si="6"/>
        <v>0</v>
      </c>
      <c r="Y125" s="45">
        <f t="shared" si="6"/>
        <v>0</v>
      </c>
      <c r="Z125" s="45">
        <f t="shared" si="6"/>
        <v>0</v>
      </c>
      <c r="AA125" s="45">
        <f t="shared" si="6"/>
        <v>0</v>
      </c>
      <c r="AB125" s="45">
        <f t="shared" si="6"/>
        <v>0</v>
      </c>
      <c r="AC125" s="45">
        <f t="shared" si="3"/>
        <v>0</v>
      </c>
      <c r="AD125" s="45">
        <f t="shared" ref="AD125:AM125" si="9">AC125</f>
        <v>0</v>
      </c>
      <c r="AE125" s="45">
        <f t="shared" si="9"/>
        <v>0</v>
      </c>
      <c r="AF125" s="45">
        <f t="shared" si="9"/>
        <v>0</v>
      </c>
      <c r="AG125" s="45">
        <f t="shared" si="9"/>
        <v>0</v>
      </c>
      <c r="AH125" s="45">
        <f t="shared" si="9"/>
        <v>0</v>
      </c>
      <c r="AI125" s="45">
        <f t="shared" si="9"/>
        <v>0</v>
      </c>
      <c r="AJ125" s="45">
        <f t="shared" si="9"/>
        <v>0</v>
      </c>
      <c r="AK125" s="45">
        <f t="shared" si="9"/>
        <v>0</v>
      </c>
      <c r="AL125" s="45">
        <f t="shared" si="9"/>
        <v>0</v>
      </c>
      <c r="AM125" s="45">
        <f t="shared" si="9"/>
        <v>0</v>
      </c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</row>
    <row r="126" spans="1:63">
      <c r="A126" s="43"/>
      <c r="B126" s="43"/>
      <c r="C126" s="101"/>
      <c r="D126" s="101"/>
      <c r="E126" s="101"/>
      <c r="F126" s="102"/>
      <c r="G126" s="103"/>
      <c r="H126" s="102"/>
      <c r="I126" s="102"/>
      <c r="J126" s="102"/>
      <c r="K126" s="102"/>
      <c r="L126" s="102" t="e">
        <f>IF(J126="WAT",IF(I126="PS","Pumped Storage","Hydro"),VLOOKUP(J126,Instructions!$E$3:$F$42,2,FALSE))</f>
        <v>#N/A</v>
      </c>
      <c r="M126" s="104"/>
      <c r="N126" s="104"/>
      <c r="O126" s="105"/>
      <c r="P126" s="45"/>
      <c r="Q126" s="45"/>
      <c r="R126" s="45">
        <f t="shared" si="1"/>
        <v>0</v>
      </c>
      <c r="S126" s="45">
        <f t="shared" si="5"/>
        <v>0</v>
      </c>
      <c r="T126" s="45">
        <f t="shared" si="5"/>
        <v>0</v>
      </c>
      <c r="U126" s="45">
        <f t="shared" si="6"/>
        <v>0</v>
      </c>
      <c r="V126" s="45">
        <f t="shared" si="6"/>
        <v>0</v>
      </c>
      <c r="W126" s="45">
        <f t="shared" si="6"/>
        <v>0</v>
      </c>
      <c r="X126" s="45">
        <f t="shared" si="6"/>
        <v>0</v>
      </c>
      <c r="Y126" s="45">
        <f t="shared" si="6"/>
        <v>0</v>
      </c>
      <c r="Z126" s="45">
        <f t="shared" si="6"/>
        <v>0</v>
      </c>
      <c r="AA126" s="45">
        <f t="shared" si="6"/>
        <v>0</v>
      </c>
      <c r="AB126" s="45">
        <f t="shared" si="6"/>
        <v>0</v>
      </c>
      <c r="AC126" s="45">
        <f t="shared" si="3"/>
        <v>0</v>
      </c>
      <c r="AD126" s="45">
        <f t="shared" ref="AD126:AM126" si="10">AC126</f>
        <v>0</v>
      </c>
      <c r="AE126" s="45">
        <f t="shared" si="10"/>
        <v>0</v>
      </c>
      <c r="AF126" s="45">
        <f t="shared" si="10"/>
        <v>0</v>
      </c>
      <c r="AG126" s="45">
        <f t="shared" si="10"/>
        <v>0</v>
      </c>
      <c r="AH126" s="45">
        <f t="shared" si="10"/>
        <v>0</v>
      </c>
      <c r="AI126" s="45">
        <f t="shared" si="10"/>
        <v>0</v>
      </c>
      <c r="AJ126" s="45">
        <f t="shared" si="10"/>
        <v>0</v>
      </c>
      <c r="AK126" s="45">
        <f t="shared" si="10"/>
        <v>0</v>
      </c>
      <c r="AL126" s="45">
        <f t="shared" si="10"/>
        <v>0</v>
      </c>
      <c r="AM126" s="45">
        <f t="shared" si="10"/>
        <v>0</v>
      </c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</row>
    <row r="127" spans="1:63">
      <c r="A127" s="43"/>
      <c r="B127" s="43"/>
      <c r="C127" s="101"/>
      <c r="D127" s="101"/>
      <c r="E127" s="101"/>
      <c r="F127" s="102"/>
      <c r="G127" s="103"/>
      <c r="H127" s="102"/>
      <c r="I127" s="102"/>
      <c r="J127" s="102"/>
      <c r="K127" s="102"/>
      <c r="L127" s="102" t="e">
        <f>IF(J127="WAT",IF(I127="PS","Pumped Storage","Hydro"),VLOOKUP(J127,Instructions!$E$3:$F$42,2,FALSE))</f>
        <v>#N/A</v>
      </c>
      <c r="M127" s="104"/>
      <c r="N127" s="104"/>
      <c r="O127" s="105"/>
      <c r="P127" s="45"/>
      <c r="Q127" s="45"/>
      <c r="R127" s="45">
        <f t="shared" si="1"/>
        <v>0</v>
      </c>
      <c r="S127" s="45">
        <f t="shared" si="5"/>
        <v>0</v>
      </c>
      <c r="T127" s="45">
        <f t="shared" si="5"/>
        <v>0</v>
      </c>
      <c r="U127" s="45">
        <f t="shared" si="6"/>
        <v>0</v>
      </c>
      <c r="V127" s="45">
        <f t="shared" si="6"/>
        <v>0</v>
      </c>
      <c r="W127" s="45">
        <f t="shared" si="6"/>
        <v>0</v>
      </c>
      <c r="X127" s="45">
        <f t="shared" si="6"/>
        <v>0</v>
      </c>
      <c r="Y127" s="45">
        <f t="shared" si="6"/>
        <v>0</v>
      </c>
      <c r="Z127" s="45">
        <f t="shared" si="6"/>
        <v>0</v>
      </c>
      <c r="AA127" s="45">
        <f t="shared" si="6"/>
        <v>0</v>
      </c>
      <c r="AB127" s="45">
        <f t="shared" si="6"/>
        <v>0</v>
      </c>
      <c r="AC127" s="45">
        <f t="shared" si="3"/>
        <v>0</v>
      </c>
      <c r="AD127" s="45">
        <f t="shared" ref="AD127:AM127" si="11">AC127</f>
        <v>0</v>
      </c>
      <c r="AE127" s="45">
        <f t="shared" si="11"/>
        <v>0</v>
      </c>
      <c r="AF127" s="45">
        <f t="shared" si="11"/>
        <v>0</v>
      </c>
      <c r="AG127" s="45">
        <f t="shared" si="11"/>
        <v>0</v>
      </c>
      <c r="AH127" s="45">
        <f t="shared" si="11"/>
        <v>0</v>
      </c>
      <c r="AI127" s="45">
        <f t="shared" si="11"/>
        <v>0</v>
      </c>
      <c r="AJ127" s="45">
        <f t="shared" si="11"/>
        <v>0</v>
      </c>
      <c r="AK127" s="45">
        <f t="shared" si="11"/>
        <v>0</v>
      </c>
      <c r="AL127" s="45">
        <f t="shared" si="11"/>
        <v>0</v>
      </c>
      <c r="AM127" s="45">
        <f t="shared" si="11"/>
        <v>0</v>
      </c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</row>
    <row r="128" spans="1:63">
      <c r="A128" s="43"/>
      <c r="B128" s="43"/>
      <c r="C128" s="101"/>
      <c r="D128" s="101"/>
      <c r="E128" s="101"/>
      <c r="F128" s="102"/>
      <c r="G128" s="103"/>
      <c r="H128" s="102"/>
      <c r="I128" s="102"/>
      <c r="J128" s="102"/>
      <c r="K128" s="102"/>
      <c r="L128" s="102" t="e">
        <f>IF(J128="WAT",IF(I128="PS","Pumped Storage","Hydro"),VLOOKUP(J128,Instructions!$E$3:$F$42,2,FALSE))</f>
        <v>#N/A</v>
      </c>
      <c r="M128" s="104"/>
      <c r="N128" s="104"/>
      <c r="O128" s="105"/>
      <c r="P128" s="45"/>
      <c r="Q128" s="45"/>
      <c r="R128" s="45">
        <f t="shared" si="1"/>
        <v>0</v>
      </c>
      <c r="S128" s="45">
        <f t="shared" si="5"/>
        <v>0</v>
      </c>
      <c r="T128" s="45">
        <f t="shared" si="5"/>
        <v>0</v>
      </c>
      <c r="U128" s="45">
        <f t="shared" si="6"/>
        <v>0</v>
      </c>
      <c r="V128" s="45">
        <f t="shared" si="6"/>
        <v>0</v>
      </c>
      <c r="W128" s="45">
        <f t="shared" si="6"/>
        <v>0</v>
      </c>
      <c r="X128" s="45">
        <f t="shared" si="6"/>
        <v>0</v>
      </c>
      <c r="Y128" s="45">
        <f t="shared" si="6"/>
        <v>0</v>
      </c>
      <c r="Z128" s="45">
        <f t="shared" si="6"/>
        <v>0</v>
      </c>
      <c r="AA128" s="45">
        <f t="shared" si="6"/>
        <v>0</v>
      </c>
      <c r="AB128" s="45">
        <f t="shared" si="6"/>
        <v>0</v>
      </c>
      <c r="AC128" s="45">
        <f t="shared" si="3"/>
        <v>0</v>
      </c>
      <c r="AD128" s="45">
        <f t="shared" ref="AD128:AM128" si="12">AC128</f>
        <v>0</v>
      </c>
      <c r="AE128" s="45">
        <f t="shared" si="12"/>
        <v>0</v>
      </c>
      <c r="AF128" s="45">
        <f t="shared" si="12"/>
        <v>0</v>
      </c>
      <c r="AG128" s="45">
        <f t="shared" si="12"/>
        <v>0</v>
      </c>
      <c r="AH128" s="45">
        <f t="shared" si="12"/>
        <v>0</v>
      </c>
      <c r="AI128" s="45">
        <f t="shared" si="12"/>
        <v>0</v>
      </c>
      <c r="AJ128" s="45">
        <f t="shared" si="12"/>
        <v>0</v>
      </c>
      <c r="AK128" s="45">
        <f t="shared" si="12"/>
        <v>0</v>
      </c>
      <c r="AL128" s="45">
        <f t="shared" si="12"/>
        <v>0</v>
      </c>
      <c r="AM128" s="45">
        <f t="shared" si="12"/>
        <v>0</v>
      </c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</row>
    <row r="129" spans="1:63">
      <c r="A129" s="43"/>
      <c r="B129" s="43"/>
      <c r="C129" s="101"/>
      <c r="D129" s="101"/>
      <c r="E129" s="101"/>
      <c r="F129" s="102"/>
      <c r="G129" s="103"/>
      <c r="H129" s="102"/>
      <c r="I129" s="102"/>
      <c r="J129" s="102"/>
      <c r="K129" s="102"/>
      <c r="L129" s="102" t="e">
        <f>IF(J129="WAT",IF(I129="PS","Pumped Storage","Hydro"),VLOOKUP(J129,Instructions!$E$3:$F$42,2,FALSE))</f>
        <v>#N/A</v>
      </c>
      <c r="M129" s="104"/>
      <c r="N129" s="104"/>
      <c r="O129" s="105"/>
      <c r="P129" s="45"/>
      <c r="Q129" s="45"/>
      <c r="R129" s="45">
        <f t="shared" si="1"/>
        <v>0</v>
      </c>
      <c r="S129" s="45">
        <f t="shared" si="5"/>
        <v>0</v>
      </c>
      <c r="T129" s="45">
        <f t="shared" si="5"/>
        <v>0</v>
      </c>
      <c r="U129" s="45">
        <f t="shared" si="6"/>
        <v>0</v>
      </c>
      <c r="V129" s="45">
        <f t="shared" si="6"/>
        <v>0</v>
      </c>
      <c r="W129" s="45">
        <f t="shared" si="6"/>
        <v>0</v>
      </c>
      <c r="X129" s="45">
        <f t="shared" si="6"/>
        <v>0</v>
      </c>
      <c r="Y129" s="45">
        <f t="shared" si="6"/>
        <v>0</v>
      </c>
      <c r="Z129" s="45">
        <f t="shared" si="6"/>
        <v>0</v>
      </c>
      <c r="AA129" s="45">
        <f t="shared" si="6"/>
        <v>0</v>
      </c>
      <c r="AB129" s="45">
        <f t="shared" si="6"/>
        <v>0</v>
      </c>
      <c r="AC129" s="45">
        <f t="shared" si="3"/>
        <v>0</v>
      </c>
      <c r="AD129" s="45">
        <f t="shared" ref="AD129:AM129" si="13">AC129</f>
        <v>0</v>
      </c>
      <c r="AE129" s="45">
        <f t="shared" si="13"/>
        <v>0</v>
      </c>
      <c r="AF129" s="45">
        <f t="shared" si="13"/>
        <v>0</v>
      </c>
      <c r="AG129" s="45">
        <f t="shared" si="13"/>
        <v>0</v>
      </c>
      <c r="AH129" s="45">
        <f t="shared" si="13"/>
        <v>0</v>
      </c>
      <c r="AI129" s="45">
        <f t="shared" si="13"/>
        <v>0</v>
      </c>
      <c r="AJ129" s="45">
        <f t="shared" si="13"/>
        <v>0</v>
      </c>
      <c r="AK129" s="45">
        <f t="shared" si="13"/>
        <v>0</v>
      </c>
      <c r="AL129" s="45">
        <f t="shared" si="13"/>
        <v>0</v>
      </c>
      <c r="AM129" s="45">
        <f t="shared" si="13"/>
        <v>0</v>
      </c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</row>
    <row r="130" spans="1:63">
      <c r="A130" s="43"/>
      <c r="B130" s="43"/>
      <c r="C130" s="101"/>
      <c r="D130" s="101"/>
      <c r="E130" s="101"/>
      <c r="F130" s="102"/>
      <c r="G130" s="103"/>
      <c r="H130" s="102"/>
      <c r="I130" s="102"/>
      <c r="J130" s="102"/>
      <c r="K130" s="102"/>
      <c r="L130" s="102" t="e">
        <f>IF(J130="WAT",IF(I130="PS","Pumped Storage","Hydro"),VLOOKUP(J130,Instructions!$E$3:$F$42,2,FALSE))</f>
        <v>#N/A</v>
      </c>
      <c r="M130" s="104"/>
      <c r="N130" s="104"/>
      <c r="O130" s="105"/>
      <c r="P130" s="45"/>
      <c r="Q130" s="45"/>
      <c r="R130" s="45">
        <f t="shared" si="1"/>
        <v>0</v>
      </c>
      <c r="S130" s="45">
        <f t="shared" si="5"/>
        <v>0</v>
      </c>
      <c r="T130" s="45">
        <f t="shared" si="5"/>
        <v>0</v>
      </c>
      <c r="U130" s="45">
        <f t="shared" si="6"/>
        <v>0</v>
      </c>
      <c r="V130" s="45">
        <f t="shared" si="6"/>
        <v>0</v>
      </c>
      <c r="W130" s="45">
        <f t="shared" si="6"/>
        <v>0</v>
      </c>
      <c r="X130" s="45">
        <f t="shared" si="6"/>
        <v>0</v>
      </c>
      <c r="Y130" s="45">
        <f t="shared" si="6"/>
        <v>0</v>
      </c>
      <c r="Z130" s="45">
        <f t="shared" si="6"/>
        <v>0</v>
      </c>
      <c r="AA130" s="45">
        <f t="shared" si="6"/>
        <v>0</v>
      </c>
      <c r="AB130" s="45">
        <f t="shared" si="6"/>
        <v>0</v>
      </c>
      <c r="AC130" s="45">
        <f t="shared" si="3"/>
        <v>0</v>
      </c>
      <c r="AD130" s="45">
        <f t="shared" ref="AD130:AM130" si="14">AC130</f>
        <v>0</v>
      </c>
      <c r="AE130" s="45">
        <f t="shared" si="14"/>
        <v>0</v>
      </c>
      <c r="AF130" s="45">
        <f t="shared" si="14"/>
        <v>0</v>
      </c>
      <c r="AG130" s="45">
        <f t="shared" si="14"/>
        <v>0</v>
      </c>
      <c r="AH130" s="45">
        <f t="shared" si="14"/>
        <v>0</v>
      </c>
      <c r="AI130" s="45">
        <f t="shared" si="14"/>
        <v>0</v>
      </c>
      <c r="AJ130" s="45">
        <f t="shared" si="14"/>
        <v>0</v>
      </c>
      <c r="AK130" s="45">
        <f t="shared" si="14"/>
        <v>0</v>
      </c>
      <c r="AL130" s="45">
        <f t="shared" si="14"/>
        <v>0</v>
      </c>
      <c r="AM130" s="45">
        <f t="shared" si="14"/>
        <v>0</v>
      </c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</row>
    <row r="131" spans="1:63">
      <c r="A131" s="43"/>
      <c r="B131" s="43"/>
      <c r="C131" s="101"/>
      <c r="D131" s="101"/>
      <c r="E131" s="101"/>
      <c r="F131" s="102"/>
      <c r="G131" s="103"/>
      <c r="H131" s="102"/>
      <c r="I131" s="102"/>
      <c r="J131" s="102"/>
      <c r="K131" s="102"/>
      <c r="L131" s="102" t="e">
        <f>IF(J131="WAT",IF(I131="PS","Pumped Storage","Hydro"),VLOOKUP(J131,Instructions!$E$3:$F$42,2,FALSE))</f>
        <v>#N/A</v>
      </c>
      <c r="M131" s="104"/>
      <c r="N131" s="104"/>
      <c r="O131" s="105"/>
      <c r="P131" s="45"/>
      <c r="Q131" s="45"/>
      <c r="R131" s="45">
        <f t="shared" si="1"/>
        <v>0</v>
      </c>
      <c r="S131" s="45">
        <f t="shared" si="5"/>
        <v>0</v>
      </c>
      <c r="T131" s="45">
        <f t="shared" si="5"/>
        <v>0</v>
      </c>
      <c r="U131" s="45">
        <f t="shared" si="6"/>
        <v>0</v>
      </c>
      <c r="V131" s="45">
        <f t="shared" si="6"/>
        <v>0</v>
      </c>
      <c r="W131" s="45">
        <f t="shared" si="6"/>
        <v>0</v>
      </c>
      <c r="X131" s="45">
        <f t="shared" si="6"/>
        <v>0</v>
      </c>
      <c r="Y131" s="45">
        <f t="shared" si="6"/>
        <v>0</v>
      </c>
      <c r="Z131" s="45">
        <f t="shared" si="6"/>
        <v>0</v>
      </c>
      <c r="AA131" s="45">
        <f t="shared" si="6"/>
        <v>0</v>
      </c>
      <c r="AB131" s="45">
        <f t="shared" si="6"/>
        <v>0</v>
      </c>
      <c r="AC131" s="45">
        <f t="shared" si="3"/>
        <v>0</v>
      </c>
      <c r="AD131" s="45">
        <f t="shared" ref="AD131:AM131" si="15">AC131</f>
        <v>0</v>
      </c>
      <c r="AE131" s="45">
        <f t="shared" si="15"/>
        <v>0</v>
      </c>
      <c r="AF131" s="45">
        <f t="shared" si="15"/>
        <v>0</v>
      </c>
      <c r="AG131" s="45">
        <f t="shared" si="15"/>
        <v>0</v>
      </c>
      <c r="AH131" s="45">
        <f t="shared" si="15"/>
        <v>0</v>
      </c>
      <c r="AI131" s="45">
        <f t="shared" si="15"/>
        <v>0</v>
      </c>
      <c r="AJ131" s="45">
        <f t="shared" si="15"/>
        <v>0</v>
      </c>
      <c r="AK131" s="45">
        <f t="shared" si="15"/>
        <v>0</v>
      </c>
      <c r="AL131" s="45">
        <f t="shared" si="15"/>
        <v>0</v>
      </c>
      <c r="AM131" s="45">
        <f t="shared" si="15"/>
        <v>0</v>
      </c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</row>
    <row r="132" spans="1:63">
      <c r="A132" s="43"/>
      <c r="B132" s="43"/>
      <c r="C132" s="101"/>
      <c r="D132" s="101"/>
      <c r="E132" s="101"/>
      <c r="F132" s="102"/>
      <c r="G132" s="103"/>
      <c r="H132" s="102"/>
      <c r="I132" s="102"/>
      <c r="J132" s="102"/>
      <c r="K132" s="102"/>
      <c r="L132" s="102" t="e">
        <f>IF(J132="WAT",IF(I132="PS","Pumped Storage","Hydro"),VLOOKUP(J132,Instructions!$E$3:$F$42,2,FALSE))</f>
        <v>#N/A</v>
      </c>
      <c r="M132" s="104"/>
      <c r="N132" s="104"/>
      <c r="O132" s="105"/>
      <c r="P132" s="45"/>
      <c r="Q132" s="45"/>
      <c r="R132" s="45">
        <f t="shared" ref="R132:R195" si="16">P132</f>
        <v>0</v>
      </c>
      <c r="S132" s="45">
        <f t="shared" si="5"/>
        <v>0</v>
      </c>
      <c r="T132" s="45">
        <f t="shared" si="5"/>
        <v>0</v>
      </c>
      <c r="U132" s="45">
        <f t="shared" ref="U132:U195" si="17">T132</f>
        <v>0</v>
      </c>
      <c r="V132" s="45">
        <f t="shared" ref="V132:V195" si="18">U132</f>
        <v>0</v>
      </c>
      <c r="W132" s="45">
        <f t="shared" ref="W132:W195" si="19">V132</f>
        <v>0</v>
      </c>
      <c r="X132" s="45">
        <f t="shared" ref="X132:X195" si="20">W132</f>
        <v>0</v>
      </c>
      <c r="Y132" s="45">
        <f t="shared" ref="Y132:Y195" si="21">X132</f>
        <v>0</v>
      </c>
      <c r="Z132" s="45">
        <f t="shared" ref="Z132:Z195" si="22">Y132</f>
        <v>0</v>
      </c>
      <c r="AA132" s="45">
        <f t="shared" ref="AA132:AA195" si="23">Z132</f>
        <v>0</v>
      </c>
      <c r="AB132" s="45">
        <f t="shared" ref="AB132:AB195" si="24">AA132</f>
        <v>0</v>
      </c>
      <c r="AC132" s="45">
        <f t="shared" ref="AC132:AC195" si="25">Q132</f>
        <v>0</v>
      </c>
      <c r="AD132" s="45">
        <f t="shared" ref="AD132:AD195" si="26">AC132</f>
        <v>0</v>
      </c>
      <c r="AE132" s="45">
        <f t="shared" ref="AE132:AE195" si="27">AD132</f>
        <v>0</v>
      </c>
      <c r="AF132" s="45">
        <f t="shared" ref="AF132:AF195" si="28">AE132</f>
        <v>0</v>
      </c>
      <c r="AG132" s="45">
        <f t="shared" ref="AG132:AG195" si="29">AF132</f>
        <v>0</v>
      </c>
      <c r="AH132" s="45">
        <f t="shared" ref="AH132:AH195" si="30">AG132</f>
        <v>0</v>
      </c>
      <c r="AI132" s="45">
        <f t="shared" ref="AI132:AI195" si="31">AH132</f>
        <v>0</v>
      </c>
      <c r="AJ132" s="45">
        <f t="shared" ref="AJ132:AJ195" si="32">AI132</f>
        <v>0</v>
      </c>
      <c r="AK132" s="45">
        <f t="shared" ref="AK132:AK195" si="33">AJ132</f>
        <v>0</v>
      </c>
      <c r="AL132" s="45">
        <f t="shared" ref="AL132:AL195" si="34">AK132</f>
        <v>0</v>
      </c>
      <c r="AM132" s="45">
        <f t="shared" ref="AM132:AM195" si="35">AL132</f>
        <v>0</v>
      </c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</row>
    <row r="133" spans="1:63">
      <c r="A133" s="43"/>
      <c r="B133" s="43"/>
      <c r="C133" s="101"/>
      <c r="D133" s="101"/>
      <c r="E133" s="101"/>
      <c r="F133" s="102"/>
      <c r="G133" s="103"/>
      <c r="H133" s="102"/>
      <c r="I133" s="102"/>
      <c r="J133" s="102"/>
      <c r="K133" s="102"/>
      <c r="L133" s="102" t="e">
        <f>IF(J133="WAT",IF(I133="PS","Pumped Storage","Hydro"),VLOOKUP(J133,Instructions!$E$3:$F$42,2,FALSE))</f>
        <v>#N/A</v>
      </c>
      <c r="M133" s="104"/>
      <c r="N133" s="104"/>
      <c r="O133" s="105"/>
      <c r="P133" s="45"/>
      <c r="Q133" s="45"/>
      <c r="R133" s="45">
        <f t="shared" si="16"/>
        <v>0</v>
      </c>
      <c r="S133" s="45">
        <f t="shared" si="5"/>
        <v>0</v>
      </c>
      <c r="T133" s="45">
        <f t="shared" si="5"/>
        <v>0</v>
      </c>
      <c r="U133" s="45">
        <f t="shared" si="17"/>
        <v>0</v>
      </c>
      <c r="V133" s="45">
        <f t="shared" si="18"/>
        <v>0</v>
      </c>
      <c r="W133" s="45">
        <f t="shared" si="19"/>
        <v>0</v>
      </c>
      <c r="X133" s="45">
        <f t="shared" si="20"/>
        <v>0</v>
      </c>
      <c r="Y133" s="45">
        <f t="shared" si="21"/>
        <v>0</v>
      </c>
      <c r="Z133" s="45">
        <f t="shared" si="22"/>
        <v>0</v>
      </c>
      <c r="AA133" s="45">
        <f t="shared" si="23"/>
        <v>0</v>
      </c>
      <c r="AB133" s="45">
        <f t="shared" si="24"/>
        <v>0</v>
      </c>
      <c r="AC133" s="45">
        <f t="shared" si="25"/>
        <v>0</v>
      </c>
      <c r="AD133" s="45">
        <f t="shared" si="26"/>
        <v>0</v>
      </c>
      <c r="AE133" s="45">
        <f t="shared" si="27"/>
        <v>0</v>
      </c>
      <c r="AF133" s="45">
        <f t="shared" si="28"/>
        <v>0</v>
      </c>
      <c r="AG133" s="45">
        <f t="shared" si="29"/>
        <v>0</v>
      </c>
      <c r="AH133" s="45">
        <f t="shared" si="30"/>
        <v>0</v>
      </c>
      <c r="AI133" s="45">
        <f t="shared" si="31"/>
        <v>0</v>
      </c>
      <c r="AJ133" s="45">
        <f t="shared" si="32"/>
        <v>0</v>
      </c>
      <c r="AK133" s="45">
        <f t="shared" si="33"/>
        <v>0</v>
      </c>
      <c r="AL133" s="45">
        <f t="shared" si="34"/>
        <v>0</v>
      </c>
      <c r="AM133" s="45">
        <f t="shared" si="35"/>
        <v>0</v>
      </c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</row>
    <row r="134" spans="1:63">
      <c r="A134" s="43"/>
      <c r="B134" s="43"/>
      <c r="C134" s="101"/>
      <c r="D134" s="101"/>
      <c r="E134" s="101"/>
      <c r="F134" s="102"/>
      <c r="G134" s="103"/>
      <c r="H134" s="102"/>
      <c r="I134" s="102"/>
      <c r="J134" s="102"/>
      <c r="K134" s="102"/>
      <c r="L134" s="102" t="e">
        <f>IF(J134="WAT",IF(I134="PS","Pumped Storage","Hydro"),VLOOKUP(J134,Instructions!$E$3:$F$42,2,FALSE))</f>
        <v>#N/A</v>
      </c>
      <c r="M134" s="104"/>
      <c r="N134" s="104"/>
      <c r="O134" s="105"/>
      <c r="P134" s="45"/>
      <c r="Q134" s="45"/>
      <c r="R134" s="45">
        <f t="shared" si="16"/>
        <v>0</v>
      </c>
      <c r="S134" s="45">
        <f t="shared" si="5"/>
        <v>0</v>
      </c>
      <c r="T134" s="45">
        <f t="shared" si="5"/>
        <v>0</v>
      </c>
      <c r="U134" s="45">
        <f t="shared" si="17"/>
        <v>0</v>
      </c>
      <c r="V134" s="45">
        <f t="shared" si="18"/>
        <v>0</v>
      </c>
      <c r="W134" s="45">
        <f t="shared" si="19"/>
        <v>0</v>
      </c>
      <c r="X134" s="45">
        <f t="shared" si="20"/>
        <v>0</v>
      </c>
      <c r="Y134" s="45">
        <f t="shared" si="21"/>
        <v>0</v>
      </c>
      <c r="Z134" s="45">
        <f t="shared" si="22"/>
        <v>0</v>
      </c>
      <c r="AA134" s="45">
        <f t="shared" si="23"/>
        <v>0</v>
      </c>
      <c r="AB134" s="45">
        <f t="shared" si="24"/>
        <v>0</v>
      </c>
      <c r="AC134" s="45">
        <f t="shared" si="25"/>
        <v>0</v>
      </c>
      <c r="AD134" s="45">
        <f t="shared" si="26"/>
        <v>0</v>
      </c>
      <c r="AE134" s="45">
        <f t="shared" si="27"/>
        <v>0</v>
      </c>
      <c r="AF134" s="45">
        <f t="shared" si="28"/>
        <v>0</v>
      </c>
      <c r="AG134" s="45">
        <f t="shared" si="29"/>
        <v>0</v>
      </c>
      <c r="AH134" s="45">
        <f t="shared" si="30"/>
        <v>0</v>
      </c>
      <c r="AI134" s="45">
        <f t="shared" si="31"/>
        <v>0</v>
      </c>
      <c r="AJ134" s="45">
        <f t="shared" si="32"/>
        <v>0</v>
      </c>
      <c r="AK134" s="45">
        <f t="shared" si="33"/>
        <v>0</v>
      </c>
      <c r="AL134" s="45">
        <f t="shared" si="34"/>
        <v>0</v>
      </c>
      <c r="AM134" s="45">
        <f t="shared" si="35"/>
        <v>0</v>
      </c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</row>
    <row r="135" spans="1:63">
      <c r="A135" s="43"/>
      <c r="B135" s="43"/>
      <c r="C135" s="101"/>
      <c r="D135" s="101"/>
      <c r="E135" s="101"/>
      <c r="F135" s="102"/>
      <c r="G135" s="103"/>
      <c r="H135" s="102"/>
      <c r="I135" s="102"/>
      <c r="J135" s="102"/>
      <c r="K135" s="102"/>
      <c r="L135" s="102" t="e">
        <f>IF(J135="WAT",IF(I135="PS","Pumped Storage","Hydro"),VLOOKUP(J135,Instructions!$E$3:$F$42,2,FALSE))</f>
        <v>#N/A</v>
      </c>
      <c r="M135" s="104"/>
      <c r="N135" s="104"/>
      <c r="O135" s="105"/>
      <c r="P135" s="45"/>
      <c r="Q135" s="45"/>
      <c r="R135" s="45">
        <f t="shared" si="16"/>
        <v>0</v>
      </c>
      <c r="S135" s="45">
        <f t="shared" si="5"/>
        <v>0</v>
      </c>
      <c r="T135" s="45">
        <f t="shared" si="5"/>
        <v>0</v>
      </c>
      <c r="U135" s="45">
        <f t="shared" si="17"/>
        <v>0</v>
      </c>
      <c r="V135" s="45">
        <f t="shared" si="18"/>
        <v>0</v>
      </c>
      <c r="W135" s="45">
        <f t="shared" si="19"/>
        <v>0</v>
      </c>
      <c r="X135" s="45">
        <f t="shared" si="20"/>
        <v>0</v>
      </c>
      <c r="Y135" s="45">
        <f t="shared" si="21"/>
        <v>0</v>
      </c>
      <c r="Z135" s="45">
        <f t="shared" si="22"/>
        <v>0</v>
      </c>
      <c r="AA135" s="45">
        <f t="shared" si="23"/>
        <v>0</v>
      </c>
      <c r="AB135" s="45">
        <f t="shared" si="24"/>
        <v>0</v>
      </c>
      <c r="AC135" s="45">
        <f t="shared" si="25"/>
        <v>0</v>
      </c>
      <c r="AD135" s="45">
        <f t="shared" si="26"/>
        <v>0</v>
      </c>
      <c r="AE135" s="45">
        <f t="shared" si="27"/>
        <v>0</v>
      </c>
      <c r="AF135" s="45">
        <f t="shared" si="28"/>
        <v>0</v>
      </c>
      <c r="AG135" s="45">
        <f t="shared" si="29"/>
        <v>0</v>
      </c>
      <c r="AH135" s="45">
        <f t="shared" si="30"/>
        <v>0</v>
      </c>
      <c r="AI135" s="45">
        <f t="shared" si="31"/>
        <v>0</v>
      </c>
      <c r="AJ135" s="45">
        <f t="shared" si="32"/>
        <v>0</v>
      </c>
      <c r="AK135" s="45">
        <f t="shared" si="33"/>
        <v>0</v>
      </c>
      <c r="AL135" s="45">
        <f t="shared" si="34"/>
        <v>0</v>
      </c>
      <c r="AM135" s="45">
        <f t="shared" si="35"/>
        <v>0</v>
      </c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</row>
    <row r="136" spans="1:63">
      <c r="A136" s="43"/>
      <c r="B136" s="43"/>
      <c r="C136" s="101"/>
      <c r="D136" s="101"/>
      <c r="E136" s="101"/>
      <c r="F136" s="102"/>
      <c r="G136" s="103"/>
      <c r="H136" s="102"/>
      <c r="I136" s="102"/>
      <c r="J136" s="102"/>
      <c r="K136" s="102"/>
      <c r="L136" s="102" t="e">
        <f>IF(J136="WAT",IF(I136="PS","Pumped Storage","Hydro"),VLOOKUP(J136,Instructions!$E$3:$F$42,2,FALSE))</f>
        <v>#N/A</v>
      </c>
      <c r="M136" s="104"/>
      <c r="N136" s="104"/>
      <c r="O136" s="105"/>
      <c r="P136" s="45"/>
      <c r="Q136" s="45"/>
      <c r="R136" s="45">
        <f t="shared" si="16"/>
        <v>0</v>
      </c>
      <c r="S136" s="45">
        <f t="shared" si="5"/>
        <v>0</v>
      </c>
      <c r="T136" s="45">
        <f t="shared" si="5"/>
        <v>0</v>
      </c>
      <c r="U136" s="45">
        <f t="shared" si="17"/>
        <v>0</v>
      </c>
      <c r="V136" s="45">
        <f t="shared" si="18"/>
        <v>0</v>
      </c>
      <c r="W136" s="45">
        <f t="shared" si="19"/>
        <v>0</v>
      </c>
      <c r="X136" s="45">
        <f t="shared" si="20"/>
        <v>0</v>
      </c>
      <c r="Y136" s="45">
        <f t="shared" si="21"/>
        <v>0</v>
      </c>
      <c r="Z136" s="45">
        <f t="shared" si="22"/>
        <v>0</v>
      </c>
      <c r="AA136" s="45">
        <f t="shared" si="23"/>
        <v>0</v>
      </c>
      <c r="AB136" s="45">
        <f t="shared" si="24"/>
        <v>0</v>
      </c>
      <c r="AC136" s="45">
        <f t="shared" si="25"/>
        <v>0</v>
      </c>
      <c r="AD136" s="45">
        <f t="shared" si="26"/>
        <v>0</v>
      </c>
      <c r="AE136" s="45">
        <f t="shared" si="27"/>
        <v>0</v>
      </c>
      <c r="AF136" s="45">
        <f t="shared" si="28"/>
        <v>0</v>
      </c>
      <c r="AG136" s="45">
        <f t="shared" si="29"/>
        <v>0</v>
      </c>
      <c r="AH136" s="45">
        <f t="shared" si="30"/>
        <v>0</v>
      </c>
      <c r="AI136" s="45">
        <f t="shared" si="31"/>
        <v>0</v>
      </c>
      <c r="AJ136" s="45">
        <f t="shared" si="32"/>
        <v>0</v>
      </c>
      <c r="AK136" s="45">
        <f t="shared" si="33"/>
        <v>0</v>
      </c>
      <c r="AL136" s="45">
        <f t="shared" si="34"/>
        <v>0</v>
      </c>
      <c r="AM136" s="45">
        <f t="shared" si="35"/>
        <v>0</v>
      </c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</row>
    <row r="137" spans="1:63">
      <c r="A137" s="43"/>
      <c r="B137" s="43"/>
      <c r="C137" s="101"/>
      <c r="D137" s="101"/>
      <c r="E137" s="101"/>
      <c r="F137" s="102"/>
      <c r="G137" s="103"/>
      <c r="H137" s="102"/>
      <c r="I137" s="102"/>
      <c r="J137" s="102"/>
      <c r="K137" s="102"/>
      <c r="L137" s="102" t="e">
        <f>IF(J137="WAT",IF(I137="PS","Pumped Storage","Hydro"),VLOOKUP(J137,Instructions!$E$3:$F$42,2,FALSE))</f>
        <v>#N/A</v>
      </c>
      <c r="M137" s="104"/>
      <c r="N137" s="104"/>
      <c r="O137" s="105"/>
      <c r="P137" s="45"/>
      <c r="Q137" s="45"/>
      <c r="R137" s="45">
        <f t="shared" si="16"/>
        <v>0</v>
      </c>
      <c r="S137" s="45">
        <f t="shared" si="5"/>
        <v>0</v>
      </c>
      <c r="T137" s="45">
        <f t="shared" si="5"/>
        <v>0</v>
      </c>
      <c r="U137" s="45">
        <f t="shared" si="17"/>
        <v>0</v>
      </c>
      <c r="V137" s="45">
        <f t="shared" si="18"/>
        <v>0</v>
      </c>
      <c r="W137" s="45">
        <f t="shared" si="19"/>
        <v>0</v>
      </c>
      <c r="X137" s="45">
        <f t="shared" si="20"/>
        <v>0</v>
      </c>
      <c r="Y137" s="45">
        <f t="shared" si="21"/>
        <v>0</v>
      </c>
      <c r="Z137" s="45">
        <f t="shared" si="22"/>
        <v>0</v>
      </c>
      <c r="AA137" s="45">
        <f t="shared" si="23"/>
        <v>0</v>
      </c>
      <c r="AB137" s="45">
        <f t="shared" si="24"/>
        <v>0</v>
      </c>
      <c r="AC137" s="45">
        <f t="shared" si="25"/>
        <v>0</v>
      </c>
      <c r="AD137" s="45">
        <f t="shared" si="26"/>
        <v>0</v>
      </c>
      <c r="AE137" s="45">
        <f t="shared" si="27"/>
        <v>0</v>
      </c>
      <c r="AF137" s="45">
        <f t="shared" si="28"/>
        <v>0</v>
      </c>
      <c r="AG137" s="45">
        <f t="shared" si="29"/>
        <v>0</v>
      </c>
      <c r="AH137" s="45">
        <f t="shared" si="30"/>
        <v>0</v>
      </c>
      <c r="AI137" s="45">
        <f t="shared" si="31"/>
        <v>0</v>
      </c>
      <c r="AJ137" s="45">
        <f t="shared" si="32"/>
        <v>0</v>
      </c>
      <c r="AK137" s="45">
        <f t="shared" si="33"/>
        <v>0</v>
      </c>
      <c r="AL137" s="45">
        <f t="shared" si="34"/>
        <v>0</v>
      </c>
      <c r="AM137" s="45">
        <f t="shared" si="35"/>
        <v>0</v>
      </c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</row>
    <row r="138" spans="1:63">
      <c r="A138" s="43"/>
      <c r="B138" s="43"/>
      <c r="C138" s="101"/>
      <c r="D138" s="101"/>
      <c r="E138" s="101"/>
      <c r="F138" s="102"/>
      <c r="G138" s="103"/>
      <c r="H138" s="102"/>
      <c r="I138" s="102"/>
      <c r="J138" s="102"/>
      <c r="K138" s="102"/>
      <c r="L138" s="102" t="e">
        <f>IF(J138="WAT",IF(I138="PS","Pumped Storage","Hydro"),VLOOKUP(J138,Instructions!$E$3:$F$42,2,FALSE))</f>
        <v>#N/A</v>
      </c>
      <c r="M138" s="104"/>
      <c r="N138" s="104"/>
      <c r="O138" s="105"/>
      <c r="P138" s="45"/>
      <c r="Q138" s="45"/>
      <c r="R138" s="45">
        <f t="shared" si="16"/>
        <v>0</v>
      </c>
      <c r="S138" s="45">
        <f t="shared" si="5"/>
        <v>0</v>
      </c>
      <c r="T138" s="45">
        <f t="shared" si="5"/>
        <v>0</v>
      </c>
      <c r="U138" s="45">
        <f t="shared" si="17"/>
        <v>0</v>
      </c>
      <c r="V138" s="45">
        <f t="shared" si="18"/>
        <v>0</v>
      </c>
      <c r="W138" s="45">
        <f t="shared" si="19"/>
        <v>0</v>
      </c>
      <c r="X138" s="45">
        <f t="shared" si="20"/>
        <v>0</v>
      </c>
      <c r="Y138" s="45">
        <f t="shared" si="21"/>
        <v>0</v>
      </c>
      <c r="Z138" s="45">
        <f t="shared" si="22"/>
        <v>0</v>
      </c>
      <c r="AA138" s="45">
        <f t="shared" si="23"/>
        <v>0</v>
      </c>
      <c r="AB138" s="45">
        <f t="shared" si="24"/>
        <v>0</v>
      </c>
      <c r="AC138" s="45">
        <f t="shared" si="25"/>
        <v>0</v>
      </c>
      <c r="AD138" s="45">
        <f t="shared" si="26"/>
        <v>0</v>
      </c>
      <c r="AE138" s="45">
        <f t="shared" si="27"/>
        <v>0</v>
      </c>
      <c r="AF138" s="45">
        <f t="shared" si="28"/>
        <v>0</v>
      </c>
      <c r="AG138" s="45">
        <f t="shared" si="29"/>
        <v>0</v>
      </c>
      <c r="AH138" s="45">
        <f t="shared" si="30"/>
        <v>0</v>
      </c>
      <c r="AI138" s="45">
        <f t="shared" si="31"/>
        <v>0</v>
      </c>
      <c r="AJ138" s="45">
        <f t="shared" si="32"/>
        <v>0</v>
      </c>
      <c r="AK138" s="45">
        <f t="shared" si="33"/>
        <v>0</v>
      </c>
      <c r="AL138" s="45">
        <f t="shared" si="34"/>
        <v>0</v>
      </c>
      <c r="AM138" s="45">
        <f t="shared" si="35"/>
        <v>0</v>
      </c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</row>
    <row r="139" spans="1:63">
      <c r="A139" s="43"/>
      <c r="B139" s="43"/>
      <c r="C139" s="101"/>
      <c r="D139" s="101"/>
      <c r="E139" s="101"/>
      <c r="F139" s="102"/>
      <c r="G139" s="103"/>
      <c r="H139" s="102"/>
      <c r="I139" s="102"/>
      <c r="J139" s="102"/>
      <c r="K139" s="102"/>
      <c r="L139" s="102" t="e">
        <f>IF(J139="WAT",IF(I139="PS","Pumped Storage","Hydro"),VLOOKUP(J139,Instructions!$E$3:$F$42,2,FALSE))</f>
        <v>#N/A</v>
      </c>
      <c r="M139" s="104"/>
      <c r="N139" s="104"/>
      <c r="O139" s="105"/>
      <c r="P139" s="45"/>
      <c r="Q139" s="45"/>
      <c r="R139" s="45">
        <f t="shared" si="16"/>
        <v>0</v>
      </c>
      <c r="S139" s="45">
        <f t="shared" si="5"/>
        <v>0</v>
      </c>
      <c r="T139" s="45">
        <f t="shared" si="5"/>
        <v>0</v>
      </c>
      <c r="U139" s="45">
        <f t="shared" si="17"/>
        <v>0</v>
      </c>
      <c r="V139" s="45">
        <f t="shared" si="18"/>
        <v>0</v>
      </c>
      <c r="W139" s="45">
        <f t="shared" si="19"/>
        <v>0</v>
      </c>
      <c r="X139" s="45">
        <f t="shared" si="20"/>
        <v>0</v>
      </c>
      <c r="Y139" s="45">
        <f t="shared" si="21"/>
        <v>0</v>
      </c>
      <c r="Z139" s="45">
        <f t="shared" si="22"/>
        <v>0</v>
      </c>
      <c r="AA139" s="45">
        <f t="shared" si="23"/>
        <v>0</v>
      </c>
      <c r="AB139" s="45">
        <f t="shared" si="24"/>
        <v>0</v>
      </c>
      <c r="AC139" s="45">
        <f t="shared" si="25"/>
        <v>0</v>
      </c>
      <c r="AD139" s="45">
        <f t="shared" si="26"/>
        <v>0</v>
      </c>
      <c r="AE139" s="45">
        <f t="shared" si="27"/>
        <v>0</v>
      </c>
      <c r="AF139" s="45">
        <f t="shared" si="28"/>
        <v>0</v>
      </c>
      <c r="AG139" s="45">
        <f t="shared" si="29"/>
        <v>0</v>
      </c>
      <c r="AH139" s="45">
        <f t="shared" si="30"/>
        <v>0</v>
      </c>
      <c r="AI139" s="45">
        <f t="shared" si="31"/>
        <v>0</v>
      </c>
      <c r="AJ139" s="45">
        <f t="shared" si="32"/>
        <v>0</v>
      </c>
      <c r="AK139" s="45">
        <f t="shared" si="33"/>
        <v>0</v>
      </c>
      <c r="AL139" s="45">
        <f t="shared" si="34"/>
        <v>0</v>
      </c>
      <c r="AM139" s="45">
        <f t="shared" si="35"/>
        <v>0</v>
      </c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</row>
    <row r="140" spans="1:63">
      <c r="A140" s="43"/>
      <c r="B140" s="43"/>
      <c r="C140" s="101"/>
      <c r="D140" s="101"/>
      <c r="E140" s="101"/>
      <c r="F140" s="102"/>
      <c r="G140" s="103"/>
      <c r="H140" s="102"/>
      <c r="I140" s="102"/>
      <c r="J140" s="102"/>
      <c r="K140" s="102"/>
      <c r="L140" s="102" t="e">
        <f>IF(J140="WAT",IF(I140="PS","Pumped Storage","Hydro"),VLOOKUP(J140,Instructions!$E$3:$F$42,2,FALSE))</f>
        <v>#N/A</v>
      </c>
      <c r="M140" s="104"/>
      <c r="N140" s="104"/>
      <c r="O140" s="105"/>
      <c r="P140" s="45"/>
      <c r="Q140" s="45"/>
      <c r="R140" s="45">
        <f t="shared" si="16"/>
        <v>0</v>
      </c>
      <c r="S140" s="45">
        <f t="shared" si="5"/>
        <v>0</v>
      </c>
      <c r="T140" s="45">
        <f t="shared" si="5"/>
        <v>0</v>
      </c>
      <c r="U140" s="45">
        <f t="shared" si="17"/>
        <v>0</v>
      </c>
      <c r="V140" s="45">
        <f t="shared" si="18"/>
        <v>0</v>
      </c>
      <c r="W140" s="45">
        <f t="shared" si="19"/>
        <v>0</v>
      </c>
      <c r="X140" s="45">
        <f t="shared" si="20"/>
        <v>0</v>
      </c>
      <c r="Y140" s="45">
        <f t="shared" si="21"/>
        <v>0</v>
      </c>
      <c r="Z140" s="45">
        <f t="shared" si="22"/>
        <v>0</v>
      </c>
      <c r="AA140" s="45">
        <f t="shared" si="23"/>
        <v>0</v>
      </c>
      <c r="AB140" s="45">
        <f t="shared" si="24"/>
        <v>0</v>
      </c>
      <c r="AC140" s="45">
        <f t="shared" si="25"/>
        <v>0</v>
      </c>
      <c r="AD140" s="45">
        <f t="shared" si="26"/>
        <v>0</v>
      </c>
      <c r="AE140" s="45">
        <f t="shared" si="27"/>
        <v>0</v>
      </c>
      <c r="AF140" s="45">
        <f t="shared" si="28"/>
        <v>0</v>
      </c>
      <c r="AG140" s="45">
        <f t="shared" si="29"/>
        <v>0</v>
      </c>
      <c r="AH140" s="45">
        <f t="shared" si="30"/>
        <v>0</v>
      </c>
      <c r="AI140" s="45">
        <f t="shared" si="31"/>
        <v>0</v>
      </c>
      <c r="AJ140" s="45">
        <f t="shared" si="32"/>
        <v>0</v>
      </c>
      <c r="AK140" s="45">
        <f t="shared" si="33"/>
        <v>0</v>
      </c>
      <c r="AL140" s="45">
        <f t="shared" si="34"/>
        <v>0</v>
      </c>
      <c r="AM140" s="45">
        <f t="shared" si="35"/>
        <v>0</v>
      </c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</row>
    <row r="141" spans="1:63">
      <c r="A141" s="43"/>
      <c r="B141" s="43"/>
      <c r="C141" s="101"/>
      <c r="D141" s="101"/>
      <c r="E141" s="101"/>
      <c r="F141" s="102"/>
      <c r="G141" s="103"/>
      <c r="H141" s="102"/>
      <c r="I141" s="102"/>
      <c r="J141" s="102"/>
      <c r="K141" s="102"/>
      <c r="L141" s="102" t="e">
        <f>IF(J141="WAT",IF(I141="PS","Pumped Storage","Hydro"),VLOOKUP(J141,Instructions!$E$3:$F$42,2,FALSE))</f>
        <v>#N/A</v>
      </c>
      <c r="M141" s="104"/>
      <c r="N141" s="104"/>
      <c r="O141" s="105"/>
      <c r="P141" s="45"/>
      <c r="Q141" s="45"/>
      <c r="R141" s="45">
        <f t="shared" si="16"/>
        <v>0</v>
      </c>
      <c r="S141" s="45">
        <f t="shared" si="5"/>
        <v>0</v>
      </c>
      <c r="T141" s="45">
        <f t="shared" si="5"/>
        <v>0</v>
      </c>
      <c r="U141" s="45">
        <f t="shared" si="17"/>
        <v>0</v>
      </c>
      <c r="V141" s="45">
        <f t="shared" si="18"/>
        <v>0</v>
      </c>
      <c r="W141" s="45">
        <f t="shared" si="19"/>
        <v>0</v>
      </c>
      <c r="X141" s="45">
        <f t="shared" si="20"/>
        <v>0</v>
      </c>
      <c r="Y141" s="45">
        <f t="shared" si="21"/>
        <v>0</v>
      </c>
      <c r="Z141" s="45">
        <f t="shared" si="22"/>
        <v>0</v>
      </c>
      <c r="AA141" s="45">
        <f t="shared" si="23"/>
        <v>0</v>
      </c>
      <c r="AB141" s="45">
        <f t="shared" si="24"/>
        <v>0</v>
      </c>
      <c r="AC141" s="45">
        <f t="shared" si="25"/>
        <v>0</v>
      </c>
      <c r="AD141" s="45">
        <f t="shared" si="26"/>
        <v>0</v>
      </c>
      <c r="AE141" s="45">
        <f t="shared" si="27"/>
        <v>0</v>
      </c>
      <c r="AF141" s="45">
        <f t="shared" si="28"/>
        <v>0</v>
      </c>
      <c r="AG141" s="45">
        <f t="shared" si="29"/>
        <v>0</v>
      </c>
      <c r="AH141" s="45">
        <f t="shared" si="30"/>
        <v>0</v>
      </c>
      <c r="AI141" s="45">
        <f t="shared" si="31"/>
        <v>0</v>
      </c>
      <c r="AJ141" s="45">
        <f t="shared" si="32"/>
        <v>0</v>
      </c>
      <c r="AK141" s="45">
        <f t="shared" si="33"/>
        <v>0</v>
      </c>
      <c r="AL141" s="45">
        <f t="shared" si="34"/>
        <v>0</v>
      </c>
      <c r="AM141" s="45">
        <f t="shared" si="35"/>
        <v>0</v>
      </c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</row>
    <row r="142" spans="1:63">
      <c r="A142" s="43"/>
      <c r="B142" s="43"/>
      <c r="C142" s="101"/>
      <c r="D142" s="101"/>
      <c r="E142" s="101"/>
      <c r="F142" s="102"/>
      <c r="G142" s="103"/>
      <c r="H142" s="102"/>
      <c r="I142" s="102"/>
      <c r="J142" s="102"/>
      <c r="K142" s="102"/>
      <c r="L142" s="102" t="e">
        <f>IF(J142="WAT",IF(I142="PS","Pumped Storage","Hydro"),VLOOKUP(J142,Instructions!$E$3:$F$42,2,FALSE))</f>
        <v>#N/A</v>
      </c>
      <c r="M142" s="104"/>
      <c r="N142" s="104"/>
      <c r="O142" s="105"/>
      <c r="P142" s="45"/>
      <c r="Q142" s="45"/>
      <c r="R142" s="45">
        <f t="shared" si="16"/>
        <v>0</v>
      </c>
      <c r="S142" s="45">
        <f t="shared" si="5"/>
        <v>0</v>
      </c>
      <c r="T142" s="45">
        <f t="shared" si="5"/>
        <v>0</v>
      </c>
      <c r="U142" s="45">
        <f t="shared" si="17"/>
        <v>0</v>
      </c>
      <c r="V142" s="45">
        <f t="shared" si="18"/>
        <v>0</v>
      </c>
      <c r="W142" s="45">
        <f t="shared" si="19"/>
        <v>0</v>
      </c>
      <c r="X142" s="45">
        <f t="shared" si="20"/>
        <v>0</v>
      </c>
      <c r="Y142" s="45">
        <f t="shared" si="21"/>
        <v>0</v>
      </c>
      <c r="Z142" s="45">
        <f t="shared" si="22"/>
        <v>0</v>
      </c>
      <c r="AA142" s="45">
        <f t="shared" si="23"/>
        <v>0</v>
      </c>
      <c r="AB142" s="45">
        <f t="shared" si="24"/>
        <v>0</v>
      </c>
      <c r="AC142" s="45">
        <f t="shared" si="25"/>
        <v>0</v>
      </c>
      <c r="AD142" s="45">
        <f t="shared" si="26"/>
        <v>0</v>
      </c>
      <c r="AE142" s="45">
        <f t="shared" si="27"/>
        <v>0</v>
      </c>
      <c r="AF142" s="45">
        <f t="shared" si="28"/>
        <v>0</v>
      </c>
      <c r="AG142" s="45">
        <f t="shared" si="29"/>
        <v>0</v>
      </c>
      <c r="AH142" s="45">
        <f t="shared" si="30"/>
        <v>0</v>
      </c>
      <c r="AI142" s="45">
        <f t="shared" si="31"/>
        <v>0</v>
      </c>
      <c r="AJ142" s="45">
        <f t="shared" si="32"/>
        <v>0</v>
      </c>
      <c r="AK142" s="45">
        <f t="shared" si="33"/>
        <v>0</v>
      </c>
      <c r="AL142" s="45">
        <f t="shared" si="34"/>
        <v>0</v>
      </c>
      <c r="AM142" s="45">
        <f t="shared" si="35"/>
        <v>0</v>
      </c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</row>
    <row r="143" spans="1:63">
      <c r="A143" s="43"/>
      <c r="B143" s="43"/>
      <c r="C143" s="101"/>
      <c r="D143" s="101"/>
      <c r="E143" s="101"/>
      <c r="F143" s="102"/>
      <c r="G143" s="103"/>
      <c r="H143" s="102"/>
      <c r="I143" s="102"/>
      <c r="J143" s="102"/>
      <c r="K143" s="102"/>
      <c r="L143" s="102" t="e">
        <f>IF(J143="WAT",IF(I143="PS","Pumped Storage","Hydro"),VLOOKUP(J143,Instructions!$E$3:$F$42,2,FALSE))</f>
        <v>#N/A</v>
      </c>
      <c r="M143" s="104"/>
      <c r="N143" s="104"/>
      <c r="O143" s="105"/>
      <c r="P143" s="45"/>
      <c r="Q143" s="45"/>
      <c r="R143" s="45">
        <f t="shared" si="16"/>
        <v>0</v>
      </c>
      <c r="S143" s="45">
        <f t="shared" ref="S143:T162" si="36">R143</f>
        <v>0</v>
      </c>
      <c r="T143" s="45">
        <f t="shared" si="36"/>
        <v>0</v>
      </c>
      <c r="U143" s="45">
        <f t="shared" si="17"/>
        <v>0</v>
      </c>
      <c r="V143" s="45">
        <f t="shared" si="18"/>
        <v>0</v>
      </c>
      <c r="W143" s="45">
        <f t="shared" si="19"/>
        <v>0</v>
      </c>
      <c r="X143" s="45">
        <f t="shared" si="20"/>
        <v>0</v>
      </c>
      <c r="Y143" s="45">
        <f t="shared" si="21"/>
        <v>0</v>
      </c>
      <c r="Z143" s="45">
        <f t="shared" si="22"/>
        <v>0</v>
      </c>
      <c r="AA143" s="45">
        <f t="shared" si="23"/>
        <v>0</v>
      </c>
      <c r="AB143" s="45">
        <f t="shared" si="24"/>
        <v>0</v>
      </c>
      <c r="AC143" s="45">
        <f t="shared" si="25"/>
        <v>0</v>
      </c>
      <c r="AD143" s="45">
        <f t="shared" si="26"/>
        <v>0</v>
      </c>
      <c r="AE143" s="45">
        <f t="shared" si="27"/>
        <v>0</v>
      </c>
      <c r="AF143" s="45">
        <f t="shared" si="28"/>
        <v>0</v>
      </c>
      <c r="AG143" s="45">
        <f t="shared" si="29"/>
        <v>0</v>
      </c>
      <c r="AH143" s="45">
        <f t="shared" si="30"/>
        <v>0</v>
      </c>
      <c r="AI143" s="45">
        <f t="shared" si="31"/>
        <v>0</v>
      </c>
      <c r="AJ143" s="45">
        <f t="shared" si="32"/>
        <v>0</v>
      </c>
      <c r="AK143" s="45">
        <f t="shared" si="33"/>
        <v>0</v>
      </c>
      <c r="AL143" s="45">
        <f t="shared" si="34"/>
        <v>0</v>
      </c>
      <c r="AM143" s="45">
        <f t="shared" si="35"/>
        <v>0</v>
      </c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</row>
    <row r="144" spans="1:63">
      <c r="A144" s="43"/>
      <c r="B144" s="43"/>
      <c r="C144" s="101"/>
      <c r="D144" s="101"/>
      <c r="E144" s="101"/>
      <c r="F144" s="102"/>
      <c r="G144" s="103"/>
      <c r="H144" s="102"/>
      <c r="I144" s="102"/>
      <c r="J144" s="102"/>
      <c r="K144" s="102"/>
      <c r="L144" s="102" t="e">
        <f>IF(J144="WAT",IF(I144="PS","Pumped Storage","Hydro"),VLOOKUP(J144,Instructions!$E$3:$F$42,2,FALSE))</f>
        <v>#N/A</v>
      </c>
      <c r="M144" s="104"/>
      <c r="N144" s="104"/>
      <c r="O144" s="105"/>
      <c r="P144" s="45"/>
      <c r="Q144" s="45"/>
      <c r="R144" s="45">
        <f t="shared" si="16"/>
        <v>0</v>
      </c>
      <c r="S144" s="45">
        <f t="shared" si="36"/>
        <v>0</v>
      </c>
      <c r="T144" s="45">
        <f t="shared" si="36"/>
        <v>0</v>
      </c>
      <c r="U144" s="45">
        <f t="shared" si="17"/>
        <v>0</v>
      </c>
      <c r="V144" s="45">
        <f t="shared" si="18"/>
        <v>0</v>
      </c>
      <c r="W144" s="45">
        <f t="shared" si="19"/>
        <v>0</v>
      </c>
      <c r="X144" s="45">
        <f t="shared" si="20"/>
        <v>0</v>
      </c>
      <c r="Y144" s="45">
        <f t="shared" si="21"/>
        <v>0</v>
      </c>
      <c r="Z144" s="45">
        <f t="shared" si="22"/>
        <v>0</v>
      </c>
      <c r="AA144" s="45">
        <f t="shared" si="23"/>
        <v>0</v>
      </c>
      <c r="AB144" s="45">
        <f t="shared" si="24"/>
        <v>0</v>
      </c>
      <c r="AC144" s="45">
        <f t="shared" si="25"/>
        <v>0</v>
      </c>
      <c r="AD144" s="45">
        <f t="shared" si="26"/>
        <v>0</v>
      </c>
      <c r="AE144" s="45">
        <f t="shared" si="27"/>
        <v>0</v>
      </c>
      <c r="AF144" s="45">
        <f t="shared" si="28"/>
        <v>0</v>
      </c>
      <c r="AG144" s="45">
        <f t="shared" si="29"/>
        <v>0</v>
      </c>
      <c r="AH144" s="45">
        <f t="shared" si="30"/>
        <v>0</v>
      </c>
      <c r="AI144" s="45">
        <f t="shared" si="31"/>
        <v>0</v>
      </c>
      <c r="AJ144" s="45">
        <f t="shared" si="32"/>
        <v>0</v>
      </c>
      <c r="AK144" s="45">
        <f t="shared" si="33"/>
        <v>0</v>
      </c>
      <c r="AL144" s="45">
        <f t="shared" si="34"/>
        <v>0</v>
      </c>
      <c r="AM144" s="45">
        <f t="shared" si="35"/>
        <v>0</v>
      </c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</row>
    <row r="145" spans="1:63">
      <c r="A145" s="43"/>
      <c r="B145" s="43"/>
      <c r="C145" s="101"/>
      <c r="D145" s="101"/>
      <c r="E145" s="101"/>
      <c r="F145" s="102"/>
      <c r="G145" s="103"/>
      <c r="H145" s="102"/>
      <c r="I145" s="102"/>
      <c r="J145" s="102"/>
      <c r="K145" s="102"/>
      <c r="L145" s="102" t="e">
        <f>IF(J145="WAT",IF(I145="PS","Pumped Storage","Hydro"),VLOOKUP(J145,Instructions!$E$3:$F$42,2,FALSE))</f>
        <v>#N/A</v>
      </c>
      <c r="M145" s="104"/>
      <c r="N145" s="104"/>
      <c r="O145" s="105"/>
      <c r="P145" s="45"/>
      <c r="Q145" s="45"/>
      <c r="R145" s="45">
        <f t="shared" si="16"/>
        <v>0</v>
      </c>
      <c r="S145" s="45">
        <f t="shared" si="36"/>
        <v>0</v>
      </c>
      <c r="T145" s="45">
        <f t="shared" si="36"/>
        <v>0</v>
      </c>
      <c r="U145" s="45">
        <f t="shared" si="17"/>
        <v>0</v>
      </c>
      <c r="V145" s="45">
        <f t="shared" si="18"/>
        <v>0</v>
      </c>
      <c r="W145" s="45">
        <f t="shared" si="19"/>
        <v>0</v>
      </c>
      <c r="X145" s="45">
        <f t="shared" si="20"/>
        <v>0</v>
      </c>
      <c r="Y145" s="45">
        <f t="shared" si="21"/>
        <v>0</v>
      </c>
      <c r="Z145" s="45">
        <f t="shared" si="22"/>
        <v>0</v>
      </c>
      <c r="AA145" s="45">
        <f t="shared" si="23"/>
        <v>0</v>
      </c>
      <c r="AB145" s="45">
        <f t="shared" si="24"/>
        <v>0</v>
      </c>
      <c r="AC145" s="45">
        <f t="shared" si="25"/>
        <v>0</v>
      </c>
      <c r="AD145" s="45">
        <f t="shared" si="26"/>
        <v>0</v>
      </c>
      <c r="AE145" s="45">
        <f t="shared" si="27"/>
        <v>0</v>
      </c>
      <c r="AF145" s="45">
        <f t="shared" si="28"/>
        <v>0</v>
      </c>
      <c r="AG145" s="45">
        <f t="shared" si="29"/>
        <v>0</v>
      </c>
      <c r="AH145" s="45">
        <f t="shared" si="30"/>
        <v>0</v>
      </c>
      <c r="AI145" s="45">
        <f t="shared" si="31"/>
        <v>0</v>
      </c>
      <c r="AJ145" s="45">
        <f t="shared" si="32"/>
        <v>0</v>
      </c>
      <c r="AK145" s="45">
        <f t="shared" si="33"/>
        <v>0</v>
      </c>
      <c r="AL145" s="45">
        <f t="shared" si="34"/>
        <v>0</v>
      </c>
      <c r="AM145" s="45">
        <f t="shared" si="35"/>
        <v>0</v>
      </c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</row>
    <row r="146" spans="1:63">
      <c r="A146" s="43"/>
      <c r="B146" s="43"/>
      <c r="C146" s="101"/>
      <c r="D146" s="101"/>
      <c r="E146" s="101"/>
      <c r="F146" s="102"/>
      <c r="G146" s="103"/>
      <c r="H146" s="102"/>
      <c r="I146" s="102"/>
      <c r="J146" s="102"/>
      <c r="K146" s="102"/>
      <c r="L146" s="102" t="e">
        <f>IF(J146="WAT",IF(I146="PS","Pumped Storage","Hydro"),VLOOKUP(J146,Instructions!$E$3:$F$42,2,FALSE))</f>
        <v>#N/A</v>
      </c>
      <c r="M146" s="104"/>
      <c r="N146" s="104"/>
      <c r="O146" s="105"/>
      <c r="P146" s="45"/>
      <c r="Q146" s="45"/>
      <c r="R146" s="45">
        <f t="shared" si="16"/>
        <v>0</v>
      </c>
      <c r="S146" s="45">
        <f t="shared" si="36"/>
        <v>0</v>
      </c>
      <c r="T146" s="45">
        <f t="shared" si="36"/>
        <v>0</v>
      </c>
      <c r="U146" s="45">
        <f t="shared" si="17"/>
        <v>0</v>
      </c>
      <c r="V146" s="45">
        <f t="shared" si="18"/>
        <v>0</v>
      </c>
      <c r="W146" s="45">
        <f t="shared" si="19"/>
        <v>0</v>
      </c>
      <c r="X146" s="45">
        <f t="shared" si="20"/>
        <v>0</v>
      </c>
      <c r="Y146" s="45">
        <f t="shared" si="21"/>
        <v>0</v>
      </c>
      <c r="Z146" s="45">
        <f t="shared" si="22"/>
        <v>0</v>
      </c>
      <c r="AA146" s="45">
        <f t="shared" si="23"/>
        <v>0</v>
      </c>
      <c r="AB146" s="45">
        <f t="shared" si="24"/>
        <v>0</v>
      </c>
      <c r="AC146" s="45">
        <f t="shared" si="25"/>
        <v>0</v>
      </c>
      <c r="AD146" s="45">
        <f t="shared" si="26"/>
        <v>0</v>
      </c>
      <c r="AE146" s="45">
        <f t="shared" si="27"/>
        <v>0</v>
      </c>
      <c r="AF146" s="45">
        <f t="shared" si="28"/>
        <v>0</v>
      </c>
      <c r="AG146" s="45">
        <f t="shared" si="29"/>
        <v>0</v>
      </c>
      <c r="AH146" s="45">
        <f t="shared" si="30"/>
        <v>0</v>
      </c>
      <c r="AI146" s="45">
        <f t="shared" si="31"/>
        <v>0</v>
      </c>
      <c r="AJ146" s="45">
        <f t="shared" si="32"/>
        <v>0</v>
      </c>
      <c r="AK146" s="45">
        <f t="shared" si="33"/>
        <v>0</v>
      </c>
      <c r="AL146" s="45">
        <f t="shared" si="34"/>
        <v>0</v>
      </c>
      <c r="AM146" s="45">
        <f t="shared" si="35"/>
        <v>0</v>
      </c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</row>
    <row r="147" spans="1:63">
      <c r="A147" s="43"/>
      <c r="B147" s="43"/>
      <c r="C147" s="101"/>
      <c r="D147" s="101"/>
      <c r="E147" s="101"/>
      <c r="F147" s="102"/>
      <c r="G147" s="103"/>
      <c r="H147" s="102"/>
      <c r="I147" s="102"/>
      <c r="J147" s="102"/>
      <c r="K147" s="102"/>
      <c r="L147" s="102" t="e">
        <f>IF(J147="WAT",IF(I147="PS","Pumped Storage","Hydro"),VLOOKUP(J147,Instructions!$E$3:$F$42,2,FALSE))</f>
        <v>#N/A</v>
      </c>
      <c r="M147" s="104"/>
      <c r="N147" s="104"/>
      <c r="O147" s="105"/>
      <c r="P147" s="45"/>
      <c r="Q147" s="45"/>
      <c r="R147" s="45">
        <f t="shared" si="16"/>
        <v>0</v>
      </c>
      <c r="S147" s="45">
        <f t="shared" si="36"/>
        <v>0</v>
      </c>
      <c r="T147" s="45">
        <f t="shared" si="36"/>
        <v>0</v>
      </c>
      <c r="U147" s="45">
        <f t="shared" si="17"/>
        <v>0</v>
      </c>
      <c r="V147" s="45">
        <f t="shared" si="18"/>
        <v>0</v>
      </c>
      <c r="W147" s="45">
        <f t="shared" si="19"/>
        <v>0</v>
      </c>
      <c r="X147" s="45">
        <f t="shared" si="20"/>
        <v>0</v>
      </c>
      <c r="Y147" s="45">
        <f t="shared" si="21"/>
        <v>0</v>
      </c>
      <c r="Z147" s="45">
        <f t="shared" si="22"/>
        <v>0</v>
      </c>
      <c r="AA147" s="45">
        <f t="shared" si="23"/>
        <v>0</v>
      </c>
      <c r="AB147" s="45">
        <f t="shared" si="24"/>
        <v>0</v>
      </c>
      <c r="AC147" s="45">
        <f t="shared" si="25"/>
        <v>0</v>
      </c>
      <c r="AD147" s="45">
        <f t="shared" si="26"/>
        <v>0</v>
      </c>
      <c r="AE147" s="45">
        <f t="shared" si="27"/>
        <v>0</v>
      </c>
      <c r="AF147" s="45">
        <f t="shared" si="28"/>
        <v>0</v>
      </c>
      <c r="AG147" s="45">
        <f t="shared" si="29"/>
        <v>0</v>
      </c>
      <c r="AH147" s="45">
        <f t="shared" si="30"/>
        <v>0</v>
      </c>
      <c r="AI147" s="45">
        <f t="shared" si="31"/>
        <v>0</v>
      </c>
      <c r="AJ147" s="45">
        <f t="shared" si="32"/>
        <v>0</v>
      </c>
      <c r="AK147" s="45">
        <f t="shared" si="33"/>
        <v>0</v>
      </c>
      <c r="AL147" s="45">
        <f t="shared" si="34"/>
        <v>0</v>
      </c>
      <c r="AM147" s="45">
        <f t="shared" si="35"/>
        <v>0</v>
      </c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</row>
    <row r="148" spans="1:63">
      <c r="A148" s="43"/>
      <c r="B148" s="43"/>
      <c r="C148" s="101"/>
      <c r="D148" s="101"/>
      <c r="E148" s="101"/>
      <c r="F148" s="102"/>
      <c r="G148" s="103"/>
      <c r="H148" s="102"/>
      <c r="I148" s="102"/>
      <c r="J148" s="102"/>
      <c r="K148" s="102"/>
      <c r="L148" s="102" t="e">
        <f>IF(J148="WAT",IF(I148="PS","Pumped Storage","Hydro"),VLOOKUP(J148,Instructions!$E$3:$F$42,2,FALSE))</f>
        <v>#N/A</v>
      </c>
      <c r="M148" s="104"/>
      <c r="N148" s="104"/>
      <c r="O148" s="105"/>
      <c r="P148" s="45"/>
      <c r="Q148" s="45"/>
      <c r="R148" s="45">
        <f t="shared" si="16"/>
        <v>0</v>
      </c>
      <c r="S148" s="45">
        <f t="shared" si="36"/>
        <v>0</v>
      </c>
      <c r="T148" s="45">
        <f t="shared" si="36"/>
        <v>0</v>
      </c>
      <c r="U148" s="45">
        <f t="shared" si="17"/>
        <v>0</v>
      </c>
      <c r="V148" s="45">
        <f t="shared" si="18"/>
        <v>0</v>
      </c>
      <c r="W148" s="45">
        <f t="shared" si="19"/>
        <v>0</v>
      </c>
      <c r="X148" s="45">
        <f t="shared" si="20"/>
        <v>0</v>
      </c>
      <c r="Y148" s="45">
        <f t="shared" si="21"/>
        <v>0</v>
      </c>
      <c r="Z148" s="45">
        <f t="shared" si="22"/>
        <v>0</v>
      </c>
      <c r="AA148" s="45">
        <f t="shared" si="23"/>
        <v>0</v>
      </c>
      <c r="AB148" s="45">
        <f t="shared" si="24"/>
        <v>0</v>
      </c>
      <c r="AC148" s="45">
        <f t="shared" si="25"/>
        <v>0</v>
      </c>
      <c r="AD148" s="45">
        <f t="shared" si="26"/>
        <v>0</v>
      </c>
      <c r="AE148" s="45">
        <f t="shared" si="27"/>
        <v>0</v>
      </c>
      <c r="AF148" s="45">
        <f t="shared" si="28"/>
        <v>0</v>
      </c>
      <c r="AG148" s="45">
        <f t="shared" si="29"/>
        <v>0</v>
      </c>
      <c r="AH148" s="45">
        <f t="shared" si="30"/>
        <v>0</v>
      </c>
      <c r="AI148" s="45">
        <f t="shared" si="31"/>
        <v>0</v>
      </c>
      <c r="AJ148" s="45">
        <f t="shared" si="32"/>
        <v>0</v>
      </c>
      <c r="AK148" s="45">
        <f t="shared" si="33"/>
        <v>0</v>
      </c>
      <c r="AL148" s="45">
        <f t="shared" si="34"/>
        <v>0</v>
      </c>
      <c r="AM148" s="45">
        <f t="shared" si="35"/>
        <v>0</v>
      </c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</row>
    <row r="149" spans="1:63">
      <c r="A149" s="43"/>
      <c r="B149" s="43"/>
      <c r="C149" s="101"/>
      <c r="D149" s="101"/>
      <c r="E149" s="101"/>
      <c r="F149" s="102"/>
      <c r="G149" s="103"/>
      <c r="H149" s="102"/>
      <c r="I149" s="102"/>
      <c r="J149" s="102"/>
      <c r="K149" s="102"/>
      <c r="L149" s="102" t="e">
        <f>IF(J149="WAT",IF(I149="PS","Pumped Storage","Hydro"),VLOOKUP(J149,Instructions!$E$3:$F$42,2,FALSE))</f>
        <v>#N/A</v>
      </c>
      <c r="M149" s="104"/>
      <c r="N149" s="104"/>
      <c r="O149" s="105"/>
      <c r="P149" s="45"/>
      <c r="Q149" s="45"/>
      <c r="R149" s="45">
        <f t="shared" si="16"/>
        <v>0</v>
      </c>
      <c r="S149" s="45">
        <f t="shared" si="36"/>
        <v>0</v>
      </c>
      <c r="T149" s="45">
        <f t="shared" si="36"/>
        <v>0</v>
      </c>
      <c r="U149" s="45">
        <f t="shared" si="17"/>
        <v>0</v>
      </c>
      <c r="V149" s="45">
        <f t="shared" si="18"/>
        <v>0</v>
      </c>
      <c r="W149" s="45">
        <f t="shared" si="19"/>
        <v>0</v>
      </c>
      <c r="X149" s="45">
        <f t="shared" si="20"/>
        <v>0</v>
      </c>
      <c r="Y149" s="45">
        <f t="shared" si="21"/>
        <v>0</v>
      </c>
      <c r="Z149" s="45">
        <f t="shared" si="22"/>
        <v>0</v>
      </c>
      <c r="AA149" s="45">
        <f t="shared" si="23"/>
        <v>0</v>
      </c>
      <c r="AB149" s="45">
        <f t="shared" si="24"/>
        <v>0</v>
      </c>
      <c r="AC149" s="45">
        <f t="shared" si="25"/>
        <v>0</v>
      </c>
      <c r="AD149" s="45">
        <f t="shared" si="26"/>
        <v>0</v>
      </c>
      <c r="AE149" s="45">
        <f t="shared" si="27"/>
        <v>0</v>
      </c>
      <c r="AF149" s="45">
        <f t="shared" si="28"/>
        <v>0</v>
      </c>
      <c r="AG149" s="45">
        <f t="shared" si="29"/>
        <v>0</v>
      </c>
      <c r="AH149" s="45">
        <f t="shared" si="30"/>
        <v>0</v>
      </c>
      <c r="AI149" s="45">
        <f t="shared" si="31"/>
        <v>0</v>
      </c>
      <c r="AJ149" s="45">
        <f t="shared" si="32"/>
        <v>0</v>
      </c>
      <c r="AK149" s="45">
        <f t="shared" si="33"/>
        <v>0</v>
      </c>
      <c r="AL149" s="45">
        <f t="shared" si="34"/>
        <v>0</v>
      </c>
      <c r="AM149" s="45">
        <f t="shared" si="35"/>
        <v>0</v>
      </c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</row>
    <row r="150" spans="1:63">
      <c r="A150" s="43"/>
      <c r="B150" s="43"/>
      <c r="C150" s="101"/>
      <c r="D150" s="101"/>
      <c r="E150" s="101"/>
      <c r="F150" s="102"/>
      <c r="G150" s="103"/>
      <c r="H150" s="102"/>
      <c r="I150" s="102"/>
      <c r="J150" s="102"/>
      <c r="K150" s="102"/>
      <c r="L150" s="102" t="e">
        <f>IF(J150="WAT",IF(I150="PS","Pumped Storage","Hydro"),VLOOKUP(J150,Instructions!$E$3:$F$42,2,FALSE))</f>
        <v>#N/A</v>
      </c>
      <c r="M150" s="104"/>
      <c r="N150" s="104"/>
      <c r="O150" s="105"/>
      <c r="P150" s="45"/>
      <c r="Q150" s="45"/>
      <c r="R150" s="45">
        <f t="shared" si="16"/>
        <v>0</v>
      </c>
      <c r="S150" s="45">
        <f t="shared" si="36"/>
        <v>0</v>
      </c>
      <c r="T150" s="45">
        <f t="shared" si="36"/>
        <v>0</v>
      </c>
      <c r="U150" s="45">
        <f t="shared" si="17"/>
        <v>0</v>
      </c>
      <c r="V150" s="45">
        <f t="shared" si="18"/>
        <v>0</v>
      </c>
      <c r="W150" s="45">
        <f t="shared" si="19"/>
        <v>0</v>
      </c>
      <c r="X150" s="45">
        <f t="shared" si="20"/>
        <v>0</v>
      </c>
      <c r="Y150" s="45">
        <f t="shared" si="21"/>
        <v>0</v>
      </c>
      <c r="Z150" s="45">
        <f t="shared" si="22"/>
        <v>0</v>
      </c>
      <c r="AA150" s="45">
        <f t="shared" si="23"/>
        <v>0</v>
      </c>
      <c r="AB150" s="45">
        <f t="shared" si="24"/>
        <v>0</v>
      </c>
      <c r="AC150" s="45">
        <f t="shared" si="25"/>
        <v>0</v>
      </c>
      <c r="AD150" s="45">
        <f t="shared" si="26"/>
        <v>0</v>
      </c>
      <c r="AE150" s="45">
        <f t="shared" si="27"/>
        <v>0</v>
      </c>
      <c r="AF150" s="45">
        <f t="shared" si="28"/>
        <v>0</v>
      </c>
      <c r="AG150" s="45">
        <f t="shared" si="29"/>
        <v>0</v>
      </c>
      <c r="AH150" s="45">
        <f t="shared" si="30"/>
        <v>0</v>
      </c>
      <c r="AI150" s="45">
        <f t="shared" si="31"/>
        <v>0</v>
      </c>
      <c r="AJ150" s="45">
        <f t="shared" si="32"/>
        <v>0</v>
      </c>
      <c r="AK150" s="45">
        <f t="shared" si="33"/>
        <v>0</v>
      </c>
      <c r="AL150" s="45">
        <f t="shared" si="34"/>
        <v>0</v>
      </c>
      <c r="AM150" s="45">
        <f t="shared" si="35"/>
        <v>0</v>
      </c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</row>
    <row r="151" spans="1:63">
      <c r="A151" s="43"/>
      <c r="B151" s="43"/>
      <c r="C151" s="101"/>
      <c r="D151" s="101"/>
      <c r="E151" s="101"/>
      <c r="F151" s="102"/>
      <c r="G151" s="103"/>
      <c r="H151" s="102"/>
      <c r="I151" s="102"/>
      <c r="J151" s="102"/>
      <c r="K151" s="102"/>
      <c r="L151" s="102" t="e">
        <f>IF(J151="WAT",IF(I151="PS","Pumped Storage","Hydro"),VLOOKUP(J151,Instructions!$E$3:$F$42,2,FALSE))</f>
        <v>#N/A</v>
      </c>
      <c r="M151" s="104"/>
      <c r="N151" s="104"/>
      <c r="O151" s="105"/>
      <c r="P151" s="45"/>
      <c r="Q151" s="45"/>
      <c r="R151" s="45">
        <f t="shared" si="16"/>
        <v>0</v>
      </c>
      <c r="S151" s="45">
        <f t="shared" si="36"/>
        <v>0</v>
      </c>
      <c r="T151" s="45">
        <f t="shared" si="36"/>
        <v>0</v>
      </c>
      <c r="U151" s="45">
        <f t="shared" si="17"/>
        <v>0</v>
      </c>
      <c r="V151" s="45">
        <f t="shared" si="18"/>
        <v>0</v>
      </c>
      <c r="W151" s="45">
        <f t="shared" si="19"/>
        <v>0</v>
      </c>
      <c r="X151" s="45">
        <f t="shared" si="20"/>
        <v>0</v>
      </c>
      <c r="Y151" s="45">
        <f t="shared" si="21"/>
        <v>0</v>
      </c>
      <c r="Z151" s="45">
        <f t="shared" si="22"/>
        <v>0</v>
      </c>
      <c r="AA151" s="45">
        <f t="shared" si="23"/>
        <v>0</v>
      </c>
      <c r="AB151" s="45">
        <f t="shared" si="24"/>
        <v>0</v>
      </c>
      <c r="AC151" s="45">
        <f t="shared" si="25"/>
        <v>0</v>
      </c>
      <c r="AD151" s="45">
        <f t="shared" si="26"/>
        <v>0</v>
      </c>
      <c r="AE151" s="45">
        <f t="shared" si="27"/>
        <v>0</v>
      </c>
      <c r="AF151" s="45">
        <f t="shared" si="28"/>
        <v>0</v>
      </c>
      <c r="AG151" s="45">
        <f t="shared" si="29"/>
        <v>0</v>
      </c>
      <c r="AH151" s="45">
        <f t="shared" si="30"/>
        <v>0</v>
      </c>
      <c r="AI151" s="45">
        <f t="shared" si="31"/>
        <v>0</v>
      </c>
      <c r="AJ151" s="45">
        <f t="shared" si="32"/>
        <v>0</v>
      </c>
      <c r="AK151" s="45">
        <f t="shared" si="33"/>
        <v>0</v>
      </c>
      <c r="AL151" s="45">
        <f t="shared" si="34"/>
        <v>0</v>
      </c>
      <c r="AM151" s="45">
        <f t="shared" si="35"/>
        <v>0</v>
      </c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</row>
    <row r="152" spans="1:63">
      <c r="A152" s="43"/>
      <c r="B152" s="43"/>
      <c r="C152" s="101"/>
      <c r="D152" s="101"/>
      <c r="E152" s="101"/>
      <c r="F152" s="102"/>
      <c r="G152" s="103"/>
      <c r="H152" s="102"/>
      <c r="I152" s="102"/>
      <c r="J152" s="102"/>
      <c r="K152" s="102"/>
      <c r="L152" s="102" t="e">
        <f>IF(J152="WAT",IF(I152="PS","Pumped Storage","Hydro"),VLOOKUP(J152,Instructions!$E$3:$F$42,2,FALSE))</f>
        <v>#N/A</v>
      </c>
      <c r="M152" s="104"/>
      <c r="N152" s="104"/>
      <c r="O152" s="105"/>
      <c r="P152" s="45"/>
      <c r="Q152" s="45"/>
      <c r="R152" s="45">
        <f t="shared" si="16"/>
        <v>0</v>
      </c>
      <c r="S152" s="45">
        <f t="shared" si="36"/>
        <v>0</v>
      </c>
      <c r="T152" s="45">
        <f t="shared" si="36"/>
        <v>0</v>
      </c>
      <c r="U152" s="45">
        <f t="shared" si="17"/>
        <v>0</v>
      </c>
      <c r="V152" s="45">
        <f t="shared" si="18"/>
        <v>0</v>
      </c>
      <c r="W152" s="45">
        <f t="shared" si="19"/>
        <v>0</v>
      </c>
      <c r="X152" s="45">
        <f t="shared" si="20"/>
        <v>0</v>
      </c>
      <c r="Y152" s="45">
        <f t="shared" si="21"/>
        <v>0</v>
      </c>
      <c r="Z152" s="45">
        <f t="shared" si="22"/>
        <v>0</v>
      </c>
      <c r="AA152" s="45">
        <f t="shared" si="23"/>
        <v>0</v>
      </c>
      <c r="AB152" s="45">
        <f t="shared" si="24"/>
        <v>0</v>
      </c>
      <c r="AC152" s="45">
        <f t="shared" si="25"/>
        <v>0</v>
      </c>
      <c r="AD152" s="45">
        <f t="shared" si="26"/>
        <v>0</v>
      </c>
      <c r="AE152" s="45">
        <f t="shared" si="27"/>
        <v>0</v>
      </c>
      <c r="AF152" s="45">
        <f t="shared" si="28"/>
        <v>0</v>
      </c>
      <c r="AG152" s="45">
        <f t="shared" si="29"/>
        <v>0</v>
      </c>
      <c r="AH152" s="45">
        <f t="shared" si="30"/>
        <v>0</v>
      </c>
      <c r="AI152" s="45">
        <f t="shared" si="31"/>
        <v>0</v>
      </c>
      <c r="AJ152" s="45">
        <f t="shared" si="32"/>
        <v>0</v>
      </c>
      <c r="AK152" s="45">
        <f t="shared" si="33"/>
        <v>0</v>
      </c>
      <c r="AL152" s="45">
        <f t="shared" si="34"/>
        <v>0</v>
      </c>
      <c r="AM152" s="45">
        <f t="shared" si="35"/>
        <v>0</v>
      </c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</row>
    <row r="153" spans="1:63">
      <c r="A153" s="43"/>
      <c r="B153" s="43"/>
      <c r="C153" s="101"/>
      <c r="D153" s="101"/>
      <c r="E153" s="101"/>
      <c r="F153" s="102"/>
      <c r="G153" s="103"/>
      <c r="H153" s="102"/>
      <c r="I153" s="102"/>
      <c r="J153" s="102"/>
      <c r="K153" s="102"/>
      <c r="L153" s="102" t="e">
        <f>IF(J153="WAT",IF(I153="PS","Pumped Storage","Hydro"),VLOOKUP(J153,Instructions!$E$3:$F$42,2,FALSE))</f>
        <v>#N/A</v>
      </c>
      <c r="M153" s="104"/>
      <c r="N153" s="104"/>
      <c r="O153" s="105"/>
      <c r="P153" s="45"/>
      <c r="Q153" s="45"/>
      <c r="R153" s="45">
        <f t="shared" si="16"/>
        <v>0</v>
      </c>
      <c r="S153" s="45">
        <f t="shared" si="36"/>
        <v>0</v>
      </c>
      <c r="T153" s="45">
        <f t="shared" si="36"/>
        <v>0</v>
      </c>
      <c r="U153" s="45">
        <f t="shared" si="17"/>
        <v>0</v>
      </c>
      <c r="V153" s="45">
        <f t="shared" si="18"/>
        <v>0</v>
      </c>
      <c r="W153" s="45">
        <f t="shared" si="19"/>
        <v>0</v>
      </c>
      <c r="X153" s="45">
        <f t="shared" si="20"/>
        <v>0</v>
      </c>
      <c r="Y153" s="45">
        <f t="shared" si="21"/>
        <v>0</v>
      </c>
      <c r="Z153" s="45">
        <f t="shared" si="22"/>
        <v>0</v>
      </c>
      <c r="AA153" s="45">
        <f t="shared" si="23"/>
        <v>0</v>
      </c>
      <c r="AB153" s="45">
        <f t="shared" si="24"/>
        <v>0</v>
      </c>
      <c r="AC153" s="45">
        <f t="shared" si="25"/>
        <v>0</v>
      </c>
      <c r="AD153" s="45">
        <f t="shared" si="26"/>
        <v>0</v>
      </c>
      <c r="AE153" s="45">
        <f t="shared" si="27"/>
        <v>0</v>
      </c>
      <c r="AF153" s="45">
        <f t="shared" si="28"/>
        <v>0</v>
      </c>
      <c r="AG153" s="45">
        <f t="shared" si="29"/>
        <v>0</v>
      </c>
      <c r="AH153" s="45">
        <f t="shared" si="30"/>
        <v>0</v>
      </c>
      <c r="AI153" s="45">
        <f t="shared" si="31"/>
        <v>0</v>
      </c>
      <c r="AJ153" s="45">
        <f t="shared" si="32"/>
        <v>0</v>
      </c>
      <c r="AK153" s="45">
        <f t="shared" si="33"/>
        <v>0</v>
      </c>
      <c r="AL153" s="45">
        <f t="shared" si="34"/>
        <v>0</v>
      </c>
      <c r="AM153" s="45">
        <f t="shared" si="35"/>
        <v>0</v>
      </c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</row>
    <row r="154" spans="1:63">
      <c r="A154" s="43"/>
      <c r="B154" s="43"/>
      <c r="C154" s="101"/>
      <c r="D154" s="101"/>
      <c r="E154" s="101"/>
      <c r="F154" s="102"/>
      <c r="G154" s="103"/>
      <c r="H154" s="102"/>
      <c r="I154" s="102"/>
      <c r="J154" s="102"/>
      <c r="K154" s="102"/>
      <c r="L154" s="102" t="e">
        <f>IF(J154="WAT",IF(I154="PS","Pumped Storage","Hydro"),VLOOKUP(J154,Instructions!$E$3:$F$42,2,FALSE))</f>
        <v>#N/A</v>
      </c>
      <c r="M154" s="104"/>
      <c r="N154" s="104"/>
      <c r="O154" s="105"/>
      <c r="P154" s="45"/>
      <c r="Q154" s="45"/>
      <c r="R154" s="45">
        <f t="shared" si="16"/>
        <v>0</v>
      </c>
      <c r="S154" s="45">
        <f t="shared" si="36"/>
        <v>0</v>
      </c>
      <c r="T154" s="45">
        <f t="shared" si="36"/>
        <v>0</v>
      </c>
      <c r="U154" s="45">
        <f t="shared" si="17"/>
        <v>0</v>
      </c>
      <c r="V154" s="45">
        <f t="shared" si="18"/>
        <v>0</v>
      </c>
      <c r="W154" s="45">
        <f t="shared" si="19"/>
        <v>0</v>
      </c>
      <c r="X154" s="45">
        <f t="shared" si="20"/>
        <v>0</v>
      </c>
      <c r="Y154" s="45">
        <f t="shared" si="21"/>
        <v>0</v>
      </c>
      <c r="Z154" s="45">
        <f t="shared" si="22"/>
        <v>0</v>
      </c>
      <c r="AA154" s="45">
        <f t="shared" si="23"/>
        <v>0</v>
      </c>
      <c r="AB154" s="45">
        <f t="shared" si="24"/>
        <v>0</v>
      </c>
      <c r="AC154" s="45">
        <f t="shared" si="25"/>
        <v>0</v>
      </c>
      <c r="AD154" s="45">
        <f t="shared" si="26"/>
        <v>0</v>
      </c>
      <c r="AE154" s="45">
        <f t="shared" si="27"/>
        <v>0</v>
      </c>
      <c r="AF154" s="45">
        <f t="shared" si="28"/>
        <v>0</v>
      </c>
      <c r="AG154" s="45">
        <f t="shared" si="29"/>
        <v>0</v>
      </c>
      <c r="AH154" s="45">
        <f t="shared" si="30"/>
        <v>0</v>
      </c>
      <c r="AI154" s="45">
        <f t="shared" si="31"/>
        <v>0</v>
      </c>
      <c r="AJ154" s="45">
        <f t="shared" si="32"/>
        <v>0</v>
      </c>
      <c r="AK154" s="45">
        <f t="shared" si="33"/>
        <v>0</v>
      </c>
      <c r="AL154" s="45">
        <f t="shared" si="34"/>
        <v>0</v>
      </c>
      <c r="AM154" s="45">
        <f t="shared" si="35"/>
        <v>0</v>
      </c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</row>
    <row r="155" spans="1:63">
      <c r="A155" s="43"/>
      <c r="B155" s="43"/>
      <c r="C155" s="101"/>
      <c r="D155" s="101"/>
      <c r="E155" s="101"/>
      <c r="F155" s="102"/>
      <c r="G155" s="103"/>
      <c r="H155" s="102"/>
      <c r="I155" s="102"/>
      <c r="J155" s="102"/>
      <c r="K155" s="102"/>
      <c r="L155" s="102" t="e">
        <f>IF(J155="WAT",IF(I155="PS","Pumped Storage","Hydro"),VLOOKUP(J155,Instructions!$E$3:$F$42,2,FALSE))</f>
        <v>#N/A</v>
      </c>
      <c r="M155" s="104"/>
      <c r="N155" s="104"/>
      <c r="O155" s="105"/>
      <c r="P155" s="45"/>
      <c r="Q155" s="45"/>
      <c r="R155" s="45">
        <f t="shared" si="16"/>
        <v>0</v>
      </c>
      <c r="S155" s="45">
        <f t="shared" si="36"/>
        <v>0</v>
      </c>
      <c r="T155" s="45">
        <f t="shared" si="36"/>
        <v>0</v>
      </c>
      <c r="U155" s="45">
        <f t="shared" si="17"/>
        <v>0</v>
      </c>
      <c r="V155" s="45">
        <f t="shared" si="18"/>
        <v>0</v>
      </c>
      <c r="W155" s="45">
        <f t="shared" si="19"/>
        <v>0</v>
      </c>
      <c r="X155" s="45">
        <f t="shared" si="20"/>
        <v>0</v>
      </c>
      <c r="Y155" s="45">
        <f t="shared" si="21"/>
        <v>0</v>
      </c>
      <c r="Z155" s="45">
        <f t="shared" si="22"/>
        <v>0</v>
      </c>
      <c r="AA155" s="45">
        <f t="shared" si="23"/>
        <v>0</v>
      </c>
      <c r="AB155" s="45">
        <f t="shared" si="24"/>
        <v>0</v>
      </c>
      <c r="AC155" s="45">
        <f t="shared" si="25"/>
        <v>0</v>
      </c>
      <c r="AD155" s="45">
        <f t="shared" si="26"/>
        <v>0</v>
      </c>
      <c r="AE155" s="45">
        <f t="shared" si="27"/>
        <v>0</v>
      </c>
      <c r="AF155" s="45">
        <f t="shared" si="28"/>
        <v>0</v>
      </c>
      <c r="AG155" s="45">
        <f t="shared" si="29"/>
        <v>0</v>
      </c>
      <c r="AH155" s="45">
        <f t="shared" si="30"/>
        <v>0</v>
      </c>
      <c r="AI155" s="45">
        <f t="shared" si="31"/>
        <v>0</v>
      </c>
      <c r="AJ155" s="45">
        <f t="shared" si="32"/>
        <v>0</v>
      </c>
      <c r="AK155" s="45">
        <f t="shared" si="33"/>
        <v>0</v>
      </c>
      <c r="AL155" s="45">
        <f t="shared" si="34"/>
        <v>0</v>
      </c>
      <c r="AM155" s="45">
        <f t="shared" si="35"/>
        <v>0</v>
      </c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</row>
    <row r="156" spans="1:63">
      <c r="A156" s="43"/>
      <c r="B156" s="43"/>
      <c r="C156" s="101"/>
      <c r="D156" s="101"/>
      <c r="E156" s="101"/>
      <c r="F156" s="102"/>
      <c r="G156" s="103"/>
      <c r="H156" s="102"/>
      <c r="I156" s="102"/>
      <c r="J156" s="102"/>
      <c r="K156" s="102"/>
      <c r="L156" s="102" t="e">
        <f>IF(J156="WAT",IF(I156="PS","Pumped Storage","Hydro"),VLOOKUP(J156,Instructions!$E$3:$F$42,2,FALSE))</f>
        <v>#N/A</v>
      </c>
      <c r="M156" s="104"/>
      <c r="N156" s="104"/>
      <c r="O156" s="105"/>
      <c r="P156" s="45"/>
      <c r="Q156" s="45"/>
      <c r="R156" s="45">
        <f t="shared" si="16"/>
        <v>0</v>
      </c>
      <c r="S156" s="45">
        <f t="shared" si="36"/>
        <v>0</v>
      </c>
      <c r="T156" s="45">
        <f t="shared" si="36"/>
        <v>0</v>
      </c>
      <c r="U156" s="45">
        <f t="shared" si="17"/>
        <v>0</v>
      </c>
      <c r="V156" s="45">
        <f t="shared" si="18"/>
        <v>0</v>
      </c>
      <c r="W156" s="45">
        <f t="shared" si="19"/>
        <v>0</v>
      </c>
      <c r="X156" s="45">
        <f t="shared" si="20"/>
        <v>0</v>
      </c>
      <c r="Y156" s="45">
        <f t="shared" si="21"/>
        <v>0</v>
      </c>
      <c r="Z156" s="45">
        <f t="shared" si="22"/>
        <v>0</v>
      </c>
      <c r="AA156" s="45">
        <f t="shared" si="23"/>
        <v>0</v>
      </c>
      <c r="AB156" s="45">
        <f t="shared" si="24"/>
        <v>0</v>
      </c>
      <c r="AC156" s="45">
        <f t="shared" si="25"/>
        <v>0</v>
      </c>
      <c r="AD156" s="45">
        <f t="shared" si="26"/>
        <v>0</v>
      </c>
      <c r="AE156" s="45">
        <f t="shared" si="27"/>
        <v>0</v>
      </c>
      <c r="AF156" s="45">
        <f t="shared" si="28"/>
        <v>0</v>
      </c>
      <c r="AG156" s="45">
        <f t="shared" si="29"/>
        <v>0</v>
      </c>
      <c r="AH156" s="45">
        <f t="shared" si="30"/>
        <v>0</v>
      </c>
      <c r="AI156" s="45">
        <f t="shared" si="31"/>
        <v>0</v>
      </c>
      <c r="AJ156" s="45">
        <f t="shared" si="32"/>
        <v>0</v>
      </c>
      <c r="AK156" s="45">
        <f t="shared" si="33"/>
        <v>0</v>
      </c>
      <c r="AL156" s="45">
        <f t="shared" si="34"/>
        <v>0</v>
      </c>
      <c r="AM156" s="45">
        <f t="shared" si="35"/>
        <v>0</v>
      </c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</row>
    <row r="157" spans="1:63">
      <c r="A157" s="43"/>
      <c r="B157" s="43"/>
      <c r="C157" s="101"/>
      <c r="D157" s="101"/>
      <c r="E157" s="101"/>
      <c r="F157" s="102"/>
      <c r="G157" s="103"/>
      <c r="H157" s="102"/>
      <c r="I157" s="102"/>
      <c r="J157" s="102"/>
      <c r="K157" s="102"/>
      <c r="L157" s="102" t="e">
        <f>IF(J157="WAT",IF(I157="PS","Pumped Storage","Hydro"),VLOOKUP(J157,Instructions!$E$3:$F$42,2,FALSE))</f>
        <v>#N/A</v>
      </c>
      <c r="M157" s="104"/>
      <c r="N157" s="104"/>
      <c r="O157" s="105"/>
      <c r="P157" s="45"/>
      <c r="Q157" s="45"/>
      <c r="R157" s="45">
        <f t="shared" si="16"/>
        <v>0</v>
      </c>
      <c r="S157" s="45">
        <f t="shared" si="36"/>
        <v>0</v>
      </c>
      <c r="T157" s="45">
        <f t="shared" si="36"/>
        <v>0</v>
      </c>
      <c r="U157" s="45">
        <f t="shared" si="17"/>
        <v>0</v>
      </c>
      <c r="V157" s="45">
        <f t="shared" si="18"/>
        <v>0</v>
      </c>
      <c r="W157" s="45">
        <f t="shared" si="19"/>
        <v>0</v>
      </c>
      <c r="X157" s="45">
        <f t="shared" si="20"/>
        <v>0</v>
      </c>
      <c r="Y157" s="45">
        <f t="shared" si="21"/>
        <v>0</v>
      </c>
      <c r="Z157" s="45">
        <f t="shared" si="22"/>
        <v>0</v>
      </c>
      <c r="AA157" s="45">
        <f t="shared" si="23"/>
        <v>0</v>
      </c>
      <c r="AB157" s="45">
        <f t="shared" si="24"/>
        <v>0</v>
      </c>
      <c r="AC157" s="45">
        <f t="shared" si="25"/>
        <v>0</v>
      </c>
      <c r="AD157" s="45">
        <f t="shared" si="26"/>
        <v>0</v>
      </c>
      <c r="AE157" s="45">
        <f t="shared" si="27"/>
        <v>0</v>
      </c>
      <c r="AF157" s="45">
        <f t="shared" si="28"/>
        <v>0</v>
      </c>
      <c r="AG157" s="45">
        <f t="shared" si="29"/>
        <v>0</v>
      </c>
      <c r="AH157" s="45">
        <f t="shared" si="30"/>
        <v>0</v>
      </c>
      <c r="AI157" s="45">
        <f t="shared" si="31"/>
        <v>0</v>
      </c>
      <c r="AJ157" s="45">
        <f t="shared" si="32"/>
        <v>0</v>
      </c>
      <c r="AK157" s="45">
        <f t="shared" si="33"/>
        <v>0</v>
      </c>
      <c r="AL157" s="45">
        <f t="shared" si="34"/>
        <v>0</v>
      </c>
      <c r="AM157" s="45">
        <f t="shared" si="35"/>
        <v>0</v>
      </c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</row>
    <row r="158" spans="1:63">
      <c r="A158" s="43"/>
      <c r="B158" s="43"/>
      <c r="C158" s="101"/>
      <c r="D158" s="101"/>
      <c r="E158" s="101"/>
      <c r="F158" s="102"/>
      <c r="G158" s="103"/>
      <c r="H158" s="102"/>
      <c r="I158" s="102"/>
      <c r="J158" s="102"/>
      <c r="K158" s="102"/>
      <c r="L158" s="102" t="e">
        <f>IF(J158="WAT",IF(I158="PS","Pumped Storage","Hydro"),VLOOKUP(J158,Instructions!$E$3:$F$42,2,FALSE))</f>
        <v>#N/A</v>
      </c>
      <c r="M158" s="104"/>
      <c r="N158" s="104"/>
      <c r="O158" s="105"/>
      <c r="P158" s="45"/>
      <c r="Q158" s="45"/>
      <c r="R158" s="45">
        <f t="shared" si="16"/>
        <v>0</v>
      </c>
      <c r="S158" s="45">
        <f t="shared" si="36"/>
        <v>0</v>
      </c>
      <c r="T158" s="45">
        <f t="shared" si="36"/>
        <v>0</v>
      </c>
      <c r="U158" s="45">
        <f t="shared" si="17"/>
        <v>0</v>
      </c>
      <c r="V158" s="45">
        <f t="shared" si="18"/>
        <v>0</v>
      </c>
      <c r="W158" s="45">
        <f t="shared" si="19"/>
        <v>0</v>
      </c>
      <c r="X158" s="45">
        <f t="shared" si="20"/>
        <v>0</v>
      </c>
      <c r="Y158" s="45">
        <f t="shared" si="21"/>
        <v>0</v>
      </c>
      <c r="Z158" s="45">
        <f t="shared" si="22"/>
        <v>0</v>
      </c>
      <c r="AA158" s="45">
        <f t="shared" si="23"/>
        <v>0</v>
      </c>
      <c r="AB158" s="45">
        <f t="shared" si="24"/>
        <v>0</v>
      </c>
      <c r="AC158" s="45">
        <f t="shared" si="25"/>
        <v>0</v>
      </c>
      <c r="AD158" s="45">
        <f t="shared" si="26"/>
        <v>0</v>
      </c>
      <c r="AE158" s="45">
        <f t="shared" si="27"/>
        <v>0</v>
      </c>
      <c r="AF158" s="45">
        <f t="shared" si="28"/>
        <v>0</v>
      </c>
      <c r="AG158" s="45">
        <f t="shared" si="29"/>
        <v>0</v>
      </c>
      <c r="AH158" s="45">
        <f t="shared" si="30"/>
        <v>0</v>
      </c>
      <c r="AI158" s="45">
        <f t="shared" si="31"/>
        <v>0</v>
      </c>
      <c r="AJ158" s="45">
        <f t="shared" si="32"/>
        <v>0</v>
      </c>
      <c r="AK158" s="45">
        <f t="shared" si="33"/>
        <v>0</v>
      </c>
      <c r="AL158" s="45">
        <f t="shared" si="34"/>
        <v>0</v>
      </c>
      <c r="AM158" s="45">
        <f t="shared" si="35"/>
        <v>0</v>
      </c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</row>
    <row r="159" spans="1:63">
      <c r="A159" s="43"/>
      <c r="B159" s="43"/>
      <c r="C159" s="101"/>
      <c r="D159" s="101"/>
      <c r="E159" s="101"/>
      <c r="F159" s="102"/>
      <c r="G159" s="103"/>
      <c r="H159" s="102"/>
      <c r="I159" s="102"/>
      <c r="J159" s="102"/>
      <c r="K159" s="102"/>
      <c r="L159" s="102" t="e">
        <f>IF(J159="WAT",IF(I159="PS","Pumped Storage","Hydro"),VLOOKUP(J159,Instructions!$E$3:$F$42,2,FALSE))</f>
        <v>#N/A</v>
      </c>
      <c r="M159" s="104"/>
      <c r="N159" s="104"/>
      <c r="O159" s="105"/>
      <c r="P159" s="45"/>
      <c r="Q159" s="45"/>
      <c r="R159" s="45">
        <f t="shared" si="16"/>
        <v>0</v>
      </c>
      <c r="S159" s="45">
        <f t="shared" si="36"/>
        <v>0</v>
      </c>
      <c r="T159" s="45">
        <f t="shared" si="36"/>
        <v>0</v>
      </c>
      <c r="U159" s="45">
        <f t="shared" si="17"/>
        <v>0</v>
      </c>
      <c r="V159" s="45">
        <f t="shared" si="18"/>
        <v>0</v>
      </c>
      <c r="W159" s="45">
        <f t="shared" si="19"/>
        <v>0</v>
      </c>
      <c r="X159" s="45">
        <f t="shared" si="20"/>
        <v>0</v>
      </c>
      <c r="Y159" s="45">
        <f t="shared" si="21"/>
        <v>0</v>
      </c>
      <c r="Z159" s="45">
        <f t="shared" si="22"/>
        <v>0</v>
      </c>
      <c r="AA159" s="45">
        <f t="shared" si="23"/>
        <v>0</v>
      </c>
      <c r="AB159" s="45">
        <f t="shared" si="24"/>
        <v>0</v>
      </c>
      <c r="AC159" s="45">
        <f t="shared" si="25"/>
        <v>0</v>
      </c>
      <c r="AD159" s="45">
        <f t="shared" si="26"/>
        <v>0</v>
      </c>
      <c r="AE159" s="45">
        <f t="shared" si="27"/>
        <v>0</v>
      </c>
      <c r="AF159" s="45">
        <f t="shared" si="28"/>
        <v>0</v>
      </c>
      <c r="AG159" s="45">
        <f t="shared" si="29"/>
        <v>0</v>
      </c>
      <c r="AH159" s="45">
        <f t="shared" si="30"/>
        <v>0</v>
      </c>
      <c r="AI159" s="45">
        <f t="shared" si="31"/>
        <v>0</v>
      </c>
      <c r="AJ159" s="45">
        <f t="shared" si="32"/>
        <v>0</v>
      </c>
      <c r="AK159" s="45">
        <f t="shared" si="33"/>
        <v>0</v>
      </c>
      <c r="AL159" s="45">
        <f t="shared" si="34"/>
        <v>0</v>
      </c>
      <c r="AM159" s="45">
        <f t="shared" si="35"/>
        <v>0</v>
      </c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</row>
    <row r="160" spans="1:63">
      <c r="A160" s="43"/>
      <c r="B160" s="43"/>
      <c r="C160" s="101"/>
      <c r="D160" s="101"/>
      <c r="E160" s="101"/>
      <c r="F160" s="102"/>
      <c r="G160" s="103"/>
      <c r="H160" s="102"/>
      <c r="I160" s="102"/>
      <c r="J160" s="102"/>
      <c r="K160" s="102"/>
      <c r="L160" s="102" t="e">
        <f>IF(J160="WAT",IF(I160="PS","Pumped Storage","Hydro"),VLOOKUP(J160,Instructions!$E$3:$F$42,2,FALSE))</f>
        <v>#N/A</v>
      </c>
      <c r="M160" s="104"/>
      <c r="N160" s="104"/>
      <c r="O160" s="105"/>
      <c r="P160" s="45"/>
      <c r="Q160" s="45"/>
      <c r="R160" s="45">
        <f t="shared" si="16"/>
        <v>0</v>
      </c>
      <c r="S160" s="45">
        <f t="shared" si="36"/>
        <v>0</v>
      </c>
      <c r="T160" s="45">
        <f t="shared" si="36"/>
        <v>0</v>
      </c>
      <c r="U160" s="45">
        <f t="shared" si="17"/>
        <v>0</v>
      </c>
      <c r="V160" s="45">
        <f t="shared" si="18"/>
        <v>0</v>
      </c>
      <c r="W160" s="45">
        <f t="shared" si="19"/>
        <v>0</v>
      </c>
      <c r="X160" s="45">
        <f t="shared" si="20"/>
        <v>0</v>
      </c>
      <c r="Y160" s="45">
        <f t="shared" si="21"/>
        <v>0</v>
      </c>
      <c r="Z160" s="45">
        <f t="shared" si="22"/>
        <v>0</v>
      </c>
      <c r="AA160" s="45">
        <f t="shared" si="23"/>
        <v>0</v>
      </c>
      <c r="AB160" s="45">
        <f t="shared" si="24"/>
        <v>0</v>
      </c>
      <c r="AC160" s="45">
        <f t="shared" si="25"/>
        <v>0</v>
      </c>
      <c r="AD160" s="45">
        <f t="shared" si="26"/>
        <v>0</v>
      </c>
      <c r="AE160" s="45">
        <f t="shared" si="27"/>
        <v>0</v>
      </c>
      <c r="AF160" s="45">
        <f t="shared" si="28"/>
        <v>0</v>
      </c>
      <c r="AG160" s="45">
        <f t="shared" si="29"/>
        <v>0</v>
      </c>
      <c r="AH160" s="45">
        <f t="shared" si="30"/>
        <v>0</v>
      </c>
      <c r="AI160" s="45">
        <f t="shared" si="31"/>
        <v>0</v>
      </c>
      <c r="AJ160" s="45">
        <f t="shared" si="32"/>
        <v>0</v>
      </c>
      <c r="AK160" s="45">
        <f t="shared" si="33"/>
        <v>0</v>
      </c>
      <c r="AL160" s="45">
        <f t="shared" si="34"/>
        <v>0</v>
      </c>
      <c r="AM160" s="45">
        <f t="shared" si="35"/>
        <v>0</v>
      </c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</row>
    <row r="161" spans="1:63">
      <c r="A161" s="43"/>
      <c r="B161" s="43"/>
      <c r="C161" s="101"/>
      <c r="D161" s="101"/>
      <c r="E161" s="101"/>
      <c r="F161" s="102"/>
      <c r="G161" s="103"/>
      <c r="H161" s="102"/>
      <c r="I161" s="102"/>
      <c r="J161" s="102"/>
      <c r="K161" s="102"/>
      <c r="L161" s="102" t="e">
        <f>IF(J161="WAT",IF(I161="PS","Pumped Storage","Hydro"),VLOOKUP(J161,Instructions!$E$3:$F$42,2,FALSE))</f>
        <v>#N/A</v>
      </c>
      <c r="M161" s="104"/>
      <c r="N161" s="104"/>
      <c r="O161" s="105"/>
      <c r="P161" s="45"/>
      <c r="Q161" s="45"/>
      <c r="R161" s="45">
        <f t="shared" si="16"/>
        <v>0</v>
      </c>
      <c r="S161" s="45">
        <f t="shared" si="36"/>
        <v>0</v>
      </c>
      <c r="T161" s="45">
        <f t="shared" si="36"/>
        <v>0</v>
      </c>
      <c r="U161" s="45">
        <f t="shared" si="17"/>
        <v>0</v>
      </c>
      <c r="V161" s="45">
        <f t="shared" si="18"/>
        <v>0</v>
      </c>
      <c r="W161" s="45">
        <f t="shared" si="19"/>
        <v>0</v>
      </c>
      <c r="X161" s="45">
        <f t="shared" si="20"/>
        <v>0</v>
      </c>
      <c r="Y161" s="45">
        <f t="shared" si="21"/>
        <v>0</v>
      </c>
      <c r="Z161" s="45">
        <f t="shared" si="22"/>
        <v>0</v>
      </c>
      <c r="AA161" s="45">
        <f t="shared" si="23"/>
        <v>0</v>
      </c>
      <c r="AB161" s="45">
        <f t="shared" si="24"/>
        <v>0</v>
      </c>
      <c r="AC161" s="45">
        <f t="shared" si="25"/>
        <v>0</v>
      </c>
      <c r="AD161" s="45">
        <f t="shared" si="26"/>
        <v>0</v>
      </c>
      <c r="AE161" s="45">
        <f t="shared" si="27"/>
        <v>0</v>
      </c>
      <c r="AF161" s="45">
        <f t="shared" si="28"/>
        <v>0</v>
      </c>
      <c r="AG161" s="45">
        <f t="shared" si="29"/>
        <v>0</v>
      </c>
      <c r="AH161" s="45">
        <f t="shared" si="30"/>
        <v>0</v>
      </c>
      <c r="AI161" s="45">
        <f t="shared" si="31"/>
        <v>0</v>
      </c>
      <c r="AJ161" s="45">
        <f t="shared" si="32"/>
        <v>0</v>
      </c>
      <c r="AK161" s="45">
        <f t="shared" si="33"/>
        <v>0</v>
      </c>
      <c r="AL161" s="45">
        <f t="shared" si="34"/>
        <v>0</v>
      </c>
      <c r="AM161" s="45">
        <f t="shared" si="35"/>
        <v>0</v>
      </c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</row>
    <row r="162" spans="1:63">
      <c r="A162" s="43"/>
      <c r="B162" s="43"/>
      <c r="C162" s="101"/>
      <c r="D162" s="101"/>
      <c r="E162" s="101"/>
      <c r="F162" s="102"/>
      <c r="G162" s="103"/>
      <c r="H162" s="102"/>
      <c r="I162" s="102"/>
      <c r="J162" s="102"/>
      <c r="K162" s="102"/>
      <c r="L162" s="102" t="e">
        <f>IF(J162="WAT",IF(I162="PS","Pumped Storage","Hydro"),VLOOKUP(J162,Instructions!$E$3:$F$42,2,FALSE))</f>
        <v>#N/A</v>
      </c>
      <c r="M162" s="104"/>
      <c r="N162" s="104"/>
      <c r="O162" s="105"/>
      <c r="P162" s="45"/>
      <c r="Q162" s="45"/>
      <c r="R162" s="45">
        <f t="shared" si="16"/>
        <v>0</v>
      </c>
      <c r="S162" s="45">
        <f t="shared" si="36"/>
        <v>0</v>
      </c>
      <c r="T162" s="45">
        <f t="shared" si="36"/>
        <v>0</v>
      </c>
      <c r="U162" s="45">
        <f t="shared" si="17"/>
        <v>0</v>
      </c>
      <c r="V162" s="45">
        <f t="shared" si="18"/>
        <v>0</v>
      </c>
      <c r="W162" s="45">
        <f t="shared" si="19"/>
        <v>0</v>
      </c>
      <c r="X162" s="45">
        <f t="shared" si="20"/>
        <v>0</v>
      </c>
      <c r="Y162" s="45">
        <f t="shared" si="21"/>
        <v>0</v>
      </c>
      <c r="Z162" s="45">
        <f t="shared" si="22"/>
        <v>0</v>
      </c>
      <c r="AA162" s="45">
        <f t="shared" si="23"/>
        <v>0</v>
      </c>
      <c r="AB162" s="45">
        <f t="shared" si="24"/>
        <v>0</v>
      </c>
      <c r="AC162" s="45">
        <f t="shared" si="25"/>
        <v>0</v>
      </c>
      <c r="AD162" s="45">
        <f t="shared" si="26"/>
        <v>0</v>
      </c>
      <c r="AE162" s="45">
        <f t="shared" si="27"/>
        <v>0</v>
      </c>
      <c r="AF162" s="45">
        <f t="shared" si="28"/>
        <v>0</v>
      </c>
      <c r="AG162" s="45">
        <f t="shared" si="29"/>
        <v>0</v>
      </c>
      <c r="AH162" s="45">
        <f t="shared" si="30"/>
        <v>0</v>
      </c>
      <c r="AI162" s="45">
        <f t="shared" si="31"/>
        <v>0</v>
      </c>
      <c r="AJ162" s="45">
        <f t="shared" si="32"/>
        <v>0</v>
      </c>
      <c r="AK162" s="45">
        <f t="shared" si="33"/>
        <v>0</v>
      </c>
      <c r="AL162" s="45">
        <f t="shared" si="34"/>
        <v>0</v>
      </c>
      <c r="AM162" s="45">
        <f t="shared" si="35"/>
        <v>0</v>
      </c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</row>
    <row r="163" spans="1:63">
      <c r="A163" s="43"/>
      <c r="B163" s="43"/>
      <c r="C163" s="101"/>
      <c r="D163" s="101"/>
      <c r="E163" s="101"/>
      <c r="F163" s="102"/>
      <c r="G163" s="103"/>
      <c r="H163" s="102"/>
      <c r="I163" s="102"/>
      <c r="J163" s="102"/>
      <c r="K163" s="102"/>
      <c r="L163" s="102" t="e">
        <f>IF(J163="WAT",IF(I163="PS","Pumped Storage","Hydro"),VLOOKUP(J163,Instructions!$E$3:$F$42,2,FALSE))</f>
        <v>#N/A</v>
      </c>
      <c r="M163" s="104"/>
      <c r="N163" s="104"/>
      <c r="O163" s="105"/>
      <c r="P163" s="45"/>
      <c r="Q163" s="45"/>
      <c r="R163" s="45">
        <f t="shared" si="16"/>
        <v>0</v>
      </c>
      <c r="S163" s="45">
        <f t="shared" ref="S163:T182" si="37">R163</f>
        <v>0</v>
      </c>
      <c r="T163" s="45">
        <f t="shared" si="37"/>
        <v>0</v>
      </c>
      <c r="U163" s="45">
        <f t="shared" si="17"/>
        <v>0</v>
      </c>
      <c r="V163" s="45">
        <f t="shared" si="18"/>
        <v>0</v>
      </c>
      <c r="W163" s="45">
        <f t="shared" si="19"/>
        <v>0</v>
      </c>
      <c r="X163" s="45">
        <f t="shared" si="20"/>
        <v>0</v>
      </c>
      <c r="Y163" s="45">
        <f t="shared" si="21"/>
        <v>0</v>
      </c>
      <c r="Z163" s="45">
        <f t="shared" si="22"/>
        <v>0</v>
      </c>
      <c r="AA163" s="45">
        <f t="shared" si="23"/>
        <v>0</v>
      </c>
      <c r="AB163" s="45">
        <f t="shared" si="24"/>
        <v>0</v>
      </c>
      <c r="AC163" s="45">
        <f t="shared" si="25"/>
        <v>0</v>
      </c>
      <c r="AD163" s="45">
        <f t="shared" si="26"/>
        <v>0</v>
      </c>
      <c r="AE163" s="45">
        <f t="shared" si="27"/>
        <v>0</v>
      </c>
      <c r="AF163" s="45">
        <f t="shared" si="28"/>
        <v>0</v>
      </c>
      <c r="AG163" s="45">
        <f t="shared" si="29"/>
        <v>0</v>
      </c>
      <c r="AH163" s="45">
        <f t="shared" si="30"/>
        <v>0</v>
      </c>
      <c r="AI163" s="45">
        <f t="shared" si="31"/>
        <v>0</v>
      </c>
      <c r="AJ163" s="45">
        <f t="shared" si="32"/>
        <v>0</v>
      </c>
      <c r="AK163" s="45">
        <f t="shared" si="33"/>
        <v>0</v>
      </c>
      <c r="AL163" s="45">
        <f t="shared" si="34"/>
        <v>0</v>
      </c>
      <c r="AM163" s="45">
        <f t="shared" si="35"/>
        <v>0</v>
      </c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</row>
    <row r="164" spans="1:63">
      <c r="A164" s="43"/>
      <c r="B164" s="43"/>
      <c r="C164" s="101"/>
      <c r="D164" s="101"/>
      <c r="E164" s="101"/>
      <c r="F164" s="102"/>
      <c r="G164" s="103"/>
      <c r="H164" s="102"/>
      <c r="I164" s="102"/>
      <c r="J164" s="102"/>
      <c r="K164" s="102"/>
      <c r="L164" s="102" t="e">
        <f>IF(J164="WAT",IF(I164="PS","Pumped Storage","Hydro"),VLOOKUP(J164,Instructions!$E$3:$F$42,2,FALSE))</f>
        <v>#N/A</v>
      </c>
      <c r="M164" s="104"/>
      <c r="N164" s="104"/>
      <c r="O164" s="105"/>
      <c r="P164" s="45"/>
      <c r="Q164" s="45"/>
      <c r="R164" s="45">
        <f t="shared" si="16"/>
        <v>0</v>
      </c>
      <c r="S164" s="45">
        <f t="shared" si="37"/>
        <v>0</v>
      </c>
      <c r="T164" s="45">
        <f t="shared" si="37"/>
        <v>0</v>
      </c>
      <c r="U164" s="45">
        <f t="shared" si="17"/>
        <v>0</v>
      </c>
      <c r="V164" s="45">
        <f t="shared" si="18"/>
        <v>0</v>
      </c>
      <c r="W164" s="45">
        <f t="shared" si="19"/>
        <v>0</v>
      </c>
      <c r="X164" s="45">
        <f t="shared" si="20"/>
        <v>0</v>
      </c>
      <c r="Y164" s="45">
        <f t="shared" si="21"/>
        <v>0</v>
      </c>
      <c r="Z164" s="45">
        <f t="shared" si="22"/>
        <v>0</v>
      </c>
      <c r="AA164" s="45">
        <f t="shared" si="23"/>
        <v>0</v>
      </c>
      <c r="AB164" s="45">
        <f t="shared" si="24"/>
        <v>0</v>
      </c>
      <c r="AC164" s="45">
        <f t="shared" si="25"/>
        <v>0</v>
      </c>
      <c r="AD164" s="45">
        <f t="shared" si="26"/>
        <v>0</v>
      </c>
      <c r="AE164" s="45">
        <f t="shared" si="27"/>
        <v>0</v>
      </c>
      <c r="AF164" s="45">
        <f t="shared" si="28"/>
        <v>0</v>
      </c>
      <c r="AG164" s="45">
        <f t="shared" si="29"/>
        <v>0</v>
      </c>
      <c r="AH164" s="45">
        <f t="shared" si="30"/>
        <v>0</v>
      </c>
      <c r="AI164" s="45">
        <f t="shared" si="31"/>
        <v>0</v>
      </c>
      <c r="AJ164" s="45">
        <f t="shared" si="32"/>
        <v>0</v>
      </c>
      <c r="AK164" s="45">
        <f t="shared" si="33"/>
        <v>0</v>
      </c>
      <c r="AL164" s="45">
        <f t="shared" si="34"/>
        <v>0</v>
      </c>
      <c r="AM164" s="45">
        <f t="shared" si="35"/>
        <v>0</v>
      </c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</row>
    <row r="165" spans="1:63">
      <c r="A165" s="43"/>
      <c r="B165" s="43"/>
      <c r="C165" s="101"/>
      <c r="D165" s="101"/>
      <c r="E165" s="101"/>
      <c r="F165" s="102"/>
      <c r="G165" s="103"/>
      <c r="H165" s="102"/>
      <c r="I165" s="102"/>
      <c r="J165" s="102"/>
      <c r="K165" s="102"/>
      <c r="L165" s="102" t="e">
        <f>IF(J165="WAT",IF(I165="PS","Pumped Storage","Hydro"),VLOOKUP(J165,Instructions!$E$3:$F$42,2,FALSE))</f>
        <v>#N/A</v>
      </c>
      <c r="M165" s="104"/>
      <c r="N165" s="104"/>
      <c r="O165" s="105"/>
      <c r="P165" s="45"/>
      <c r="Q165" s="45"/>
      <c r="R165" s="45">
        <f t="shared" si="16"/>
        <v>0</v>
      </c>
      <c r="S165" s="45">
        <f t="shared" si="37"/>
        <v>0</v>
      </c>
      <c r="T165" s="45">
        <f t="shared" si="37"/>
        <v>0</v>
      </c>
      <c r="U165" s="45">
        <f t="shared" si="17"/>
        <v>0</v>
      </c>
      <c r="V165" s="45">
        <f t="shared" si="18"/>
        <v>0</v>
      </c>
      <c r="W165" s="45">
        <f t="shared" si="19"/>
        <v>0</v>
      </c>
      <c r="X165" s="45">
        <f t="shared" si="20"/>
        <v>0</v>
      </c>
      <c r="Y165" s="45">
        <f t="shared" si="21"/>
        <v>0</v>
      </c>
      <c r="Z165" s="45">
        <f t="shared" si="22"/>
        <v>0</v>
      </c>
      <c r="AA165" s="45">
        <f t="shared" si="23"/>
        <v>0</v>
      </c>
      <c r="AB165" s="45">
        <f t="shared" si="24"/>
        <v>0</v>
      </c>
      <c r="AC165" s="45">
        <f t="shared" si="25"/>
        <v>0</v>
      </c>
      <c r="AD165" s="45">
        <f t="shared" si="26"/>
        <v>0</v>
      </c>
      <c r="AE165" s="45">
        <f t="shared" si="27"/>
        <v>0</v>
      </c>
      <c r="AF165" s="45">
        <f t="shared" si="28"/>
        <v>0</v>
      </c>
      <c r="AG165" s="45">
        <f t="shared" si="29"/>
        <v>0</v>
      </c>
      <c r="AH165" s="45">
        <f t="shared" si="30"/>
        <v>0</v>
      </c>
      <c r="AI165" s="45">
        <f t="shared" si="31"/>
        <v>0</v>
      </c>
      <c r="AJ165" s="45">
        <f t="shared" si="32"/>
        <v>0</v>
      </c>
      <c r="AK165" s="45">
        <f t="shared" si="33"/>
        <v>0</v>
      </c>
      <c r="AL165" s="45">
        <f t="shared" si="34"/>
        <v>0</v>
      </c>
      <c r="AM165" s="45">
        <f t="shared" si="35"/>
        <v>0</v>
      </c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</row>
    <row r="166" spans="1:63">
      <c r="A166" s="43"/>
      <c r="B166" s="43"/>
      <c r="C166" s="101"/>
      <c r="D166" s="101"/>
      <c r="E166" s="101"/>
      <c r="F166" s="102"/>
      <c r="G166" s="103"/>
      <c r="H166" s="102"/>
      <c r="I166" s="102"/>
      <c r="J166" s="102"/>
      <c r="K166" s="102"/>
      <c r="L166" s="102" t="e">
        <f>IF(J166="WAT",IF(I166="PS","Pumped Storage","Hydro"),VLOOKUP(J166,Instructions!$E$3:$F$42,2,FALSE))</f>
        <v>#N/A</v>
      </c>
      <c r="M166" s="104"/>
      <c r="N166" s="104"/>
      <c r="O166" s="105"/>
      <c r="P166" s="45"/>
      <c r="Q166" s="45"/>
      <c r="R166" s="45">
        <f t="shared" si="16"/>
        <v>0</v>
      </c>
      <c r="S166" s="45">
        <f t="shared" si="37"/>
        <v>0</v>
      </c>
      <c r="T166" s="45">
        <f t="shared" si="37"/>
        <v>0</v>
      </c>
      <c r="U166" s="45">
        <f t="shared" si="17"/>
        <v>0</v>
      </c>
      <c r="V166" s="45">
        <f t="shared" si="18"/>
        <v>0</v>
      </c>
      <c r="W166" s="45">
        <f t="shared" si="19"/>
        <v>0</v>
      </c>
      <c r="X166" s="45">
        <f t="shared" si="20"/>
        <v>0</v>
      </c>
      <c r="Y166" s="45">
        <f t="shared" si="21"/>
        <v>0</v>
      </c>
      <c r="Z166" s="45">
        <f t="shared" si="22"/>
        <v>0</v>
      </c>
      <c r="AA166" s="45">
        <f t="shared" si="23"/>
        <v>0</v>
      </c>
      <c r="AB166" s="45">
        <f t="shared" si="24"/>
        <v>0</v>
      </c>
      <c r="AC166" s="45">
        <f t="shared" si="25"/>
        <v>0</v>
      </c>
      <c r="AD166" s="45">
        <f t="shared" si="26"/>
        <v>0</v>
      </c>
      <c r="AE166" s="45">
        <f t="shared" si="27"/>
        <v>0</v>
      </c>
      <c r="AF166" s="45">
        <f t="shared" si="28"/>
        <v>0</v>
      </c>
      <c r="AG166" s="45">
        <f t="shared" si="29"/>
        <v>0</v>
      </c>
      <c r="AH166" s="45">
        <f t="shared" si="30"/>
        <v>0</v>
      </c>
      <c r="AI166" s="45">
        <f t="shared" si="31"/>
        <v>0</v>
      </c>
      <c r="AJ166" s="45">
        <f t="shared" si="32"/>
        <v>0</v>
      </c>
      <c r="AK166" s="45">
        <f t="shared" si="33"/>
        <v>0</v>
      </c>
      <c r="AL166" s="45">
        <f t="shared" si="34"/>
        <v>0</v>
      </c>
      <c r="AM166" s="45">
        <f t="shared" si="35"/>
        <v>0</v>
      </c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</row>
    <row r="167" spans="1:63">
      <c r="A167" s="43"/>
      <c r="B167" s="43"/>
      <c r="C167" s="101"/>
      <c r="D167" s="101"/>
      <c r="E167" s="101"/>
      <c r="F167" s="102"/>
      <c r="G167" s="103"/>
      <c r="H167" s="102"/>
      <c r="I167" s="102"/>
      <c r="J167" s="102"/>
      <c r="K167" s="102"/>
      <c r="L167" s="102" t="e">
        <f>IF(J167="WAT",IF(I167="PS","Pumped Storage","Hydro"),VLOOKUP(J167,Instructions!$E$3:$F$42,2,FALSE))</f>
        <v>#N/A</v>
      </c>
      <c r="M167" s="104"/>
      <c r="N167" s="104"/>
      <c r="O167" s="105"/>
      <c r="P167" s="45"/>
      <c r="Q167" s="45"/>
      <c r="R167" s="45">
        <f t="shared" si="16"/>
        <v>0</v>
      </c>
      <c r="S167" s="45">
        <f t="shared" si="37"/>
        <v>0</v>
      </c>
      <c r="T167" s="45">
        <f t="shared" si="37"/>
        <v>0</v>
      </c>
      <c r="U167" s="45">
        <f t="shared" si="17"/>
        <v>0</v>
      </c>
      <c r="V167" s="45">
        <f t="shared" si="18"/>
        <v>0</v>
      </c>
      <c r="W167" s="45">
        <f t="shared" si="19"/>
        <v>0</v>
      </c>
      <c r="X167" s="45">
        <f t="shared" si="20"/>
        <v>0</v>
      </c>
      <c r="Y167" s="45">
        <f t="shared" si="21"/>
        <v>0</v>
      </c>
      <c r="Z167" s="45">
        <f t="shared" si="22"/>
        <v>0</v>
      </c>
      <c r="AA167" s="45">
        <f t="shared" si="23"/>
        <v>0</v>
      </c>
      <c r="AB167" s="45">
        <f t="shared" si="24"/>
        <v>0</v>
      </c>
      <c r="AC167" s="45">
        <f t="shared" si="25"/>
        <v>0</v>
      </c>
      <c r="AD167" s="45">
        <f t="shared" si="26"/>
        <v>0</v>
      </c>
      <c r="AE167" s="45">
        <f t="shared" si="27"/>
        <v>0</v>
      </c>
      <c r="AF167" s="45">
        <f t="shared" si="28"/>
        <v>0</v>
      </c>
      <c r="AG167" s="45">
        <f t="shared" si="29"/>
        <v>0</v>
      </c>
      <c r="AH167" s="45">
        <f t="shared" si="30"/>
        <v>0</v>
      </c>
      <c r="AI167" s="45">
        <f t="shared" si="31"/>
        <v>0</v>
      </c>
      <c r="AJ167" s="45">
        <f t="shared" si="32"/>
        <v>0</v>
      </c>
      <c r="AK167" s="45">
        <f t="shared" si="33"/>
        <v>0</v>
      </c>
      <c r="AL167" s="45">
        <f t="shared" si="34"/>
        <v>0</v>
      </c>
      <c r="AM167" s="45">
        <f t="shared" si="35"/>
        <v>0</v>
      </c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</row>
    <row r="168" spans="1:63">
      <c r="A168" s="43"/>
      <c r="B168" s="43"/>
      <c r="C168" s="101"/>
      <c r="D168" s="101"/>
      <c r="E168" s="101"/>
      <c r="F168" s="102"/>
      <c r="G168" s="103"/>
      <c r="H168" s="102"/>
      <c r="I168" s="102"/>
      <c r="J168" s="102"/>
      <c r="K168" s="102"/>
      <c r="L168" s="102" t="e">
        <f>IF(J168="WAT",IF(I168="PS","Pumped Storage","Hydro"),VLOOKUP(J168,Instructions!$E$3:$F$42,2,FALSE))</f>
        <v>#N/A</v>
      </c>
      <c r="M168" s="104"/>
      <c r="N168" s="104"/>
      <c r="O168" s="105"/>
      <c r="P168" s="45"/>
      <c r="Q168" s="45"/>
      <c r="R168" s="45">
        <f t="shared" si="16"/>
        <v>0</v>
      </c>
      <c r="S168" s="45">
        <f t="shared" si="37"/>
        <v>0</v>
      </c>
      <c r="T168" s="45">
        <f t="shared" si="37"/>
        <v>0</v>
      </c>
      <c r="U168" s="45">
        <f t="shared" si="17"/>
        <v>0</v>
      </c>
      <c r="V168" s="45">
        <f t="shared" si="18"/>
        <v>0</v>
      </c>
      <c r="W168" s="45">
        <f t="shared" si="19"/>
        <v>0</v>
      </c>
      <c r="X168" s="45">
        <f t="shared" si="20"/>
        <v>0</v>
      </c>
      <c r="Y168" s="45">
        <f t="shared" si="21"/>
        <v>0</v>
      </c>
      <c r="Z168" s="45">
        <f t="shared" si="22"/>
        <v>0</v>
      </c>
      <c r="AA168" s="45">
        <f t="shared" si="23"/>
        <v>0</v>
      </c>
      <c r="AB168" s="45">
        <f t="shared" si="24"/>
        <v>0</v>
      </c>
      <c r="AC168" s="45">
        <f t="shared" si="25"/>
        <v>0</v>
      </c>
      <c r="AD168" s="45">
        <f t="shared" si="26"/>
        <v>0</v>
      </c>
      <c r="AE168" s="45">
        <f t="shared" si="27"/>
        <v>0</v>
      </c>
      <c r="AF168" s="45">
        <f t="shared" si="28"/>
        <v>0</v>
      </c>
      <c r="AG168" s="45">
        <f t="shared" si="29"/>
        <v>0</v>
      </c>
      <c r="AH168" s="45">
        <f t="shared" si="30"/>
        <v>0</v>
      </c>
      <c r="AI168" s="45">
        <f t="shared" si="31"/>
        <v>0</v>
      </c>
      <c r="AJ168" s="45">
        <f t="shared" si="32"/>
        <v>0</v>
      </c>
      <c r="AK168" s="45">
        <f t="shared" si="33"/>
        <v>0</v>
      </c>
      <c r="AL168" s="45">
        <f t="shared" si="34"/>
        <v>0</v>
      </c>
      <c r="AM168" s="45">
        <f t="shared" si="35"/>
        <v>0</v>
      </c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</row>
    <row r="169" spans="1:63">
      <c r="A169" s="43"/>
      <c r="B169" s="43"/>
      <c r="C169" s="101"/>
      <c r="D169" s="101"/>
      <c r="E169" s="101"/>
      <c r="F169" s="102"/>
      <c r="G169" s="103"/>
      <c r="H169" s="102"/>
      <c r="I169" s="102"/>
      <c r="J169" s="102"/>
      <c r="K169" s="102"/>
      <c r="L169" s="102" t="e">
        <f>IF(J169="WAT",IF(I169="PS","Pumped Storage","Hydro"),VLOOKUP(J169,Instructions!$E$3:$F$42,2,FALSE))</f>
        <v>#N/A</v>
      </c>
      <c r="M169" s="104"/>
      <c r="N169" s="104"/>
      <c r="O169" s="105"/>
      <c r="P169" s="45"/>
      <c r="Q169" s="45"/>
      <c r="R169" s="45">
        <f t="shared" si="16"/>
        <v>0</v>
      </c>
      <c r="S169" s="45">
        <f t="shared" si="37"/>
        <v>0</v>
      </c>
      <c r="T169" s="45">
        <f t="shared" si="37"/>
        <v>0</v>
      </c>
      <c r="U169" s="45">
        <f t="shared" si="17"/>
        <v>0</v>
      </c>
      <c r="V169" s="45">
        <f t="shared" si="18"/>
        <v>0</v>
      </c>
      <c r="W169" s="45">
        <f t="shared" si="19"/>
        <v>0</v>
      </c>
      <c r="X169" s="45">
        <f t="shared" si="20"/>
        <v>0</v>
      </c>
      <c r="Y169" s="45">
        <f t="shared" si="21"/>
        <v>0</v>
      </c>
      <c r="Z169" s="45">
        <f t="shared" si="22"/>
        <v>0</v>
      </c>
      <c r="AA169" s="45">
        <f t="shared" si="23"/>
        <v>0</v>
      </c>
      <c r="AB169" s="45">
        <f t="shared" si="24"/>
        <v>0</v>
      </c>
      <c r="AC169" s="45">
        <f t="shared" si="25"/>
        <v>0</v>
      </c>
      <c r="AD169" s="45">
        <f t="shared" si="26"/>
        <v>0</v>
      </c>
      <c r="AE169" s="45">
        <f t="shared" si="27"/>
        <v>0</v>
      </c>
      <c r="AF169" s="45">
        <f t="shared" si="28"/>
        <v>0</v>
      </c>
      <c r="AG169" s="45">
        <f t="shared" si="29"/>
        <v>0</v>
      </c>
      <c r="AH169" s="45">
        <f t="shared" si="30"/>
        <v>0</v>
      </c>
      <c r="AI169" s="45">
        <f t="shared" si="31"/>
        <v>0</v>
      </c>
      <c r="AJ169" s="45">
        <f t="shared" si="32"/>
        <v>0</v>
      </c>
      <c r="AK169" s="45">
        <f t="shared" si="33"/>
        <v>0</v>
      </c>
      <c r="AL169" s="45">
        <f t="shared" si="34"/>
        <v>0</v>
      </c>
      <c r="AM169" s="45">
        <f t="shared" si="35"/>
        <v>0</v>
      </c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</row>
    <row r="170" spans="1:63">
      <c r="A170" s="43"/>
      <c r="B170" s="43"/>
      <c r="C170" s="101"/>
      <c r="D170" s="101"/>
      <c r="E170" s="101"/>
      <c r="F170" s="102"/>
      <c r="G170" s="103"/>
      <c r="H170" s="102"/>
      <c r="I170" s="102"/>
      <c r="J170" s="102"/>
      <c r="K170" s="102"/>
      <c r="L170" s="102" t="e">
        <f>IF(J170="WAT",IF(I170="PS","Pumped Storage","Hydro"),VLOOKUP(J170,Instructions!$E$3:$F$42,2,FALSE))</f>
        <v>#N/A</v>
      </c>
      <c r="M170" s="104"/>
      <c r="N170" s="104"/>
      <c r="O170" s="105"/>
      <c r="P170" s="45"/>
      <c r="Q170" s="45"/>
      <c r="R170" s="45">
        <f t="shared" si="16"/>
        <v>0</v>
      </c>
      <c r="S170" s="45">
        <f t="shared" si="37"/>
        <v>0</v>
      </c>
      <c r="T170" s="45">
        <f t="shared" si="37"/>
        <v>0</v>
      </c>
      <c r="U170" s="45">
        <f t="shared" si="17"/>
        <v>0</v>
      </c>
      <c r="V170" s="45">
        <f t="shared" si="18"/>
        <v>0</v>
      </c>
      <c r="W170" s="45">
        <f t="shared" si="19"/>
        <v>0</v>
      </c>
      <c r="X170" s="45">
        <f t="shared" si="20"/>
        <v>0</v>
      </c>
      <c r="Y170" s="45">
        <f t="shared" si="21"/>
        <v>0</v>
      </c>
      <c r="Z170" s="45">
        <f t="shared" si="22"/>
        <v>0</v>
      </c>
      <c r="AA170" s="45">
        <f t="shared" si="23"/>
        <v>0</v>
      </c>
      <c r="AB170" s="45">
        <f t="shared" si="24"/>
        <v>0</v>
      </c>
      <c r="AC170" s="45">
        <f t="shared" si="25"/>
        <v>0</v>
      </c>
      <c r="AD170" s="45">
        <f t="shared" si="26"/>
        <v>0</v>
      </c>
      <c r="AE170" s="45">
        <f t="shared" si="27"/>
        <v>0</v>
      </c>
      <c r="AF170" s="45">
        <f t="shared" si="28"/>
        <v>0</v>
      </c>
      <c r="AG170" s="45">
        <f t="shared" si="29"/>
        <v>0</v>
      </c>
      <c r="AH170" s="45">
        <f t="shared" si="30"/>
        <v>0</v>
      </c>
      <c r="AI170" s="45">
        <f t="shared" si="31"/>
        <v>0</v>
      </c>
      <c r="AJ170" s="45">
        <f t="shared" si="32"/>
        <v>0</v>
      </c>
      <c r="AK170" s="45">
        <f t="shared" si="33"/>
        <v>0</v>
      </c>
      <c r="AL170" s="45">
        <f t="shared" si="34"/>
        <v>0</v>
      </c>
      <c r="AM170" s="45">
        <f t="shared" si="35"/>
        <v>0</v>
      </c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</row>
    <row r="171" spans="1:63">
      <c r="A171" s="43"/>
      <c r="B171" s="43"/>
      <c r="C171" s="101"/>
      <c r="D171" s="101"/>
      <c r="E171" s="101"/>
      <c r="F171" s="102"/>
      <c r="G171" s="103"/>
      <c r="H171" s="102"/>
      <c r="I171" s="102"/>
      <c r="J171" s="102"/>
      <c r="K171" s="102"/>
      <c r="L171" s="102" t="e">
        <f>IF(J171="WAT",IF(I171="PS","Pumped Storage","Hydro"),VLOOKUP(J171,Instructions!$E$3:$F$42,2,FALSE))</f>
        <v>#N/A</v>
      </c>
      <c r="M171" s="104"/>
      <c r="N171" s="104"/>
      <c r="O171" s="105"/>
      <c r="P171" s="45"/>
      <c r="Q171" s="45"/>
      <c r="R171" s="45">
        <f t="shared" si="16"/>
        <v>0</v>
      </c>
      <c r="S171" s="45">
        <f t="shared" si="37"/>
        <v>0</v>
      </c>
      <c r="T171" s="45">
        <f t="shared" si="37"/>
        <v>0</v>
      </c>
      <c r="U171" s="45">
        <f t="shared" si="17"/>
        <v>0</v>
      </c>
      <c r="V171" s="45">
        <f t="shared" si="18"/>
        <v>0</v>
      </c>
      <c r="W171" s="45">
        <f t="shared" si="19"/>
        <v>0</v>
      </c>
      <c r="X171" s="45">
        <f t="shared" si="20"/>
        <v>0</v>
      </c>
      <c r="Y171" s="45">
        <f t="shared" si="21"/>
        <v>0</v>
      </c>
      <c r="Z171" s="45">
        <f t="shared" si="22"/>
        <v>0</v>
      </c>
      <c r="AA171" s="45">
        <f t="shared" si="23"/>
        <v>0</v>
      </c>
      <c r="AB171" s="45">
        <f t="shared" si="24"/>
        <v>0</v>
      </c>
      <c r="AC171" s="45">
        <f t="shared" si="25"/>
        <v>0</v>
      </c>
      <c r="AD171" s="45">
        <f t="shared" si="26"/>
        <v>0</v>
      </c>
      <c r="AE171" s="45">
        <f t="shared" si="27"/>
        <v>0</v>
      </c>
      <c r="AF171" s="45">
        <f t="shared" si="28"/>
        <v>0</v>
      </c>
      <c r="AG171" s="45">
        <f t="shared" si="29"/>
        <v>0</v>
      </c>
      <c r="AH171" s="45">
        <f t="shared" si="30"/>
        <v>0</v>
      </c>
      <c r="AI171" s="45">
        <f t="shared" si="31"/>
        <v>0</v>
      </c>
      <c r="AJ171" s="45">
        <f t="shared" si="32"/>
        <v>0</v>
      </c>
      <c r="AK171" s="45">
        <f t="shared" si="33"/>
        <v>0</v>
      </c>
      <c r="AL171" s="45">
        <f t="shared" si="34"/>
        <v>0</v>
      </c>
      <c r="AM171" s="45">
        <f t="shared" si="35"/>
        <v>0</v>
      </c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</row>
    <row r="172" spans="1:63">
      <c r="A172" s="43"/>
      <c r="B172" s="43"/>
      <c r="C172" s="101"/>
      <c r="D172" s="101"/>
      <c r="E172" s="101"/>
      <c r="F172" s="102"/>
      <c r="G172" s="103"/>
      <c r="H172" s="102"/>
      <c r="I172" s="102"/>
      <c r="J172" s="102"/>
      <c r="K172" s="102"/>
      <c r="L172" s="102" t="e">
        <f>IF(J172="WAT",IF(I172="PS","Pumped Storage","Hydro"),VLOOKUP(J172,Instructions!$E$3:$F$42,2,FALSE))</f>
        <v>#N/A</v>
      </c>
      <c r="M172" s="104"/>
      <c r="N172" s="104"/>
      <c r="O172" s="105"/>
      <c r="P172" s="45"/>
      <c r="Q172" s="45"/>
      <c r="R172" s="45">
        <f t="shared" si="16"/>
        <v>0</v>
      </c>
      <c r="S172" s="45">
        <f t="shared" si="37"/>
        <v>0</v>
      </c>
      <c r="T172" s="45">
        <f t="shared" si="37"/>
        <v>0</v>
      </c>
      <c r="U172" s="45">
        <f t="shared" si="17"/>
        <v>0</v>
      </c>
      <c r="V172" s="45">
        <f t="shared" si="18"/>
        <v>0</v>
      </c>
      <c r="W172" s="45">
        <f t="shared" si="19"/>
        <v>0</v>
      </c>
      <c r="X172" s="45">
        <f t="shared" si="20"/>
        <v>0</v>
      </c>
      <c r="Y172" s="45">
        <f t="shared" si="21"/>
        <v>0</v>
      </c>
      <c r="Z172" s="45">
        <f t="shared" si="22"/>
        <v>0</v>
      </c>
      <c r="AA172" s="45">
        <f t="shared" si="23"/>
        <v>0</v>
      </c>
      <c r="AB172" s="45">
        <f t="shared" si="24"/>
        <v>0</v>
      </c>
      <c r="AC172" s="45">
        <f t="shared" si="25"/>
        <v>0</v>
      </c>
      <c r="AD172" s="45">
        <f t="shared" si="26"/>
        <v>0</v>
      </c>
      <c r="AE172" s="45">
        <f t="shared" si="27"/>
        <v>0</v>
      </c>
      <c r="AF172" s="45">
        <f t="shared" si="28"/>
        <v>0</v>
      </c>
      <c r="AG172" s="45">
        <f t="shared" si="29"/>
        <v>0</v>
      </c>
      <c r="AH172" s="45">
        <f t="shared" si="30"/>
        <v>0</v>
      </c>
      <c r="AI172" s="45">
        <f t="shared" si="31"/>
        <v>0</v>
      </c>
      <c r="AJ172" s="45">
        <f t="shared" si="32"/>
        <v>0</v>
      </c>
      <c r="AK172" s="45">
        <f t="shared" si="33"/>
        <v>0</v>
      </c>
      <c r="AL172" s="45">
        <f t="shared" si="34"/>
        <v>0</v>
      </c>
      <c r="AM172" s="45">
        <f t="shared" si="35"/>
        <v>0</v>
      </c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</row>
    <row r="173" spans="1:63">
      <c r="A173" s="43"/>
      <c r="B173" s="43"/>
      <c r="C173" s="101"/>
      <c r="D173" s="101"/>
      <c r="E173" s="101"/>
      <c r="F173" s="102"/>
      <c r="G173" s="103"/>
      <c r="H173" s="102"/>
      <c r="I173" s="102"/>
      <c r="J173" s="102"/>
      <c r="K173" s="102"/>
      <c r="L173" s="102" t="e">
        <f>IF(J173="WAT",IF(I173="PS","Pumped Storage","Hydro"),VLOOKUP(J173,Instructions!$E$3:$F$42,2,FALSE))</f>
        <v>#N/A</v>
      </c>
      <c r="M173" s="104"/>
      <c r="N173" s="104"/>
      <c r="O173" s="105"/>
      <c r="P173" s="45"/>
      <c r="Q173" s="45"/>
      <c r="R173" s="45">
        <f t="shared" si="16"/>
        <v>0</v>
      </c>
      <c r="S173" s="45">
        <f t="shared" si="37"/>
        <v>0</v>
      </c>
      <c r="T173" s="45">
        <f t="shared" si="37"/>
        <v>0</v>
      </c>
      <c r="U173" s="45">
        <f t="shared" si="17"/>
        <v>0</v>
      </c>
      <c r="V173" s="45">
        <f t="shared" si="18"/>
        <v>0</v>
      </c>
      <c r="W173" s="45">
        <f t="shared" si="19"/>
        <v>0</v>
      </c>
      <c r="X173" s="45">
        <f t="shared" si="20"/>
        <v>0</v>
      </c>
      <c r="Y173" s="45">
        <f t="shared" si="21"/>
        <v>0</v>
      </c>
      <c r="Z173" s="45">
        <f t="shared" si="22"/>
        <v>0</v>
      </c>
      <c r="AA173" s="45">
        <f t="shared" si="23"/>
        <v>0</v>
      </c>
      <c r="AB173" s="45">
        <f t="shared" si="24"/>
        <v>0</v>
      </c>
      <c r="AC173" s="45">
        <f t="shared" si="25"/>
        <v>0</v>
      </c>
      <c r="AD173" s="45">
        <f t="shared" si="26"/>
        <v>0</v>
      </c>
      <c r="AE173" s="45">
        <f t="shared" si="27"/>
        <v>0</v>
      </c>
      <c r="AF173" s="45">
        <f t="shared" si="28"/>
        <v>0</v>
      </c>
      <c r="AG173" s="45">
        <f t="shared" si="29"/>
        <v>0</v>
      </c>
      <c r="AH173" s="45">
        <f t="shared" si="30"/>
        <v>0</v>
      </c>
      <c r="AI173" s="45">
        <f t="shared" si="31"/>
        <v>0</v>
      </c>
      <c r="AJ173" s="45">
        <f t="shared" si="32"/>
        <v>0</v>
      </c>
      <c r="AK173" s="45">
        <f t="shared" si="33"/>
        <v>0</v>
      </c>
      <c r="AL173" s="45">
        <f t="shared" si="34"/>
        <v>0</v>
      </c>
      <c r="AM173" s="45">
        <f t="shared" si="35"/>
        <v>0</v>
      </c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</row>
    <row r="174" spans="1:63">
      <c r="A174" s="43"/>
      <c r="B174" s="43"/>
      <c r="C174" s="101"/>
      <c r="D174" s="101"/>
      <c r="E174" s="101"/>
      <c r="F174" s="102"/>
      <c r="G174" s="103"/>
      <c r="H174" s="102"/>
      <c r="I174" s="102"/>
      <c r="J174" s="102"/>
      <c r="K174" s="102"/>
      <c r="L174" s="102" t="e">
        <f>IF(J174="WAT",IF(I174="PS","Pumped Storage","Hydro"),VLOOKUP(J174,Instructions!$E$3:$F$42,2,FALSE))</f>
        <v>#N/A</v>
      </c>
      <c r="M174" s="104"/>
      <c r="N174" s="104"/>
      <c r="O174" s="105"/>
      <c r="P174" s="45"/>
      <c r="Q174" s="45"/>
      <c r="R174" s="45">
        <f t="shared" si="16"/>
        <v>0</v>
      </c>
      <c r="S174" s="45">
        <f t="shared" si="37"/>
        <v>0</v>
      </c>
      <c r="T174" s="45">
        <f t="shared" si="37"/>
        <v>0</v>
      </c>
      <c r="U174" s="45">
        <f t="shared" si="17"/>
        <v>0</v>
      </c>
      <c r="V174" s="45">
        <f t="shared" si="18"/>
        <v>0</v>
      </c>
      <c r="W174" s="45">
        <f t="shared" si="19"/>
        <v>0</v>
      </c>
      <c r="X174" s="45">
        <f t="shared" si="20"/>
        <v>0</v>
      </c>
      <c r="Y174" s="45">
        <f t="shared" si="21"/>
        <v>0</v>
      </c>
      <c r="Z174" s="45">
        <f t="shared" si="22"/>
        <v>0</v>
      </c>
      <c r="AA174" s="45">
        <f t="shared" si="23"/>
        <v>0</v>
      </c>
      <c r="AB174" s="45">
        <f t="shared" si="24"/>
        <v>0</v>
      </c>
      <c r="AC174" s="45">
        <f t="shared" si="25"/>
        <v>0</v>
      </c>
      <c r="AD174" s="45">
        <f t="shared" si="26"/>
        <v>0</v>
      </c>
      <c r="AE174" s="45">
        <f t="shared" si="27"/>
        <v>0</v>
      </c>
      <c r="AF174" s="45">
        <f t="shared" si="28"/>
        <v>0</v>
      </c>
      <c r="AG174" s="45">
        <f t="shared" si="29"/>
        <v>0</v>
      </c>
      <c r="AH174" s="45">
        <f t="shared" si="30"/>
        <v>0</v>
      </c>
      <c r="AI174" s="45">
        <f t="shared" si="31"/>
        <v>0</v>
      </c>
      <c r="AJ174" s="45">
        <f t="shared" si="32"/>
        <v>0</v>
      </c>
      <c r="AK174" s="45">
        <f t="shared" si="33"/>
        <v>0</v>
      </c>
      <c r="AL174" s="45">
        <f t="shared" si="34"/>
        <v>0</v>
      </c>
      <c r="AM174" s="45">
        <f t="shared" si="35"/>
        <v>0</v>
      </c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</row>
    <row r="175" spans="1:63">
      <c r="A175" s="43"/>
      <c r="B175" s="43"/>
      <c r="C175" s="101"/>
      <c r="D175" s="101"/>
      <c r="E175" s="101"/>
      <c r="F175" s="102"/>
      <c r="G175" s="103"/>
      <c r="H175" s="102"/>
      <c r="I175" s="102"/>
      <c r="J175" s="102"/>
      <c r="K175" s="102"/>
      <c r="L175" s="102" t="e">
        <f>IF(J175="WAT",IF(I175="PS","Pumped Storage","Hydro"),VLOOKUP(J175,Instructions!$E$3:$F$42,2,FALSE))</f>
        <v>#N/A</v>
      </c>
      <c r="M175" s="104"/>
      <c r="N175" s="104"/>
      <c r="O175" s="105"/>
      <c r="P175" s="45"/>
      <c r="Q175" s="45"/>
      <c r="R175" s="45">
        <f t="shared" si="16"/>
        <v>0</v>
      </c>
      <c r="S175" s="45">
        <f t="shared" si="37"/>
        <v>0</v>
      </c>
      <c r="T175" s="45">
        <f t="shared" si="37"/>
        <v>0</v>
      </c>
      <c r="U175" s="45">
        <f t="shared" si="17"/>
        <v>0</v>
      </c>
      <c r="V175" s="45">
        <f t="shared" si="18"/>
        <v>0</v>
      </c>
      <c r="W175" s="45">
        <f t="shared" si="19"/>
        <v>0</v>
      </c>
      <c r="X175" s="45">
        <f t="shared" si="20"/>
        <v>0</v>
      </c>
      <c r="Y175" s="45">
        <f t="shared" si="21"/>
        <v>0</v>
      </c>
      <c r="Z175" s="45">
        <f t="shared" si="22"/>
        <v>0</v>
      </c>
      <c r="AA175" s="45">
        <f t="shared" si="23"/>
        <v>0</v>
      </c>
      <c r="AB175" s="45">
        <f t="shared" si="24"/>
        <v>0</v>
      </c>
      <c r="AC175" s="45">
        <f t="shared" si="25"/>
        <v>0</v>
      </c>
      <c r="AD175" s="45">
        <f t="shared" si="26"/>
        <v>0</v>
      </c>
      <c r="AE175" s="45">
        <f t="shared" si="27"/>
        <v>0</v>
      </c>
      <c r="AF175" s="45">
        <f t="shared" si="28"/>
        <v>0</v>
      </c>
      <c r="AG175" s="45">
        <f t="shared" si="29"/>
        <v>0</v>
      </c>
      <c r="AH175" s="45">
        <f t="shared" si="30"/>
        <v>0</v>
      </c>
      <c r="AI175" s="45">
        <f t="shared" si="31"/>
        <v>0</v>
      </c>
      <c r="AJ175" s="45">
        <f t="shared" si="32"/>
        <v>0</v>
      </c>
      <c r="AK175" s="45">
        <f t="shared" si="33"/>
        <v>0</v>
      </c>
      <c r="AL175" s="45">
        <f t="shared" si="34"/>
        <v>0</v>
      </c>
      <c r="AM175" s="45">
        <f t="shared" si="35"/>
        <v>0</v>
      </c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</row>
    <row r="176" spans="1:63">
      <c r="A176" s="43"/>
      <c r="B176" s="43"/>
      <c r="C176" s="101"/>
      <c r="D176" s="101"/>
      <c r="E176" s="101"/>
      <c r="F176" s="102"/>
      <c r="G176" s="103"/>
      <c r="H176" s="102"/>
      <c r="I176" s="102"/>
      <c r="J176" s="102"/>
      <c r="K176" s="102"/>
      <c r="L176" s="102" t="e">
        <f>IF(J176="WAT",IF(I176="PS","Pumped Storage","Hydro"),VLOOKUP(J176,Instructions!$E$3:$F$42,2,FALSE))</f>
        <v>#N/A</v>
      </c>
      <c r="M176" s="104"/>
      <c r="N176" s="104"/>
      <c r="O176" s="105"/>
      <c r="P176" s="45"/>
      <c r="Q176" s="45"/>
      <c r="R176" s="45">
        <f t="shared" si="16"/>
        <v>0</v>
      </c>
      <c r="S176" s="45">
        <f t="shared" si="37"/>
        <v>0</v>
      </c>
      <c r="T176" s="45">
        <f t="shared" si="37"/>
        <v>0</v>
      </c>
      <c r="U176" s="45">
        <f t="shared" si="17"/>
        <v>0</v>
      </c>
      <c r="V176" s="45">
        <f t="shared" si="18"/>
        <v>0</v>
      </c>
      <c r="W176" s="45">
        <f t="shared" si="19"/>
        <v>0</v>
      </c>
      <c r="X176" s="45">
        <f t="shared" si="20"/>
        <v>0</v>
      </c>
      <c r="Y176" s="45">
        <f t="shared" si="21"/>
        <v>0</v>
      </c>
      <c r="Z176" s="45">
        <f t="shared" si="22"/>
        <v>0</v>
      </c>
      <c r="AA176" s="45">
        <f t="shared" si="23"/>
        <v>0</v>
      </c>
      <c r="AB176" s="45">
        <f t="shared" si="24"/>
        <v>0</v>
      </c>
      <c r="AC176" s="45">
        <f t="shared" si="25"/>
        <v>0</v>
      </c>
      <c r="AD176" s="45">
        <f t="shared" si="26"/>
        <v>0</v>
      </c>
      <c r="AE176" s="45">
        <f t="shared" si="27"/>
        <v>0</v>
      </c>
      <c r="AF176" s="45">
        <f t="shared" si="28"/>
        <v>0</v>
      </c>
      <c r="AG176" s="45">
        <f t="shared" si="29"/>
        <v>0</v>
      </c>
      <c r="AH176" s="45">
        <f t="shared" si="30"/>
        <v>0</v>
      </c>
      <c r="AI176" s="45">
        <f t="shared" si="31"/>
        <v>0</v>
      </c>
      <c r="AJ176" s="45">
        <f t="shared" si="32"/>
        <v>0</v>
      </c>
      <c r="AK176" s="45">
        <f t="shared" si="33"/>
        <v>0</v>
      </c>
      <c r="AL176" s="45">
        <f t="shared" si="34"/>
        <v>0</v>
      </c>
      <c r="AM176" s="45">
        <f t="shared" si="35"/>
        <v>0</v>
      </c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</row>
    <row r="177" spans="1:63">
      <c r="A177" s="43"/>
      <c r="B177" s="43"/>
      <c r="C177" s="101"/>
      <c r="D177" s="101"/>
      <c r="E177" s="101"/>
      <c r="F177" s="102"/>
      <c r="G177" s="103"/>
      <c r="H177" s="102"/>
      <c r="I177" s="102"/>
      <c r="J177" s="102"/>
      <c r="K177" s="102"/>
      <c r="L177" s="102" t="e">
        <f>IF(J177="WAT",IF(I177="PS","Pumped Storage","Hydro"),VLOOKUP(J177,Instructions!$E$3:$F$42,2,FALSE))</f>
        <v>#N/A</v>
      </c>
      <c r="M177" s="104"/>
      <c r="N177" s="104"/>
      <c r="O177" s="105"/>
      <c r="P177" s="45"/>
      <c r="Q177" s="45"/>
      <c r="R177" s="45">
        <f t="shared" si="16"/>
        <v>0</v>
      </c>
      <c r="S177" s="45">
        <f t="shared" si="37"/>
        <v>0</v>
      </c>
      <c r="T177" s="45">
        <f t="shared" si="37"/>
        <v>0</v>
      </c>
      <c r="U177" s="45">
        <f t="shared" si="17"/>
        <v>0</v>
      </c>
      <c r="V177" s="45">
        <f t="shared" si="18"/>
        <v>0</v>
      </c>
      <c r="W177" s="45">
        <f t="shared" si="19"/>
        <v>0</v>
      </c>
      <c r="X177" s="45">
        <f t="shared" si="20"/>
        <v>0</v>
      </c>
      <c r="Y177" s="45">
        <f t="shared" si="21"/>
        <v>0</v>
      </c>
      <c r="Z177" s="45">
        <f t="shared" si="22"/>
        <v>0</v>
      </c>
      <c r="AA177" s="45">
        <f t="shared" si="23"/>
        <v>0</v>
      </c>
      <c r="AB177" s="45">
        <f t="shared" si="24"/>
        <v>0</v>
      </c>
      <c r="AC177" s="45">
        <f t="shared" si="25"/>
        <v>0</v>
      </c>
      <c r="AD177" s="45">
        <f t="shared" si="26"/>
        <v>0</v>
      </c>
      <c r="AE177" s="45">
        <f t="shared" si="27"/>
        <v>0</v>
      </c>
      <c r="AF177" s="45">
        <f t="shared" si="28"/>
        <v>0</v>
      </c>
      <c r="AG177" s="45">
        <f t="shared" si="29"/>
        <v>0</v>
      </c>
      <c r="AH177" s="45">
        <f t="shared" si="30"/>
        <v>0</v>
      </c>
      <c r="AI177" s="45">
        <f t="shared" si="31"/>
        <v>0</v>
      </c>
      <c r="AJ177" s="45">
        <f t="shared" si="32"/>
        <v>0</v>
      </c>
      <c r="AK177" s="45">
        <f t="shared" si="33"/>
        <v>0</v>
      </c>
      <c r="AL177" s="45">
        <f t="shared" si="34"/>
        <v>0</v>
      </c>
      <c r="AM177" s="45">
        <f t="shared" si="35"/>
        <v>0</v>
      </c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</row>
    <row r="178" spans="1:63">
      <c r="A178" s="43"/>
      <c r="B178" s="43"/>
      <c r="C178" s="101"/>
      <c r="D178" s="101"/>
      <c r="E178" s="101"/>
      <c r="F178" s="102"/>
      <c r="G178" s="103"/>
      <c r="H178" s="102"/>
      <c r="I178" s="102"/>
      <c r="J178" s="102"/>
      <c r="K178" s="102"/>
      <c r="L178" s="102" t="e">
        <f>IF(J178="WAT",IF(I178="PS","Pumped Storage","Hydro"),VLOOKUP(J178,Instructions!$E$3:$F$42,2,FALSE))</f>
        <v>#N/A</v>
      </c>
      <c r="M178" s="104"/>
      <c r="N178" s="104"/>
      <c r="O178" s="105"/>
      <c r="P178" s="45"/>
      <c r="Q178" s="45"/>
      <c r="R178" s="45">
        <f t="shared" si="16"/>
        <v>0</v>
      </c>
      <c r="S178" s="45">
        <f t="shared" si="37"/>
        <v>0</v>
      </c>
      <c r="T178" s="45">
        <f t="shared" si="37"/>
        <v>0</v>
      </c>
      <c r="U178" s="45">
        <f t="shared" si="17"/>
        <v>0</v>
      </c>
      <c r="V178" s="45">
        <f t="shared" si="18"/>
        <v>0</v>
      </c>
      <c r="W178" s="45">
        <f t="shared" si="19"/>
        <v>0</v>
      </c>
      <c r="X178" s="45">
        <f t="shared" si="20"/>
        <v>0</v>
      </c>
      <c r="Y178" s="45">
        <f t="shared" si="21"/>
        <v>0</v>
      </c>
      <c r="Z178" s="45">
        <f t="shared" si="22"/>
        <v>0</v>
      </c>
      <c r="AA178" s="45">
        <f t="shared" si="23"/>
        <v>0</v>
      </c>
      <c r="AB178" s="45">
        <f t="shared" si="24"/>
        <v>0</v>
      </c>
      <c r="AC178" s="45">
        <f t="shared" si="25"/>
        <v>0</v>
      </c>
      <c r="AD178" s="45">
        <f t="shared" si="26"/>
        <v>0</v>
      </c>
      <c r="AE178" s="45">
        <f t="shared" si="27"/>
        <v>0</v>
      </c>
      <c r="AF178" s="45">
        <f t="shared" si="28"/>
        <v>0</v>
      </c>
      <c r="AG178" s="45">
        <f t="shared" si="29"/>
        <v>0</v>
      </c>
      <c r="AH178" s="45">
        <f t="shared" si="30"/>
        <v>0</v>
      </c>
      <c r="AI178" s="45">
        <f t="shared" si="31"/>
        <v>0</v>
      </c>
      <c r="AJ178" s="45">
        <f t="shared" si="32"/>
        <v>0</v>
      </c>
      <c r="AK178" s="45">
        <f t="shared" si="33"/>
        <v>0</v>
      </c>
      <c r="AL178" s="45">
        <f t="shared" si="34"/>
        <v>0</v>
      </c>
      <c r="AM178" s="45">
        <f t="shared" si="35"/>
        <v>0</v>
      </c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</row>
    <row r="179" spans="1:63">
      <c r="A179" s="43"/>
      <c r="B179" s="43"/>
      <c r="C179" s="101"/>
      <c r="D179" s="101"/>
      <c r="E179" s="101"/>
      <c r="F179" s="102"/>
      <c r="G179" s="103"/>
      <c r="H179" s="102"/>
      <c r="I179" s="102"/>
      <c r="J179" s="102"/>
      <c r="K179" s="102"/>
      <c r="L179" s="102" t="e">
        <f>IF(J179="WAT",IF(I179="PS","Pumped Storage","Hydro"),VLOOKUP(J179,Instructions!$E$3:$F$42,2,FALSE))</f>
        <v>#N/A</v>
      </c>
      <c r="M179" s="104"/>
      <c r="N179" s="104"/>
      <c r="O179" s="105"/>
      <c r="P179" s="45"/>
      <c r="Q179" s="45"/>
      <c r="R179" s="45">
        <f t="shared" si="16"/>
        <v>0</v>
      </c>
      <c r="S179" s="45">
        <f t="shared" si="37"/>
        <v>0</v>
      </c>
      <c r="T179" s="45">
        <f t="shared" si="37"/>
        <v>0</v>
      </c>
      <c r="U179" s="45">
        <f t="shared" si="17"/>
        <v>0</v>
      </c>
      <c r="V179" s="45">
        <f t="shared" si="18"/>
        <v>0</v>
      </c>
      <c r="W179" s="45">
        <f t="shared" si="19"/>
        <v>0</v>
      </c>
      <c r="X179" s="45">
        <f t="shared" si="20"/>
        <v>0</v>
      </c>
      <c r="Y179" s="45">
        <f t="shared" si="21"/>
        <v>0</v>
      </c>
      <c r="Z179" s="45">
        <f t="shared" si="22"/>
        <v>0</v>
      </c>
      <c r="AA179" s="45">
        <f t="shared" si="23"/>
        <v>0</v>
      </c>
      <c r="AB179" s="45">
        <f t="shared" si="24"/>
        <v>0</v>
      </c>
      <c r="AC179" s="45">
        <f t="shared" si="25"/>
        <v>0</v>
      </c>
      <c r="AD179" s="45">
        <f t="shared" si="26"/>
        <v>0</v>
      </c>
      <c r="AE179" s="45">
        <f t="shared" si="27"/>
        <v>0</v>
      </c>
      <c r="AF179" s="45">
        <f t="shared" si="28"/>
        <v>0</v>
      </c>
      <c r="AG179" s="45">
        <f t="shared" si="29"/>
        <v>0</v>
      </c>
      <c r="AH179" s="45">
        <f t="shared" si="30"/>
        <v>0</v>
      </c>
      <c r="AI179" s="45">
        <f t="shared" si="31"/>
        <v>0</v>
      </c>
      <c r="AJ179" s="45">
        <f t="shared" si="32"/>
        <v>0</v>
      </c>
      <c r="AK179" s="45">
        <f t="shared" si="33"/>
        <v>0</v>
      </c>
      <c r="AL179" s="45">
        <f t="shared" si="34"/>
        <v>0</v>
      </c>
      <c r="AM179" s="45">
        <f t="shared" si="35"/>
        <v>0</v>
      </c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</row>
    <row r="180" spans="1:63">
      <c r="A180" s="43"/>
      <c r="B180" s="43"/>
      <c r="C180" s="101"/>
      <c r="D180" s="101"/>
      <c r="E180" s="101"/>
      <c r="F180" s="102"/>
      <c r="G180" s="103"/>
      <c r="H180" s="102"/>
      <c r="I180" s="102"/>
      <c r="J180" s="102"/>
      <c r="K180" s="102"/>
      <c r="L180" s="102" t="e">
        <f>IF(J180="WAT",IF(I180="PS","Pumped Storage","Hydro"),VLOOKUP(J180,Instructions!$E$3:$F$42,2,FALSE))</f>
        <v>#N/A</v>
      </c>
      <c r="M180" s="104"/>
      <c r="N180" s="104"/>
      <c r="O180" s="105"/>
      <c r="P180" s="45"/>
      <c r="Q180" s="45"/>
      <c r="R180" s="45">
        <f t="shared" si="16"/>
        <v>0</v>
      </c>
      <c r="S180" s="45">
        <f t="shared" si="37"/>
        <v>0</v>
      </c>
      <c r="T180" s="45">
        <f t="shared" si="37"/>
        <v>0</v>
      </c>
      <c r="U180" s="45">
        <f t="shared" si="17"/>
        <v>0</v>
      </c>
      <c r="V180" s="45">
        <f t="shared" si="18"/>
        <v>0</v>
      </c>
      <c r="W180" s="45">
        <f t="shared" si="19"/>
        <v>0</v>
      </c>
      <c r="X180" s="45">
        <f t="shared" si="20"/>
        <v>0</v>
      </c>
      <c r="Y180" s="45">
        <f t="shared" si="21"/>
        <v>0</v>
      </c>
      <c r="Z180" s="45">
        <f t="shared" si="22"/>
        <v>0</v>
      </c>
      <c r="AA180" s="45">
        <f t="shared" si="23"/>
        <v>0</v>
      </c>
      <c r="AB180" s="45">
        <f t="shared" si="24"/>
        <v>0</v>
      </c>
      <c r="AC180" s="45">
        <f t="shared" si="25"/>
        <v>0</v>
      </c>
      <c r="AD180" s="45">
        <f t="shared" si="26"/>
        <v>0</v>
      </c>
      <c r="AE180" s="45">
        <f t="shared" si="27"/>
        <v>0</v>
      </c>
      <c r="AF180" s="45">
        <f t="shared" si="28"/>
        <v>0</v>
      </c>
      <c r="AG180" s="45">
        <f t="shared" si="29"/>
        <v>0</v>
      </c>
      <c r="AH180" s="45">
        <f t="shared" si="30"/>
        <v>0</v>
      </c>
      <c r="AI180" s="45">
        <f t="shared" si="31"/>
        <v>0</v>
      </c>
      <c r="AJ180" s="45">
        <f t="shared" si="32"/>
        <v>0</v>
      </c>
      <c r="AK180" s="45">
        <f t="shared" si="33"/>
        <v>0</v>
      </c>
      <c r="AL180" s="45">
        <f t="shared" si="34"/>
        <v>0</v>
      </c>
      <c r="AM180" s="45">
        <f t="shared" si="35"/>
        <v>0</v>
      </c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</row>
    <row r="181" spans="1:63">
      <c r="A181" s="43"/>
      <c r="B181" s="43"/>
      <c r="C181" s="101"/>
      <c r="D181" s="101"/>
      <c r="E181" s="101"/>
      <c r="F181" s="102"/>
      <c r="G181" s="103"/>
      <c r="H181" s="102"/>
      <c r="I181" s="102"/>
      <c r="J181" s="102"/>
      <c r="K181" s="102"/>
      <c r="L181" s="102" t="e">
        <f>IF(J181="WAT",IF(I181="PS","Pumped Storage","Hydro"),VLOOKUP(J181,Instructions!$E$3:$F$42,2,FALSE))</f>
        <v>#N/A</v>
      </c>
      <c r="M181" s="104"/>
      <c r="N181" s="104"/>
      <c r="O181" s="105"/>
      <c r="P181" s="45"/>
      <c r="Q181" s="45"/>
      <c r="R181" s="45">
        <f t="shared" si="16"/>
        <v>0</v>
      </c>
      <c r="S181" s="45">
        <f t="shared" si="37"/>
        <v>0</v>
      </c>
      <c r="T181" s="45">
        <f t="shared" si="37"/>
        <v>0</v>
      </c>
      <c r="U181" s="45">
        <f t="shared" si="17"/>
        <v>0</v>
      </c>
      <c r="V181" s="45">
        <f t="shared" si="18"/>
        <v>0</v>
      </c>
      <c r="W181" s="45">
        <f t="shared" si="19"/>
        <v>0</v>
      </c>
      <c r="X181" s="45">
        <f t="shared" si="20"/>
        <v>0</v>
      </c>
      <c r="Y181" s="45">
        <f t="shared" si="21"/>
        <v>0</v>
      </c>
      <c r="Z181" s="45">
        <f t="shared" si="22"/>
        <v>0</v>
      </c>
      <c r="AA181" s="45">
        <f t="shared" si="23"/>
        <v>0</v>
      </c>
      <c r="AB181" s="45">
        <f t="shared" si="24"/>
        <v>0</v>
      </c>
      <c r="AC181" s="45">
        <f t="shared" si="25"/>
        <v>0</v>
      </c>
      <c r="AD181" s="45">
        <f t="shared" si="26"/>
        <v>0</v>
      </c>
      <c r="AE181" s="45">
        <f t="shared" si="27"/>
        <v>0</v>
      </c>
      <c r="AF181" s="45">
        <f t="shared" si="28"/>
        <v>0</v>
      </c>
      <c r="AG181" s="45">
        <f t="shared" si="29"/>
        <v>0</v>
      </c>
      <c r="AH181" s="45">
        <f t="shared" si="30"/>
        <v>0</v>
      </c>
      <c r="AI181" s="45">
        <f t="shared" si="31"/>
        <v>0</v>
      </c>
      <c r="AJ181" s="45">
        <f t="shared" si="32"/>
        <v>0</v>
      </c>
      <c r="AK181" s="45">
        <f t="shared" si="33"/>
        <v>0</v>
      </c>
      <c r="AL181" s="45">
        <f t="shared" si="34"/>
        <v>0</v>
      </c>
      <c r="AM181" s="45">
        <f t="shared" si="35"/>
        <v>0</v>
      </c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</row>
    <row r="182" spans="1:63">
      <c r="A182" s="43"/>
      <c r="B182" s="43"/>
      <c r="C182" s="101"/>
      <c r="D182" s="101"/>
      <c r="E182" s="101"/>
      <c r="F182" s="102"/>
      <c r="G182" s="103"/>
      <c r="H182" s="102"/>
      <c r="I182" s="102"/>
      <c r="J182" s="102"/>
      <c r="K182" s="102"/>
      <c r="L182" s="102" t="e">
        <f>IF(J182="WAT",IF(I182="PS","Pumped Storage","Hydro"),VLOOKUP(J182,Instructions!$E$3:$F$42,2,FALSE))</f>
        <v>#N/A</v>
      </c>
      <c r="M182" s="104"/>
      <c r="N182" s="104"/>
      <c r="O182" s="105"/>
      <c r="P182" s="45"/>
      <c r="Q182" s="45"/>
      <c r="R182" s="45">
        <f t="shared" si="16"/>
        <v>0</v>
      </c>
      <c r="S182" s="45">
        <f t="shared" si="37"/>
        <v>0</v>
      </c>
      <c r="T182" s="45">
        <f t="shared" si="37"/>
        <v>0</v>
      </c>
      <c r="U182" s="45">
        <f t="shared" si="17"/>
        <v>0</v>
      </c>
      <c r="V182" s="45">
        <f t="shared" si="18"/>
        <v>0</v>
      </c>
      <c r="W182" s="45">
        <f t="shared" si="19"/>
        <v>0</v>
      </c>
      <c r="X182" s="45">
        <f t="shared" si="20"/>
        <v>0</v>
      </c>
      <c r="Y182" s="45">
        <f t="shared" si="21"/>
        <v>0</v>
      </c>
      <c r="Z182" s="45">
        <f t="shared" si="22"/>
        <v>0</v>
      </c>
      <c r="AA182" s="45">
        <f t="shared" si="23"/>
        <v>0</v>
      </c>
      <c r="AB182" s="45">
        <f t="shared" si="24"/>
        <v>0</v>
      </c>
      <c r="AC182" s="45">
        <f t="shared" si="25"/>
        <v>0</v>
      </c>
      <c r="AD182" s="45">
        <f t="shared" si="26"/>
        <v>0</v>
      </c>
      <c r="AE182" s="45">
        <f t="shared" si="27"/>
        <v>0</v>
      </c>
      <c r="AF182" s="45">
        <f t="shared" si="28"/>
        <v>0</v>
      </c>
      <c r="AG182" s="45">
        <f t="shared" si="29"/>
        <v>0</v>
      </c>
      <c r="AH182" s="45">
        <f t="shared" si="30"/>
        <v>0</v>
      </c>
      <c r="AI182" s="45">
        <f t="shared" si="31"/>
        <v>0</v>
      </c>
      <c r="AJ182" s="45">
        <f t="shared" si="32"/>
        <v>0</v>
      </c>
      <c r="AK182" s="45">
        <f t="shared" si="33"/>
        <v>0</v>
      </c>
      <c r="AL182" s="45">
        <f t="shared" si="34"/>
        <v>0</v>
      </c>
      <c r="AM182" s="45">
        <f t="shared" si="35"/>
        <v>0</v>
      </c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</row>
    <row r="183" spans="1:63">
      <c r="A183" s="43"/>
      <c r="B183" s="43"/>
      <c r="C183" s="101"/>
      <c r="D183" s="101"/>
      <c r="E183" s="101"/>
      <c r="F183" s="102"/>
      <c r="G183" s="103"/>
      <c r="H183" s="102"/>
      <c r="I183" s="102"/>
      <c r="J183" s="102"/>
      <c r="K183" s="102"/>
      <c r="L183" s="102" t="e">
        <f>IF(J183="WAT",IF(I183="PS","Pumped Storage","Hydro"),VLOOKUP(J183,Instructions!$E$3:$F$42,2,FALSE))</f>
        <v>#N/A</v>
      </c>
      <c r="M183" s="104"/>
      <c r="N183" s="104"/>
      <c r="O183" s="105"/>
      <c r="P183" s="45"/>
      <c r="Q183" s="45"/>
      <c r="R183" s="45">
        <f t="shared" si="16"/>
        <v>0</v>
      </c>
      <c r="S183" s="45">
        <f t="shared" ref="S183:T202" si="38">R183</f>
        <v>0</v>
      </c>
      <c r="T183" s="45">
        <f t="shared" si="38"/>
        <v>0</v>
      </c>
      <c r="U183" s="45">
        <f t="shared" si="17"/>
        <v>0</v>
      </c>
      <c r="V183" s="45">
        <f t="shared" si="18"/>
        <v>0</v>
      </c>
      <c r="W183" s="45">
        <f t="shared" si="19"/>
        <v>0</v>
      </c>
      <c r="X183" s="45">
        <f t="shared" si="20"/>
        <v>0</v>
      </c>
      <c r="Y183" s="45">
        <f t="shared" si="21"/>
        <v>0</v>
      </c>
      <c r="Z183" s="45">
        <f t="shared" si="22"/>
        <v>0</v>
      </c>
      <c r="AA183" s="45">
        <f t="shared" si="23"/>
        <v>0</v>
      </c>
      <c r="AB183" s="45">
        <f t="shared" si="24"/>
        <v>0</v>
      </c>
      <c r="AC183" s="45">
        <f t="shared" si="25"/>
        <v>0</v>
      </c>
      <c r="AD183" s="45">
        <f t="shared" si="26"/>
        <v>0</v>
      </c>
      <c r="AE183" s="45">
        <f t="shared" si="27"/>
        <v>0</v>
      </c>
      <c r="AF183" s="45">
        <f t="shared" si="28"/>
        <v>0</v>
      </c>
      <c r="AG183" s="45">
        <f t="shared" si="29"/>
        <v>0</v>
      </c>
      <c r="AH183" s="45">
        <f t="shared" si="30"/>
        <v>0</v>
      </c>
      <c r="AI183" s="45">
        <f t="shared" si="31"/>
        <v>0</v>
      </c>
      <c r="AJ183" s="45">
        <f t="shared" si="32"/>
        <v>0</v>
      </c>
      <c r="AK183" s="45">
        <f t="shared" si="33"/>
        <v>0</v>
      </c>
      <c r="AL183" s="45">
        <f t="shared" si="34"/>
        <v>0</v>
      </c>
      <c r="AM183" s="45">
        <f t="shared" si="35"/>
        <v>0</v>
      </c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</row>
    <row r="184" spans="1:63">
      <c r="A184" s="43"/>
      <c r="B184" s="43"/>
      <c r="C184" s="101"/>
      <c r="D184" s="101"/>
      <c r="E184" s="101"/>
      <c r="F184" s="102"/>
      <c r="G184" s="103"/>
      <c r="H184" s="102"/>
      <c r="I184" s="102"/>
      <c r="J184" s="102"/>
      <c r="K184" s="102"/>
      <c r="L184" s="102" t="e">
        <f>IF(J184="WAT",IF(I184="PS","Pumped Storage","Hydro"),VLOOKUP(J184,Instructions!$E$3:$F$42,2,FALSE))</f>
        <v>#N/A</v>
      </c>
      <c r="M184" s="104"/>
      <c r="N184" s="104"/>
      <c r="O184" s="105"/>
      <c r="P184" s="45"/>
      <c r="Q184" s="45"/>
      <c r="R184" s="45">
        <f t="shared" si="16"/>
        <v>0</v>
      </c>
      <c r="S184" s="45">
        <f t="shared" si="38"/>
        <v>0</v>
      </c>
      <c r="T184" s="45">
        <f t="shared" si="38"/>
        <v>0</v>
      </c>
      <c r="U184" s="45">
        <f t="shared" si="17"/>
        <v>0</v>
      </c>
      <c r="V184" s="45">
        <f t="shared" si="18"/>
        <v>0</v>
      </c>
      <c r="W184" s="45">
        <f t="shared" si="19"/>
        <v>0</v>
      </c>
      <c r="X184" s="45">
        <f t="shared" si="20"/>
        <v>0</v>
      </c>
      <c r="Y184" s="45">
        <f t="shared" si="21"/>
        <v>0</v>
      </c>
      <c r="Z184" s="45">
        <f t="shared" si="22"/>
        <v>0</v>
      </c>
      <c r="AA184" s="45">
        <f t="shared" si="23"/>
        <v>0</v>
      </c>
      <c r="AB184" s="45">
        <f t="shared" si="24"/>
        <v>0</v>
      </c>
      <c r="AC184" s="45">
        <f t="shared" si="25"/>
        <v>0</v>
      </c>
      <c r="AD184" s="45">
        <f t="shared" si="26"/>
        <v>0</v>
      </c>
      <c r="AE184" s="45">
        <f t="shared" si="27"/>
        <v>0</v>
      </c>
      <c r="AF184" s="45">
        <f t="shared" si="28"/>
        <v>0</v>
      </c>
      <c r="AG184" s="45">
        <f t="shared" si="29"/>
        <v>0</v>
      </c>
      <c r="AH184" s="45">
        <f t="shared" si="30"/>
        <v>0</v>
      </c>
      <c r="AI184" s="45">
        <f t="shared" si="31"/>
        <v>0</v>
      </c>
      <c r="AJ184" s="45">
        <f t="shared" si="32"/>
        <v>0</v>
      </c>
      <c r="AK184" s="45">
        <f t="shared" si="33"/>
        <v>0</v>
      </c>
      <c r="AL184" s="45">
        <f t="shared" si="34"/>
        <v>0</v>
      </c>
      <c r="AM184" s="45">
        <f t="shared" si="35"/>
        <v>0</v>
      </c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</row>
    <row r="185" spans="1:63">
      <c r="A185" s="43"/>
      <c r="B185" s="43"/>
      <c r="C185" s="101"/>
      <c r="D185" s="101"/>
      <c r="E185" s="101"/>
      <c r="F185" s="102"/>
      <c r="G185" s="103"/>
      <c r="H185" s="102"/>
      <c r="I185" s="102"/>
      <c r="J185" s="102"/>
      <c r="K185" s="102"/>
      <c r="L185" s="102" t="e">
        <f>IF(J185="WAT",IF(I185="PS","Pumped Storage","Hydro"),VLOOKUP(J185,Instructions!$E$3:$F$42,2,FALSE))</f>
        <v>#N/A</v>
      </c>
      <c r="M185" s="104"/>
      <c r="N185" s="104"/>
      <c r="O185" s="105"/>
      <c r="P185" s="45"/>
      <c r="Q185" s="45"/>
      <c r="R185" s="45">
        <f t="shared" si="16"/>
        <v>0</v>
      </c>
      <c r="S185" s="45">
        <f t="shared" si="38"/>
        <v>0</v>
      </c>
      <c r="T185" s="45">
        <f t="shared" si="38"/>
        <v>0</v>
      </c>
      <c r="U185" s="45">
        <f t="shared" si="17"/>
        <v>0</v>
      </c>
      <c r="V185" s="45">
        <f t="shared" si="18"/>
        <v>0</v>
      </c>
      <c r="W185" s="45">
        <f t="shared" si="19"/>
        <v>0</v>
      </c>
      <c r="X185" s="45">
        <f t="shared" si="20"/>
        <v>0</v>
      </c>
      <c r="Y185" s="45">
        <f t="shared" si="21"/>
        <v>0</v>
      </c>
      <c r="Z185" s="45">
        <f t="shared" si="22"/>
        <v>0</v>
      </c>
      <c r="AA185" s="45">
        <f t="shared" si="23"/>
        <v>0</v>
      </c>
      <c r="AB185" s="45">
        <f t="shared" si="24"/>
        <v>0</v>
      </c>
      <c r="AC185" s="45">
        <f t="shared" si="25"/>
        <v>0</v>
      </c>
      <c r="AD185" s="45">
        <f t="shared" si="26"/>
        <v>0</v>
      </c>
      <c r="AE185" s="45">
        <f t="shared" si="27"/>
        <v>0</v>
      </c>
      <c r="AF185" s="45">
        <f t="shared" si="28"/>
        <v>0</v>
      </c>
      <c r="AG185" s="45">
        <f t="shared" si="29"/>
        <v>0</v>
      </c>
      <c r="AH185" s="45">
        <f t="shared" si="30"/>
        <v>0</v>
      </c>
      <c r="AI185" s="45">
        <f t="shared" si="31"/>
        <v>0</v>
      </c>
      <c r="AJ185" s="45">
        <f t="shared" si="32"/>
        <v>0</v>
      </c>
      <c r="AK185" s="45">
        <f t="shared" si="33"/>
        <v>0</v>
      </c>
      <c r="AL185" s="45">
        <f t="shared" si="34"/>
        <v>0</v>
      </c>
      <c r="AM185" s="45">
        <f t="shared" si="35"/>
        <v>0</v>
      </c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</row>
    <row r="186" spans="1:63">
      <c r="A186" s="43"/>
      <c r="B186" s="43"/>
      <c r="C186" s="101"/>
      <c r="D186" s="101"/>
      <c r="E186" s="101"/>
      <c r="F186" s="102"/>
      <c r="G186" s="103"/>
      <c r="H186" s="102"/>
      <c r="I186" s="102"/>
      <c r="J186" s="102"/>
      <c r="K186" s="102"/>
      <c r="L186" s="102" t="e">
        <f>IF(J186="WAT",IF(I186="PS","Pumped Storage","Hydro"),VLOOKUP(J186,Instructions!$E$3:$F$42,2,FALSE))</f>
        <v>#N/A</v>
      </c>
      <c r="M186" s="104"/>
      <c r="N186" s="104"/>
      <c r="O186" s="105"/>
      <c r="P186" s="45"/>
      <c r="Q186" s="45"/>
      <c r="R186" s="45">
        <f t="shared" si="16"/>
        <v>0</v>
      </c>
      <c r="S186" s="45">
        <f t="shared" si="38"/>
        <v>0</v>
      </c>
      <c r="T186" s="45">
        <f t="shared" si="38"/>
        <v>0</v>
      </c>
      <c r="U186" s="45">
        <f t="shared" si="17"/>
        <v>0</v>
      </c>
      <c r="V186" s="45">
        <f t="shared" si="18"/>
        <v>0</v>
      </c>
      <c r="W186" s="45">
        <f t="shared" si="19"/>
        <v>0</v>
      </c>
      <c r="X186" s="45">
        <f t="shared" si="20"/>
        <v>0</v>
      </c>
      <c r="Y186" s="45">
        <f t="shared" si="21"/>
        <v>0</v>
      </c>
      <c r="Z186" s="45">
        <f t="shared" si="22"/>
        <v>0</v>
      </c>
      <c r="AA186" s="45">
        <f t="shared" si="23"/>
        <v>0</v>
      </c>
      <c r="AB186" s="45">
        <f t="shared" si="24"/>
        <v>0</v>
      </c>
      <c r="AC186" s="45">
        <f t="shared" si="25"/>
        <v>0</v>
      </c>
      <c r="AD186" s="45">
        <f t="shared" si="26"/>
        <v>0</v>
      </c>
      <c r="AE186" s="45">
        <f t="shared" si="27"/>
        <v>0</v>
      </c>
      <c r="AF186" s="45">
        <f t="shared" si="28"/>
        <v>0</v>
      </c>
      <c r="AG186" s="45">
        <f t="shared" si="29"/>
        <v>0</v>
      </c>
      <c r="AH186" s="45">
        <f t="shared" si="30"/>
        <v>0</v>
      </c>
      <c r="AI186" s="45">
        <f t="shared" si="31"/>
        <v>0</v>
      </c>
      <c r="AJ186" s="45">
        <f t="shared" si="32"/>
        <v>0</v>
      </c>
      <c r="AK186" s="45">
        <f t="shared" si="33"/>
        <v>0</v>
      </c>
      <c r="AL186" s="45">
        <f t="shared" si="34"/>
        <v>0</v>
      </c>
      <c r="AM186" s="45">
        <f t="shared" si="35"/>
        <v>0</v>
      </c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</row>
    <row r="187" spans="1:63">
      <c r="A187" s="43"/>
      <c r="B187" s="43"/>
      <c r="C187" s="101"/>
      <c r="D187" s="101"/>
      <c r="E187" s="101"/>
      <c r="F187" s="102"/>
      <c r="G187" s="103"/>
      <c r="H187" s="102"/>
      <c r="I187" s="102"/>
      <c r="J187" s="102"/>
      <c r="K187" s="102"/>
      <c r="L187" s="102" t="e">
        <f>IF(J187="WAT",IF(I187="PS","Pumped Storage","Hydro"),VLOOKUP(J187,Instructions!$E$3:$F$42,2,FALSE))</f>
        <v>#N/A</v>
      </c>
      <c r="M187" s="104"/>
      <c r="N187" s="104"/>
      <c r="O187" s="105"/>
      <c r="P187" s="45"/>
      <c r="Q187" s="45"/>
      <c r="R187" s="45">
        <f t="shared" si="16"/>
        <v>0</v>
      </c>
      <c r="S187" s="45">
        <f t="shared" si="38"/>
        <v>0</v>
      </c>
      <c r="T187" s="45">
        <f t="shared" si="38"/>
        <v>0</v>
      </c>
      <c r="U187" s="45">
        <f t="shared" si="17"/>
        <v>0</v>
      </c>
      <c r="V187" s="45">
        <f t="shared" si="18"/>
        <v>0</v>
      </c>
      <c r="W187" s="45">
        <f t="shared" si="19"/>
        <v>0</v>
      </c>
      <c r="X187" s="45">
        <f t="shared" si="20"/>
        <v>0</v>
      </c>
      <c r="Y187" s="45">
        <f t="shared" si="21"/>
        <v>0</v>
      </c>
      <c r="Z187" s="45">
        <f t="shared" si="22"/>
        <v>0</v>
      </c>
      <c r="AA187" s="45">
        <f t="shared" si="23"/>
        <v>0</v>
      </c>
      <c r="AB187" s="45">
        <f t="shared" si="24"/>
        <v>0</v>
      </c>
      <c r="AC187" s="45">
        <f t="shared" si="25"/>
        <v>0</v>
      </c>
      <c r="AD187" s="45">
        <f t="shared" si="26"/>
        <v>0</v>
      </c>
      <c r="AE187" s="45">
        <f t="shared" si="27"/>
        <v>0</v>
      </c>
      <c r="AF187" s="45">
        <f t="shared" si="28"/>
        <v>0</v>
      </c>
      <c r="AG187" s="45">
        <f t="shared" si="29"/>
        <v>0</v>
      </c>
      <c r="AH187" s="45">
        <f t="shared" si="30"/>
        <v>0</v>
      </c>
      <c r="AI187" s="45">
        <f t="shared" si="31"/>
        <v>0</v>
      </c>
      <c r="AJ187" s="45">
        <f t="shared" si="32"/>
        <v>0</v>
      </c>
      <c r="AK187" s="45">
        <f t="shared" si="33"/>
        <v>0</v>
      </c>
      <c r="AL187" s="45">
        <f t="shared" si="34"/>
        <v>0</v>
      </c>
      <c r="AM187" s="45">
        <f t="shared" si="35"/>
        <v>0</v>
      </c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</row>
    <row r="188" spans="1:63">
      <c r="A188" s="43"/>
      <c r="B188" s="43"/>
      <c r="C188" s="101"/>
      <c r="D188" s="101"/>
      <c r="E188" s="101"/>
      <c r="F188" s="102"/>
      <c r="G188" s="103"/>
      <c r="H188" s="102"/>
      <c r="I188" s="102"/>
      <c r="J188" s="102"/>
      <c r="K188" s="102"/>
      <c r="L188" s="102" t="e">
        <f>IF(J188="WAT",IF(I188="PS","Pumped Storage","Hydro"),VLOOKUP(J188,Instructions!$E$3:$F$42,2,FALSE))</f>
        <v>#N/A</v>
      </c>
      <c r="M188" s="104"/>
      <c r="N188" s="104"/>
      <c r="O188" s="105"/>
      <c r="P188" s="45"/>
      <c r="Q188" s="45"/>
      <c r="R188" s="45">
        <f t="shared" si="16"/>
        <v>0</v>
      </c>
      <c r="S188" s="45">
        <f t="shared" si="38"/>
        <v>0</v>
      </c>
      <c r="T188" s="45">
        <f t="shared" si="38"/>
        <v>0</v>
      </c>
      <c r="U188" s="45">
        <f t="shared" si="17"/>
        <v>0</v>
      </c>
      <c r="V188" s="45">
        <f t="shared" si="18"/>
        <v>0</v>
      </c>
      <c r="W188" s="45">
        <f t="shared" si="19"/>
        <v>0</v>
      </c>
      <c r="X188" s="45">
        <f t="shared" si="20"/>
        <v>0</v>
      </c>
      <c r="Y188" s="45">
        <f t="shared" si="21"/>
        <v>0</v>
      </c>
      <c r="Z188" s="45">
        <f t="shared" si="22"/>
        <v>0</v>
      </c>
      <c r="AA188" s="45">
        <f t="shared" si="23"/>
        <v>0</v>
      </c>
      <c r="AB188" s="45">
        <f t="shared" si="24"/>
        <v>0</v>
      </c>
      <c r="AC188" s="45">
        <f t="shared" si="25"/>
        <v>0</v>
      </c>
      <c r="AD188" s="45">
        <f t="shared" si="26"/>
        <v>0</v>
      </c>
      <c r="AE188" s="45">
        <f t="shared" si="27"/>
        <v>0</v>
      </c>
      <c r="AF188" s="45">
        <f t="shared" si="28"/>
        <v>0</v>
      </c>
      <c r="AG188" s="45">
        <f t="shared" si="29"/>
        <v>0</v>
      </c>
      <c r="AH188" s="45">
        <f t="shared" si="30"/>
        <v>0</v>
      </c>
      <c r="AI188" s="45">
        <f t="shared" si="31"/>
        <v>0</v>
      </c>
      <c r="AJ188" s="45">
        <f t="shared" si="32"/>
        <v>0</v>
      </c>
      <c r="AK188" s="45">
        <f t="shared" si="33"/>
        <v>0</v>
      </c>
      <c r="AL188" s="45">
        <f t="shared" si="34"/>
        <v>0</v>
      </c>
      <c r="AM188" s="45">
        <f t="shared" si="35"/>
        <v>0</v>
      </c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</row>
    <row r="189" spans="1:63">
      <c r="A189" s="43"/>
      <c r="B189" s="43"/>
      <c r="C189" s="101"/>
      <c r="D189" s="101"/>
      <c r="E189" s="101"/>
      <c r="F189" s="102"/>
      <c r="G189" s="103"/>
      <c r="H189" s="102"/>
      <c r="I189" s="102"/>
      <c r="J189" s="102"/>
      <c r="K189" s="102"/>
      <c r="L189" s="102" t="e">
        <f>IF(J189="WAT",IF(I189="PS","Pumped Storage","Hydro"),VLOOKUP(J189,Instructions!$E$3:$F$42,2,FALSE))</f>
        <v>#N/A</v>
      </c>
      <c r="M189" s="104"/>
      <c r="N189" s="104"/>
      <c r="O189" s="105"/>
      <c r="P189" s="45"/>
      <c r="Q189" s="45"/>
      <c r="R189" s="45">
        <f t="shared" si="16"/>
        <v>0</v>
      </c>
      <c r="S189" s="45">
        <f t="shared" si="38"/>
        <v>0</v>
      </c>
      <c r="T189" s="45">
        <f t="shared" si="38"/>
        <v>0</v>
      </c>
      <c r="U189" s="45">
        <f t="shared" si="17"/>
        <v>0</v>
      </c>
      <c r="V189" s="45">
        <f t="shared" si="18"/>
        <v>0</v>
      </c>
      <c r="W189" s="45">
        <f t="shared" si="19"/>
        <v>0</v>
      </c>
      <c r="X189" s="45">
        <f t="shared" si="20"/>
        <v>0</v>
      </c>
      <c r="Y189" s="45">
        <f t="shared" si="21"/>
        <v>0</v>
      </c>
      <c r="Z189" s="45">
        <f t="shared" si="22"/>
        <v>0</v>
      </c>
      <c r="AA189" s="45">
        <f t="shared" si="23"/>
        <v>0</v>
      </c>
      <c r="AB189" s="45">
        <f t="shared" si="24"/>
        <v>0</v>
      </c>
      <c r="AC189" s="45">
        <f t="shared" si="25"/>
        <v>0</v>
      </c>
      <c r="AD189" s="45">
        <f t="shared" si="26"/>
        <v>0</v>
      </c>
      <c r="AE189" s="45">
        <f t="shared" si="27"/>
        <v>0</v>
      </c>
      <c r="AF189" s="45">
        <f t="shared" si="28"/>
        <v>0</v>
      </c>
      <c r="AG189" s="45">
        <f t="shared" si="29"/>
        <v>0</v>
      </c>
      <c r="AH189" s="45">
        <f t="shared" si="30"/>
        <v>0</v>
      </c>
      <c r="AI189" s="45">
        <f t="shared" si="31"/>
        <v>0</v>
      </c>
      <c r="AJ189" s="45">
        <f t="shared" si="32"/>
        <v>0</v>
      </c>
      <c r="AK189" s="45">
        <f t="shared" si="33"/>
        <v>0</v>
      </c>
      <c r="AL189" s="45">
        <f t="shared" si="34"/>
        <v>0</v>
      </c>
      <c r="AM189" s="45">
        <f t="shared" si="35"/>
        <v>0</v>
      </c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</row>
    <row r="190" spans="1:63">
      <c r="A190" s="43"/>
      <c r="B190" s="43"/>
      <c r="C190" s="101"/>
      <c r="D190" s="101"/>
      <c r="E190" s="101"/>
      <c r="F190" s="102"/>
      <c r="G190" s="103"/>
      <c r="H190" s="102"/>
      <c r="I190" s="102"/>
      <c r="J190" s="102"/>
      <c r="K190" s="102"/>
      <c r="L190" s="102" t="e">
        <f>IF(J190="WAT",IF(I190="PS","Pumped Storage","Hydro"),VLOOKUP(J190,Instructions!$E$3:$F$42,2,FALSE))</f>
        <v>#N/A</v>
      </c>
      <c r="M190" s="104"/>
      <c r="N190" s="104"/>
      <c r="O190" s="105"/>
      <c r="P190" s="45"/>
      <c r="Q190" s="45"/>
      <c r="R190" s="45">
        <f t="shared" si="16"/>
        <v>0</v>
      </c>
      <c r="S190" s="45">
        <f t="shared" si="38"/>
        <v>0</v>
      </c>
      <c r="T190" s="45">
        <f t="shared" si="38"/>
        <v>0</v>
      </c>
      <c r="U190" s="45">
        <f t="shared" si="17"/>
        <v>0</v>
      </c>
      <c r="V190" s="45">
        <f t="shared" si="18"/>
        <v>0</v>
      </c>
      <c r="W190" s="45">
        <f t="shared" si="19"/>
        <v>0</v>
      </c>
      <c r="X190" s="45">
        <f t="shared" si="20"/>
        <v>0</v>
      </c>
      <c r="Y190" s="45">
        <f t="shared" si="21"/>
        <v>0</v>
      </c>
      <c r="Z190" s="45">
        <f t="shared" si="22"/>
        <v>0</v>
      </c>
      <c r="AA190" s="45">
        <f t="shared" si="23"/>
        <v>0</v>
      </c>
      <c r="AB190" s="45">
        <f t="shared" si="24"/>
        <v>0</v>
      </c>
      <c r="AC190" s="45">
        <f t="shared" si="25"/>
        <v>0</v>
      </c>
      <c r="AD190" s="45">
        <f t="shared" si="26"/>
        <v>0</v>
      </c>
      <c r="AE190" s="45">
        <f t="shared" si="27"/>
        <v>0</v>
      </c>
      <c r="AF190" s="45">
        <f t="shared" si="28"/>
        <v>0</v>
      </c>
      <c r="AG190" s="45">
        <f t="shared" si="29"/>
        <v>0</v>
      </c>
      <c r="AH190" s="45">
        <f t="shared" si="30"/>
        <v>0</v>
      </c>
      <c r="AI190" s="45">
        <f t="shared" si="31"/>
        <v>0</v>
      </c>
      <c r="AJ190" s="45">
        <f t="shared" si="32"/>
        <v>0</v>
      </c>
      <c r="AK190" s="45">
        <f t="shared" si="33"/>
        <v>0</v>
      </c>
      <c r="AL190" s="45">
        <f t="shared" si="34"/>
        <v>0</v>
      </c>
      <c r="AM190" s="45">
        <f t="shared" si="35"/>
        <v>0</v>
      </c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</row>
    <row r="191" spans="1:63">
      <c r="A191" s="43"/>
      <c r="B191" s="43"/>
      <c r="C191" s="101"/>
      <c r="D191" s="101"/>
      <c r="E191" s="101"/>
      <c r="F191" s="102"/>
      <c r="G191" s="103"/>
      <c r="H191" s="102"/>
      <c r="I191" s="102"/>
      <c r="J191" s="102"/>
      <c r="K191" s="102"/>
      <c r="L191" s="102" t="e">
        <f>IF(J191="WAT",IF(I191="PS","Pumped Storage","Hydro"),VLOOKUP(J191,Instructions!$E$3:$F$42,2,FALSE))</f>
        <v>#N/A</v>
      </c>
      <c r="M191" s="104"/>
      <c r="N191" s="104"/>
      <c r="O191" s="105"/>
      <c r="P191" s="45"/>
      <c r="Q191" s="45"/>
      <c r="R191" s="45">
        <f t="shared" si="16"/>
        <v>0</v>
      </c>
      <c r="S191" s="45">
        <f t="shared" si="38"/>
        <v>0</v>
      </c>
      <c r="T191" s="45">
        <f t="shared" si="38"/>
        <v>0</v>
      </c>
      <c r="U191" s="45">
        <f t="shared" si="17"/>
        <v>0</v>
      </c>
      <c r="V191" s="45">
        <f t="shared" si="18"/>
        <v>0</v>
      </c>
      <c r="W191" s="45">
        <f t="shared" si="19"/>
        <v>0</v>
      </c>
      <c r="X191" s="45">
        <f t="shared" si="20"/>
        <v>0</v>
      </c>
      <c r="Y191" s="45">
        <f t="shared" si="21"/>
        <v>0</v>
      </c>
      <c r="Z191" s="45">
        <f t="shared" si="22"/>
        <v>0</v>
      </c>
      <c r="AA191" s="45">
        <f t="shared" si="23"/>
        <v>0</v>
      </c>
      <c r="AB191" s="45">
        <f t="shared" si="24"/>
        <v>0</v>
      </c>
      <c r="AC191" s="45">
        <f t="shared" si="25"/>
        <v>0</v>
      </c>
      <c r="AD191" s="45">
        <f t="shared" si="26"/>
        <v>0</v>
      </c>
      <c r="AE191" s="45">
        <f t="shared" si="27"/>
        <v>0</v>
      </c>
      <c r="AF191" s="45">
        <f t="shared" si="28"/>
        <v>0</v>
      </c>
      <c r="AG191" s="45">
        <f t="shared" si="29"/>
        <v>0</v>
      </c>
      <c r="AH191" s="45">
        <f t="shared" si="30"/>
        <v>0</v>
      </c>
      <c r="AI191" s="45">
        <f t="shared" si="31"/>
        <v>0</v>
      </c>
      <c r="AJ191" s="45">
        <f t="shared" si="32"/>
        <v>0</v>
      </c>
      <c r="AK191" s="45">
        <f t="shared" si="33"/>
        <v>0</v>
      </c>
      <c r="AL191" s="45">
        <f t="shared" si="34"/>
        <v>0</v>
      </c>
      <c r="AM191" s="45">
        <f t="shared" si="35"/>
        <v>0</v>
      </c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</row>
    <row r="192" spans="1:63">
      <c r="A192" s="43"/>
      <c r="B192" s="43"/>
      <c r="C192" s="101"/>
      <c r="D192" s="101"/>
      <c r="E192" s="101"/>
      <c r="F192" s="102"/>
      <c r="G192" s="103"/>
      <c r="H192" s="102"/>
      <c r="I192" s="102"/>
      <c r="J192" s="102"/>
      <c r="K192" s="102"/>
      <c r="L192" s="102" t="e">
        <f>IF(J192="WAT",IF(I192="PS","Pumped Storage","Hydro"),VLOOKUP(J192,Instructions!$E$3:$F$42,2,FALSE))</f>
        <v>#N/A</v>
      </c>
      <c r="M192" s="104"/>
      <c r="N192" s="104"/>
      <c r="O192" s="105"/>
      <c r="P192" s="45"/>
      <c r="Q192" s="45"/>
      <c r="R192" s="45">
        <f t="shared" si="16"/>
        <v>0</v>
      </c>
      <c r="S192" s="45">
        <f t="shared" si="38"/>
        <v>0</v>
      </c>
      <c r="T192" s="45">
        <f t="shared" si="38"/>
        <v>0</v>
      </c>
      <c r="U192" s="45">
        <f t="shared" si="17"/>
        <v>0</v>
      </c>
      <c r="V192" s="45">
        <f t="shared" si="18"/>
        <v>0</v>
      </c>
      <c r="W192" s="45">
        <f t="shared" si="19"/>
        <v>0</v>
      </c>
      <c r="X192" s="45">
        <f t="shared" si="20"/>
        <v>0</v>
      </c>
      <c r="Y192" s="45">
        <f t="shared" si="21"/>
        <v>0</v>
      </c>
      <c r="Z192" s="45">
        <f t="shared" si="22"/>
        <v>0</v>
      </c>
      <c r="AA192" s="45">
        <f t="shared" si="23"/>
        <v>0</v>
      </c>
      <c r="AB192" s="45">
        <f t="shared" si="24"/>
        <v>0</v>
      </c>
      <c r="AC192" s="45">
        <f t="shared" si="25"/>
        <v>0</v>
      </c>
      <c r="AD192" s="45">
        <f t="shared" si="26"/>
        <v>0</v>
      </c>
      <c r="AE192" s="45">
        <f t="shared" si="27"/>
        <v>0</v>
      </c>
      <c r="AF192" s="45">
        <f t="shared" si="28"/>
        <v>0</v>
      </c>
      <c r="AG192" s="45">
        <f t="shared" si="29"/>
        <v>0</v>
      </c>
      <c r="AH192" s="45">
        <f t="shared" si="30"/>
        <v>0</v>
      </c>
      <c r="AI192" s="45">
        <f t="shared" si="31"/>
        <v>0</v>
      </c>
      <c r="AJ192" s="45">
        <f t="shared" si="32"/>
        <v>0</v>
      </c>
      <c r="AK192" s="45">
        <f t="shared" si="33"/>
        <v>0</v>
      </c>
      <c r="AL192" s="45">
        <f t="shared" si="34"/>
        <v>0</v>
      </c>
      <c r="AM192" s="45">
        <f t="shared" si="35"/>
        <v>0</v>
      </c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</row>
    <row r="193" spans="1:63">
      <c r="A193" s="43"/>
      <c r="B193" s="43"/>
      <c r="C193" s="101"/>
      <c r="D193" s="101"/>
      <c r="E193" s="101"/>
      <c r="F193" s="102"/>
      <c r="G193" s="103"/>
      <c r="H193" s="102"/>
      <c r="I193" s="102"/>
      <c r="J193" s="102"/>
      <c r="K193" s="102"/>
      <c r="L193" s="102" t="e">
        <f>IF(J193="WAT",IF(I193="PS","Pumped Storage","Hydro"),VLOOKUP(J193,Instructions!$E$3:$F$42,2,FALSE))</f>
        <v>#N/A</v>
      </c>
      <c r="M193" s="104"/>
      <c r="N193" s="104"/>
      <c r="O193" s="105"/>
      <c r="P193" s="45"/>
      <c r="Q193" s="45"/>
      <c r="R193" s="45">
        <f t="shared" si="16"/>
        <v>0</v>
      </c>
      <c r="S193" s="45">
        <f t="shared" si="38"/>
        <v>0</v>
      </c>
      <c r="T193" s="45">
        <f t="shared" si="38"/>
        <v>0</v>
      </c>
      <c r="U193" s="45">
        <f t="shared" si="17"/>
        <v>0</v>
      </c>
      <c r="V193" s="45">
        <f t="shared" si="18"/>
        <v>0</v>
      </c>
      <c r="W193" s="45">
        <f t="shared" si="19"/>
        <v>0</v>
      </c>
      <c r="X193" s="45">
        <f t="shared" si="20"/>
        <v>0</v>
      </c>
      <c r="Y193" s="45">
        <f t="shared" si="21"/>
        <v>0</v>
      </c>
      <c r="Z193" s="45">
        <f t="shared" si="22"/>
        <v>0</v>
      </c>
      <c r="AA193" s="45">
        <f t="shared" si="23"/>
        <v>0</v>
      </c>
      <c r="AB193" s="45">
        <f t="shared" si="24"/>
        <v>0</v>
      </c>
      <c r="AC193" s="45">
        <f t="shared" si="25"/>
        <v>0</v>
      </c>
      <c r="AD193" s="45">
        <f t="shared" si="26"/>
        <v>0</v>
      </c>
      <c r="AE193" s="45">
        <f t="shared" si="27"/>
        <v>0</v>
      </c>
      <c r="AF193" s="45">
        <f t="shared" si="28"/>
        <v>0</v>
      </c>
      <c r="AG193" s="45">
        <f t="shared" si="29"/>
        <v>0</v>
      </c>
      <c r="AH193" s="45">
        <f t="shared" si="30"/>
        <v>0</v>
      </c>
      <c r="AI193" s="45">
        <f t="shared" si="31"/>
        <v>0</v>
      </c>
      <c r="AJ193" s="45">
        <f t="shared" si="32"/>
        <v>0</v>
      </c>
      <c r="AK193" s="45">
        <f t="shared" si="33"/>
        <v>0</v>
      </c>
      <c r="AL193" s="45">
        <f t="shared" si="34"/>
        <v>0</v>
      </c>
      <c r="AM193" s="45">
        <f t="shared" si="35"/>
        <v>0</v>
      </c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</row>
    <row r="194" spans="1:63">
      <c r="A194" s="43"/>
      <c r="B194" s="43"/>
      <c r="C194" s="101"/>
      <c r="D194" s="101"/>
      <c r="E194" s="101"/>
      <c r="F194" s="102"/>
      <c r="G194" s="103"/>
      <c r="H194" s="102"/>
      <c r="I194" s="102"/>
      <c r="J194" s="102"/>
      <c r="K194" s="102"/>
      <c r="L194" s="102" t="e">
        <f>IF(J194="WAT",IF(I194="PS","Pumped Storage","Hydro"),VLOOKUP(J194,Instructions!$E$3:$F$42,2,FALSE))</f>
        <v>#N/A</v>
      </c>
      <c r="M194" s="104"/>
      <c r="N194" s="104"/>
      <c r="O194" s="105"/>
      <c r="P194" s="45"/>
      <c r="Q194" s="45"/>
      <c r="R194" s="45">
        <f t="shared" si="16"/>
        <v>0</v>
      </c>
      <c r="S194" s="45">
        <f t="shared" si="38"/>
        <v>0</v>
      </c>
      <c r="T194" s="45">
        <f t="shared" si="38"/>
        <v>0</v>
      </c>
      <c r="U194" s="45">
        <f t="shared" si="17"/>
        <v>0</v>
      </c>
      <c r="V194" s="45">
        <f t="shared" si="18"/>
        <v>0</v>
      </c>
      <c r="W194" s="45">
        <f t="shared" si="19"/>
        <v>0</v>
      </c>
      <c r="X194" s="45">
        <f t="shared" si="20"/>
        <v>0</v>
      </c>
      <c r="Y194" s="45">
        <f t="shared" si="21"/>
        <v>0</v>
      </c>
      <c r="Z194" s="45">
        <f t="shared" si="22"/>
        <v>0</v>
      </c>
      <c r="AA194" s="45">
        <f t="shared" si="23"/>
        <v>0</v>
      </c>
      <c r="AB194" s="45">
        <f t="shared" si="24"/>
        <v>0</v>
      </c>
      <c r="AC194" s="45">
        <f t="shared" si="25"/>
        <v>0</v>
      </c>
      <c r="AD194" s="45">
        <f t="shared" si="26"/>
        <v>0</v>
      </c>
      <c r="AE194" s="45">
        <f t="shared" si="27"/>
        <v>0</v>
      </c>
      <c r="AF194" s="45">
        <f t="shared" si="28"/>
        <v>0</v>
      </c>
      <c r="AG194" s="45">
        <f t="shared" si="29"/>
        <v>0</v>
      </c>
      <c r="AH194" s="45">
        <f t="shared" si="30"/>
        <v>0</v>
      </c>
      <c r="AI194" s="45">
        <f t="shared" si="31"/>
        <v>0</v>
      </c>
      <c r="AJ194" s="45">
        <f t="shared" si="32"/>
        <v>0</v>
      </c>
      <c r="AK194" s="45">
        <f t="shared" si="33"/>
        <v>0</v>
      </c>
      <c r="AL194" s="45">
        <f t="shared" si="34"/>
        <v>0</v>
      </c>
      <c r="AM194" s="45">
        <f t="shared" si="35"/>
        <v>0</v>
      </c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</row>
    <row r="195" spans="1:63">
      <c r="A195" s="43"/>
      <c r="B195" s="43"/>
      <c r="C195" s="101"/>
      <c r="D195" s="101"/>
      <c r="E195" s="101"/>
      <c r="F195" s="102"/>
      <c r="G195" s="103"/>
      <c r="H195" s="102"/>
      <c r="I195" s="102"/>
      <c r="J195" s="102"/>
      <c r="K195" s="102"/>
      <c r="L195" s="102" t="e">
        <f>IF(J195="WAT",IF(I195="PS","Pumped Storage","Hydro"),VLOOKUP(J195,Instructions!$E$3:$F$42,2,FALSE))</f>
        <v>#N/A</v>
      </c>
      <c r="M195" s="104"/>
      <c r="N195" s="104"/>
      <c r="O195" s="105"/>
      <c r="P195" s="45"/>
      <c r="Q195" s="45"/>
      <c r="R195" s="45">
        <f t="shared" si="16"/>
        <v>0</v>
      </c>
      <c r="S195" s="45">
        <f t="shared" si="38"/>
        <v>0</v>
      </c>
      <c r="T195" s="45">
        <f t="shared" si="38"/>
        <v>0</v>
      </c>
      <c r="U195" s="45">
        <f t="shared" si="17"/>
        <v>0</v>
      </c>
      <c r="V195" s="45">
        <f t="shared" si="18"/>
        <v>0</v>
      </c>
      <c r="W195" s="45">
        <f t="shared" si="19"/>
        <v>0</v>
      </c>
      <c r="X195" s="45">
        <f t="shared" si="20"/>
        <v>0</v>
      </c>
      <c r="Y195" s="45">
        <f t="shared" si="21"/>
        <v>0</v>
      </c>
      <c r="Z195" s="45">
        <f t="shared" si="22"/>
        <v>0</v>
      </c>
      <c r="AA195" s="45">
        <f t="shared" si="23"/>
        <v>0</v>
      </c>
      <c r="AB195" s="45">
        <f t="shared" si="24"/>
        <v>0</v>
      </c>
      <c r="AC195" s="45">
        <f t="shared" si="25"/>
        <v>0</v>
      </c>
      <c r="AD195" s="45">
        <f t="shared" si="26"/>
        <v>0</v>
      </c>
      <c r="AE195" s="45">
        <f t="shared" si="27"/>
        <v>0</v>
      </c>
      <c r="AF195" s="45">
        <f t="shared" si="28"/>
        <v>0</v>
      </c>
      <c r="AG195" s="45">
        <f t="shared" si="29"/>
        <v>0</v>
      </c>
      <c r="AH195" s="45">
        <f t="shared" si="30"/>
        <v>0</v>
      </c>
      <c r="AI195" s="45">
        <f t="shared" si="31"/>
        <v>0</v>
      </c>
      <c r="AJ195" s="45">
        <f t="shared" si="32"/>
        <v>0</v>
      </c>
      <c r="AK195" s="45">
        <f t="shared" si="33"/>
        <v>0</v>
      </c>
      <c r="AL195" s="45">
        <f t="shared" si="34"/>
        <v>0</v>
      </c>
      <c r="AM195" s="45">
        <f t="shared" si="35"/>
        <v>0</v>
      </c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</row>
    <row r="196" spans="1:63">
      <c r="A196" s="43"/>
      <c r="B196" s="43"/>
      <c r="C196" s="101"/>
      <c r="D196" s="101"/>
      <c r="E196" s="101"/>
      <c r="F196" s="102"/>
      <c r="G196" s="103"/>
      <c r="H196" s="102"/>
      <c r="I196" s="102"/>
      <c r="J196" s="102"/>
      <c r="K196" s="102"/>
      <c r="L196" s="102" t="e">
        <f>IF(J196="WAT",IF(I196="PS","Pumped Storage","Hydro"),VLOOKUP(J196,Instructions!$E$3:$F$42,2,FALSE))</f>
        <v>#N/A</v>
      </c>
      <c r="M196" s="104"/>
      <c r="N196" s="104"/>
      <c r="O196" s="105"/>
      <c r="P196" s="45"/>
      <c r="Q196" s="45"/>
      <c r="R196" s="45">
        <f t="shared" ref="R196:R259" si="39">P196</f>
        <v>0</v>
      </c>
      <c r="S196" s="45">
        <f t="shared" si="38"/>
        <v>0</v>
      </c>
      <c r="T196" s="45">
        <f t="shared" si="38"/>
        <v>0</v>
      </c>
      <c r="U196" s="45">
        <f t="shared" ref="U196:U259" si="40">T196</f>
        <v>0</v>
      </c>
      <c r="V196" s="45">
        <f t="shared" ref="V196:V259" si="41">U196</f>
        <v>0</v>
      </c>
      <c r="W196" s="45">
        <f t="shared" ref="W196:W259" si="42">V196</f>
        <v>0</v>
      </c>
      <c r="X196" s="45">
        <f t="shared" ref="X196:X259" si="43">W196</f>
        <v>0</v>
      </c>
      <c r="Y196" s="45">
        <f t="shared" ref="Y196:Y259" si="44">X196</f>
        <v>0</v>
      </c>
      <c r="Z196" s="45">
        <f t="shared" ref="Z196:Z259" si="45">Y196</f>
        <v>0</v>
      </c>
      <c r="AA196" s="45">
        <f t="shared" ref="AA196:AA259" si="46">Z196</f>
        <v>0</v>
      </c>
      <c r="AB196" s="45">
        <f t="shared" ref="AB196:AB259" si="47">AA196</f>
        <v>0</v>
      </c>
      <c r="AC196" s="45">
        <f t="shared" ref="AC196:AC259" si="48">Q196</f>
        <v>0</v>
      </c>
      <c r="AD196" s="45">
        <f t="shared" ref="AD196:AD259" si="49">AC196</f>
        <v>0</v>
      </c>
      <c r="AE196" s="45">
        <f t="shared" ref="AE196:AE259" si="50">AD196</f>
        <v>0</v>
      </c>
      <c r="AF196" s="45">
        <f t="shared" ref="AF196:AF259" si="51">AE196</f>
        <v>0</v>
      </c>
      <c r="AG196" s="45">
        <f t="shared" ref="AG196:AG259" si="52">AF196</f>
        <v>0</v>
      </c>
      <c r="AH196" s="45">
        <f t="shared" ref="AH196:AH259" si="53">AG196</f>
        <v>0</v>
      </c>
      <c r="AI196" s="45">
        <f t="shared" ref="AI196:AI259" si="54">AH196</f>
        <v>0</v>
      </c>
      <c r="AJ196" s="45">
        <f t="shared" ref="AJ196:AJ259" si="55">AI196</f>
        <v>0</v>
      </c>
      <c r="AK196" s="45">
        <f t="shared" ref="AK196:AK259" si="56">AJ196</f>
        <v>0</v>
      </c>
      <c r="AL196" s="45">
        <f t="shared" ref="AL196:AL259" si="57">AK196</f>
        <v>0</v>
      </c>
      <c r="AM196" s="45">
        <f t="shared" ref="AM196:AM259" si="58">AL196</f>
        <v>0</v>
      </c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</row>
    <row r="197" spans="1:63">
      <c r="A197" s="43"/>
      <c r="B197" s="43"/>
      <c r="C197" s="101"/>
      <c r="D197" s="101"/>
      <c r="E197" s="101"/>
      <c r="F197" s="102"/>
      <c r="G197" s="103"/>
      <c r="H197" s="102"/>
      <c r="I197" s="102"/>
      <c r="J197" s="102"/>
      <c r="K197" s="102"/>
      <c r="L197" s="102" t="e">
        <f>IF(J197="WAT",IF(I197="PS","Pumped Storage","Hydro"),VLOOKUP(J197,Instructions!$E$3:$F$42,2,FALSE))</f>
        <v>#N/A</v>
      </c>
      <c r="M197" s="104"/>
      <c r="N197" s="104"/>
      <c r="O197" s="105"/>
      <c r="P197" s="45"/>
      <c r="Q197" s="45"/>
      <c r="R197" s="45">
        <f t="shared" si="39"/>
        <v>0</v>
      </c>
      <c r="S197" s="45">
        <f t="shared" si="38"/>
        <v>0</v>
      </c>
      <c r="T197" s="45">
        <f t="shared" si="38"/>
        <v>0</v>
      </c>
      <c r="U197" s="45">
        <f t="shared" si="40"/>
        <v>0</v>
      </c>
      <c r="V197" s="45">
        <f t="shared" si="41"/>
        <v>0</v>
      </c>
      <c r="W197" s="45">
        <f t="shared" si="42"/>
        <v>0</v>
      </c>
      <c r="X197" s="45">
        <f t="shared" si="43"/>
        <v>0</v>
      </c>
      <c r="Y197" s="45">
        <f t="shared" si="44"/>
        <v>0</v>
      </c>
      <c r="Z197" s="45">
        <f t="shared" si="45"/>
        <v>0</v>
      </c>
      <c r="AA197" s="45">
        <f t="shared" si="46"/>
        <v>0</v>
      </c>
      <c r="AB197" s="45">
        <f t="shared" si="47"/>
        <v>0</v>
      </c>
      <c r="AC197" s="45">
        <f t="shared" si="48"/>
        <v>0</v>
      </c>
      <c r="AD197" s="45">
        <f t="shared" si="49"/>
        <v>0</v>
      </c>
      <c r="AE197" s="45">
        <f t="shared" si="50"/>
        <v>0</v>
      </c>
      <c r="AF197" s="45">
        <f t="shared" si="51"/>
        <v>0</v>
      </c>
      <c r="AG197" s="45">
        <f t="shared" si="52"/>
        <v>0</v>
      </c>
      <c r="AH197" s="45">
        <f t="shared" si="53"/>
        <v>0</v>
      </c>
      <c r="AI197" s="45">
        <f t="shared" si="54"/>
        <v>0</v>
      </c>
      <c r="AJ197" s="45">
        <f t="shared" si="55"/>
        <v>0</v>
      </c>
      <c r="AK197" s="45">
        <f t="shared" si="56"/>
        <v>0</v>
      </c>
      <c r="AL197" s="45">
        <f t="shared" si="57"/>
        <v>0</v>
      </c>
      <c r="AM197" s="45">
        <f t="shared" si="58"/>
        <v>0</v>
      </c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</row>
    <row r="198" spans="1:63">
      <c r="A198" s="43"/>
      <c r="B198" s="43"/>
      <c r="C198" s="101"/>
      <c r="D198" s="101"/>
      <c r="E198" s="101"/>
      <c r="F198" s="102"/>
      <c r="G198" s="103"/>
      <c r="H198" s="102"/>
      <c r="I198" s="102"/>
      <c r="J198" s="102"/>
      <c r="K198" s="102"/>
      <c r="L198" s="102" t="e">
        <f>IF(J198="WAT",IF(I198="PS","Pumped Storage","Hydro"),VLOOKUP(J198,Instructions!$E$3:$F$42,2,FALSE))</f>
        <v>#N/A</v>
      </c>
      <c r="M198" s="104"/>
      <c r="N198" s="104"/>
      <c r="O198" s="105"/>
      <c r="P198" s="45"/>
      <c r="Q198" s="45"/>
      <c r="R198" s="45">
        <f t="shared" si="39"/>
        <v>0</v>
      </c>
      <c r="S198" s="45">
        <f t="shared" si="38"/>
        <v>0</v>
      </c>
      <c r="T198" s="45">
        <f t="shared" si="38"/>
        <v>0</v>
      </c>
      <c r="U198" s="45">
        <f t="shared" si="40"/>
        <v>0</v>
      </c>
      <c r="V198" s="45">
        <f t="shared" si="41"/>
        <v>0</v>
      </c>
      <c r="W198" s="45">
        <f t="shared" si="42"/>
        <v>0</v>
      </c>
      <c r="X198" s="45">
        <f t="shared" si="43"/>
        <v>0</v>
      </c>
      <c r="Y198" s="45">
        <f t="shared" si="44"/>
        <v>0</v>
      </c>
      <c r="Z198" s="45">
        <f t="shared" si="45"/>
        <v>0</v>
      </c>
      <c r="AA198" s="45">
        <f t="shared" si="46"/>
        <v>0</v>
      </c>
      <c r="AB198" s="45">
        <f t="shared" si="47"/>
        <v>0</v>
      </c>
      <c r="AC198" s="45">
        <f t="shared" si="48"/>
        <v>0</v>
      </c>
      <c r="AD198" s="45">
        <f t="shared" si="49"/>
        <v>0</v>
      </c>
      <c r="AE198" s="45">
        <f t="shared" si="50"/>
        <v>0</v>
      </c>
      <c r="AF198" s="45">
        <f t="shared" si="51"/>
        <v>0</v>
      </c>
      <c r="AG198" s="45">
        <f t="shared" si="52"/>
        <v>0</v>
      </c>
      <c r="AH198" s="45">
        <f t="shared" si="53"/>
        <v>0</v>
      </c>
      <c r="AI198" s="45">
        <f t="shared" si="54"/>
        <v>0</v>
      </c>
      <c r="AJ198" s="45">
        <f t="shared" si="55"/>
        <v>0</v>
      </c>
      <c r="AK198" s="45">
        <f t="shared" si="56"/>
        <v>0</v>
      </c>
      <c r="AL198" s="45">
        <f t="shared" si="57"/>
        <v>0</v>
      </c>
      <c r="AM198" s="45">
        <f t="shared" si="58"/>
        <v>0</v>
      </c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</row>
    <row r="199" spans="1:63">
      <c r="A199" s="43"/>
      <c r="B199" s="43"/>
      <c r="C199" s="101"/>
      <c r="D199" s="101"/>
      <c r="E199" s="101"/>
      <c r="F199" s="102"/>
      <c r="G199" s="103"/>
      <c r="H199" s="102"/>
      <c r="I199" s="102"/>
      <c r="J199" s="102"/>
      <c r="K199" s="102"/>
      <c r="L199" s="102" t="e">
        <f>IF(J199="WAT",IF(I199="PS","Pumped Storage","Hydro"),VLOOKUP(J199,Instructions!$E$3:$F$42,2,FALSE))</f>
        <v>#N/A</v>
      </c>
      <c r="M199" s="104"/>
      <c r="N199" s="104"/>
      <c r="O199" s="105"/>
      <c r="P199" s="45"/>
      <c r="Q199" s="45"/>
      <c r="R199" s="45">
        <f t="shared" si="39"/>
        <v>0</v>
      </c>
      <c r="S199" s="45">
        <f t="shared" si="38"/>
        <v>0</v>
      </c>
      <c r="T199" s="45">
        <f t="shared" si="38"/>
        <v>0</v>
      </c>
      <c r="U199" s="45">
        <f t="shared" si="40"/>
        <v>0</v>
      </c>
      <c r="V199" s="45">
        <f t="shared" si="41"/>
        <v>0</v>
      </c>
      <c r="W199" s="45">
        <f t="shared" si="42"/>
        <v>0</v>
      </c>
      <c r="X199" s="45">
        <f t="shared" si="43"/>
        <v>0</v>
      </c>
      <c r="Y199" s="45">
        <f t="shared" si="44"/>
        <v>0</v>
      </c>
      <c r="Z199" s="45">
        <f t="shared" si="45"/>
        <v>0</v>
      </c>
      <c r="AA199" s="45">
        <f t="shared" si="46"/>
        <v>0</v>
      </c>
      <c r="AB199" s="45">
        <f t="shared" si="47"/>
        <v>0</v>
      </c>
      <c r="AC199" s="45">
        <f t="shared" si="48"/>
        <v>0</v>
      </c>
      <c r="AD199" s="45">
        <f t="shared" si="49"/>
        <v>0</v>
      </c>
      <c r="AE199" s="45">
        <f t="shared" si="50"/>
        <v>0</v>
      </c>
      <c r="AF199" s="45">
        <f t="shared" si="51"/>
        <v>0</v>
      </c>
      <c r="AG199" s="45">
        <f t="shared" si="52"/>
        <v>0</v>
      </c>
      <c r="AH199" s="45">
        <f t="shared" si="53"/>
        <v>0</v>
      </c>
      <c r="AI199" s="45">
        <f t="shared" si="54"/>
        <v>0</v>
      </c>
      <c r="AJ199" s="45">
        <f t="shared" si="55"/>
        <v>0</v>
      </c>
      <c r="AK199" s="45">
        <f t="shared" si="56"/>
        <v>0</v>
      </c>
      <c r="AL199" s="45">
        <f t="shared" si="57"/>
        <v>0</v>
      </c>
      <c r="AM199" s="45">
        <f t="shared" si="58"/>
        <v>0</v>
      </c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</row>
    <row r="200" spans="1:63">
      <c r="A200" s="43"/>
      <c r="B200" s="43"/>
      <c r="C200" s="101"/>
      <c r="D200" s="101"/>
      <c r="E200" s="101"/>
      <c r="F200" s="102"/>
      <c r="G200" s="103"/>
      <c r="H200" s="102"/>
      <c r="I200" s="102"/>
      <c r="J200" s="102"/>
      <c r="K200" s="102"/>
      <c r="L200" s="102" t="e">
        <f>IF(J200="WAT",IF(I200="PS","Pumped Storage","Hydro"),VLOOKUP(J200,Instructions!$E$3:$F$42,2,FALSE))</f>
        <v>#N/A</v>
      </c>
      <c r="M200" s="104"/>
      <c r="N200" s="104"/>
      <c r="O200" s="105"/>
      <c r="P200" s="45"/>
      <c r="Q200" s="45"/>
      <c r="R200" s="45">
        <f t="shared" si="39"/>
        <v>0</v>
      </c>
      <c r="S200" s="45">
        <f t="shared" si="38"/>
        <v>0</v>
      </c>
      <c r="T200" s="45">
        <f t="shared" si="38"/>
        <v>0</v>
      </c>
      <c r="U200" s="45">
        <f t="shared" si="40"/>
        <v>0</v>
      </c>
      <c r="V200" s="45">
        <f t="shared" si="41"/>
        <v>0</v>
      </c>
      <c r="W200" s="45">
        <f t="shared" si="42"/>
        <v>0</v>
      </c>
      <c r="X200" s="45">
        <f t="shared" si="43"/>
        <v>0</v>
      </c>
      <c r="Y200" s="45">
        <f t="shared" si="44"/>
        <v>0</v>
      </c>
      <c r="Z200" s="45">
        <f t="shared" si="45"/>
        <v>0</v>
      </c>
      <c r="AA200" s="45">
        <f t="shared" si="46"/>
        <v>0</v>
      </c>
      <c r="AB200" s="45">
        <f t="shared" si="47"/>
        <v>0</v>
      </c>
      <c r="AC200" s="45">
        <f t="shared" si="48"/>
        <v>0</v>
      </c>
      <c r="AD200" s="45">
        <f t="shared" si="49"/>
        <v>0</v>
      </c>
      <c r="AE200" s="45">
        <f t="shared" si="50"/>
        <v>0</v>
      </c>
      <c r="AF200" s="45">
        <f t="shared" si="51"/>
        <v>0</v>
      </c>
      <c r="AG200" s="45">
        <f t="shared" si="52"/>
        <v>0</v>
      </c>
      <c r="AH200" s="45">
        <f t="shared" si="53"/>
        <v>0</v>
      </c>
      <c r="AI200" s="45">
        <f t="shared" si="54"/>
        <v>0</v>
      </c>
      <c r="AJ200" s="45">
        <f t="shared" si="55"/>
        <v>0</v>
      </c>
      <c r="AK200" s="45">
        <f t="shared" si="56"/>
        <v>0</v>
      </c>
      <c r="AL200" s="45">
        <f t="shared" si="57"/>
        <v>0</v>
      </c>
      <c r="AM200" s="45">
        <f t="shared" si="58"/>
        <v>0</v>
      </c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</row>
    <row r="201" spans="1:63">
      <c r="A201" s="43"/>
      <c r="B201" s="43"/>
      <c r="C201" s="101"/>
      <c r="D201" s="101"/>
      <c r="E201" s="101"/>
      <c r="F201" s="102"/>
      <c r="G201" s="103"/>
      <c r="H201" s="102"/>
      <c r="I201" s="102"/>
      <c r="J201" s="102"/>
      <c r="K201" s="102"/>
      <c r="L201" s="102" t="e">
        <f>IF(J201="WAT",IF(I201="PS","Pumped Storage","Hydro"),VLOOKUP(J201,Instructions!$E$3:$F$42,2,FALSE))</f>
        <v>#N/A</v>
      </c>
      <c r="M201" s="104"/>
      <c r="N201" s="104"/>
      <c r="O201" s="105"/>
      <c r="P201" s="45"/>
      <c r="Q201" s="45"/>
      <c r="R201" s="45">
        <f t="shared" si="39"/>
        <v>0</v>
      </c>
      <c r="S201" s="45">
        <f t="shared" si="38"/>
        <v>0</v>
      </c>
      <c r="T201" s="45">
        <f t="shared" si="38"/>
        <v>0</v>
      </c>
      <c r="U201" s="45">
        <f t="shared" si="40"/>
        <v>0</v>
      </c>
      <c r="V201" s="45">
        <f t="shared" si="41"/>
        <v>0</v>
      </c>
      <c r="W201" s="45">
        <f t="shared" si="42"/>
        <v>0</v>
      </c>
      <c r="X201" s="45">
        <f t="shared" si="43"/>
        <v>0</v>
      </c>
      <c r="Y201" s="45">
        <f t="shared" si="44"/>
        <v>0</v>
      </c>
      <c r="Z201" s="45">
        <f t="shared" si="45"/>
        <v>0</v>
      </c>
      <c r="AA201" s="45">
        <f t="shared" si="46"/>
        <v>0</v>
      </c>
      <c r="AB201" s="45">
        <f t="shared" si="47"/>
        <v>0</v>
      </c>
      <c r="AC201" s="45">
        <f t="shared" si="48"/>
        <v>0</v>
      </c>
      <c r="AD201" s="45">
        <f t="shared" si="49"/>
        <v>0</v>
      </c>
      <c r="AE201" s="45">
        <f t="shared" si="50"/>
        <v>0</v>
      </c>
      <c r="AF201" s="45">
        <f t="shared" si="51"/>
        <v>0</v>
      </c>
      <c r="AG201" s="45">
        <f t="shared" si="52"/>
        <v>0</v>
      </c>
      <c r="AH201" s="45">
        <f t="shared" si="53"/>
        <v>0</v>
      </c>
      <c r="AI201" s="45">
        <f t="shared" si="54"/>
        <v>0</v>
      </c>
      <c r="AJ201" s="45">
        <f t="shared" si="55"/>
        <v>0</v>
      </c>
      <c r="AK201" s="45">
        <f t="shared" si="56"/>
        <v>0</v>
      </c>
      <c r="AL201" s="45">
        <f t="shared" si="57"/>
        <v>0</v>
      </c>
      <c r="AM201" s="45">
        <f t="shared" si="58"/>
        <v>0</v>
      </c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</row>
    <row r="202" spans="1:63">
      <c r="A202" s="43"/>
      <c r="B202" s="43"/>
      <c r="C202" s="101"/>
      <c r="D202" s="101"/>
      <c r="E202" s="101"/>
      <c r="F202" s="102"/>
      <c r="G202" s="103"/>
      <c r="H202" s="102"/>
      <c r="I202" s="102"/>
      <c r="J202" s="102"/>
      <c r="K202" s="102"/>
      <c r="L202" s="102" t="e">
        <f>IF(J202="WAT",IF(I202="PS","Pumped Storage","Hydro"),VLOOKUP(J202,Instructions!$E$3:$F$42,2,FALSE))</f>
        <v>#N/A</v>
      </c>
      <c r="M202" s="104"/>
      <c r="N202" s="104"/>
      <c r="O202" s="105"/>
      <c r="P202" s="45"/>
      <c r="Q202" s="45"/>
      <c r="R202" s="45">
        <f t="shared" si="39"/>
        <v>0</v>
      </c>
      <c r="S202" s="45">
        <f t="shared" si="38"/>
        <v>0</v>
      </c>
      <c r="T202" s="45">
        <f t="shared" si="38"/>
        <v>0</v>
      </c>
      <c r="U202" s="45">
        <f t="shared" si="40"/>
        <v>0</v>
      </c>
      <c r="V202" s="45">
        <f t="shared" si="41"/>
        <v>0</v>
      </c>
      <c r="W202" s="45">
        <f t="shared" si="42"/>
        <v>0</v>
      </c>
      <c r="X202" s="45">
        <f t="shared" si="43"/>
        <v>0</v>
      </c>
      <c r="Y202" s="45">
        <f t="shared" si="44"/>
        <v>0</v>
      </c>
      <c r="Z202" s="45">
        <f t="shared" si="45"/>
        <v>0</v>
      </c>
      <c r="AA202" s="45">
        <f t="shared" si="46"/>
        <v>0</v>
      </c>
      <c r="AB202" s="45">
        <f t="shared" si="47"/>
        <v>0</v>
      </c>
      <c r="AC202" s="45">
        <f t="shared" si="48"/>
        <v>0</v>
      </c>
      <c r="AD202" s="45">
        <f t="shared" si="49"/>
        <v>0</v>
      </c>
      <c r="AE202" s="45">
        <f t="shared" si="50"/>
        <v>0</v>
      </c>
      <c r="AF202" s="45">
        <f t="shared" si="51"/>
        <v>0</v>
      </c>
      <c r="AG202" s="45">
        <f t="shared" si="52"/>
        <v>0</v>
      </c>
      <c r="AH202" s="45">
        <f t="shared" si="53"/>
        <v>0</v>
      </c>
      <c r="AI202" s="45">
        <f t="shared" si="54"/>
        <v>0</v>
      </c>
      <c r="AJ202" s="45">
        <f t="shared" si="55"/>
        <v>0</v>
      </c>
      <c r="AK202" s="45">
        <f t="shared" si="56"/>
        <v>0</v>
      </c>
      <c r="AL202" s="45">
        <f t="shared" si="57"/>
        <v>0</v>
      </c>
      <c r="AM202" s="45">
        <f t="shared" si="58"/>
        <v>0</v>
      </c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</row>
    <row r="203" spans="1:63">
      <c r="A203" s="43"/>
      <c r="B203" s="43"/>
      <c r="C203" s="101"/>
      <c r="D203" s="101"/>
      <c r="E203" s="101"/>
      <c r="F203" s="102"/>
      <c r="G203" s="103"/>
      <c r="H203" s="102"/>
      <c r="I203" s="102"/>
      <c r="J203" s="102"/>
      <c r="K203" s="102"/>
      <c r="L203" s="102" t="e">
        <f>IF(J203="WAT",IF(I203="PS","Pumped Storage","Hydro"),VLOOKUP(J203,Instructions!$E$3:$F$42,2,FALSE))</f>
        <v>#N/A</v>
      </c>
      <c r="M203" s="104"/>
      <c r="N203" s="104"/>
      <c r="O203" s="105"/>
      <c r="P203" s="45"/>
      <c r="Q203" s="45"/>
      <c r="R203" s="45">
        <f t="shared" si="39"/>
        <v>0</v>
      </c>
      <c r="S203" s="45">
        <f t="shared" ref="S203:T222" si="59">R203</f>
        <v>0</v>
      </c>
      <c r="T203" s="45">
        <f t="shared" si="59"/>
        <v>0</v>
      </c>
      <c r="U203" s="45">
        <f t="shared" si="40"/>
        <v>0</v>
      </c>
      <c r="V203" s="45">
        <f t="shared" si="41"/>
        <v>0</v>
      </c>
      <c r="W203" s="45">
        <f t="shared" si="42"/>
        <v>0</v>
      </c>
      <c r="X203" s="45">
        <f t="shared" si="43"/>
        <v>0</v>
      </c>
      <c r="Y203" s="45">
        <f t="shared" si="44"/>
        <v>0</v>
      </c>
      <c r="Z203" s="45">
        <f t="shared" si="45"/>
        <v>0</v>
      </c>
      <c r="AA203" s="45">
        <f t="shared" si="46"/>
        <v>0</v>
      </c>
      <c r="AB203" s="45">
        <f t="shared" si="47"/>
        <v>0</v>
      </c>
      <c r="AC203" s="45">
        <f t="shared" si="48"/>
        <v>0</v>
      </c>
      <c r="AD203" s="45">
        <f t="shared" si="49"/>
        <v>0</v>
      </c>
      <c r="AE203" s="45">
        <f t="shared" si="50"/>
        <v>0</v>
      </c>
      <c r="AF203" s="45">
        <f t="shared" si="51"/>
        <v>0</v>
      </c>
      <c r="AG203" s="45">
        <f t="shared" si="52"/>
        <v>0</v>
      </c>
      <c r="AH203" s="45">
        <f t="shared" si="53"/>
        <v>0</v>
      </c>
      <c r="AI203" s="45">
        <f t="shared" si="54"/>
        <v>0</v>
      </c>
      <c r="AJ203" s="45">
        <f t="shared" si="55"/>
        <v>0</v>
      </c>
      <c r="AK203" s="45">
        <f t="shared" si="56"/>
        <v>0</v>
      </c>
      <c r="AL203" s="45">
        <f t="shared" si="57"/>
        <v>0</v>
      </c>
      <c r="AM203" s="45">
        <f t="shared" si="58"/>
        <v>0</v>
      </c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</row>
    <row r="204" spans="1:63">
      <c r="A204" s="43"/>
      <c r="B204" s="43"/>
      <c r="C204" s="101"/>
      <c r="D204" s="101"/>
      <c r="E204" s="101"/>
      <c r="F204" s="102"/>
      <c r="G204" s="103"/>
      <c r="H204" s="102"/>
      <c r="I204" s="102"/>
      <c r="J204" s="102"/>
      <c r="K204" s="102"/>
      <c r="L204" s="102" t="e">
        <f>IF(J204="WAT",IF(I204="PS","Pumped Storage","Hydro"),VLOOKUP(J204,Instructions!$E$3:$F$42,2,FALSE))</f>
        <v>#N/A</v>
      </c>
      <c r="M204" s="104"/>
      <c r="N204" s="104"/>
      <c r="O204" s="105"/>
      <c r="P204" s="45"/>
      <c r="Q204" s="45"/>
      <c r="R204" s="45">
        <f t="shared" si="39"/>
        <v>0</v>
      </c>
      <c r="S204" s="45">
        <f t="shared" si="59"/>
        <v>0</v>
      </c>
      <c r="T204" s="45">
        <f t="shared" si="59"/>
        <v>0</v>
      </c>
      <c r="U204" s="45">
        <f t="shared" si="40"/>
        <v>0</v>
      </c>
      <c r="V204" s="45">
        <f t="shared" si="41"/>
        <v>0</v>
      </c>
      <c r="W204" s="45">
        <f t="shared" si="42"/>
        <v>0</v>
      </c>
      <c r="X204" s="45">
        <f t="shared" si="43"/>
        <v>0</v>
      </c>
      <c r="Y204" s="45">
        <f t="shared" si="44"/>
        <v>0</v>
      </c>
      <c r="Z204" s="45">
        <f t="shared" si="45"/>
        <v>0</v>
      </c>
      <c r="AA204" s="45">
        <f t="shared" si="46"/>
        <v>0</v>
      </c>
      <c r="AB204" s="45">
        <f t="shared" si="47"/>
        <v>0</v>
      </c>
      <c r="AC204" s="45">
        <f t="shared" si="48"/>
        <v>0</v>
      </c>
      <c r="AD204" s="45">
        <f t="shared" si="49"/>
        <v>0</v>
      </c>
      <c r="AE204" s="45">
        <f t="shared" si="50"/>
        <v>0</v>
      </c>
      <c r="AF204" s="45">
        <f t="shared" si="51"/>
        <v>0</v>
      </c>
      <c r="AG204" s="45">
        <f t="shared" si="52"/>
        <v>0</v>
      </c>
      <c r="AH204" s="45">
        <f t="shared" si="53"/>
        <v>0</v>
      </c>
      <c r="AI204" s="45">
        <f t="shared" si="54"/>
        <v>0</v>
      </c>
      <c r="AJ204" s="45">
        <f t="shared" si="55"/>
        <v>0</v>
      </c>
      <c r="AK204" s="45">
        <f t="shared" si="56"/>
        <v>0</v>
      </c>
      <c r="AL204" s="45">
        <f t="shared" si="57"/>
        <v>0</v>
      </c>
      <c r="AM204" s="45">
        <f t="shared" si="58"/>
        <v>0</v>
      </c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</row>
    <row r="205" spans="1:63">
      <c r="A205" s="43"/>
      <c r="B205" s="43"/>
      <c r="C205" s="101"/>
      <c r="D205" s="101"/>
      <c r="E205" s="101"/>
      <c r="F205" s="102"/>
      <c r="G205" s="103"/>
      <c r="H205" s="102"/>
      <c r="I205" s="102"/>
      <c r="J205" s="102"/>
      <c r="K205" s="102"/>
      <c r="L205" s="102" t="e">
        <f>IF(J205="WAT",IF(I205="PS","Pumped Storage","Hydro"),VLOOKUP(J205,Instructions!$E$3:$F$42,2,FALSE))</f>
        <v>#N/A</v>
      </c>
      <c r="M205" s="104"/>
      <c r="N205" s="104"/>
      <c r="O205" s="105"/>
      <c r="P205" s="45"/>
      <c r="Q205" s="45"/>
      <c r="R205" s="45">
        <f t="shared" si="39"/>
        <v>0</v>
      </c>
      <c r="S205" s="45">
        <f t="shared" si="59"/>
        <v>0</v>
      </c>
      <c r="T205" s="45">
        <f t="shared" si="59"/>
        <v>0</v>
      </c>
      <c r="U205" s="45">
        <f t="shared" si="40"/>
        <v>0</v>
      </c>
      <c r="V205" s="45">
        <f t="shared" si="41"/>
        <v>0</v>
      </c>
      <c r="W205" s="45">
        <f t="shared" si="42"/>
        <v>0</v>
      </c>
      <c r="X205" s="45">
        <f t="shared" si="43"/>
        <v>0</v>
      </c>
      <c r="Y205" s="45">
        <f t="shared" si="44"/>
        <v>0</v>
      </c>
      <c r="Z205" s="45">
        <f t="shared" si="45"/>
        <v>0</v>
      </c>
      <c r="AA205" s="45">
        <f t="shared" si="46"/>
        <v>0</v>
      </c>
      <c r="AB205" s="45">
        <f t="shared" si="47"/>
        <v>0</v>
      </c>
      <c r="AC205" s="45">
        <f t="shared" si="48"/>
        <v>0</v>
      </c>
      <c r="AD205" s="45">
        <f t="shared" si="49"/>
        <v>0</v>
      </c>
      <c r="AE205" s="45">
        <f t="shared" si="50"/>
        <v>0</v>
      </c>
      <c r="AF205" s="45">
        <f t="shared" si="51"/>
        <v>0</v>
      </c>
      <c r="AG205" s="45">
        <f t="shared" si="52"/>
        <v>0</v>
      </c>
      <c r="AH205" s="45">
        <f t="shared" si="53"/>
        <v>0</v>
      </c>
      <c r="AI205" s="45">
        <f t="shared" si="54"/>
        <v>0</v>
      </c>
      <c r="AJ205" s="45">
        <f t="shared" si="55"/>
        <v>0</v>
      </c>
      <c r="AK205" s="45">
        <f t="shared" si="56"/>
        <v>0</v>
      </c>
      <c r="AL205" s="45">
        <f t="shared" si="57"/>
        <v>0</v>
      </c>
      <c r="AM205" s="45">
        <f t="shared" si="58"/>
        <v>0</v>
      </c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</row>
    <row r="206" spans="1:63">
      <c r="A206" s="43"/>
      <c r="B206" s="43"/>
      <c r="C206" s="101"/>
      <c r="D206" s="101"/>
      <c r="E206" s="101"/>
      <c r="F206" s="102"/>
      <c r="G206" s="103"/>
      <c r="H206" s="102"/>
      <c r="I206" s="102"/>
      <c r="J206" s="102"/>
      <c r="K206" s="102"/>
      <c r="L206" s="102" t="e">
        <f>IF(J206="WAT",IF(I206="PS","Pumped Storage","Hydro"),VLOOKUP(J206,Instructions!$E$3:$F$42,2,FALSE))</f>
        <v>#N/A</v>
      </c>
      <c r="M206" s="104"/>
      <c r="N206" s="104"/>
      <c r="O206" s="105"/>
      <c r="P206" s="45"/>
      <c r="Q206" s="45"/>
      <c r="R206" s="45">
        <f t="shared" si="39"/>
        <v>0</v>
      </c>
      <c r="S206" s="45">
        <f t="shared" si="59"/>
        <v>0</v>
      </c>
      <c r="T206" s="45">
        <f t="shared" si="59"/>
        <v>0</v>
      </c>
      <c r="U206" s="45">
        <f t="shared" si="40"/>
        <v>0</v>
      </c>
      <c r="V206" s="45">
        <f t="shared" si="41"/>
        <v>0</v>
      </c>
      <c r="W206" s="45">
        <f t="shared" si="42"/>
        <v>0</v>
      </c>
      <c r="X206" s="45">
        <f t="shared" si="43"/>
        <v>0</v>
      </c>
      <c r="Y206" s="45">
        <f t="shared" si="44"/>
        <v>0</v>
      </c>
      <c r="Z206" s="45">
        <f t="shared" si="45"/>
        <v>0</v>
      </c>
      <c r="AA206" s="45">
        <f t="shared" si="46"/>
        <v>0</v>
      </c>
      <c r="AB206" s="45">
        <f t="shared" si="47"/>
        <v>0</v>
      </c>
      <c r="AC206" s="45">
        <f t="shared" si="48"/>
        <v>0</v>
      </c>
      <c r="AD206" s="45">
        <f t="shared" si="49"/>
        <v>0</v>
      </c>
      <c r="AE206" s="45">
        <f t="shared" si="50"/>
        <v>0</v>
      </c>
      <c r="AF206" s="45">
        <f t="shared" si="51"/>
        <v>0</v>
      </c>
      <c r="AG206" s="45">
        <f t="shared" si="52"/>
        <v>0</v>
      </c>
      <c r="AH206" s="45">
        <f t="shared" si="53"/>
        <v>0</v>
      </c>
      <c r="AI206" s="45">
        <f t="shared" si="54"/>
        <v>0</v>
      </c>
      <c r="AJ206" s="45">
        <f t="shared" si="55"/>
        <v>0</v>
      </c>
      <c r="AK206" s="45">
        <f t="shared" si="56"/>
        <v>0</v>
      </c>
      <c r="AL206" s="45">
        <f t="shared" si="57"/>
        <v>0</v>
      </c>
      <c r="AM206" s="45">
        <f t="shared" si="58"/>
        <v>0</v>
      </c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</row>
    <row r="207" spans="1:63">
      <c r="A207" s="43"/>
      <c r="B207" s="43"/>
      <c r="C207" s="101"/>
      <c r="D207" s="101"/>
      <c r="E207" s="101"/>
      <c r="F207" s="102"/>
      <c r="G207" s="103"/>
      <c r="H207" s="102"/>
      <c r="I207" s="102"/>
      <c r="J207" s="102"/>
      <c r="K207" s="102"/>
      <c r="L207" s="102" t="e">
        <f>IF(J207="WAT",IF(I207="PS","Pumped Storage","Hydro"),VLOOKUP(J207,Instructions!$E$3:$F$42,2,FALSE))</f>
        <v>#N/A</v>
      </c>
      <c r="M207" s="104"/>
      <c r="N207" s="104"/>
      <c r="O207" s="105"/>
      <c r="P207" s="45"/>
      <c r="Q207" s="45"/>
      <c r="R207" s="45">
        <f t="shared" si="39"/>
        <v>0</v>
      </c>
      <c r="S207" s="45">
        <f t="shared" si="59"/>
        <v>0</v>
      </c>
      <c r="T207" s="45">
        <f t="shared" si="59"/>
        <v>0</v>
      </c>
      <c r="U207" s="45">
        <f t="shared" si="40"/>
        <v>0</v>
      </c>
      <c r="V207" s="45">
        <f t="shared" si="41"/>
        <v>0</v>
      </c>
      <c r="W207" s="45">
        <f t="shared" si="42"/>
        <v>0</v>
      </c>
      <c r="X207" s="45">
        <f t="shared" si="43"/>
        <v>0</v>
      </c>
      <c r="Y207" s="45">
        <f t="shared" si="44"/>
        <v>0</v>
      </c>
      <c r="Z207" s="45">
        <f t="shared" si="45"/>
        <v>0</v>
      </c>
      <c r="AA207" s="45">
        <f t="shared" si="46"/>
        <v>0</v>
      </c>
      <c r="AB207" s="45">
        <f t="shared" si="47"/>
        <v>0</v>
      </c>
      <c r="AC207" s="45">
        <f t="shared" si="48"/>
        <v>0</v>
      </c>
      <c r="AD207" s="45">
        <f t="shared" si="49"/>
        <v>0</v>
      </c>
      <c r="AE207" s="45">
        <f t="shared" si="50"/>
        <v>0</v>
      </c>
      <c r="AF207" s="45">
        <f t="shared" si="51"/>
        <v>0</v>
      </c>
      <c r="AG207" s="45">
        <f t="shared" si="52"/>
        <v>0</v>
      </c>
      <c r="AH207" s="45">
        <f t="shared" si="53"/>
        <v>0</v>
      </c>
      <c r="AI207" s="45">
        <f t="shared" si="54"/>
        <v>0</v>
      </c>
      <c r="AJ207" s="45">
        <f t="shared" si="55"/>
        <v>0</v>
      </c>
      <c r="AK207" s="45">
        <f t="shared" si="56"/>
        <v>0</v>
      </c>
      <c r="AL207" s="45">
        <f t="shared" si="57"/>
        <v>0</v>
      </c>
      <c r="AM207" s="45">
        <f t="shared" si="58"/>
        <v>0</v>
      </c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</row>
    <row r="208" spans="1:63">
      <c r="A208" s="43"/>
      <c r="B208" s="43"/>
      <c r="C208" s="101"/>
      <c r="D208" s="101"/>
      <c r="E208" s="101"/>
      <c r="F208" s="102"/>
      <c r="G208" s="103"/>
      <c r="H208" s="102"/>
      <c r="I208" s="102"/>
      <c r="J208" s="102"/>
      <c r="K208" s="102"/>
      <c r="L208" s="102" t="e">
        <f>IF(J208="WAT",IF(I208="PS","Pumped Storage","Hydro"),VLOOKUP(J208,Instructions!$E$3:$F$42,2,FALSE))</f>
        <v>#N/A</v>
      </c>
      <c r="M208" s="104"/>
      <c r="N208" s="104"/>
      <c r="O208" s="105"/>
      <c r="P208" s="45"/>
      <c r="Q208" s="45"/>
      <c r="R208" s="45">
        <f t="shared" si="39"/>
        <v>0</v>
      </c>
      <c r="S208" s="45">
        <f t="shared" si="59"/>
        <v>0</v>
      </c>
      <c r="T208" s="45">
        <f t="shared" si="59"/>
        <v>0</v>
      </c>
      <c r="U208" s="45">
        <f t="shared" si="40"/>
        <v>0</v>
      </c>
      <c r="V208" s="45">
        <f t="shared" si="41"/>
        <v>0</v>
      </c>
      <c r="W208" s="45">
        <f t="shared" si="42"/>
        <v>0</v>
      </c>
      <c r="X208" s="45">
        <f t="shared" si="43"/>
        <v>0</v>
      </c>
      <c r="Y208" s="45">
        <f t="shared" si="44"/>
        <v>0</v>
      </c>
      <c r="Z208" s="45">
        <f t="shared" si="45"/>
        <v>0</v>
      </c>
      <c r="AA208" s="45">
        <f t="shared" si="46"/>
        <v>0</v>
      </c>
      <c r="AB208" s="45">
        <f t="shared" si="47"/>
        <v>0</v>
      </c>
      <c r="AC208" s="45">
        <f t="shared" si="48"/>
        <v>0</v>
      </c>
      <c r="AD208" s="45">
        <f t="shared" si="49"/>
        <v>0</v>
      </c>
      <c r="AE208" s="45">
        <f t="shared" si="50"/>
        <v>0</v>
      </c>
      <c r="AF208" s="45">
        <f t="shared" si="51"/>
        <v>0</v>
      </c>
      <c r="AG208" s="45">
        <f t="shared" si="52"/>
        <v>0</v>
      </c>
      <c r="AH208" s="45">
        <f t="shared" si="53"/>
        <v>0</v>
      </c>
      <c r="AI208" s="45">
        <f t="shared" si="54"/>
        <v>0</v>
      </c>
      <c r="AJ208" s="45">
        <f t="shared" si="55"/>
        <v>0</v>
      </c>
      <c r="AK208" s="45">
        <f t="shared" si="56"/>
        <v>0</v>
      </c>
      <c r="AL208" s="45">
        <f t="shared" si="57"/>
        <v>0</v>
      </c>
      <c r="AM208" s="45">
        <f t="shared" si="58"/>
        <v>0</v>
      </c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</row>
    <row r="209" spans="1:63">
      <c r="A209" s="43"/>
      <c r="B209" s="43"/>
      <c r="C209" s="101"/>
      <c r="D209" s="101"/>
      <c r="E209" s="101"/>
      <c r="F209" s="102"/>
      <c r="G209" s="103"/>
      <c r="H209" s="102"/>
      <c r="I209" s="102"/>
      <c r="J209" s="102"/>
      <c r="K209" s="102"/>
      <c r="L209" s="102" t="e">
        <f>IF(J209="WAT",IF(I209="PS","Pumped Storage","Hydro"),VLOOKUP(J209,Instructions!$E$3:$F$42,2,FALSE))</f>
        <v>#N/A</v>
      </c>
      <c r="M209" s="104"/>
      <c r="N209" s="104"/>
      <c r="O209" s="105"/>
      <c r="P209" s="45"/>
      <c r="Q209" s="45"/>
      <c r="R209" s="45">
        <f t="shared" si="39"/>
        <v>0</v>
      </c>
      <c r="S209" s="45">
        <f t="shared" si="59"/>
        <v>0</v>
      </c>
      <c r="T209" s="45">
        <f t="shared" si="59"/>
        <v>0</v>
      </c>
      <c r="U209" s="45">
        <f t="shared" si="40"/>
        <v>0</v>
      </c>
      <c r="V209" s="45">
        <f t="shared" si="41"/>
        <v>0</v>
      </c>
      <c r="W209" s="45">
        <f t="shared" si="42"/>
        <v>0</v>
      </c>
      <c r="X209" s="45">
        <f t="shared" si="43"/>
        <v>0</v>
      </c>
      <c r="Y209" s="45">
        <f t="shared" si="44"/>
        <v>0</v>
      </c>
      <c r="Z209" s="45">
        <f t="shared" si="45"/>
        <v>0</v>
      </c>
      <c r="AA209" s="45">
        <f t="shared" si="46"/>
        <v>0</v>
      </c>
      <c r="AB209" s="45">
        <f t="shared" si="47"/>
        <v>0</v>
      </c>
      <c r="AC209" s="45">
        <f t="shared" si="48"/>
        <v>0</v>
      </c>
      <c r="AD209" s="45">
        <f t="shared" si="49"/>
        <v>0</v>
      </c>
      <c r="AE209" s="45">
        <f t="shared" si="50"/>
        <v>0</v>
      </c>
      <c r="AF209" s="45">
        <f t="shared" si="51"/>
        <v>0</v>
      </c>
      <c r="AG209" s="45">
        <f t="shared" si="52"/>
        <v>0</v>
      </c>
      <c r="AH209" s="45">
        <f t="shared" si="53"/>
        <v>0</v>
      </c>
      <c r="AI209" s="45">
        <f t="shared" si="54"/>
        <v>0</v>
      </c>
      <c r="AJ209" s="45">
        <f t="shared" si="55"/>
        <v>0</v>
      </c>
      <c r="AK209" s="45">
        <f t="shared" si="56"/>
        <v>0</v>
      </c>
      <c r="AL209" s="45">
        <f t="shared" si="57"/>
        <v>0</v>
      </c>
      <c r="AM209" s="45">
        <f t="shared" si="58"/>
        <v>0</v>
      </c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</row>
    <row r="210" spans="1:63">
      <c r="A210" s="43"/>
      <c r="B210" s="43"/>
      <c r="C210" s="101"/>
      <c r="D210" s="101"/>
      <c r="E210" s="101"/>
      <c r="F210" s="102"/>
      <c r="G210" s="103"/>
      <c r="H210" s="102"/>
      <c r="I210" s="102"/>
      <c r="J210" s="102"/>
      <c r="K210" s="102"/>
      <c r="L210" s="102" t="e">
        <f>IF(J210="WAT",IF(I210="PS","Pumped Storage","Hydro"),VLOOKUP(J210,Instructions!$E$3:$F$42,2,FALSE))</f>
        <v>#N/A</v>
      </c>
      <c r="M210" s="104"/>
      <c r="N210" s="104"/>
      <c r="O210" s="105"/>
      <c r="P210" s="45"/>
      <c r="Q210" s="45"/>
      <c r="R210" s="45">
        <f t="shared" si="39"/>
        <v>0</v>
      </c>
      <c r="S210" s="45">
        <f t="shared" si="59"/>
        <v>0</v>
      </c>
      <c r="T210" s="45">
        <f t="shared" si="59"/>
        <v>0</v>
      </c>
      <c r="U210" s="45">
        <f t="shared" si="40"/>
        <v>0</v>
      </c>
      <c r="V210" s="45">
        <f t="shared" si="41"/>
        <v>0</v>
      </c>
      <c r="W210" s="45">
        <f t="shared" si="42"/>
        <v>0</v>
      </c>
      <c r="X210" s="45">
        <f t="shared" si="43"/>
        <v>0</v>
      </c>
      <c r="Y210" s="45">
        <f t="shared" si="44"/>
        <v>0</v>
      </c>
      <c r="Z210" s="45">
        <f t="shared" si="45"/>
        <v>0</v>
      </c>
      <c r="AA210" s="45">
        <f t="shared" si="46"/>
        <v>0</v>
      </c>
      <c r="AB210" s="45">
        <f t="shared" si="47"/>
        <v>0</v>
      </c>
      <c r="AC210" s="45">
        <f t="shared" si="48"/>
        <v>0</v>
      </c>
      <c r="AD210" s="45">
        <f t="shared" si="49"/>
        <v>0</v>
      </c>
      <c r="AE210" s="45">
        <f t="shared" si="50"/>
        <v>0</v>
      </c>
      <c r="AF210" s="45">
        <f t="shared" si="51"/>
        <v>0</v>
      </c>
      <c r="AG210" s="45">
        <f t="shared" si="52"/>
        <v>0</v>
      </c>
      <c r="AH210" s="45">
        <f t="shared" si="53"/>
        <v>0</v>
      </c>
      <c r="AI210" s="45">
        <f t="shared" si="54"/>
        <v>0</v>
      </c>
      <c r="AJ210" s="45">
        <f t="shared" si="55"/>
        <v>0</v>
      </c>
      <c r="AK210" s="45">
        <f t="shared" si="56"/>
        <v>0</v>
      </c>
      <c r="AL210" s="45">
        <f t="shared" si="57"/>
        <v>0</v>
      </c>
      <c r="AM210" s="45">
        <f t="shared" si="58"/>
        <v>0</v>
      </c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</row>
    <row r="211" spans="1:63">
      <c r="A211" s="43"/>
      <c r="B211" s="43"/>
      <c r="C211" s="101"/>
      <c r="D211" s="101"/>
      <c r="E211" s="101"/>
      <c r="F211" s="102"/>
      <c r="G211" s="103"/>
      <c r="H211" s="102"/>
      <c r="I211" s="102"/>
      <c r="J211" s="102"/>
      <c r="K211" s="102"/>
      <c r="L211" s="102" t="e">
        <f>IF(J211="WAT",IF(I211="PS","Pumped Storage","Hydro"),VLOOKUP(J211,Instructions!$E$3:$F$42,2,FALSE))</f>
        <v>#N/A</v>
      </c>
      <c r="M211" s="104"/>
      <c r="N211" s="104"/>
      <c r="O211" s="105"/>
      <c r="P211" s="45"/>
      <c r="Q211" s="45"/>
      <c r="R211" s="45">
        <f t="shared" si="39"/>
        <v>0</v>
      </c>
      <c r="S211" s="45">
        <f t="shared" si="59"/>
        <v>0</v>
      </c>
      <c r="T211" s="45">
        <f t="shared" si="59"/>
        <v>0</v>
      </c>
      <c r="U211" s="45">
        <f t="shared" si="40"/>
        <v>0</v>
      </c>
      <c r="V211" s="45">
        <f t="shared" si="41"/>
        <v>0</v>
      </c>
      <c r="W211" s="45">
        <f t="shared" si="42"/>
        <v>0</v>
      </c>
      <c r="X211" s="45">
        <f t="shared" si="43"/>
        <v>0</v>
      </c>
      <c r="Y211" s="45">
        <f t="shared" si="44"/>
        <v>0</v>
      </c>
      <c r="Z211" s="45">
        <f t="shared" si="45"/>
        <v>0</v>
      </c>
      <c r="AA211" s="45">
        <f t="shared" si="46"/>
        <v>0</v>
      </c>
      <c r="AB211" s="45">
        <f t="shared" si="47"/>
        <v>0</v>
      </c>
      <c r="AC211" s="45">
        <f t="shared" si="48"/>
        <v>0</v>
      </c>
      <c r="AD211" s="45">
        <f t="shared" si="49"/>
        <v>0</v>
      </c>
      <c r="AE211" s="45">
        <f t="shared" si="50"/>
        <v>0</v>
      </c>
      <c r="AF211" s="45">
        <f t="shared" si="51"/>
        <v>0</v>
      </c>
      <c r="AG211" s="45">
        <f t="shared" si="52"/>
        <v>0</v>
      </c>
      <c r="AH211" s="45">
        <f t="shared" si="53"/>
        <v>0</v>
      </c>
      <c r="AI211" s="45">
        <f t="shared" si="54"/>
        <v>0</v>
      </c>
      <c r="AJ211" s="45">
        <f t="shared" si="55"/>
        <v>0</v>
      </c>
      <c r="AK211" s="45">
        <f t="shared" si="56"/>
        <v>0</v>
      </c>
      <c r="AL211" s="45">
        <f t="shared" si="57"/>
        <v>0</v>
      </c>
      <c r="AM211" s="45">
        <f t="shared" si="58"/>
        <v>0</v>
      </c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</row>
    <row r="212" spans="1:63">
      <c r="A212" s="43"/>
      <c r="B212" s="43"/>
      <c r="C212" s="101"/>
      <c r="D212" s="101"/>
      <c r="E212" s="101"/>
      <c r="F212" s="102"/>
      <c r="G212" s="103"/>
      <c r="H212" s="102"/>
      <c r="I212" s="102"/>
      <c r="J212" s="102"/>
      <c r="K212" s="102"/>
      <c r="L212" s="102" t="e">
        <f>IF(J212="WAT",IF(I212="PS","Pumped Storage","Hydro"),VLOOKUP(J212,Instructions!$E$3:$F$42,2,FALSE))</f>
        <v>#N/A</v>
      </c>
      <c r="M212" s="104"/>
      <c r="N212" s="104"/>
      <c r="O212" s="105"/>
      <c r="P212" s="45"/>
      <c r="Q212" s="45"/>
      <c r="R212" s="45">
        <f t="shared" si="39"/>
        <v>0</v>
      </c>
      <c r="S212" s="45">
        <f t="shared" si="59"/>
        <v>0</v>
      </c>
      <c r="T212" s="45">
        <f t="shared" si="59"/>
        <v>0</v>
      </c>
      <c r="U212" s="45">
        <f t="shared" si="40"/>
        <v>0</v>
      </c>
      <c r="V212" s="45">
        <f t="shared" si="41"/>
        <v>0</v>
      </c>
      <c r="W212" s="45">
        <f t="shared" si="42"/>
        <v>0</v>
      </c>
      <c r="X212" s="45">
        <f t="shared" si="43"/>
        <v>0</v>
      </c>
      <c r="Y212" s="45">
        <f t="shared" si="44"/>
        <v>0</v>
      </c>
      <c r="Z212" s="45">
        <f t="shared" si="45"/>
        <v>0</v>
      </c>
      <c r="AA212" s="45">
        <f t="shared" si="46"/>
        <v>0</v>
      </c>
      <c r="AB212" s="45">
        <f t="shared" si="47"/>
        <v>0</v>
      </c>
      <c r="AC212" s="45">
        <f t="shared" si="48"/>
        <v>0</v>
      </c>
      <c r="AD212" s="45">
        <f t="shared" si="49"/>
        <v>0</v>
      </c>
      <c r="AE212" s="45">
        <f t="shared" si="50"/>
        <v>0</v>
      </c>
      <c r="AF212" s="45">
        <f t="shared" si="51"/>
        <v>0</v>
      </c>
      <c r="AG212" s="45">
        <f t="shared" si="52"/>
        <v>0</v>
      </c>
      <c r="AH212" s="45">
        <f t="shared" si="53"/>
        <v>0</v>
      </c>
      <c r="AI212" s="45">
        <f t="shared" si="54"/>
        <v>0</v>
      </c>
      <c r="AJ212" s="45">
        <f t="shared" si="55"/>
        <v>0</v>
      </c>
      <c r="AK212" s="45">
        <f t="shared" si="56"/>
        <v>0</v>
      </c>
      <c r="AL212" s="45">
        <f t="shared" si="57"/>
        <v>0</v>
      </c>
      <c r="AM212" s="45">
        <f t="shared" si="58"/>
        <v>0</v>
      </c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</row>
    <row r="213" spans="1:63">
      <c r="A213" s="43"/>
      <c r="B213" s="43"/>
      <c r="C213" s="101"/>
      <c r="D213" s="101"/>
      <c r="E213" s="101"/>
      <c r="F213" s="102"/>
      <c r="G213" s="103"/>
      <c r="H213" s="102"/>
      <c r="I213" s="102"/>
      <c r="J213" s="102"/>
      <c r="K213" s="102"/>
      <c r="L213" s="102" t="e">
        <f>IF(J213="WAT",IF(I213="PS","Pumped Storage","Hydro"),VLOOKUP(J213,Instructions!$E$3:$F$42,2,FALSE))</f>
        <v>#N/A</v>
      </c>
      <c r="M213" s="104"/>
      <c r="N213" s="104"/>
      <c r="O213" s="105"/>
      <c r="P213" s="45"/>
      <c r="Q213" s="45"/>
      <c r="R213" s="45">
        <f t="shared" si="39"/>
        <v>0</v>
      </c>
      <c r="S213" s="45">
        <f t="shared" si="59"/>
        <v>0</v>
      </c>
      <c r="T213" s="45">
        <f t="shared" si="59"/>
        <v>0</v>
      </c>
      <c r="U213" s="45">
        <f t="shared" si="40"/>
        <v>0</v>
      </c>
      <c r="V213" s="45">
        <f t="shared" si="41"/>
        <v>0</v>
      </c>
      <c r="W213" s="45">
        <f t="shared" si="42"/>
        <v>0</v>
      </c>
      <c r="X213" s="45">
        <f t="shared" si="43"/>
        <v>0</v>
      </c>
      <c r="Y213" s="45">
        <f t="shared" si="44"/>
        <v>0</v>
      </c>
      <c r="Z213" s="45">
        <f t="shared" si="45"/>
        <v>0</v>
      </c>
      <c r="AA213" s="45">
        <f t="shared" si="46"/>
        <v>0</v>
      </c>
      <c r="AB213" s="45">
        <f t="shared" si="47"/>
        <v>0</v>
      </c>
      <c r="AC213" s="45">
        <f t="shared" si="48"/>
        <v>0</v>
      </c>
      <c r="AD213" s="45">
        <f t="shared" si="49"/>
        <v>0</v>
      </c>
      <c r="AE213" s="45">
        <f t="shared" si="50"/>
        <v>0</v>
      </c>
      <c r="AF213" s="45">
        <f t="shared" si="51"/>
        <v>0</v>
      </c>
      <c r="AG213" s="45">
        <f t="shared" si="52"/>
        <v>0</v>
      </c>
      <c r="AH213" s="45">
        <f t="shared" si="53"/>
        <v>0</v>
      </c>
      <c r="AI213" s="45">
        <f t="shared" si="54"/>
        <v>0</v>
      </c>
      <c r="AJ213" s="45">
        <f t="shared" si="55"/>
        <v>0</v>
      </c>
      <c r="AK213" s="45">
        <f t="shared" si="56"/>
        <v>0</v>
      </c>
      <c r="AL213" s="45">
        <f t="shared" si="57"/>
        <v>0</v>
      </c>
      <c r="AM213" s="45">
        <f t="shared" si="58"/>
        <v>0</v>
      </c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</row>
    <row r="214" spans="1:63">
      <c r="A214" s="43"/>
      <c r="B214" s="43"/>
      <c r="C214" s="101"/>
      <c r="D214" s="101"/>
      <c r="E214" s="101"/>
      <c r="F214" s="102"/>
      <c r="G214" s="103"/>
      <c r="H214" s="102"/>
      <c r="I214" s="102"/>
      <c r="J214" s="102"/>
      <c r="K214" s="102"/>
      <c r="L214" s="102" t="e">
        <f>IF(J214="WAT",IF(I214="PS","Pumped Storage","Hydro"),VLOOKUP(J214,Instructions!$E$3:$F$42,2,FALSE))</f>
        <v>#N/A</v>
      </c>
      <c r="M214" s="104"/>
      <c r="N214" s="104"/>
      <c r="O214" s="105"/>
      <c r="P214" s="45"/>
      <c r="Q214" s="45"/>
      <c r="R214" s="45">
        <f t="shared" si="39"/>
        <v>0</v>
      </c>
      <c r="S214" s="45">
        <f t="shared" si="59"/>
        <v>0</v>
      </c>
      <c r="T214" s="45">
        <f t="shared" si="59"/>
        <v>0</v>
      </c>
      <c r="U214" s="45">
        <f t="shared" si="40"/>
        <v>0</v>
      </c>
      <c r="V214" s="45">
        <f t="shared" si="41"/>
        <v>0</v>
      </c>
      <c r="W214" s="45">
        <f t="shared" si="42"/>
        <v>0</v>
      </c>
      <c r="X214" s="45">
        <f t="shared" si="43"/>
        <v>0</v>
      </c>
      <c r="Y214" s="45">
        <f t="shared" si="44"/>
        <v>0</v>
      </c>
      <c r="Z214" s="45">
        <f t="shared" si="45"/>
        <v>0</v>
      </c>
      <c r="AA214" s="45">
        <f t="shared" si="46"/>
        <v>0</v>
      </c>
      <c r="AB214" s="45">
        <f t="shared" si="47"/>
        <v>0</v>
      </c>
      <c r="AC214" s="45">
        <f t="shared" si="48"/>
        <v>0</v>
      </c>
      <c r="AD214" s="45">
        <f t="shared" si="49"/>
        <v>0</v>
      </c>
      <c r="AE214" s="45">
        <f t="shared" si="50"/>
        <v>0</v>
      </c>
      <c r="AF214" s="45">
        <f t="shared" si="51"/>
        <v>0</v>
      </c>
      <c r="AG214" s="45">
        <f t="shared" si="52"/>
        <v>0</v>
      </c>
      <c r="AH214" s="45">
        <f t="shared" si="53"/>
        <v>0</v>
      </c>
      <c r="AI214" s="45">
        <f t="shared" si="54"/>
        <v>0</v>
      </c>
      <c r="AJ214" s="45">
        <f t="shared" si="55"/>
        <v>0</v>
      </c>
      <c r="AK214" s="45">
        <f t="shared" si="56"/>
        <v>0</v>
      </c>
      <c r="AL214" s="45">
        <f t="shared" si="57"/>
        <v>0</v>
      </c>
      <c r="AM214" s="45">
        <f t="shared" si="58"/>
        <v>0</v>
      </c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</row>
    <row r="215" spans="1:63">
      <c r="A215" s="43"/>
      <c r="B215" s="43"/>
      <c r="C215" s="101"/>
      <c r="D215" s="101"/>
      <c r="E215" s="101"/>
      <c r="F215" s="102"/>
      <c r="G215" s="103"/>
      <c r="H215" s="102"/>
      <c r="I215" s="102"/>
      <c r="J215" s="102"/>
      <c r="K215" s="102"/>
      <c r="L215" s="102" t="e">
        <f>IF(J215="WAT",IF(I215="PS","Pumped Storage","Hydro"),VLOOKUP(J215,Instructions!$E$3:$F$42,2,FALSE))</f>
        <v>#N/A</v>
      </c>
      <c r="M215" s="104"/>
      <c r="N215" s="104"/>
      <c r="O215" s="105"/>
      <c r="P215" s="45"/>
      <c r="Q215" s="45"/>
      <c r="R215" s="45">
        <f t="shared" si="39"/>
        <v>0</v>
      </c>
      <c r="S215" s="45">
        <f t="shared" si="59"/>
        <v>0</v>
      </c>
      <c r="T215" s="45">
        <f t="shared" si="59"/>
        <v>0</v>
      </c>
      <c r="U215" s="45">
        <f t="shared" si="40"/>
        <v>0</v>
      </c>
      <c r="V215" s="45">
        <f t="shared" si="41"/>
        <v>0</v>
      </c>
      <c r="W215" s="45">
        <f t="shared" si="42"/>
        <v>0</v>
      </c>
      <c r="X215" s="45">
        <f t="shared" si="43"/>
        <v>0</v>
      </c>
      <c r="Y215" s="45">
        <f t="shared" si="44"/>
        <v>0</v>
      </c>
      <c r="Z215" s="45">
        <f t="shared" si="45"/>
        <v>0</v>
      </c>
      <c r="AA215" s="45">
        <f t="shared" si="46"/>
        <v>0</v>
      </c>
      <c r="AB215" s="45">
        <f t="shared" si="47"/>
        <v>0</v>
      </c>
      <c r="AC215" s="45">
        <f t="shared" si="48"/>
        <v>0</v>
      </c>
      <c r="AD215" s="45">
        <f t="shared" si="49"/>
        <v>0</v>
      </c>
      <c r="AE215" s="45">
        <f t="shared" si="50"/>
        <v>0</v>
      </c>
      <c r="AF215" s="45">
        <f t="shared" si="51"/>
        <v>0</v>
      </c>
      <c r="AG215" s="45">
        <f t="shared" si="52"/>
        <v>0</v>
      </c>
      <c r="AH215" s="45">
        <f t="shared" si="53"/>
        <v>0</v>
      </c>
      <c r="AI215" s="45">
        <f t="shared" si="54"/>
        <v>0</v>
      </c>
      <c r="AJ215" s="45">
        <f t="shared" si="55"/>
        <v>0</v>
      </c>
      <c r="AK215" s="45">
        <f t="shared" si="56"/>
        <v>0</v>
      </c>
      <c r="AL215" s="45">
        <f t="shared" si="57"/>
        <v>0</v>
      </c>
      <c r="AM215" s="45">
        <f t="shared" si="58"/>
        <v>0</v>
      </c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</row>
    <row r="216" spans="1:63">
      <c r="A216" s="43"/>
      <c r="B216" s="43"/>
      <c r="C216" s="101"/>
      <c r="D216" s="101"/>
      <c r="E216" s="101"/>
      <c r="F216" s="102"/>
      <c r="G216" s="103"/>
      <c r="H216" s="102"/>
      <c r="I216" s="102"/>
      <c r="J216" s="102"/>
      <c r="K216" s="102"/>
      <c r="L216" s="102" t="e">
        <f>IF(J216="WAT",IF(I216="PS","Pumped Storage","Hydro"),VLOOKUP(J216,Instructions!$E$3:$F$42,2,FALSE))</f>
        <v>#N/A</v>
      </c>
      <c r="M216" s="104"/>
      <c r="N216" s="104"/>
      <c r="O216" s="105"/>
      <c r="P216" s="45"/>
      <c r="Q216" s="45"/>
      <c r="R216" s="45">
        <f t="shared" si="39"/>
        <v>0</v>
      </c>
      <c r="S216" s="45">
        <f t="shared" si="59"/>
        <v>0</v>
      </c>
      <c r="T216" s="45">
        <f t="shared" si="59"/>
        <v>0</v>
      </c>
      <c r="U216" s="45">
        <f t="shared" si="40"/>
        <v>0</v>
      </c>
      <c r="V216" s="45">
        <f t="shared" si="41"/>
        <v>0</v>
      </c>
      <c r="W216" s="45">
        <f t="shared" si="42"/>
        <v>0</v>
      </c>
      <c r="X216" s="45">
        <f t="shared" si="43"/>
        <v>0</v>
      </c>
      <c r="Y216" s="45">
        <f t="shared" si="44"/>
        <v>0</v>
      </c>
      <c r="Z216" s="45">
        <f t="shared" si="45"/>
        <v>0</v>
      </c>
      <c r="AA216" s="45">
        <f t="shared" si="46"/>
        <v>0</v>
      </c>
      <c r="AB216" s="45">
        <f t="shared" si="47"/>
        <v>0</v>
      </c>
      <c r="AC216" s="45">
        <f t="shared" si="48"/>
        <v>0</v>
      </c>
      <c r="AD216" s="45">
        <f t="shared" si="49"/>
        <v>0</v>
      </c>
      <c r="AE216" s="45">
        <f t="shared" si="50"/>
        <v>0</v>
      </c>
      <c r="AF216" s="45">
        <f t="shared" si="51"/>
        <v>0</v>
      </c>
      <c r="AG216" s="45">
        <f t="shared" si="52"/>
        <v>0</v>
      </c>
      <c r="AH216" s="45">
        <f t="shared" si="53"/>
        <v>0</v>
      </c>
      <c r="AI216" s="45">
        <f t="shared" si="54"/>
        <v>0</v>
      </c>
      <c r="AJ216" s="45">
        <f t="shared" si="55"/>
        <v>0</v>
      </c>
      <c r="AK216" s="45">
        <f t="shared" si="56"/>
        <v>0</v>
      </c>
      <c r="AL216" s="45">
        <f t="shared" si="57"/>
        <v>0</v>
      </c>
      <c r="AM216" s="45">
        <f t="shared" si="58"/>
        <v>0</v>
      </c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</row>
    <row r="217" spans="1:63">
      <c r="A217" s="43"/>
      <c r="B217" s="43"/>
      <c r="C217" s="101"/>
      <c r="D217" s="101"/>
      <c r="E217" s="101"/>
      <c r="F217" s="102"/>
      <c r="G217" s="103"/>
      <c r="H217" s="102"/>
      <c r="I217" s="102"/>
      <c r="J217" s="102"/>
      <c r="K217" s="102"/>
      <c r="L217" s="102" t="e">
        <f>IF(J217="WAT",IF(I217="PS","Pumped Storage","Hydro"),VLOOKUP(J217,Instructions!$E$3:$F$42,2,FALSE))</f>
        <v>#N/A</v>
      </c>
      <c r="M217" s="104"/>
      <c r="N217" s="104"/>
      <c r="O217" s="105"/>
      <c r="P217" s="45"/>
      <c r="Q217" s="45"/>
      <c r="R217" s="45">
        <f t="shared" si="39"/>
        <v>0</v>
      </c>
      <c r="S217" s="45">
        <f t="shared" si="59"/>
        <v>0</v>
      </c>
      <c r="T217" s="45">
        <f t="shared" si="59"/>
        <v>0</v>
      </c>
      <c r="U217" s="45">
        <f t="shared" si="40"/>
        <v>0</v>
      </c>
      <c r="V217" s="45">
        <f t="shared" si="41"/>
        <v>0</v>
      </c>
      <c r="W217" s="45">
        <f t="shared" si="42"/>
        <v>0</v>
      </c>
      <c r="X217" s="45">
        <f t="shared" si="43"/>
        <v>0</v>
      </c>
      <c r="Y217" s="45">
        <f t="shared" si="44"/>
        <v>0</v>
      </c>
      <c r="Z217" s="45">
        <f t="shared" si="45"/>
        <v>0</v>
      </c>
      <c r="AA217" s="45">
        <f t="shared" si="46"/>
        <v>0</v>
      </c>
      <c r="AB217" s="45">
        <f t="shared" si="47"/>
        <v>0</v>
      </c>
      <c r="AC217" s="45">
        <f t="shared" si="48"/>
        <v>0</v>
      </c>
      <c r="AD217" s="45">
        <f t="shared" si="49"/>
        <v>0</v>
      </c>
      <c r="AE217" s="45">
        <f t="shared" si="50"/>
        <v>0</v>
      </c>
      <c r="AF217" s="45">
        <f t="shared" si="51"/>
        <v>0</v>
      </c>
      <c r="AG217" s="45">
        <f t="shared" si="52"/>
        <v>0</v>
      </c>
      <c r="AH217" s="45">
        <f t="shared" si="53"/>
        <v>0</v>
      </c>
      <c r="AI217" s="45">
        <f t="shared" si="54"/>
        <v>0</v>
      </c>
      <c r="AJ217" s="45">
        <f t="shared" si="55"/>
        <v>0</v>
      </c>
      <c r="AK217" s="45">
        <f t="shared" si="56"/>
        <v>0</v>
      </c>
      <c r="AL217" s="45">
        <f t="shared" si="57"/>
        <v>0</v>
      </c>
      <c r="AM217" s="45">
        <f t="shared" si="58"/>
        <v>0</v>
      </c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</row>
    <row r="218" spans="1:63">
      <c r="A218" s="43"/>
      <c r="B218" s="43"/>
      <c r="C218" s="101"/>
      <c r="D218" s="101"/>
      <c r="E218" s="101"/>
      <c r="F218" s="102"/>
      <c r="G218" s="103"/>
      <c r="H218" s="102"/>
      <c r="I218" s="102"/>
      <c r="J218" s="102"/>
      <c r="K218" s="102"/>
      <c r="L218" s="102" t="e">
        <f>IF(J218="WAT",IF(I218="PS","Pumped Storage","Hydro"),VLOOKUP(J218,Instructions!$E$3:$F$42,2,FALSE))</f>
        <v>#N/A</v>
      </c>
      <c r="M218" s="104"/>
      <c r="N218" s="104"/>
      <c r="O218" s="105"/>
      <c r="P218" s="45"/>
      <c r="Q218" s="45"/>
      <c r="R218" s="45">
        <f t="shared" si="39"/>
        <v>0</v>
      </c>
      <c r="S218" s="45">
        <f t="shared" si="59"/>
        <v>0</v>
      </c>
      <c r="T218" s="45">
        <f t="shared" si="59"/>
        <v>0</v>
      </c>
      <c r="U218" s="45">
        <f t="shared" si="40"/>
        <v>0</v>
      </c>
      <c r="V218" s="45">
        <f t="shared" si="41"/>
        <v>0</v>
      </c>
      <c r="W218" s="45">
        <f t="shared" si="42"/>
        <v>0</v>
      </c>
      <c r="X218" s="45">
        <f t="shared" si="43"/>
        <v>0</v>
      </c>
      <c r="Y218" s="45">
        <f t="shared" si="44"/>
        <v>0</v>
      </c>
      <c r="Z218" s="45">
        <f t="shared" si="45"/>
        <v>0</v>
      </c>
      <c r="AA218" s="45">
        <f t="shared" si="46"/>
        <v>0</v>
      </c>
      <c r="AB218" s="45">
        <f t="shared" si="47"/>
        <v>0</v>
      </c>
      <c r="AC218" s="45">
        <f t="shared" si="48"/>
        <v>0</v>
      </c>
      <c r="AD218" s="45">
        <f t="shared" si="49"/>
        <v>0</v>
      </c>
      <c r="AE218" s="45">
        <f t="shared" si="50"/>
        <v>0</v>
      </c>
      <c r="AF218" s="45">
        <f t="shared" si="51"/>
        <v>0</v>
      </c>
      <c r="AG218" s="45">
        <f t="shared" si="52"/>
        <v>0</v>
      </c>
      <c r="AH218" s="45">
        <f t="shared" si="53"/>
        <v>0</v>
      </c>
      <c r="AI218" s="45">
        <f t="shared" si="54"/>
        <v>0</v>
      </c>
      <c r="AJ218" s="45">
        <f t="shared" si="55"/>
        <v>0</v>
      </c>
      <c r="AK218" s="45">
        <f t="shared" si="56"/>
        <v>0</v>
      </c>
      <c r="AL218" s="45">
        <f t="shared" si="57"/>
        <v>0</v>
      </c>
      <c r="AM218" s="45">
        <f t="shared" si="58"/>
        <v>0</v>
      </c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</row>
    <row r="219" spans="1:63">
      <c r="A219" s="43"/>
      <c r="B219" s="43"/>
      <c r="C219" s="101"/>
      <c r="D219" s="101"/>
      <c r="E219" s="101"/>
      <c r="F219" s="102"/>
      <c r="G219" s="103"/>
      <c r="H219" s="102"/>
      <c r="I219" s="102"/>
      <c r="J219" s="102"/>
      <c r="K219" s="102"/>
      <c r="L219" s="102" t="e">
        <f>IF(J219="WAT",IF(I219="PS","Pumped Storage","Hydro"),VLOOKUP(J219,Instructions!$E$3:$F$42,2,FALSE))</f>
        <v>#N/A</v>
      </c>
      <c r="M219" s="104"/>
      <c r="N219" s="104"/>
      <c r="O219" s="105"/>
      <c r="P219" s="45"/>
      <c r="Q219" s="45"/>
      <c r="R219" s="45">
        <f t="shared" si="39"/>
        <v>0</v>
      </c>
      <c r="S219" s="45">
        <f t="shared" si="59"/>
        <v>0</v>
      </c>
      <c r="T219" s="45">
        <f t="shared" si="59"/>
        <v>0</v>
      </c>
      <c r="U219" s="45">
        <f t="shared" si="40"/>
        <v>0</v>
      </c>
      <c r="V219" s="45">
        <f t="shared" si="41"/>
        <v>0</v>
      </c>
      <c r="W219" s="45">
        <f t="shared" si="42"/>
        <v>0</v>
      </c>
      <c r="X219" s="45">
        <f t="shared" si="43"/>
        <v>0</v>
      </c>
      <c r="Y219" s="45">
        <f t="shared" si="44"/>
        <v>0</v>
      </c>
      <c r="Z219" s="45">
        <f t="shared" si="45"/>
        <v>0</v>
      </c>
      <c r="AA219" s="45">
        <f t="shared" si="46"/>
        <v>0</v>
      </c>
      <c r="AB219" s="45">
        <f t="shared" si="47"/>
        <v>0</v>
      </c>
      <c r="AC219" s="45">
        <f t="shared" si="48"/>
        <v>0</v>
      </c>
      <c r="AD219" s="45">
        <f t="shared" si="49"/>
        <v>0</v>
      </c>
      <c r="AE219" s="45">
        <f t="shared" si="50"/>
        <v>0</v>
      </c>
      <c r="AF219" s="45">
        <f t="shared" si="51"/>
        <v>0</v>
      </c>
      <c r="AG219" s="45">
        <f t="shared" si="52"/>
        <v>0</v>
      </c>
      <c r="AH219" s="45">
        <f t="shared" si="53"/>
        <v>0</v>
      </c>
      <c r="AI219" s="45">
        <f t="shared" si="54"/>
        <v>0</v>
      </c>
      <c r="AJ219" s="45">
        <f t="shared" si="55"/>
        <v>0</v>
      </c>
      <c r="AK219" s="45">
        <f t="shared" si="56"/>
        <v>0</v>
      </c>
      <c r="AL219" s="45">
        <f t="shared" si="57"/>
        <v>0</v>
      </c>
      <c r="AM219" s="45">
        <f t="shared" si="58"/>
        <v>0</v>
      </c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</row>
    <row r="220" spans="1:63">
      <c r="A220" s="43"/>
      <c r="B220" s="43"/>
      <c r="C220" s="101"/>
      <c r="D220" s="101"/>
      <c r="E220" s="101"/>
      <c r="F220" s="102"/>
      <c r="G220" s="103"/>
      <c r="H220" s="102"/>
      <c r="I220" s="102"/>
      <c r="J220" s="102"/>
      <c r="K220" s="102"/>
      <c r="L220" s="102" t="e">
        <f>IF(J220="WAT",IF(I220="PS","Pumped Storage","Hydro"),VLOOKUP(J220,Instructions!$E$3:$F$42,2,FALSE))</f>
        <v>#N/A</v>
      </c>
      <c r="M220" s="104"/>
      <c r="N220" s="104"/>
      <c r="O220" s="105"/>
      <c r="P220" s="45"/>
      <c r="Q220" s="45"/>
      <c r="R220" s="45">
        <f t="shared" si="39"/>
        <v>0</v>
      </c>
      <c r="S220" s="45">
        <f t="shared" si="59"/>
        <v>0</v>
      </c>
      <c r="T220" s="45">
        <f t="shared" si="59"/>
        <v>0</v>
      </c>
      <c r="U220" s="45">
        <f t="shared" si="40"/>
        <v>0</v>
      </c>
      <c r="V220" s="45">
        <f t="shared" si="41"/>
        <v>0</v>
      </c>
      <c r="W220" s="45">
        <f t="shared" si="42"/>
        <v>0</v>
      </c>
      <c r="X220" s="45">
        <f t="shared" si="43"/>
        <v>0</v>
      </c>
      <c r="Y220" s="45">
        <f t="shared" si="44"/>
        <v>0</v>
      </c>
      <c r="Z220" s="45">
        <f t="shared" si="45"/>
        <v>0</v>
      </c>
      <c r="AA220" s="45">
        <f t="shared" si="46"/>
        <v>0</v>
      </c>
      <c r="AB220" s="45">
        <f t="shared" si="47"/>
        <v>0</v>
      </c>
      <c r="AC220" s="45">
        <f t="shared" si="48"/>
        <v>0</v>
      </c>
      <c r="AD220" s="45">
        <f t="shared" si="49"/>
        <v>0</v>
      </c>
      <c r="AE220" s="45">
        <f t="shared" si="50"/>
        <v>0</v>
      </c>
      <c r="AF220" s="45">
        <f t="shared" si="51"/>
        <v>0</v>
      </c>
      <c r="AG220" s="45">
        <f t="shared" si="52"/>
        <v>0</v>
      </c>
      <c r="AH220" s="45">
        <f t="shared" si="53"/>
        <v>0</v>
      </c>
      <c r="AI220" s="45">
        <f t="shared" si="54"/>
        <v>0</v>
      </c>
      <c r="AJ220" s="45">
        <f t="shared" si="55"/>
        <v>0</v>
      </c>
      <c r="AK220" s="45">
        <f t="shared" si="56"/>
        <v>0</v>
      </c>
      <c r="AL220" s="45">
        <f t="shared" si="57"/>
        <v>0</v>
      </c>
      <c r="AM220" s="45">
        <f t="shared" si="58"/>
        <v>0</v>
      </c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</row>
    <row r="221" spans="1:63">
      <c r="A221" s="43"/>
      <c r="B221" s="43"/>
      <c r="C221" s="101"/>
      <c r="D221" s="101"/>
      <c r="E221" s="101"/>
      <c r="F221" s="102"/>
      <c r="G221" s="103"/>
      <c r="H221" s="102"/>
      <c r="I221" s="102"/>
      <c r="J221" s="102"/>
      <c r="K221" s="102"/>
      <c r="L221" s="102" t="e">
        <f>IF(J221="WAT",IF(I221="PS","Pumped Storage","Hydro"),VLOOKUP(J221,Instructions!$E$3:$F$42,2,FALSE))</f>
        <v>#N/A</v>
      </c>
      <c r="M221" s="104"/>
      <c r="N221" s="104"/>
      <c r="O221" s="105"/>
      <c r="P221" s="45"/>
      <c r="Q221" s="45"/>
      <c r="R221" s="45">
        <f t="shared" si="39"/>
        <v>0</v>
      </c>
      <c r="S221" s="45">
        <f t="shared" si="59"/>
        <v>0</v>
      </c>
      <c r="T221" s="45">
        <f t="shared" si="59"/>
        <v>0</v>
      </c>
      <c r="U221" s="45">
        <f t="shared" si="40"/>
        <v>0</v>
      </c>
      <c r="V221" s="45">
        <f t="shared" si="41"/>
        <v>0</v>
      </c>
      <c r="W221" s="45">
        <f t="shared" si="42"/>
        <v>0</v>
      </c>
      <c r="X221" s="45">
        <f t="shared" si="43"/>
        <v>0</v>
      </c>
      <c r="Y221" s="45">
        <f t="shared" si="44"/>
        <v>0</v>
      </c>
      <c r="Z221" s="45">
        <f t="shared" si="45"/>
        <v>0</v>
      </c>
      <c r="AA221" s="45">
        <f t="shared" si="46"/>
        <v>0</v>
      </c>
      <c r="AB221" s="45">
        <f t="shared" si="47"/>
        <v>0</v>
      </c>
      <c r="AC221" s="45">
        <f t="shared" si="48"/>
        <v>0</v>
      </c>
      <c r="AD221" s="45">
        <f t="shared" si="49"/>
        <v>0</v>
      </c>
      <c r="AE221" s="45">
        <f t="shared" si="50"/>
        <v>0</v>
      </c>
      <c r="AF221" s="45">
        <f t="shared" si="51"/>
        <v>0</v>
      </c>
      <c r="AG221" s="45">
        <f t="shared" si="52"/>
        <v>0</v>
      </c>
      <c r="AH221" s="45">
        <f t="shared" si="53"/>
        <v>0</v>
      </c>
      <c r="AI221" s="45">
        <f t="shared" si="54"/>
        <v>0</v>
      </c>
      <c r="AJ221" s="45">
        <f t="shared" si="55"/>
        <v>0</v>
      </c>
      <c r="AK221" s="45">
        <f t="shared" si="56"/>
        <v>0</v>
      </c>
      <c r="AL221" s="45">
        <f t="shared" si="57"/>
        <v>0</v>
      </c>
      <c r="AM221" s="45">
        <f t="shared" si="58"/>
        <v>0</v>
      </c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</row>
    <row r="222" spans="1:63">
      <c r="A222" s="43"/>
      <c r="B222" s="43"/>
      <c r="C222" s="101"/>
      <c r="D222" s="101"/>
      <c r="E222" s="101"/>
      <c r="F222" s="102"/>
      <c r="G222" s="103"/>
      <c r="H222" s="102"/>
      <c r="I222" s="102"/>
      <c r="J222" s="102"/>
      <c r="K222" s="102"/>
      <c r="L222" s="102" t="e">
        <f>IF(J222="WAT",IF(I222="PS","Pumped Storage","Hydro"),VLOOKUP(J222,Instructions!$E$3:$F$42,2,FALSE))</f>
        <v>#N/A</v>
      </c>
      <c r="M222" s="104"/>
      <c r="N222" s="104"/>
      <c r="O222" s="105"/>
      <c r="P222" s="45"/>
      <c r="Q222" s="45"/>
      <c r="R222" s="45">
        <f t="shared" si="39"/>
        <v>0</v>
      </c>
      <c r="S222" s="45">
        <f t="shared" si="59"/>
        <v>0</v>
      </c>
      <c r="T222" s="45">
        <f t="shared" si="59"/>
        <v>0</v>
      </c>
      <c r="U222" s="45">
        <f t="shared" si="40"/>
        <v>0</v>
      </c>
      <c r="V222" s="45">
        <f t="shared" si="41"/>
        <v>0</v>
      </c>
      <c r="W222" s="45">
        <f t="shared" si="42"/>
        <v>0</v>
      </c>
      <c r="X222" s="45">
        <f t="shared" si="43"/>
        <v>0</v>
      </c>
      <c r="Y222" s="45">
        <f t="shared" si="44"/>
        <v>0</v>
      </c>
      <c r="Z222" s="45">
        <f t="shared" si="45"/>
        <v>0</v>
      </c>
      <c r="AA222" s="45">
        <f t="shared" si="46"/>
        <v>0</v>
      </c>
      <c r="AB222" s="45">
        <f t="shared" si="47"/>
        <v>0</v>
      </c>
      <c r="AC222" s="45">
        <f t="shared" si="48"/>
        <v>0</v>
      </c>
      <c r="AD222" s="45">
        <f t="shared" si="49"/>
        <v>0</v>
      </c>
      <c r="AE222" s="45">
        <f t="shared" si="50"/>
        <v>0</v>
      </c>
      <c r="AF222" s="45">
        <f t="shared" si="51"/>
        <v>0</v>
      </c>
      <c r="AG222" s="45">
        <f t="shared" si="52"/>
        <v>0</v>
      </c>
      <c r="AH222" s="45">
        <f t="shared" si="53"/>
        <v>0</v>
      </c>
      <c r="AI222" s="45">
        <f t="shared" si="54"/>
        <v>0</v>
      </c>
      <c r="AJ222" s="45">
        <f t="shared" si="55"/>
        <v>0</v>
      </c>
      <c r="AK222" s="45">
        <f t="shared" si="56"/>
        <v>0</v>
      </c>
      <c r="AL222" s="45">
        <f t="shared" si="57"/>
        <v>0</v>
      </c>
      <c r="AM222" s="45">
        <f t="shared" si="58"/>
        <v>0</v>
      </c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</row>
    <row r="223" spans="1:63">
      <c r="A223" s="43"/>
      <c r="B223" s="43"/>
      <c r="C223" s="101"/>
      <c r="D223" s="101"/>
      <c r="E223" s="101"/>
      <c r="F223" s="102"/>
      <c r="G223" s="103"/>
      <c r="H223" s="102"/>
      <c r="I223" s="102"/>
      <c r="J223" s="102"/>
      <c r="K223" s="102"/>
      <c r="L223" s="102" t="e">
        <f>IF(J223="WAT",IF(I223="PS","Pumped Storage","Hydro"),VLOOKUP(J223,Instructions!$E$3:$F$42,2,FALSE))</f>
        <v>#N/A</v>
      </c>
      <c r="M223" s="104"/>
      <c r="N223" s="104"/>
      <c r="O223" s="105"/>
      <c r="P223" s="45"/>
      <c r="Q223" s="45"/>
      <c r="R223" s="45">
        <f t="shared" si="39"/>
        <v>0</v>
      </c>
      <c r="S223" s="45">
        <f t="shared" ref="S223:T242" si="60">R223</f>
        <v>0</v>
      </c>
      <c r="T223" s="45">
        <f t="shared" si="60"/>
        <v>0</v>
      </c>
      <c r="U223" s="45">
        <f t="shared" si="40"/>
        <v>0</v>
      </c>
      <c r="V223" s="45">
        <f t="shared" si="41"/>
        <v>0</v>
      </c>
      <c r="W223" s="45">
        <f t="shared" si="42"/>
        <v>0</v>
      </c>
      <c r="X223" s="45">
        <f t="shared" si="43"/>
        <v>0</v>
      </c>
      <c r="Y223" s="45">
        <f t="shared" si="44"/>
        <v>0</v>
      </c>
      <c r="Z223" s="45">
        <f t="shared" si="45"/>
        <v>0</v>
      </c>
      <c r="AA223" s="45">
        <f t="shared" si="46"/>
        <v>0</v>
      </c>
      <c r="AB223" s="45">
        <f t="shared" si="47"/>
        <v>0</v>
      </c>
      <c r="AC223" s="45">
        <f t="shared" si="48"/>
        <v>0</v>
      </c>
      <c r="AD223" s="45">
        <f t="shared" si="49"/>
        <v>0</v>
      </c>
      <c r="AE223" s="45">
        <f t="shared" si="50"/>
        <v>0</v>
      </c>
      <c r="AF223" s="45">
        <f t="shared" si="51"/>
        <v>0</v>
      </c>
      <c r="AG223" s="45">
        <f t="shared" si="52"/>
        <v>0</v>
      </c>
      <c r="AH223" s="45">
        <f t="shared" si="53"/>
        <v>0</v>
      </c>
      <c r="AI223" s="45">
        <f t="shared" si="54"/>
        <v>0</v>
      </c>
      <c r="AJ223" s="45">
        <f t="shared" si="55"/>
        <v>0</v>
      </c>
      <c r="AK223" s="45">
        <f t="shared" si="56"/>
        <v>0</v>
      </c>
      <c r="AL223" s="45">
        <f t="shared" si="57"/>
        <v>0</v>
      </c>
      <c r="AM223" s="45">
        <f t="shared" si="58"/>
        <v>0</v>
      </c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</row>
    <row r="224" spans="1:63">
      <c r="A224" s="43"/>
      <c r="B224" s="43"/>
      <c r="C224" s="101"/>
      <c r="D224" s="101"/>
      <c r="E224" s="101"/>
      <c r="F224" s="102"/>
      <c r="G224" s="103"/>
      <c r="H224" s="102"/>
      <c r="I224" s="102"/>
      <c r="J224" s="102"/>
      <c r="K224" s="102"/>
      <c r="L224" s="102" t="e">
        <f>IF(J224="WAT",IF(I224="PS","Pumped Storage","Hydro"),VLOOKUP(J224,Instructions!$E$3:$F$42,2,FALSE))</f>
        <v>#N/A</v>
      </c>
      <c r="M224" s="104"/>
      <c r="N224" s="104"/>
      <c r="O224" s="105"/>
      <c r="P224" s="45"/>
      <c r="Q224" s="45"/>
      <c r="R224" s="45">
        <f t="shared" si="39"/>
        <v>0</v>
      </c>
      <c r="S224" s="45">
        <f t="shared" si="60"/>
        <v>0</v>
      </c>
      <c r="T224" s="45">
        <f t="shared" si="60"/>
        <v>0</v>
      </c>
      <c r="U224" s="45">
        <f t="shared" si="40"/>
        <v>0</v>
      </c>
      <c r="V224" s="45">
        <f t="shared" si="41"/>
        <v>0</v>
      </c>
      <c r="W224" s="45">
        <f t="shared" si="42"/>
        <v>0</v>
      </c>
      <c r="X224" s="45">
        <f t="shared" si="43"/>
        <v>0</v>
      </c>
      <c r="Y224" s="45">
        <f t="shared" si="44"/>
        <v>0</v>
      </c>
      <c r="Z224" s="45">
        <f t="shared" si="45"/>
        <v>0</v>
      </c>
      <c r="AA224" s="45">
        <f t="shared" si="46"/>
        <v>0</v>
      </c>
      <c r="AB224" s="45">
        <f t="shared" si="47"/>
        <v>0</v>
      </c>
      <c r="AC224" s="45">
        <f t="shared" si="48"/>
        <v>0</v>
      </c>
      <c r="AD224" s="45">
        <f t="shared" si="49"/>
        <v>0</v>
      </c>
      <c r="AE224" s="45">
        <f t="shared" si="50"/>
        <v>0</v>
      </c>
      <c r="AF224" s="45">
        <f t="shared" si="51"/>
        <v>0</v>
      </c>
      <c r="AG224" s="45">
        <f t="shared" si="52"/>
        <v>0</v>
      </c>
      <c r="AH224" s="45">
        <f t="shared" si="53"/>
        <v>0</v>
      </c>
      <c r="AI224" s="45">
        <f t="shared" si="54"/>
        <v>0</v>
      </c>
      <c r="AJ224" s="45">
        <f t="shared" si="55"/>
        <v>0</v>
      </c>
      <c r="AK224" s="45">
        <f t="shared" si="56"/>
        <v>0</v>
      </c>
      <c r="AL224" s="45">
        <f t="shared" si="57"/>
        <v>0</v>
      </c>
      <c r="AM224" s="45">
        <f t="shared" si="58"/>
        <v>0</v>
      </c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</row>
    <row r="225" spans="1:63">
      <c r="A225" s="43"/>
      <c r="B225" s="43"/>
      <c r="C225" s="101"/>
      <c r="D225" s="101"/>
      <c r="E225" s="101"/>
      <c r="F225" s="102"/>
      <c r="G225" s="103"/>
      <c r="H225" s="102"/>
      <c r="I225" s="102"/>
      <c r="J225" s="102"/>
      <c r="K225" s="102"/>
      <c r="L225" s="102" t="e">
        <f>IF(J225="WAT",IF(I225="PS","Pumped Storage","Hydro"),VLOOKUP(J225,Instructions!$E$3:$F$42,2,FALSE))</f>
        <v>#N/A</v>
      </c>
      <c r="M225" s="104"/>
      <c r="N225" s="104"/>
      <c r="O225" s="105"/>
      <c r="P225" s="45"/>
      <c r="Q225" s="45"/>
      <c r="R225" s="45">
        <f t="shared" si="39"/>
        <v>0</v>
      </c>
      <c r="S225" s="45">
        <f t="shared" si="60"/>
        <v>0</v>
      </c>
      <c r="T225" s="45">
        <f t="shared" si="60"/>
        <v>0</v>
      </c>
      <c r="U225" s="45">
        <f t="shared" si="40"/>
        <v>0</v>
      </c>
      <c r="V225" s="45">
        <f t="shared" si="41"/>
        <v>0</v>
      </c>
      <c r="W225" s="45">
        <f t="shared" si="42"/>
        <v>0</v>
      </c>
      <c r="X225" s="45">
        <f t="shared" si="43"/>
        <v>0</v>
      </c>
      <c r="Y225" s="45">
        <f t="shared" si="44"/>
        <v>0</v>
      </c>
      <c r="Z225" s="45">
        <f t="shared" si="45"/>
        <v>0</v>
      </c>
      <c r="AA225" s="45">
        <f t="shared" si="46"/>
        <v>0</v>
      </c>
      <c r="AB225" s="45">
        <f t="shared" si="47"/>
        <v>0</v>
      </c>
      <c r="AC225" s="45">
        <f t="shared" si="48"/>
        <v>0</v>
      </c>
      <c r="AD225" s="45">
        <f t="shared" si="49"/>
        <v>0</v>
      </c>
      <c r="AE225" s="45">
        <f t="shared" si="50"/>
        <v>0</v>
      </c>
      <c r="AF225" s="45">
        <f t="shared" si="51"/>
        <v>0</v>
      </c>
      <c r="AG225" s="45">
        <f t="shared" si="52"/>
        <v>0</v>
      </c>
      <c r="AH225" s="45">
        <f t="shared" si="53"/>
        <v>0</v>
      </c>
      <c r="AI225" s="45">
        <f t="shared" si="54"/>
        <v>0</v>
      </c>
      <c r="AJ225" s="45">
        <f t="shared" si="55"/>
        <v>0</v>
      </c>
      <c r="AK225" s="45">
        <f t="shared" si="56"/>
        <v>0</v>
      </c>
      <c r="AL225" s="45">
        <f t="shared" si="57"/>
        <v>0</v>
      </c>
      <c r="AM225" s="45">
        <f t="shared" si="58"/>
        <v>0</v>
      </c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</row>
    <row r="226" spans="1:63">
      <c r="A226" s="43"/>
      <c r="B226" s="43"/>
      <c r="C226" s="101"/>
      <c r="D226" s="101"/>
      <c r="E226" s="101"/>
      <c r="F226" s="102"/>
      <c r="G226" s="103"/>
      <c r="H226" s="102"/>
      <c r="I226" s="102"/>
      <c r="J226" s="102"/>
      <c r="K226" s="102"/>
      <c r="L226" s="102" t="e">
        <f>IF(J226="WAT",IF(I226="PS","Pumped Storage","Hydro"),VLOOKUP(J226,Instructions!$E$3:$F$42,2,FALSE))</f>
        <v>#N/A</v>
      </c>
      <c r="M226" s="104"/>
      <c r="N226" s="104"/>
      <c r="O226" s="105"/>
      <c r="P226" s="45"/>
      <c r="Q226" s="45"/>
      <c r="R226" s="45">
        <f t="shared" si="39"/>
        <v>0</v>
      </c>
      <c r="S226" s="45">
        <f t="shared" si="60"/>
        <v>0</v>
      </c>
      <c r="T226" s="45">
        <f t="shared" si="60"/>
        <v>0</v>
      </c>
      <c r="U226" s="45">
        <f t="shared" si="40"/>
        <v>0</v>
      </c>
      <c r="V226" s="45">
        <f t="shared" si="41"/>
        <v>0</v>
      </c>
      <c r="W226" s="45">
        <f t="shared" si="42"/>
        <v>0</v>
      </c>
      <c r="X226" s="45">
        <f t="shared" si="43"/>
        <v>0</v>
      </c>
      <c r="Y226" s="45">
        <f t="shared" si="44"/>
        <v>0</v>
      </c>
      <c r="Z226" s="45">
        <f t="shared" si="45"/>
        <v>0</v>
      </c>
      <c r="AA226" s="45">
        <f t="shared" si="46"/>
        <v>0</v>
      </c>
      <c r="AB226" s="45">
        <f t="shared" si="47"/>
        <v>0</v>
      </c>
      <c r="AC226" s="45">
        <f t="shared" si="48"/>
        <v>0</v>
      </c>
      <c r="AD226" s="45">
        <f t="shared" si="49"/>
        <v>0</v>
      </c>
      <c r="AE226" s="45">
        <f t="shared" si="50"/>
        <v>0</v>
      </c>
      <c r="AF226" s="45">
        <f t="shared" si="51"/>
        <v>0</v>
      </c>
      <c r="AG226" s="45">
        <f t="shared" si="52"/>
        <v>0</v>
      </c>
      <c r="AH226" s="45">
        <f t="shared" si="53"/>
        <v>0</v>
      </c>
      <c r="AI226" s="45">
        <f t="shared" si="54"/>
        <v>0</v>
      </c>
      <c r="AJ226" s="45">
        <f t="shared" si="55"/>
        <v>0</v>
      </c>
      <c r="AK226" s="45">
        <f t="shared" si="56"/>
        <v>0</v>
      </c>
      <c r="AL226" s="45">
        <f t="shared" si="57"/>
        <v>0</v>
      </c>
      <c r="AM226" s="45">
        <f t="shared" si="58"/>
        <v>0</v>
      </c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</row>
    <row r="227" spans="1:63">
      <c r="A227" s="43"/>
      <c r="B227" s="43"/>
      <c r="C227" s="101"/>
      <c r="D227" s="101"/>
      <c r="E227" s="101"/>
      <c r="F227" s="102"/>
      <c r="G227" s="103"/>
      <c r="H227" s="102"/>
      <c r="I227" s="102"/>
      <c r="J227" s="102"/>
      <c r="K227" s="102"/>
      <c r="L227" s="102" t="e">
        <f>IF(J227="WAT",IF(I227="PS","Pumped Storage","Hydro"),VLOOKUP(J227,Instructions!$E$3:$F$42,2,FALSE))</f>
        <v>#N/A</v>
      </c>
      <c r="M227" s="104"/>
      <c r="N227" s="104"/>
      <c r="O227" s="105"/>
      <c r="P227" s="45"/>
      <c r="Q227" s="45"/>
      <c r="R227" s="45">
        <f t="shared" si="39"/>
        <v>0</v>
      </c>
      <c r="S227" s="45">
        <f t="shared" si="60"/>
        <v>0</v>
      </c>
      <c r="T227" s="45">
        <f t="shared" si="60"/>
        <v>0</v>
      </c>
      <c r="U227" s="45">
        <f t="shared" si="40"/>
        <v>0</v>
      </c>
      <c r="V227" s="45">
        <f t="shared" si="41"/>
        <v>0</v>
      </c>
      <c r="W227" s="45">
        <f t="shared" si="42"/>
        <v>0</v>
      </c>
      <c r="X227" s="45">
        <f t="shared" si="43"/>
        <v>0</v>
      </c>
      <c r="Y227" s="45">
        <f t="shared" si="44"/>
        <v>0</v>
      </c>
      <c r="Z227" s="45">
        <f t="shared" si="45"/>
        <v>0</v>
      </c>
      <c r="AA227" s="45">
        <f t="shared" si="46"/>
        <v>0</v>
      </c>
      <c r="AB227" s="45">
        <f t="shared" si="47"/>
        <v>0</v>
      </c>
      <c r="AC227" s="45">
        <f t="shared" si="48"/>
        <v>0</v>
      </c>
      <c r="AD227" s="45">
        <f t="shared" si="49"/>
        <v>0</v>
      </c>
      <c r="AE227" s="45">
        <f t="shared" si="50"/>
        <v>0</v>
      </c>
      <c r="AF227" s="45">
        <f t="shared" si="51"/>
        <v>0</v>
      </c>
      <c r="AG227" s="45">
        <f t="shared" si="52"/>
        <v>0</v>
      </c>
      <c r="AH227" s="45">
        <f t="shared" si="53"/>
        <v>0</v>
      </c>
      <c r="AI227" s="45">
        <f t="shared" si="54"/>
        <v>0</v>
      </c>
      <c r="AJ227" s="45">
        <f t="shared" si="55"/>
        <v>0</v>
      </c>
      <c r="AK227" s="45">
        <f t="shared" si="56"/>
        <v>0</v>
      </c>
      <c r="AL227" s="45">
        <f t="shared" si="57"/>
        <v>0</v>
      </c>
      <c r="AM227" s="45">
        <f t="shared" si="58"/>
        <v>0</v>
      </c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</row>
    <row r="228" spans="1:63">
      <c r="A228" s="43"/>
      <c r="B228" s="43"/>
      <c r="C228" s="101"/>
      <c r="D228" s="101"/>
      <c r="E228" s="101"/>
      <c r="F228" s="102"/>
      <c r="G228" s="103"/>
      <c r="H228" s="102"/>
      <c r="I228" s="102"/>
      <c r="J228" s="102"/>
      <c r="K228" s="102"/>
      <c r="L228" s="102" t="e">
        <f>IF(J228="WAT",IF(I228="PS","Pumped Storage","Hydro"),VLOOKUP(J228,Instructions!$E$3:$F$42,2,FALSE))</f>
        <v>#N/A</v>
      </c>
      <c r="M228" s="104"/>
      <c r="N228" s="104"/>
      <c r="O228" s="105"/>
      <c r="P228" s="45"/>
      <c r="Q228" s="45"/>
      <c r="R228" s="45">
        <f t="shared" si="39"/>
        <v>0</v>
      </c>
      <c r="S228" s="45">
        <f t="shared" si="60"/>
        <v>0</v>
      </c>
      <c r="T228" s="45">
        <f t="shared" si="60"/>
        <v>0</v>
      </c>
      <c r="U228" s="45">
        <f t="shared" si="40"/>
        <v>0</v>
      </c>
      <c r="V228" s="45">
        <f t="shared" si="41"/>
        <v>0</v>
      </c>
      <c r="W228" s="45">
        <f t="shared" si="42"/>
        <v>0</v>
      </c>
      <c r="X228" s="45">
        <f t="shared" si="43"/>
        <v>0</v>
      </c>
      <c r="Y228" s="45">
        <f t="shared" si="44"/>
        <v>0</v>
      </c>
      <c r="Z228" s="45">
        <f t="shared" si="45"/>
        <v>0</v>
      </c>
      <c r="AA228" s="45">
        <f t="shared" si="46"/>
        <v>0</v>
      </c>
      <c r="AB228" s="45">
        <f t="shared" si="47"/>
        <v>0</v>
      </c>
      <c r="AC228" s="45">
        <f t="shared" si="48"/>
        <v>0</v>
      </c>
      <c r="AD228" s="45">
        <f t="shared" si="49"/>
        <v>0</v>
      </c>
      <c r="AE228" s="45">
        <f t="shared" si="50"/>
        <v>0</v>
      </c>
      <c r="AF228" s="45">
        <f t="shared" si="51"/>
        <v>0</v>
      </c>
      <c r="AG228" s="45">
        <f t="shared" si="52"/>
        <v>0</v>
      </c>
      <c r="AH228" s="45">
        <f t="shared" si="53"/>
        <v>0</v>
      </c>
      <c r="AI228" s="45">
        <f t="shared" si="54"/>
        <v>0</v>
      </c>
      <c r="AJ228" s="45">
        <f t="shared" si="55"/>
        <v>0</v>
      </c>
      <c r="AK228" s="45">
        <f t="shared" si="56"/>
        <v>0</v>
      </c>
      <c r="AL228" s="45">
        <f t="shared" si="57"/>
        <v>0</v>
      </c>
      <c r="AM228" s="45">
        <f t="shared" si="58"/>
        <v>0</v>
      </c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</row>
    <row r="229" spans="1:63">
      <c r="A229" s="43"/>
      <c r="B229" s="43"/>
      <c r="C229" s="101"/>
      <c r="D229" s="101"/>
      <c r="E229" s="101"/>
      <c r="F229" s="102"/>
      <c r="G229" s="103"/>
      <c r="H229" s="102"/>
      <c r="I229" s="102"/>
      <c r="J229" s="102"/>
      <c r="K229" s="102"/>
      <c r="L229" s="102" t="e">
        <f>IF(J229="WAT",IF(I229="PS","Pumped Storage","Hydro"),VLOOKUP(J229,Instructions!$E$3:$F$42,2,FALSE))</f>
        <v>#N/A</v>
      </c>
      <c r="M229" s="104"/>
      <c r="N229" s="104"/>
      <c r="O229" s="105"/>
      <c r="P229" s="45"/>
      <c r="Q229" s="45"/>
      <c r="R229" s="45">
        <f t="shared" si="39"/>
        <v>0</v>
      </c>
      <c r="S229" s="45">
        <f t="shared" si="60"/>
        <v>0</v>
      </c>
      <c r="T229" s="45">
        <f t="shared" si="60"/>
        <v>0</v>
      </c>
      <c r="U229" s="45">
        <f t="shared" si="40"/>
        <v>0</v>
      </c>
      <c r="V229" s="45">
        <f t="shared" si="41"/>
        <v>0</v>
      </c>
      <c r="W229" s="45">
        <f t="shared" si="42"/>
        <v>0</v>
      </c>
      <c r="X229" s="45">
        <f t="shared" si="43"/>
        <v>0</v>
      </c>
      <c r="Y229" s="45">
        <f t="shared" si="44"/>
        <v>0</v>
      </c>
      <c r="Z229" s="45">
        <f t="shared" si="45"/>
        <v>0</v>
      </c>
      <c r="AA229" s="45">
        <f t="shared" si="46"/>
        <v>0</v>
      </c>
      <c r="AB229" s="45">
        <f t="shared" si="47"/>
        <v>0</v>
      </c>
      <c r="AC229" s="45">
        <f t="shared" si="48"/>
        <v>0</v>
      </c>
      <c r="AD229" s="45">
        <f t="shared" si="49"/>
        <v>0</v>
      </c>
      <c r="AE229" s="45">
        <f t="shared" si="50"/>
        <v>0</v>
      </c>
      <c r="AF229" s="45">
        <f t="shared" si="51"/>
        <v>0</v>
      </c>
      <c r="AG229" s="45">
        <f t="shared" si="52"/>
        <v>0</v>
      </c>
      <c r="AH229" s="45">
        <f t="shared" si="53"/>
        <v>0</v>
      </c>
      <c r="AI229" s="45">
        <f t="shared" si="54"/>
        <v>0</v>
      </c>
      <c r="AJ229" s="45">
        <f t="shared" si="55"/>
        <v>0</v>
      </c>
      <c r="AK229" s="45">
        <f t="shared" si="56"/>
        <v>0</v>
      </c>
      <c r="AL229" s="45">
        <f t="shared" si="57"/>
        <v>0</v>
      </c>
      <c r="AM229" s="45">
        <f t="shared" si="58"/>
        <v>0</v>
      </c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</row>
    <row r="230" spans="1:63">
      <c r="A230" s="43"/>
      <c r="B230" s="43"/>
      <c r="C230" s="101"/>
      <c r="D230" s="101"/>
      <c r="E230" s="101"/>
      <c r="F230" s="102"/>
      <c r="G230" s="103"/>
      <c r="H230" s="102"/>
      <c r="I230" s="102"/>
      <c r="J230" s="102"/>
      <c r="K230" s="102"/>
      <c r="L230" s="102" t="e">
        <f>IF(J230="WAT",IF(I230="PS","Pumped Storage","Hydro"),VLOOKUP(J230,Instructions!$E$3:$F$42,2,FALSE))</f>
        <v>#N/A</v>
      </c>
      <c r="M230" s="104"/>
      <c r="N230" s="104"/>
      <c r="O230" s="105"/>
      <c r="P230" s="45"/>
      <c r="Q230" s="45"/>
      <c r="R230" s="45">
        <f t="shared" si="39"/>
        <v>0</v>
      </c>
      <c r="S230" s="45">
        <f t="shared" si="60"/>
        <v>0</v>
      </c>
      <c r="T230" s="45">
        <f t="shared" si="60"/>
        <v>0</v>
      </c>
      <c r="U230" s="45">
        <f t="shared" si="40"/>
        <v>0</v>
      </c>
      <c r="V230" s="45">
        <f t="shared" si="41"/>
        <v>0</v>
      </c>
      <c r="W230" s="45">
        <f t="shared" si="42"/>
        <v>0</v>
      </c>
      <c r="X230" s="45">
        <f t="shared" si="43"/>
        <v>0</v>
      </c>
      <c r="Y230" s="45">
        <f t="shared" si="44"/>
        <v>0</v>
      </c>
      <c r="Z230" s="45">
        <f t="shared" si="45"/>
        <v>0</v>
      </c>
      <c r="AA230" s="45">
        <f t="shared" si="46"/>
        <v>0</v>
      </c>
      <c r="AB230" s="45">
        <f t="shared" si="47"/>
        <v>0</v>
      </c>
      <c r="AC230" s="45">
        <f t="shared" si="48"/>
        <v>0</v>
      </c>
      <c r="AD230" s="45">
        <f t="shared" si="49"/>
        <v>0</v>
      </c>
      <c r="AE230" s="45">
        <f t="shared" si="50"/>
        <v>0</v>
      </c>
      <c r="AF230" s="45">
        <f t="shared" si="51"/>
        <v>0</v>
      </c>
      <c r="AG230" s="45">
        <f t="shared" si="52"/>
        <v>0</v>
      </c>
      <c r="AH230" s="45">
        <f t="shared" si="53"/>
        <v>0</v>
      </c>
      <c r="AI230" s="45">
        <f t="shared" si="54"/>
        <v>0</v>
      </c>
      <c r="AJ230" s="45">
        <f t="shared" si="55"/>
        <v>0</v>
      </c>
      <c r="AK230" s="45">
        <f t="shared" si="56"/>
        <v>0</v>
      </c>
      <c r="AL230" s="45">
        <f t="shared" si="57"/>
        <v>0</v>
      </c>
      <c r="AM230" s="45">
        <f t="shared" si="58"/>
        <v>0</v>
      </c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</row>
    <row r="231" spans="1:63">
      <c r="A231" s="43"/>
      <c r="B231" s="43"/>
      <c r="C231" s="101"/>
      <c r="D231" s="101"/>
      <c r="E231" s="101"/>
      <c r="F231" s="102"/>
      <c r="G231" s="103"/>
      <c r="H231" s="102"/>
      <c r="I231" s="102"/>
      <c r="J231" s="102"/>
      <c r="K231" s="102"/>
      <c r="L231" s="102" t="e">
        <f>IF(J231="WAT",IF(I231="PS","Pumped Storage","Hydro"),VLOOKUP(J231,Instructions!$E$3:$F$42,2,FALSE))</f>
        <v>#N/A</v>
      </c>
      <c r="M231" s="104"/>
      <c r="N231" s="104"/>
      <c r="O231" s="105"/>
      <c r="P231" s="45"/>
      <c r="Q231" s="45"/>
      <c r="R231" s="45">
        <f t="shared" si="39"/>
        <v>0</v>
      </c>
      <c r="S231" s="45">
        <f t="shared" si="60"/>
        <v>0</v>
      </c>
      <c r="T231" s="45">
        <f t="shared" si="60"/>
        <v>0</v>
      </c>
      <c r="U231" s="45">
        <f t="shared" si="40"/>
        <v>0</v>
      </c>
      <c r="V231" s="45">
        <f t="shared" si="41"/>
        <v>0</v>
      </c>
      <c r="W231" s="45">
        <f t="shared" si="42"/>
        <v>0</v>
      </c>
      <c r="X231" s="45">
        <f t="shared" si="43"/>
        <v>0</v>
      </c>
      <c r="Y231" s="45">
        <f t="shared" si="44"/>
        <v>0</v>
      </c>
      <c r="Z231" s="45">
        <f t="shared" si="45"/>
        <v>0</v>
      </c>
      <c r="AA231" s="45">
        <f t="shared" si="46"/>
        <v>0</v>
      </c>
      <c r="AB231" s="45">
        <f t="shared" si="47"/>
        <v>0</v>
      </c>
      <c r="AC231" s="45">
        <f t="shared" si="48"/>
        <v>0</v>
      </c>
      <c r="AD231" s="45">
        <f t="shared" si="49"/>
        <v>0</v>
      </c>
      <c r="AE231" s="45">
        <f t="shared" si="50"/>
        <v>0</v>
      </c>
      <c r="AF231" s="45">
        <f t="shared" si="51"/>
        <v>0</v>
      </c>
      <c r="AG231" s="45">
        <f t="shared" si="52"/>
        <v>0</v>
      </c>
      <c r="AH231" s="45">
        <f t="shared" si="53"/>
        <v>0</v>
      </c>
      <c r="AI231" s="45">
        <f t="shared" si="54"/>
        <v>0</v>
      </c>
      <c r="AJ231" s="45">
        <f t="shared" si="55"/>
        <v>0</v>
      </c>
      <c r="AK231" s="45">
        <f t="shared" si="56"/>
        <v>0</v>
      </c>
      <c r="AL231" s="45">
        <f t="shared" si="57"/>
        <v>0</v>
      </c>
      <c r="AM231" s="45">
        <f t="shared" si="58"/>
        <v>0</v>
      </c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</row>
    <row r="232" spans="1:63">
      <c r="A232" s="43"/>
      <c r="B232" s="43"/>
      <c r="C232" s="101"/>
      <c r="D232" s="101"/>
      <c r="E232" s="101"/>
      <c r="F232" s="102"/>
      <c r="G232" s="103"/>
      <c r="H232" s="102"/>
      <c r="I232" s="102"/>
      <c r="J232" s="102"/>
      <c r="K232" s="102"/>
      <c r="L232" s="102" t="e">
        <f>IF(J232="WAT",IF(I232="PS","Pumped Storage","Hydro"),VLOOKUP(J232,Instructions!$E$3:$F$42,2,FALSE))</f>
        <v>#N/A</v>
      </c>
      <c r="M232" s="104"/>
      <c r="N232" s="104"/>
      <c r="O232" s="105"/>
      <c r="P232" s="45"/>
      <c r="Q232" s="45"/>
      <c r="R232" s="45">
        <f t="shared" si="39"/>
        <v>0</v>
      </c>
      <c r="S232" s="45">
        <f t="shared" si="60"/>
        <v>0</v>
      </c>
      <c r="T232" s="45">
        <f t="shared" si="60"/>
        <v>0</v>
      </c>
      <c r="U232" s="45">
        <f t="shared" si="40"/>
        <v>0</v>
      </c>
      <c r="V232" s="45">
        <f t="shared" si="41"/>
        <v>0</v>
      </c>
      <c r="W232" s="45">
        <f t="shared" si="42"/>
        <v>0</v>
      </c>
      <c r="X232" s="45">
        <f t="shared" si="43"/>
        <v>0</v>
      </c>
      <c r="Y232" s="45">
        <f t="shared" si="44"/>
        <v>0</v>
      </c>
      <c r="Z232" s="45">
        <f t="shared" si="45"/>
        <v>0</v>
      </c>
      <c r="AA232" s="45">
        <f t="shared" si="46"/>
        <v>0</v>
      </c>
      <c r="AB232" s="45">
        <f t="shared" si="47"/>
        <v>0</v>
      </c>
      <c r="AC232" s="45">
        <f t="shared" si="48"/>
        <v>0</v>
      </c>
      <c r="AD232" s="45">
        <f t="shared" si="49"/>
        <v>0</v>
      </c>
      <c r="AE232" s="45">
        <f t="shared" si="50"/>
        <v>0</v>
      </c>
      <c r="AF232" s="45">
        <f t="shared" si="51"/>
        <v>0</v>
      </c>
      <c r="AG232" s="45">
        <f t="shared" si="52"/>
        <v>0</v>
      </c>
      <c r="AH232" s="45">
        <f t="shared" si="53"/>
        <v>0</v>
      </c>
      <c r="AI232" s="45">
        <f t="shared" si="54"/>
        <v>0</v>
      </c>
      <c r="AJ232" s="45">
        <f t="shared" si="55"/>
        <v>0</v>
      </c>
      <c r="AK232" s="45">
        <f t="shared" si="56"/>
        <v>0</v>
      </c>
      <c r="AL232" s="45">
        <f t="shared" si="57"/>
        <v>0</v>
      </c>
      <c r="AM232" s="45">
        <f t="shared" si="58"/>
        <v>0</v>
      </c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</row>
    <row r="233" spans="1:63">
      <c r="A233" s="43"/>
      <c r="B233" s="43"/>
      <c r="C233" s="101"/>
      <c r="D233" s="101"/>
      <c r="E233" s="101"/>
      <c r="F233" s="102"/>
      <c r="G233" s="103"/>
      <c r="H233" s="102"/>
      <c r="I233" s="102"/>
      <c r="J233" s="102"/>
      <c r="K233" s="102"/>
      <c r="L233" s="102" t="e">
        <f>IF(J233="WAT",IF(I233="PS","Pumped Storage","Hydro"),VLOOKUP(J233,Instructions!$E$3:$F$42,2,FALSE))</f>
        <v>#N/A</v>
      </c>
      <c r="M233" s="104"/>
      <c r="N233" s="104"/>
      <c r="O233" s="105"/>
      <c r="P233" s="45"/>
      <c r="Q233" s="45"/>
      <c r="R233" s="45">
        <f t="shared" si="39"/>
        <v>0</v>
      </c>
      <c r="S233" s="45">
        <f t="shared" si="60"/>
        <v>0</v>
      </c>
      <c r="T233" s="45">
        <f t="shared" si="60"/>
        <v>0</v>
      </c>
      <c r="U233" s="45">
        <f t="shared" si="40"/>
        <v>0</v>
      </c>
      <c r="V233" s="45">
        <f t="shared" si="41"/>
        <v>0</v>
      </c>
      <c r="W233" s="45">
        <f t="shared" si="42"/>
        <v>0</v>
      </c>
      <c r="X233" s="45">
        <f t="shared" si="43"/>
        <v>0</v>
      </c>
      <c r="Y233" s="45">
        <f t="shared" si="44"/>
        <v>0</v>
      </c>
      <c r="Z233" s="45">
        <f t="shared" si="45"/>
        <v>0</v>
      </c>
      <c r="AA233" s="45">
        <f t="shared" si="46"/>
        <v>0</v>
      </c>
      <c r="AB233" s="45">
        <f t="shared" si="47"/>
        <v>0</v>
      </c>
      <c r="AC233" s="45">
        <f t="shared" si="48"/>
        <v>0</v>
      </c>
      <c r="AD233" s="45">
        <f t="shared" si="49"/>
        <v>0</v>
      </c>
      <c r="AE233" s="45">
        <f t="shared" si="50"/>
        <v>0</v>
      </c>
      <c r="AF233" s="45">
        <f t="shared" si="51"/>
        <v>0</v>
      </c>
      <c r="AG233" s="45">
        <f t="shared" si="52"/>
        <v>0</v>
      </c>
      <c r="AH233" s="45">
        <f t="shared" si="53"/>
        <v>0</v>
      </c>
      <c r="AI233" s="45">
        <f t="shared" si="54"/>
        <v>0</v>
      </c>
      <c r="AJ233" s="45">
        <f t="shared" si="55"/>
        <v>0</v>
      </c>
      <c r="AK233" s="45">
        <f t="shared" si="56"/>
        <v>0</v>
      </c>
      <c r="AL233" s="45">
        <f t="shared" si="57"/>
        <v>0</v>
      </c>
      <c r="AM233" s="45">
        <f t="shared" si="58"/>
        <v>0</v>
      </c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</row>
    <row r="234" spans="1:63">
      <c r="A234" s="43"/>
      <c r="B234" s="43"/>
      <c r="C234" s="101"/>
      <c r="D234" s="101"/>
      <c r="E234" s="101"/>
      <c r="F234" s="102"/>
      <c r="G234" s="103"/>
      <c r="H234" s="102"/>
      <c r="I234" s="102"/>
      <c r="J234" s="102"/>
      <c r="K234" s="102"/>
      <c r="L234" s="102" t="e">
        <f>IF(J234="WAT",IF(I234="PS","Pumped Storage","Hydro"),VLOOKUP(J234,Instructions!$E$3:$F$42,2,FALSE))</f>
        <v>#N/A</v>
      </c>
      <c r="M234" s="104"/>
      <c r="N234" s="104"/>
      <c r="O234" s="105"/>
      <c r="P234" s="45"/>
      <c r="Q234" s="45"/>
      <c r="R234" s="45">
        <f t="shared" si="39"/>
        <v>0</v>
      </c>
      <c r="S234" s="45">
        <f t="shared" si="60"/>
        <v>0</v>
      </c>
      <c r="T234" s="45">
        <f t="shared" si="60"/>
        <v>0</v>
      </c>
      <c r="U234" s="45">
        <f t="shared" si="40"/>
        <v>0</v>
      </c>
      <c r="V234" s="45">
        <f t="shared" si="41"/>
        <v>0</v>
      </c>
      <c r="W234" s="45">
        <f t="shared" si="42"/>
        <v>0</v>
      </c>
      <c r="X234" s="45">
        <f t="shared" si="43"/>
        <v>0</v>
      </c>
      <c r="Y234" s="45">
        <f t="shared" si="44"/>
        <v>0</v>
      </c>
      <c r="Z234" s="45">
        <f t="shared" si="45"/>
        <v>0</v>
      </c>
      <c r="AA234" s="45">
        <f t="shared" si="46"/>
        <v>0</v>
      </c>
      <c r="AB234" s="45">
        <f t="shared" si="47"/>
        <v>0</v>
      </c>
      <c r="AC234" s="45">
        <f t="shared" si="48"/>
        <v>0</v>
      </c>
      <c r="AD234" s="45">
        <f t="shared" si="49"/>
        <v>0</v>
      </c>
      <c r="AE234" s="45">
        <f t="shared" si="50"/>
        <v>0</v>
      </c>
      <c r="AF234" s="45">
        <f t="shared" si="51"/>
        <v>0</v>
      </c>
      <c r="AG234" s="45">
        <f t="shared" si="52"/>
        <v>0</v>
      </c>
      <c r="AH234" s="45">
        <f t="shared" si="53"/>
        <v>0</v>
      </c>
      <c r="AI234" s="45">
        <f t="shared" si="54"/>
        <v>0</v>
      </c>
      <c r="AJ234" s="45">
        <f t="shared" si="55"/>
        <v>0</v>
      </c>
      <c r="AK234" s="45">
        <f t="shared" si="56"/>
        <v>0</v>
      </c>
      <c r="AL234" s="45">
        <f t="shared" si="57"/>
        <v>0</v>
      </c>
      <c r="AM234" s="45">
        <f t="shared" si="58"/>
        <v>0</v>
      </c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</row>
    <row r="235" spans="1:63">
      <c r="A235" s="43"/>
      <c r="B235" s="43"/>
      <c r="C235" s="101"/>
      <c r="D235" s="101"/>
      <c r="E235" s="101"/>
      <c r="F235" s="102"/>
      <c r="G235" s="103"/>
      <c r="H235" s="102"/>
      <c r="I235" s="102"/>
      <c r="J235" s="102"/>
      <c r="K235" s="102"/>
      <c r="L235" s="102" t="e">
        <f>IF(J235="WAT",IF(I235="PS","Pumped Storage","Hydro"),VLOOKUP(J235,Instructions!$E$3:$F$42,2,FALSE))</f>
        <v>#N/A</v>
      </c>
      <c r="M235" s="104"/>
      <c r="N235" s="104"/>
      <c r="O235" s="105"/>
      <c r="P235" s="45"/>
      <c r="Q235" s="45"/>
      <c r="R235" s="45">
        <f t="shared" si="39"/>
        <v>0</v>
      </c>
      <c r="S235" s="45">
        <f t="shared" si="60"/>
        <v>0</v>
      </c>
      <c r="T235" s="45">
        <f t="shared" si="60"/>
        <v>0</v>
      </c>
      <c r="U235" s="45">
        <f t="shared" si="40"/>
        <v>0</v>
      </c>
      <c r="V235" s="45">
        <f t="shared" si="41"/>
        <v>0</v>
      </c>
      <c r="W235" s="45">
        <f t="shared" si="42"/>
        <v>0</v>
      </c>
      <c r="X235" s="45">
        <f t="shared" si="43"/>
        <v>0</v>
      </c>
      <c r="Y235" s="45">
        <f t="shared" si="44"/>
        <v>0</v>
      </c>
      <c r="Z235" s="45">
        <f t="shared" si="45"/>
        <v>0</v>
      </c>
      <c r="AA235" s="45">
        <f t="shared" si="46"/>
        <v>0</v>
      </c>
      <c r="AB235" s="45">
        <f t="shared" si="47"/>
        <v>0</v>
      </c>
      <c r="AC235" s="45">
        <f t="shared" si="48"/>
        <v>0</v>
      </c>
      <c r="AD235" s="45">
        <f t="shared" si="49"/>
        <v>0</v>
      </c>
      <c r="AE235" s="45">
        <f t="shared" si="50"/>
        <v>0</v>
      </c>
      <c r="AF235" s="45">
        <f t="shared" si="51"/>
        <v>0</v>
      </c>
      <c r="AG235" s="45">
        <f t="shared" si="52"/>
        <v>0</v>
      </c>
      <c r="AH235" s="45">
        <f t="shared" si="53"/>
        <v>0</v>
      </c>
      <c r="AI235" s="45">
        <f t="shared" si="54"/>
        <v>0</v>
      </c>
      <c r="AJ235" s="45">
        <f t="shared" si="55"/>
        <v>0</v>
      </c>
      <c r="AK235" s="45">
        <f t="shared" si="56"/>
        <v>0</v>
      </c>
      <c r="AL235" s="45">
        <f t="shared" si="57"/>
        <v>0</v>
      </c>
      <c r="AM235" s="45">
        <f t="shared" si="58"/>
        <v>0</v>
      </c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</row>
    <row r="236" spans="1:63">
      <c r="A236" s="43"/>
      <c r="B236" s="43"/>
      <c r="C236" s="101"/>
      <c r="D236" s="101"/>
      <c r="E236" s="101"/>
      <c r="F236" s="102"/>
      <c r="G236" s="103"/>
      <c r="H236" s="102"/>
      <c r="I236" s="102"/>
      <c r="J236" s="102"/>
      <c r="K236" s="102"/>
      <c r="L236" s="102" t="e">
        <f>IF(J236="WAT",IF(I236="PS","Pumped Storage","Hydro"),VLOOKUP(J236,Instructions!$E$3:$F$42,2,FALSE))</f>
        <v>#N/A</v>
      </c>
      <c r="M236" s="104"/>
      <c r="N236" s="104"/>
      <c r="O236" s="105"/>
      <c r="P236" s="45"/>
      <c r="Q236" s="45"/>
      <c r="R236" s="45">
        <f t="shared" si="39"/>
        <v>0</v>
      </c>
      <c r="S236" s="45">
        <f t="shared" si="60"/>
        <v>0</v>
      </c>
      <c r="T236" s="45">
        <f t="shared" si="60"/>
        <v>0</v>
      </c>
      <c r="U236" s="45">
        <f t="shared" si="40"/>
        <v>0</v>
      </c>
      <c r="V236" s="45">
        <f t="shared" si="41"/>
        <v>0</v>
      </c>
      <c r="W236" s="45">
        <f t="shared" si="42"/>
        <v>0</v>
      </c>
      <c r="X236" s="45">
        <f t="shared" si="43"/>
        <v>0</v>
      </c>
      <c r="Y236" s="45">
        <f t="shared" si="44"/>
        <v>0</v>
      </c>
      <c r="Z236" s="45">
        <f t="shared" si="45"/>
        <v>0</v>
      </c>
      <c r="AA236" s="45">
        <f t="shared" si="46"/>
        <v>0</v>
      </c>
      <c r="AB236" s="45">
        <f t="shared" si="47"/>
        <v>0</v>
      </c>
      <c r="AC236" s="45">
        <f t="shared" si="48"/>
        <v>0</v>
      </c>
      <c r="AD236" s="45">
        <f t="shared" si="49"/>
        <v>0</v>
      </c>
      <c r="AE236" s="45">
        <f t="shared" si="50"/>
        <v>0</v>
      </c>
      <c r="AF236" s="45">
        <f t="shared" si="51"/>
        <v>0</v>
      </c>
      <c r="AG236" s="45">
        <f t="shared" si="52"/>
        <v>0</v>
      </c>
      <c r="AH236" s="45">
        <f t="shared" si="53"/>
        <v>0</v>
      </c>
      <c r="AI236" s="45">
        <f t="shared" si="54"/>
        <v>0</v>
      </c>
      <c r="AJ236" s="45">
        <f t="shared" si="55"/>
        <v>0</v>
      </c>
      <c r="AK236" s="45">
        <f t="shared" si="56"/>
        <v>0</v>
      </c>
      <c r="AL236" s="45">
        <f t="shared" si="57"/>
        <v>0</v>
      </c>
      <c r="AM236" s="45">
        <f t="shared" si="58"/>
        <v>0</v>
      </c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</row>
    <row r="237" spans="1:63">
      <c r="A237" s="43"/>
      <c r="B237" s="43"/>
      <c r="C237" s="101"/>
      <c r="D237" s="101"/>
      <c r="E237" s="101"/>
      <c r="F237" s="102"/>
      <c r="G237" s="103"/>
      <c r="H237" s="102"/>
      <c r="I237" s="102"/>
      <c r="J237" s="102"/>
      <c r="K237" s="102"/>
      <c r="L237" s="102" t="e">
        <f>IF(J237="WAT",IF(I237="PS","Pumped Storage","Hydro"),VLOOKUP(J237,Instructions!$E$3:$F$42,2,FALSE))</f>
        <v>#N/A</v>
      </c>
      <c r="M237" s="104"/>
      <c r="N237" s="104"/>
      <c r="O237" s="105"/>
      <c r="P237" s="45"/>
      <c r="Q237" s="45"/>
      <c r="R237" s="45">
        <f t="shared" si="39"/>
        <v>0</v>
      </c>
      <c r="S237" s="45">
        <f t="shared" si="60"/>
        <v>0</v>
      </c>
      <c r="T237" s="45">
        <f t="shared" si="60"/>
        <v>0</v>
      </c>
      <c r="U237" s="45">
        <f t="shared" si="40"/>
        <v>0</v>
      </c>
      <c r="V237" s="45">
        <f t="shared" si="41"/>
        <v>0</v>
      </c>
      <c r="W237" s="45">
        <f t="shared" si="42"/>
        <v>0</v>
      </c>
      <c r="X237" s="45">
        <f t="shared" si="43"/>
        <v>0</v>
      </c>
      <c r="Y237" s="45">
        <f t="shared" si="44"/>
        <v>0</v>
      </c>
      <c r="Z237" s="45">
        <f t="shared" si="45"/>
        <v>0</v>
      </c>
      <c r="AA237" s="45">
        <f t="shared" si="46"/>
        <v>0</v>
      </c>
      <c r="AB237" s="45">
        <f t="shared" si="47"/>
        <v>0</v>
      </c>
      <c r="AC237" s="45">
        <f t="shared" si="48"/>
        <v>0</v>
      </c>
      <c r="AD237" s="45">
        <f t="shared" si="49"/>
        <v>0</v>
      </c>
      <c r="AE237" s="45">
        <f t="shared" si="50"/>
        <v>0</v>
      </c>
      <c r="AF237" s="45">
        <f t="shared" si="51"/>
        <v>0</v>
      </c>
      <c r="AG237" s="45">
        <f t="shared" si="52"/>
        <v>0</v>
      </c>
      <c r="AH237" s="45">
        <f t="shared" si="53"/>
        <v>0</v>
      </c>
      <c r="AI237" s="45">
        <f t="shared" si="54"/>
        <v>0</v>
      </c>
      <c r="AJ237" s="45">
        <f t="shared" si="55"/>
        <v>0</v>
      </c>
      <c r="AK237" s="45">
        <f t="shared" si="56"/>
        <v>0</v>
      </c>
      <c r="AL237" s="45">
        <f t="shared" si="57"/>
        <v>0</v>
      </c>
      <c r="AM237" s="45">
        <f t="shared" si="58"/>
        <v>0</v>
      </c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</row>
    <row r="238" spans="1:63">
      <c r="A238" s="43"/>
      <c r="B238" s="43"/>
      <c r="C238" s="101"/>
      <c r="D238" s="101"/>
      <c r="E238" s="101"/>
      <c r="F238" s="102"/>
      <c r="G238" s="103"/>
      <c r="H238" s="102"/>
      <c r="I238" s="102"/>
      <c r="J238" s="102"/>
      <c r="K238" s="102"/>
      <c r="L238" s="102" t="e">
        <f>IF(J238="WAT",IF(I238="PS","Pumped Storage","Hydro"),VLOOKUP(J238,Instructions!$E$3:$F$42,2,FALSE))</f>
        <v>#N/A</v>
      </c>
      <c r="M238" s="104"/>
      <c r="N238" s="104"/>
      <c r="O238" s="105"/>
      <c r="P238" s="45"/>
      <c r="Q238" s="45"/>
      <c r="R238" s="45">
        <f t="shared" si="39"/>
        <v>0</v>
      </c>
      <c r="S238" s="45">
        <f t="shared" si="60"/>
        <v>0</v>
      </c>
      <c r="T238" s="45">
        <f t="shared" si="60"/>
        <v>0</v>
      </c>
      <c r="U238" s="45">
        <f t="shared" si="40"/>
        <v>0</v>
      </c>
      <c r="V238" s="45">
        <f t="shared" si="41"/>
        <v>0</v>
      </c>
      <c r="W238" s="45">
        <f t="shared" si="42"/>
        <v>0</v>
      </c>
      <c r="X238" s="45">
        <f t="shared" si="43"/>
        <v>0</v>
      </c>
      <c r="Y238" s="45">
        <f t="shared" si="44"/>
        <v>0</v>
      </c>
      <c r="Z238" s="45">
        <f t="shared" si="45"/>
        <v>0</v>
      </c>
      <c r="AA238" s="45">
        <f t="shared" si="46"/>
        <v>0</v>
      </c>
      <c r="AB238" s="45">
        <f t="shared" si="47"/>
        <v>0</v>
      </c>
      <c r="AC238" s="45">
        <f t="shared" si="48"/>
        <v>0</v>
      </c>
      <c r="AD238" s="45">
        <f t="shared" si="49"/>
        <v>0</v>
      </c>
      <c r="AE238" s="45">
        <f t="shared" si="50"/>
        <v>0</v>
      </c>
      <c r="AF238" s="45">
        <f t="shared" si="51"/>
        <v>0</v>
      </c>
      <c r="AG238" s="45">
        <f t="shared" si="52"/>
        <v>0</v>
      </c>
      <c r="AH238" s="45">
        <f t="shared" si="53"/>
        <v>0</v>
      </c>
      <c r="AI238" s="45">
        <f t="shared" si="54"/>
        <v>0</v>
      </c>
      <c r="AJ238" s="45">
        <f t="shared" si="55"/>
        <v>0</v>
      </c>
      <c r="AK238" s="45">
        <f t="shared" si="56"/>
        <v>0</v>
      </c>
      <c r="AL238" s="45">
        <f t="shared" si="57"/>
        <v>0</v>
      </c>
      <c r="AM238" s="45">
        <f t="shared" si="58"/>
        <v>0</v>
      </c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</row>
    <row r="239" spans="1:63">
      <c r="A239" s="43"/>
      <c r="B239" s="43"/>
      <c r="C239" s="101"/>
      <c r="D239" s="101"/>
      <c r="E239" s="101"/>
      <c r="F239" s="102"/>
      <c r="G239" s="103"/>
      <c r="H239" s="102"/>
      <c r="I239" s="102"/>
      <c r="J239" s="102"/>
      <c r="K239" s="102"/>
      <c r="L239" s="102" t="e">
        <f>IF(J239="WAT",IF(I239="PS","Pumped Storage","Hydro"),VLOOKUP(J239,Instructions!$E$3:$F$42,2,FALSE))</f>
        <v>#N/A</v>
      </c>
      <c r="M239" s="104"/>
      <c r="N239" s="104"/>
      <c r="O239" s="105"/>
      <c r="P239" s="45"/>
      <c r="Q239" s="45"/>
      <c r="R239" s="45">
        <f t="shared" si="39"/>
        <v>0</v>
      </c>
      <c r="S239" s="45">
        <f t="shared" si="60"/>
        <v>0</v>
      </c>
      <c r="T239" s="45">
        <f t="shared" si="60"/>
        <v>0</v>
      </c>
      <c r="U239" s="45">
        <f t="shared" si="40"/>
        <v>0</v>
      </c>
      <c r="V239" s="45">
        <f t="shared" si="41"/>
        <v>0</v>
      </c>
      <c r="W239" s="45">
        <f t="shared" si="42"/>
        <v>0</v>
      </c>
      <c r="X239" s="45">
        <f t="shared" si="43"/>
        <v>0</v>
      </c>
      <c r="Y239" s="45">
        <f t="shared" si="44"/>
        <v>0</v>
      </c>
      <c r="Z239" s="45">
        <f t="shared" si="45"/>
        <v>0</v>
      </c>
      <c r="AA239" s="45">
        <f t="shared" si="46"/>
        <v>0</v>
      </c>
      <c r="AB239" s="45">
        <f t="shared" si="47"/>
        <v>0</v>
      </c>
      <c r="AC239" s="45">
        <f t="shared" si="48"/>
        <v>0</v>
      </c>
      <c r="AD239" s="45">
        <f t="shared" si="49"/>
        <v>0</v>
      </c>
      <c r="AE239" s="45">
        <f t="shared" si="50"/>
        <v>0</v>
      </c>
      <c r="AF239" s="45">
        <f t="shared" si="51"/>
        <v>0</v>
      </c>
      <c r="AG239" s="45">
        <f t="shared" si="52"/>
        <v>0</v>
      </c>
      <c r="AH239" s="45">
        <f t="shared" si="53"/>
        <v>0</v>
      </c>
      <c r="AI239" s="45">
        <f t="shared" si="54"/>
        <v>0</v>
      </c>
      <c r="AJ239" s="45">
        <f t="shared" si="55"/>
        <v>0</v>
      </c>
      <c r="AK239" s="45">
        <f t="shared" si="56"/>
        <v>0</v>
      </c>
      <c r="AL239" s="45">
        <f t="shared" si="57"/>
        <v>0</v>
      </c>
      <c r="AM239" s="45">
        <f t="shared" si="58"/>
        <v>0</v>
      </c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</row>
    <row r="240" spans="1:63">
      <c r="A240" s="43"/>
      <c r="B240" s="43"/>
      <c r="C240" s="101"/>
      <c r="D240" s="101"/>
      <c r="E240" s="101"/>
      <c r="F240" s="102"/>
      <c r="G240" s="103"/>
      <c r="H240" s="102"/>
      <c r="I240" s="102"/>
      <c r="J240" s="102"/>
      <c r="K240" s="102"/>
      <c r="L240" s="102" t="e">
        <f>IF(J240="WAT",IF(I240="PS","Pumped Storage","Hydro"),VLOOKUP(J240,Instructions!$E$3:$F$42,2,FALSE))</f>
        <v>#N/A</v>
      </c>
      <c r="M240" s="104"/>
      <c r="N240" s="104"/>
      <c r="O240" s="105"/>
      <c r="P240" s="45"/>
      <c r="Q240" s="45"/>
      <c r="R240" s="45">
        <f t="shared" si="39"/>
        <v>0</v>
      </c>
      <c r="S240" s="45">
        <f t="shared" si="60"/>
        <v>0</v>
      </c>
      <c r="T240" s="45">
        <f t="shared" si="60"/>
        <v>0</v>
      </c>
      <c r="U240" s="45">
        <f t="shared" si="40"/>
        <v>0</v>
      </c>
      <c r="V240" s="45">
        <f t="shared" si="41"/>
        <v>0</v>
      </c>
      <c r="W240" s="45">
        <f t="shared" si="42"/>
        <v>0</v>
      </c>
      <c r="X240" s="45">
        <f t="shared" si="43"/>
        <v>0</v>
      </c>
      <c r="Y240" s="45">
        <f t="shared" si="44"/>
        <v>0</v>
      </c>
      <c r="Z240" s="45">
        <f t="shared" si="45"/>
        <v>0</v>
      </c>
      <c r="AA240" s="45">
        <f t="shared" si="46"/>
        <v>0</v>
      </c>
      <c r="AB240" s="45">
        <f t="shared" si="47"/>
        <v>0</v>
      </c>
      <c r="AC240" s="45">
        <f t="shared" si="48"/>
        <v>0</v>
      </c>
      <c r="AD240" s="45">
        <f t="shared" si="49"/>
        <v>0</v>
      </c>
      <c r="AE240" s="45">
        <f t="shared" si="50"/>
        <v>0</v>
      </c>
      <c r="AF240" s="45">
        <f t="shared" si="51"/>
        <v>0</v>
      </c>
      <c r="AG240" s="45">
        <f t="shared" si="52"/>
        <v>0</v>
      </c>
      <c r="AH240" s="45">
        <f t="shared" si="53"/>
        <v>0</v>
      </c>
      <c r="AI240" s="45">
        <f t="shared" si="54"/>
        <v>0</v>
      </c>
      <c r="AJ240" s="45">
        <f t="shared" si="55"/>
        <v>0</v>
      </c>
      <c r="AK240" s="45">
        <f t="shared" si="56"/>
        <v>0</v>
      </c>
      <c r="AL240" s="45">
        <f t="shared" si="57"/>
        <v>0</v>
      </c>
      <c r="AM240" s="45">
        <f t="shared" si="58"/>
        <v>0</v>
      </c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</row>
    <row r="241" spans="1:63">
      <c r="A241" s="43"/>
      <c r="B241" s="43"/>
      <c r="C241" s="101"/>
      <c r="D241" s="101"/>
      <c r="E241" s="101"/>
      <c r="F241" s="102"/>
      <c r="G241" s="103"/>
      <c r="H241" s="102"/>
      <c r="I241" s="102"/>
      <c r="J241" s="102"/>
      <c r="K241" s="102"/>
      <c r="L241" s="102" t="e">
        <f>IF(J241="WAT",IF(I241="PS","Pumped Storage","Hydro"),VLOOKUP(J241,Instructions!$E$3:$F$42,2,FALSE))</f>
        <v>#N/A</v>
      </c>
      <c r="M241" s="104"/>
      <c r="N241" s="104"/>
      <c r="O241" s="105"/>
      <c r="P241" s="45"/>
      <c r="Q241" s="45"/>
      <c r="R241" s="45">
        <f t="shared" si="39"/>
        <v>0</v>
      </c>
      <c r="S241" s="45">
        <f t="shared" si="60"/>
        <v>0</v>
      </c>
      <c r="T241" s="45">
        <f t="shared" si="60"/>
        <v>0</v>
      </c>
      <c r="U241" s="45">
        <f t="shared" si="40"/>
        <v>0</v>
      </c>
      <c r="V241" s="45">
        <f t="shared" si="41"/>
        <v>0</v>
      </c>
      <c r="W241" s="45">
        <f t="shared" si="42"/>
        <v>0</v>
      </c>
      <c r="X241" s="45">
        <f t="shared" si="43"/>
        <v>0</v>
      </c>
      <c r="Y241" s="45">
        <f t="shared" si="44"/>
        <v>0</v>
      </c>
      <c r="Z241" s="45">
        <f t="shared" si="45"/>
        <v>0</v>
      </c>
      <c r="AA241" s="45">
        <f t="shared" si="46"/>
        <v>0</v>
      </c>
      <c r="AB241" s="45">
        <f t="shared" si="47"/>
        <v>0</v>
      </c>
      <c r="AC241" s="45">
        <f t="shared" si="48"/>
        <v>0</v>
      </c>
      <c r="AD241" s="45">
        <f t="shared" si="49"/>
        <v>0</v>
      </c>
      <c r="AE241" s="45">
        <f t="shared" si="50"/>
        <v>0</v>
      </c>
      <c r="AF241" s="45">
        <f t="shared" si="51"/>
        <v>0</v>
      </c>
      <c r="AG241" s="45">
        <f t="shared" si="52"/>
        <v>0</v>
      </c>
      <c r="AH241" s="45">
        <f t="shared" si="53"/>
        <v>0</v>
      </c>
      <c r="AI241" s="45">
        <f t="shared" si="54"/>
        <v>0</v>
      </c>
      <c r="AJ241" s="45">
        <f t="shared" si="55"/>
        <v>0</v>
      </c>
      <c r="AK241" s="45">
        <f t="shared" si="56"/>
        <v>0</v>
      </c>
      <c r="AL241" s="45">
        <f t="shared" si="57"/>
        <v>0</v>
      </c>
      <c r="AM241" s="45">
        <f t="shared" si="58"/>
        <v>0</v>
      </c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</row>
    <row r="242" spans="1:63">
      <c r="A242" s="43"/>
      <c r="B242" s="43"/>
      <c r="C242" s="101"/>
      <c r="D242" s="101"/>
      <c r="E242" s="101"/>
      <c r="F242" s="102"/>
      <c r="G242" s="103"/>
      <c r="H242" s="102"/>
      <c r="I242" s="102"/>
      <c r="J242" s="102"/>
      <c r="K242" s="102"/>
      <c r="L242" s="102" t="e">
        <f>IF(J242="WAT",IF(I242="PS","Pumped Storage","Hydro"),VLOOKUP(J242,Instructions!$E$3:$F$42,2,FALSE))</f>
        <v>#N/A</v>
      </c>
      <c r="M242" s="104"/>
      <c r="N242" s="104"/>
      <c r="O242" s="105"/>
      <c r="P242" s="45"/>
      <c r="Q242" s="45"/>
      <c r="R242" s="45">
        <f t="shared" si="39"/>
        <v>0</v>
      </c>
      <c r="S242" s="45">
        <f t="shared" si="60"/>
        <v>0</v>
      </c>
      <c r="T242" s="45">
        <f t="shared" si="60"/>
        <v>0</v>
      </c>
      <c r="U242" s="45">
        <f t="shared" si="40"/>
        <v>0</v>
      </c>
      <c r="V242" s="45">
        <f t="shared" si="41"/>
        <v>0</v>
      </c>
      <c r="W242" s="45">
        <f t="shared" si="42"/>
        <v>0</v>
      </c>
      <c r="X242" s="45">
        <f t="shared" si="43"/>
        <v>0</v>
      </c>
      <c r="Y242" s="45">
        <f t="shared" si="44"/>
        <v>0</v>
      </c>
      <c r="Z242" s="45">
        <f t="shared" si="45"/>
        <v>0</v>
      </c>
      <c r="AA242" s="45">
        <f t="shared" si="46"/>
        <v>0</v>
      </c>
      <c r="AB242" s="45">
        <f t="shared" si="47"/>
        <v>0</v>
      </c>
      <c r="AC242" s="45">
        <f t="shared" si="48"/>
        <v>0</v>
      </c>
      <c r="AD242" s="45">
        <f t="shared" si="49"/>
        <v>0</v>
      </c>
      <c r="AE242" s="45">
        <f t="shared" si="50"/>
        <v>0</v>
      </c>
      <c r="AF242" s="45">
        <f t="shared" si="51"/>
        <v>0</v>
      </c>
      <c r="AG242" s="45">
        <f t="shared" si="52"/>
        <v>0</v>
      </c>
      <c r="AH242" s="45">
        <f t="shared" si="53"/>
        <v>0</v>
      </c>
      <c r="AI242" s="45">
        <f t="shared" si="54"/>
        <v>0</v>
      </c>
      <c r="AJ242" s="45">
        <f t="shared" si="55"/>
        <v>0</v>
      </c>
      <c r="AK242" s="45">
        <f t="shared" si="56"/>
        <v>0</v>
      </c>
      <c r="AL242" s="45">
        <f t="shared" si="57"/>
        <v>0</v>
      </c>
      <c r="AM242" s="45">
        <f t="shared" si="58"/>
        <v>0</v>
      </c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</row>
    <row r="243" spans="1:63">
      <c r="A243" s="43"/>
      <c r="B243" s="43"/>
      <c r="C243" s="101"/>
      <c r="D243" s="101"/>
      <c r="E243" s="101"/>
      <c r="F243" s="102"/>
      <c r="G243" s="103"/>
      <c r="H243" s="102"/>
      <c r="I243" s="102"/>
      <c r="J243" s="102"/>
      <c r="K243" s="102"/>
      <c r="L243" s="102" t="e">
        <f>IF(J243="WAT",IF(I243="PS","Pumped Storage","Hydro"),VLOOKUP(J243,Instructions!$E$3:$F$42,2,FALSE))</f>
        <v>#N/A</v>
      </c>
      <c r="M243" s="104"/>
      <c r="N243" s="104"/>
      <c r="O243" s="105"/>
      <c r="P243" s="45"/>
      <c r="Q243" s="45"/>
      <c r="R243" s="45">
        <f t="shared" si="39"/>
        <v>0</v>
      </c>
      <c r="S243" s="45">
        <f t="shared" ref="S243:T262" si="61">R243</f>
        <v>0</v>
      </c>
      <c r="T243" s="45">
        <f t="shared" si="61"/>
        <v>0</v>
      </c>
      <c r="U243" s="45">
        <f t="shared" si="40"/>
        <v>0</v>
      </c>
      <c r="V243" s="45">
        <f t="shared" si="41"/>
        <v>0</v>
      </c>
      <c r="W243" s="45">
        <f t="shared" si="42"/>
        <v>0</v>
      </c>
      <c r="X243" s="45">
        <f t="shared" si="43"/>
        <v>0</v>
      </c>
      <c r="Y243" s="45">
        <f t="shared" si="44"/>
        <v>0</v>
      </c>
      <c r="Z243" s="45">
        <f t="shared" si="45"/>
        <v>0</v>
      </c>
      <c r="AA243" s="45">
        <f t="shared" si="46"/>
        <v>0</v>
      </c>
      <c r="AB243" s="45">
        <f t="shared" si="47"/>
        <v>0</v>
      </c>
      <c r="AC243" s="45">
        <f t="shared" si="48"/>
        <v>0</v>
      </c>
      <c r="AD243" s="45">
        <f t="shared" si="49"/>
        <v>0</v>
      </c>
      <c r="AE243" s="45">
        <f t="shared" si="50"/>
        <v>0</v>
      </c>
      <c r="AF243" s="45">
        <f t="shared" si="51"/>
        <v>0</v>
      </c>
      <c r="AG243" s="45">
        <f t="shared" si="52"/>
        <v>0</v>
      </c>
      <c r="AH243" s="45">
        <f t="shared" si="53"/>
        <v>0</v>
      </c>
      <c r="AI243" s="45">
        <f t="shared" si="54"/>
        <v>0</v>
      </c>
      <c r="AJ243" s="45">
        <f t="shared" si="55"/>
        <v>0</v>
      </c>
      <c r="AK243" s="45">
        <f t="shared" si="56"/>
        <v>0</v>
      </c>
      <c r="AL243" s="45">
        <f t="shared" si="57"/>
        <v>0</v>
      </c>
      <c r="AM243" s="45">
        <f t="shared" si="58"/>
        <v>0</v>
      </c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</row>
    <row r="244" spans="1:63">
      <c r="A244" s="43"/>
      <c r="B244" s="43"/>
      <c r="C244" s="101"/>
      <c r="D244" s="101"/>
      <c r="E244" s="101"/>
      <c r="F244" s="102"/>
      <c r="G244" s="103"/>
      <c r="H244" s="102"/>
      <c r="I244" s="102"/>
      <c r="J244" s="102"/>
      <c r="K244" s="102"/>
      <c r="L244" s="102" t="e">
        <f>IF(J244="WAT",IF(I244="PS","Pumped Storage","Hydro"),VLOOKUP(J244,Instructions!$E$3:$F$42,2,FALSE))</f>
        <v>#N/A</v>
      </c>
      <c r="M244" s="104"/>
      <c r="N244" s="104"/>
      <c r="O244" s="105"/>
      <c r="P244" s="45"/>
      <c r="Q244" s="45"/>
      <c r="R244" s="45">
        <f t="shared" si="39"/>
        <v>0</v>
      </c>
      <c r="S244" s="45">
        <f t="shared" si="61"/>
        <v>0</v>
      </c>
      <c r="T244" s="45">
        <f t="shared" si="61"/>
        <v>0</v>
      </c>
      <c r="U244" s="45">
        <f t="shared" si="40"/>
        <v>0</v>
      </c>
      <c r="V244" s="45">
        <f t="shared" si="41"/>
        <v>0</v>
      </c>
      <c r="W244" s="45">
        <f t="shared" si="42"/>
        <v>0</v>
      </c>
      <c r="X244" s="45">
        <f t="shared" si="43"/>
        <v>0</v>
      </c>
      <c r="Y244" s="45">
        <f t="shared" si="44"/>
        <v>0</v>
      </c>
      <c r="Z244" s="45">
        <f t="shared" si="45"/>
        <v>0</v>
      </c>
      <c r="AA244" s="45">
        <f t="shared" si="46"/>
        <v>0</v>
      </c>
      <c r="AB244" s="45">
        <f t="shared" si="47"/>
        <v>0</v>
      </c>
      <c r="AC244" s="45">
        <f t="shared" si="48"/>
        <v>0</v>
      </c>
      <c r="AD244" s="45">
        <f t="shared" si="49"/>
        <v>0</v>
      </c>
      <c r="AE244" s="45">
        <f t="shared" si="50"/>
        <v>0</v>
      </c>
      <c r="AF244" s="45">
        <f t="shared" si="51"/>
        <v>0</v>
      </c>
      <c r="AG244" s="45">
        <f t="shared" si="52"/>
        <v>0</v>
      </c>
      <c r="AH244" s="45">
        <f t="shared" si="53"/>
        <v>0</v>
      </c>
      <c r="AI244" s="45">
        <f t="shared" si="54"/>
        <v>0</v>
      </c>
      <c r="AJ244" s="45">
        <f t="shared" si="55"/>
        <v>0</v>
      </c>
      <c r="AK244" s="45">
        <f t="shared" si="56"/>
        <v>0</v>
      </c>
      <c r="AL244" s="45">
        <f t="shared" si="57"/>
        <v>0</v>
      </c>
      <c r="AM244" s="45">
        <f t="shared" si="58"/>
        <v>0</v>
      </c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</row>
    <row r="245" spans="1:63">
      <c r="A245" s="43"/>
      <c r="B245" s="43"/>
      <c r="C245" s="101"/>
      <c r="D245" s="101"/>
      <c r="E245" s="101"/>
      <c r="F245" s="102"/>
      <c r="G245" s="103"/>
      <c r="H245" s="102"/>
      <c r="I245" s="102"/>
      <c r="J245" s="102"/>
      <c r="K245" s="102"/>
      <c r="L245" s="102" t="e">
        <f>IF(J245="WAT",IF(I245="PS","Pumped Storage","Hydro"),VLOOKUP(J245,Instructions!$E$3:$F$42,2,FALSE))</f>
        <v>#N/A</v>
      </c>
      <c r="M245" s="104"/>
      <c r="N245" s="104"/>
      <c r="O245" s="105"/>
      <c r="P245" s="45"/>
      <c r="Q245" s="45"/>
      <c r="R245" s="45">
        <f t="shared" si="39"/>
        <v>0</v>
      </c>
      <c r="S245" s="45">
        <f t="shared" si="61"/>
        <v>0</v>
      </c>
      <c r="T245" s="45">
        <f t="shared" si="61"/>
        <v>0</v>
      </c>
      <c r="U245" s="45">
        <f t="shared" si="40"/>
        <v>0</v>
      </c>
      <c r="V245" s="45">
        <f t="shared" si="41"/>
        <v>0</v>
      </c>
      <c r="W245" s="45">
        <f t="shared" si="42"/>
        <v>0</v>
      </c>
      <c r="X245" s="45">
        <f t="shared" si="43"/>
        <v>0</v>
      </c>
      <c r="Y245" s="45">
        <f t="shared" si="44"/>
        <v>0</v>
      </c>
      <c r="Z245" s="45">
        <f t="shared" si="45"/>
        <v>0</v>
      </c>
      <c r="AA245" s="45">
        <f t="shared" si="46"/>
        <v>0</v>
      </c>
      <c r="AB245" s="45">
        <f t="shared" si="47"/>
        <v>0</v>
      </c>
      <c r="AC245" s="45">
        <f t="shared" si="48"/>
        <v>0</v>
      </c>
      <c r="AD245" s="45">
        <f t="shared" si="49"/>
        <v>0</v>
      </c>
      <c r="AE245" s="45">
        <f t="shared" si="50"/>
        <v>0</v>
      </c>
      <c r="AF245" s="45">
        <f t="shared" si="51"/>
        <v>0</v>
      </c>
      <c r="AG245" s="45">
        <f t="shared" si="52"/>
        <v>0</v>
      </c>
      <c r="AH245" s="45">
        <f t="shared" si="53"/>
        <v>0</v>
      </c>
      <c r="AI245" s="45">
        <f t="shared" si="54"/>
        <v>0</v>
      </c>
      <c r="AJ245" s="45">
        <f t="shared" si="55"/>
        <v>0</v>
      </c>
      <c r="AK245" s="45">
        <f t="shared" si="56"/>
        <v>0</v>
      </c>
      <c r="AL245" s="45">
        <f t="shared" si="57"/>
        <v>0</v>
      </c>
      <c r="AM245" s="45">
        <f t="shared" si="58"/>
        <v>0</v>
      </c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</row>
    <row r="246" spans="1:63">
      <c r="A246" s="43"/>
      <c r="B246" s="43"/>
      <c r="C246" s="101"/>
      <c r="D246" s="101"/>
      <c r="E246" s="101"/>
      <c r="F246" s="102"/>
      <c r="G246" s="103"/>
      <c r="H246" s="102"/>
      <c r="I246" s="102"/>
      <c r="J246" s="102"/>
      <c r="K246" s="102"/>
      <c r="L246" s="102" t="e">
        <f>IF(J246="WAT",IF(I246="PS","Pumped Storage","Hydro"),VLOOKUP(J246,Instructions!$E$3:$F$42,2,FALSE))</f>
        <v>#N/A</v>
      </c>
      <c r="M246" s="104"/>
      <c r="N246" s="104"/>
      <c r="O246" s="105"/>
      <c r="P246" s="45"/>
      <c r="Q246" s="45"/>
      <c r="R246" s="45">
        <f t="shared" si="39"/>
        <v>0</v>
      </c>
      <c r="S246" s="45">
        <f t="shared" si="61"/>
        <v>0</v>
      </c>
      <c r="T246" s="45">
        <f t="shared" si="61"/>
        <v>0</v>
      </c>
      <c r="U246" s="45">
        <f t="shared" si="40"/>
        <v>0</v>
      </c>
      <c r="V246" s="45">
        <f t="shared" si="41"/>
        <v>0</v>
      </c>
      <c r="W246" s="45">
        <f t="shared" si="42"/>
        <v>0</v>
      </c>
      <c r="X246" s="45">
        <f t="shared" si="43"/>
        <v>0</v>
      </c>
      <c r="Y246" s="45">
        <f t="shared" si="44"/>
        <v>0</v>
      </c>
      <c r="Z246" s="45">
        <f t="shared" si="45"/>
        <v>0</v>
      </c>
      <c r="AA246" s="45">
        <f t="shared" si="46"/>
        <v>0</v>
      </c>
      <c r="AB246" s="45">
        <f t="shared" si="47"/>
        <v>0</v>
      </c>
      <c r="AC246" s="45">
        <f t="shared" si="48"/>
        <v>0</v>
      </c>
      <c r="AD246" s="45">
        <f t="shared" si="49"/>
        <v>0</v>
      </c>
      <c r="AE246" s="45">
        <f t="shared" si="50"/>
        <v>0</v>
      </c>
      <c r="AF246" s="45">
        <f t="shared" si="51"/>
        <v>0</v>
      </c>
      <c r="AG246" s="45">
        <f t="shared" si="52"/>
        <v>0</v>
      </c>
      <c r="AH246" s="45">
        <f t="shared" si="53"/>
        <v>0</v>
      </c>
      <c r="AI246" s="45">
        <f t="shared" si="54"/>
        <v>0</v>
      </c>
      <c r="AJ246" s="45">
        <f t="shared" si="55"/>
        <v>0</v>
      </c>
      <c r="AK246" s="45">
        <f t="shared" si="56"/>
        <v>0</v>
      </c>
      <c r="AL246" s="45">
        <f t="shared" si="57"/>
        <v>0</v>
      </c>
      <c r="AM246" s="45">
        <f t="shared" si="58"/>
        <v>0</v>
      </c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</row>
    <row r="247" spans="1:63">
      <c r="A247" s="43"/>
      <c r="B247" s="43"/>
      <c r="C247" s="101"/>
      <c r="D247" s="101"/>
      <c r="E247" s="101"/>
      <c r="F247" s="102"/>
      <c r="G247" s="103"/>
      <c r="H247" s="102"/>
      <c r="I247" s="102"/>
      <c r="J247" s="102"/>
      <c r="K247" s="102"/>
      <c r="L247" s="102" t="e">
        <f>IF(J247="WAT",IF(I247="PS","Pumped Storage","Hydro"),VLOOKUP(J247,Instructions!$E$3:$F$42,2,FALSE))</f>
        <v>#N/A</v>
      </c>
      <c r="M247" s="104"/>
      <c r="N247" s="104"/>
      <c r="O247" s="105"/>
      <c r="P247" s="45"/>
      <c r="Q247" s="45"/>
      <c r="R247" s="45">
        <f t="shared" si="39"/>
        <v>0</v>
      </c>
      <c r="S247" s="45">
        <f t="shared" si="61"/>
        <v>0</v>
      </c>
      <c r="T247" s="45">
        <f t="shared" si="61"/>
        <v>0</v>
      </c>
      <c r="U247" s="45">
        <f t="shared" si="40"/>
        <v>0</v>
      </c>
      <c r="V247" s="45">
        <f t="shared" si="41"/>
        <v>0</v>
      </c>
      <c r="W247" s="45">
        <f t="shared" si="42"/>
        <v>0</v>
      </c>
      <c r="X247" s="45">
        <f t="shared" si="43"/>
        <v>0</v>
      </c>
      <c r="Y247" s="45">
        <f t="shared" si="44"/>
        <v>0</v>
      </c>
      <c r="Z247" s="45">
        <f t="shared" si="45"/>
        <v>0</v>
      </c>
      <c r="AA247" s="45">
        <f t="shared" si="46"/>
        <v>0</v>
      </c>
      <c r="AB247" s="45">
        <f t="shared" si="47"/>
        <v>0</v>
      </c>
      <c r="AC247" s="45">
        <f t="shared" si="48"/>
        <v>0</v>
      </c>
      <c r="AD247" s="45">
        <f t="shared" si="49"/>
        <v>0</v>
      </c>
      <c r="AE247" s="45">
        <f t="shared" si="50"/>
        <v>0</v>
      </c>
      <c r="AF247" s="45">
        <f t="shared" si="51"/>
        <v>0</v>
      </c>
      <c r="AG247" s="45">
        <f t="shared" si="52"/>
        <v>0</v>
      </c>
      <c r="AH247" s="45">
        <f t="shared" si="53"/>
        <v>0</v>
      </c>
      <c r="AI247" s="45">
        <f t="shared" si="54"/>
        <v>0</v>
      </c>
      <c r="AJ247" s="45">
        <f t="shared" si="55"/>
        <v>0</v>
      </c>
      <c r="AK247" s="45">
        <f t="shared" si="56"/>
        <v>0</v>
      </c>
      <c r="AL247" s="45">
        <f t="shared" si="57"/>
        <v>0</v>
      </c>
      <c r="AM247" s="45">
        <f t="shared" si="58"/>
        <v>0</v>
      </c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</row>
    <row r="248" spans="1:63">
      <c r="A248" s="43"/>
      <c r="B248" s="43"/>
      <c r="C248" s="101"/>
      <c r="D248" s="101"/>
      <c r="E248" s="101"/>
      <c r="F248" s="102"/>
      <c r="G248" s="103"/>
      <c r="H248" s="102"/>
      <c r="I248" s="102"/>
      <c r="J248" s="102"/>
      <c r="K248" s="102"/>
      <c r="L248" s="102" t="e">
        <f>IF(J248="WAT",IF(I248="PS","Pumped Storage","Hydro"),VLOOKUP(J248,Instructions!$E$3:$F$42,2,FALSE))</f>
        <v>#N/A</v>
      </c>
      <c r="M248" s="104"/>
      <c r="N248" s="104"/>
      <c r="O248" s="105"/>
      <c r="P248" s="45"/>
      <c r="Q248" s="45"/>
      <c r="R248" s="45">
        <f t="shared" si="39"/>
        <v>0</v>
      </c>
      <c r="S248" s="45">
        <f t="shared" si="61"/>
        <v>0</v>
      </c>
      <c r="T248" s="45">
        <f t="shared" si="61"/>
        <v>0</v>
      </c>
      <c r="U248" s="45">
        <f t="shared" si="40"/>
        <v>0</v>
      </c>
      <c r="V248" s="45">
        <f t="shared" si="41"/>
        <v>0</v>
      </c>
      <c r="W248" s="45">
        <f t="shared" si="42"/>
        <v>0</v>
      </c>
      <c r="X248" s="45">
        <f t="shared" si="43"/>
        <v>0</v>
      </c>
      <c r="Y248" s="45">
        <f t="shared" si="44"/>
        <v>0</v>
      </c>
      <c r="Z248" s="45">
        <f t="shared" si="45"/>
        <v>0</v>
      </c>
      <c r="AA248" s="45">
        <f t="shared" si="46"/>
        <v>0</v>
      </c>
      <c r="AB248" s="45">
        <f t="shared" si="47"/>
        <v>0</v>
      </c>
      <c r="AC248" s="45">
        <f t="shared" si="48"/>
        <v>0</v>
      </c>
      <c r="AD248" s="45">
        <f t="shared" si="49"/>
        <v>0</v>
      </c>
      <c r="AE248" s="45">
        <f t="shared" si="50"/>
        <v>0</v>
      </c>
      <c r="AF248" s="45">
        <f t="shared" si="51"/>
        <v>0</v>
      </c>
      <c r="AG248" s="45">
        <f t="shared" si="52"/>
        <v>0</v>
      </c>
      <c r="AH248" s="45">
        <f t="shared" si="53"/>
        <v>0</v>
      </c>
      <c r="AI248" s="45">
        <f t="shared" si="54"/>
        <v>0</v>
      </c>
      <c r="AJ248" s="45">
        <f t="shared" si="55"/>
        <v>0</v>
      </c>
      <c r="AK248" s="45">
        <f t="shared" si="56"/>
        <v>0</v>
      </c>
      <c r="AL248" s="45">
        <f t="shared" si="57"/>
        <v>0</v>
      </c>
      <c r="AM248" s="45">
        <f t="shared" si="58"/>
        <v>0</v>
      </c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</row>
    <row r="249" spans="1:63">
      <c r="A249" s="43"/>
      <c r="B249" s="43"/>
      <c r="C249" s="101"/>
      <c r="D249" s="101"/>
      <c r="E249" s="101"/>
      <c r="F249" s="102"/>
      <c r="G249" s="103"/>
      <c r="H249" s="102"/>
      <c r="I249" s="102"/>
      <c r="J249" s="102"/>
      <c r="K249" s="102"/>
      <c r="L249" s="102" t="e">
        <f>IF(J249="WAT",IF(I249="PS","Pumped Storage","Hydro"),VLOOKUP(J249,Instructions!$E$3:$F$42,2,FALSE))</f>
        <v>#N/A</v>
      </c>
      <c r="M249" s="104"/>
      <c r="N249" s="104"/>
      <c r="O249" s="105"/>
      <c r="P249" s="45"/>
      <c r="Q249" s="45"/>
      <c r="R249" s="45">
        <f t="shared" si="39"/>
        <v>0</v>
      </c>
      <c r="S249" s="45">
        <f t="shared" si="61"/>
        <v>0</v>
      </c>
      <c r="T249" s="45">
        <f t="shared" si="61"/>
        <v>0</v>
      </c>
      <c r="U249" s="45">
        <f t="shared" si="40"/>
        <v>0</v>
      </c>
      <c r="V249" s="45">
        <f t="shared" si="41"/>
        <v>0</v>
      </c>
      <c r="W249" s="45">
        <f t="shared" si="42"/>
        <v>0</v>
      </c>
      <c r="X249" s="45">
        <f t="shared" si="43"/>
        <v>0</v>
      </c>
      <c r="Y249" s="45">
        <f t="shared" si="44"/>
        <v>0</v>
      </c>
      <c r="Z249" s="45">
        <f t="shared" si="45"/>
        <v>0</v>
      </c>
      <c r="AA249" s="45">
        <f t="shared" si="46"/>
        <v>0</v>
      </c>
      <c r="AB249" s="45">
        <f t="shared" si="47"/>
        <v>0</v>
      </c>
      <c r="AC249" s="45">
        <f t="shared" si="48"/>
        <v>0</v>
      </c>
      <c r="AD249" s="45">
        <f t="shared" si="49"/>
        <v>0</v>
      </c>
      <c r="AE249" s="45">
        <f t="shared" si="50"/>
        <v>0</v>
      </c>
      <c r="AF249" s="45">
        <f t="shared" si="51"/>
        <v>0</v>
      </c>
      <c r="AG249" s="45">
        <f t="shared" si="52"/>
        <v>0</v>
      </c>
      <c r="AH249" s="45">
        <f t="shared" si="53"/>
        <v>0</v>
      </c>
      <c r="AI249" s="45">
        <f t="shared" si="54"/>
        <v>0</v>
      </c>
      <c r="AJ249" s="45">
        <f t="shared" si="55"/>
        <v>0</v>
      </c>
      <c r="AK249" s="45">
        <f t="shared" si="56"/>
        <v>0</v>
      </c>
      <c r="AL249" s="45">
        <f t="shared" si="57"/>
        <v>0</v>
      </c>
      <c r="AM249" s="45">
        <f t="shared" si="58"/>
        <v>0</v>
      </c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</row>
    <row r="250" spans="1:63">
      <c r="A250" s="43"/>
      <c r="B250" s="43"/>
      <c r="C250" s="101"/>
      <c r="D250" s="101"/>
      <c r="E250" s="101"/>
      <c r="F250" s="102"/>
      <c r="G250" s="103"/>
      <c r="H250" s="102"/>
      <c r="I250" s="102"/>
      <c r="J250" s="102"/>
      <c r="K250" s="102"/>
      <c r="L250" s="102" t="e">
        <f>IF(J250="WAT",IF(I250="PS","Pumped Storage","Hydro"),VLOOKUP(J250,Instructions!$E$3:$F$42,2,FALSE))</f>
        <v>#N/A</v>
      </c>
      <c r="M250" s="104"/>
      <c r="N250" s="104"/>
      <c r="O250" s="105"/>
      <c r="P250" s="45"/>
      <c r="Q250" s="45"/>
      <c r="R250" s="45">
        <f t="shared" si="39"/>
        <v>0</v>
      </c>
      <c r="S250" s="45">
        <f t="shared" si="61"/>
        <v>0</v>
      </c>
      <c r="T250" s="45">
        <f t="shared" si="61"/>
        <v>0</v>
      </c>
      <c r="U250" s="45">
        <f t="shared" si="40"/>
        <v>0</v>
      </c>
      <c r="V250" s="45">
        <f t="shared" si="41"/>
        <v>0</v>
      </c>
      <c r="W250" s="45">
        <f t="shared" si="42"/>
        <v>0</v>
      </c>
      <c r="X250" s="45">
        <f t="shared" si="43"/>
        <v>0</v>
      </c>
      <c r="Y250" s="45">
        <f t="shared" si="44"/>
        <v>0</v>
      </c>
      <c r="Z250" s="45">
        <f t="shared" si="45"/>
        <v>0</v>
      </c>
      <c r="AA250" s="45">
        <f t="shared" si="46"/>
        <v>0</v>
      </c>
      <c r="AB250" s="45">
        <f t="shared" si="47"/>
        <v>0</v>
      </c>
      <c r="AC250" s="45">
        <f t="shared" si="48"/>
        <v>0</v>
      </c>
      <c r="AD250" s="45">
        <f t="shared" si="49"/>
        <v>0</v>
      </c>
      <c r="AE250" s="45">
        <f t="shared" si="50"/>
        <v>0</v>
      </c>
      <c r="AF250" s="45">
        <f t="shared" si="51"/>
        <v>0</v>
      </c>
      <c r="AG250" s="45">
        <f t="shared" si="52"/>
        <v>0</v>
      </c>
      <c r="AH250" s="45">
        <f t="shared" si="53"/>
        <v>0</v>
      </c>
      <c r="AI250" s="45">
        <f t="shared" si="54"/>
        <v>0</v>
      </c>
      <c r="AJ250" s="45">
        <f t="shared" si="55"/>
        <v>0</v>
      </c>
      <c r="AK250" s="45">
        <f t="shared" si="56"/>
        <v>0</v>
      </c>
      <c r="AL250" s="45">
        <f t="shared" si="57"/>
        <v>0</v>
      </c>
      <c r="AM250" s="45">
        <f t="shared" si="58"/>
        <v>0</v>
      </c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</row>
    <row r="251" spans="1:63">
      <c r="A251" s="43"/>
      <c r="B251" s="43"/>
      <c r="C251" s="101"/>
      <c r="D251" s="101"/>
      <c r="E251" s="101"/>
      <c r="F251" s="102"/>
      <c r="G251" s="103"/>
      <c r="H251" s="102"/>
      <c r="I251" s="102"/>
      <c r="J251" s="102"/>
      <c r="K251" s="102"/>
      <c r="L251" s="102" t="e">
        <f>IF(J251="WAT",IF(I251="PS","Pumped Storage","Hydro"),VLOOKUP(J251,Instructions!$E$3:$F$42,2,FALSE))</f>
        <v>#N/A</v>
      </c>
      <c r="M251" s="104"/>
      <c r="N251" s="104"/>
      <c r="O251" s="105"/>
      <c r="P251" s="45"/>
      <c r="Q251" s="45"/>
      <c r="R251" s="45">
        <f t="shared" si="39"/>
        <v>0</v>
      </c>
      <c r="S251" s="45">
        <f t="shared" si="61"/>
        <v>0</v>
      </c>
      <c r="T251" s="45">
        <f t="shared" si="61"/>
        <v>0</v>
      </c>
      <c r="U251" s="45">
        <f t="shared" si="40"/>
        <v>0</v>
      </c>
      <c r="V251" s="45">
        <f t="shared" si="41"/>
        <v>0</v>
      </c>
      <c r="W251" s="45">
        <f t="shared" si="42"/>
        <v>0</v>
      </c>
      <c r="X251" s="45">
        <f t="shared" si="43"/>
        <v>0</v>
      </c>
      <c r="Y251" s="45">
        <f t="shared" si="44"/>
        <v>0</v>
      </c>
      <c r="Z251" s="45">
        <f t="shared" si="45"/>
        <v>0</v>
      </c>
      <c r="AA251" s="45">
        <f t="shared" si="46"/>
        <v>0</v>
      </c>
      <c r="AB251" s="45">
        <f t="shared" si="47"/>
        <v>0</v>
      </c>
      <c r="AC251" s="45">
        <f t="shared" si="48"/>
        <v>0</v>
      </c>
      <c r="AD251" s="45">
        <f t="shared" si="49"/>
        <v>0</v>
      </c>
      <c r="AE251" s="45">
        <f t="shared" si="50"/>
        <v>0</v>
      </c>
      <c r="AF251" s="45">
        <f t="shared" si="51"/>
        <v>0</v>
      </c>
      <c r="AG251" s="45">
        <f t="shared" si="52"/>
        <v>0</v>
      </c>
      <c r="AH251" s="45">
        <f t="shared" si="53"/>
        <v>0</v>
      </c>
      <c r="AI251" s="45">
        <f t="shared" si="54"/>
        <v>0</v>
      </c>
      <c r="AJ251" s="45">
        <f t="shared" si="55"/>
        <v>0</v>
      </c>
      <c r="AK251" s="45">
        <f t="shared" si="56"/>
        <v>0</v>
      </c>
      <c r="AL251" s="45">
        <f t="shared" si="57"/>
        <v>0</v>
      </c>
      <c r="AM251" s="45">
        <f t="shared" si="58"/>
        <v>0</v>
      </c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</row>
    <row r="252" spans="1:63">
      <c r="A252" s="43"/>
      <c r="B252" s="43"/>
      <c r="C252" s="101"/>
      <c r="D252" s="101"/>
      <c r="E252" s="101"/>
      <c r="F252" s="102"/>
      <c r="G252" s="103"/>
      <c r="H252" s="102"/>
      <c r="I252" s="102"/>
      <c r="J252" s="102"/>
      <c r="K252" s="102"/>
      <c r="L252" s="102" t="e">
        <f>IF(J252="WAT",IF(I252="PS","Pumped Storage","Hydro"),VLOOKUP(J252,Instructions!$E$3:$F$42,2,FALSE))</f>
        <v>#N/A</v>
      </c>
      <c r="M252" s="104"/>
      <c r="N252" s="104"/>
      <c r="O252" s="105"/>
      <c r="P252" s="45"/>
      <c r="Q252" s="45"/>
      <c r="R252" s="45">
        <f t="shared" si="39"/>
        <v>0</v>
      </c>
      <c r="S252" s="45">
        <f t="shared" si="61"/>
        <v>0</v>
      </c>
      <c r="T252" s="45">
        <f t="shared" si="61"/>
        <v>0</v>
      </c>
      <c r="U252" s="45">
        <f t="shared" si="40"/>
        <v>0</v>
      </c>
      <c r="V252" s="45">
        <f t="shared" si="41"/>
        <v>0</v>
      </c>
      <c r="W252" s="45">
        <f t="shared" si="42"/>
        <v>0</v>
      </c>
      <c r="X252" s="45">
        <f t="shared" si="43"/>
        <v>0</v>
      </c>
      <c r="Y252" s="45">
        <f t="shared" si="44"/>
        <v>0</v>
      </c>
      <c r="Z252" s="45">
        <f t="shared" si="45"/>
        <v>0</v>
      </c>
      <c r="AA252" s="45">
        <f t="shared" si="46"/>
        <v>0</v>
      </c>
      <c r="AB252" s="45">
        <f t="shared" si="47"/>
        <v>0</v>
      </c>
      <c r="AC252" s="45">
        <f t="shared" si="48"/>
        <v>0</v>
      </c>
      <c r="AD252" s="45">
        <f t="shared" si="49"/>
        <v>0</v>
      </c>
      <c r="AE252" s="45">
        <f t="shared" si="50"/>
        <v>0</v>
      </c>
      <c r="AF252" s="45">
        <f t="shared" si="51"/>
        <v>0</v>
      </c>
      <c r="AG252" s="45">
        <f t="shared" si="52"/>
        <v>0</v>
      </c>
      <c r="AH252" s="45">
        <f t="shared" si="53"/>
        <v>0</v>
      </c>
      <c r="AI252" s="45">
        <f t="shared" si="54"/>
        <v>0</v>
      </c>
      <c r="AJ252" s="45">
        <f t="shared" si="55"/>
        <v>0</v>
      </c>
      <c r="AK252" s="45">
        <f t="shared" si="56"/>
        <v>0</v>
      </c>
      <c r="AL252" s="45">
        <f t="shared" si="57"/>
        <v>0</v>
      </c>
      <c r="AM252" s="45">
        <f t="shared" si="58"/>
        <v>0</v>
      </c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</row>
    <row r="253" spans="1:63">
      <c r="A253" s="43"/>
      <c r="B253" s="43"/>
      <c r="C253" s="101"/>
      <c r="D253" s="101"/>
      <c r="E253" s="101"/>
      <c r="F253" s="102"/>
      <c r="G253" s="103"/>
      <c r="H253" s="102"/>
      <c r="I253" s="102"/>
      <c r="J253" s="102"/>
      <c r="K253" s="102"/>
      <c r="L253" s="102" t="e">
        <f>IF(J253="WAT",IF(I253="PS","Pumped Storage","Hydro"),VLOOKUP(J253,Instructions!$E$3:$F$42,2,FALSE))</f>
        <v>#N/A</v>
      </c>
      <c r="M253" s="104"/>
      <c r="N253" s="104"/>
      <c r="O253" s="105"/>
      <c r="P253" s="45"/>
      <c r="Q253" s="45"/>
      <c r="R253" s="45">
        <f t="shared" si="39"/>
        <v>0</v>
      </c>
      <c r="S253" s="45">
        <f t="shared" si="61"/>
        <v>0</v>
      </c>
      <c r="T253" s="45">
        <f t="shared" si="61"/>
        <v>0</v>
      </c>
      <c r="U253" s="45">
        <f t="shared" si="40"/>
        <v>0</v>
      </c>
      <c r="V253" s="45">
        <f t="shared" si="41"/>
        <v>0</v>
      </c>
      <c r="W253" s="45">
        <f t="shared" si="42"/>
        <v>0</v>
      </c>
      <c r="X253" s="45">
        <f t="shared" si="43"/>
        <v>0</v>
      </c>
      <c r="Y253" s="45">
        <f t="shared" si="44"/>
        <v>0</v>
      </c>
      <c r="Z253" s="45">
        <f t="shared" si="45"/>
        <v>0</v>
      </c>
      <c r="AA253" s="45">
        <f t="shared" si="46"/>
        <v>0</v>
      </c>
      <c r="AB253" s="45">
        <f t="shared" si="47"/>
        <v>0</v>
      </c>
      <c r="AC253" s="45">
        <f t="shared" si="48"/>
        <v>0</v>
      </c>
      <c r="AD253" s="45">
        <f t="shared" si="49"/>
        <v>0</v>
      </c>
      <c r="AE253" s="45">
        <f t="shared" si="50"/>
        <v>0</v>
      </c>
      <c r="AF253" s="45">
        <f t="shared" si="51"/>
        <v>0</v>
      </c>
      <c r="AG253" s="45">
        <f t="shared" si="52"/>
        <v>0</v>
      </c>
      <c r="AH253" s="45">
        <f t="shared" si="53"/>
        <v>0</v>
      </c>
      <c r="AI253" s="45">
        <f t="shared" si="54"/>
        <v>0</v>
      </c>
      <c r="AJ253" s="45">
        <f t="shared" si="55"/>
        <v>0</v>
      </c>
      <c r="AK253" s="45">
        <f t="shared" si="56"/>
        <v>0</v>
      </c>
      <c r="AL253" s="45">
        <f t="shared" si="57"/>
        <v>0</v>
      </c>
      <c r="AM253" s="45">
        <f t="shared" si="58"/>
        <v>0</v>
      </c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</row>
    <row r="254" spans="1:63">
      <c r="A254" s="43"/>
      <c r="B254" s="43"/>
      <c r="C254" s="101"/>
      <c r="D254" s="101"/>
      <c r="E254" s="101"/>
      <c r="F254" s="102"/>
      <c r="G254" s="103"/>
      <c r="H254" s="102"/>
      <c r="I254" s="102"/>
      <c r="J254" s="102"/>
      <c r="K254" s="102"/>
      <c r="L254" s="102" t="e">
        <f>IF(J254="WAT",IF(I254="PS","Pumped Storage","Hydro"),VLOOKUP(J254,Instructions!$E$3:$F$42,2,FALSE))</f>
        <v>#N/A</v>
      </c>
      <c r="M254" s="104"/>
      <c r="N254" s="104"/>
      <c r="O254" s="105"/>
      <c r="P254" s="45"/>
      <c r="Q254" s="45"/>
      <c r="R254" s="45">
        <f t="shared" si="39"/>
        <v>0</v>
      </c>
      <c r="S254" s="45">
        <f t="shared" si="61"/>
        <v>0</v>
      </c>
      <c r="T254" s="45">
        <f t="shared" si="61"/>
        <v>0</v>
      </c>
      <c r="U254" s="45">
        <f t="shared" si="40"/>
        <v>0</v>
      </c>
      <c r="V254" s="45">
        <f t="shared" si="41"/>
        <v>0</v>
      </c>
      <c r="W254" s="45">
        <f t="shared" si="42"/>
        <v>0</v>
      </c>
      <c r="X254" s="45">
        <f t="shared" si="43"/>
        <v>0</v>
      </c>
      <c r="Y254" s="45">
        <f t="shared" si="44"/>
        <v>0</v>
      </c>
      <c r="Z254" s="45">
        <f t="shared" si="45"/>
        <v>0</v>
      </c>
      <c r="AA254" s="45">
        <f t="shared" si="46"/>
        <v>0</v>
      </c>
      <c r="AB254" s="45">
        <f t="shared" si="47"/>
        <v>0</v>
      </c>
      <c r="AC254" s="45">
        <f t="shared" si="48"/>
        <v>0</v>
      </c>
      <c r="AD254" s="45">
        <f t="shared" si="49"/>
        <v>0</v>
      </c>
      <c r="AE254" s="45">
        <f t="shared" si="50"/>
        <v>0</v>
      </c>
      <c r="AF254" s="45">
        <f t="shared" si="51"/>
        <v>0</v>
      </c>
      <c r="AG254" s="45">
        <f t="shared" si="52"/>
        <v>0</v>
      </c>
      <c r="AH254" s="45">
        <f t="shared" si="53"/>
        <v>0</v>
      </c>
      <c r="AI254" s="45">
        <f t="shared" si="54"/>
        <v>0</v>
      </c>
      <c r="AJ254" s="45">
        <f t="shared" si="55"/>
        <v>0</v>
      </c>
      <c r="AK254" s="45">
        <f t="shared" si="56"/>
        <v>0</v>
      </c>
      <c r="AL254" s="45">
        <f t="shared" si="57"/>
        <v>0</v>
      </c>
      <c r="AM254" s="45">
        <f t="shared" si="58"/>
        <v>0</v>
      </c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</row>
    <row r="255" spans="1:63">
      <c r="A255" s="43"/>
      <c r="B255" s="43"/>
      <c r="C255" s="101"/>
      <c r="D255" s="101"/>
      <c r="E255" s="101"/>
      <c r="F255" s="102"/>
      <c r="G255" s="103"/>
      <c r="H255" s="102"/>
      <c r="I255" s="102"/>
      <c r="J255" s="102"/>
      <c r="K255" s="102"/>
      <c r="L255" s="102" t="e">
        <f>IF(J255="WAT",IF(I255="PS","Pumped Storage","Hydro"),VLOOKUP(J255,Instructions!$E$3:$F$42,2,FALSE))</f>
        <v>#N/A</v>
      </c>
      <c r="M255" s="104"/>
      <c r="N255" s="104"/>
      <c r="O255" s="105"/>
      <c r="P255" s="45"/>
      <c r="Q255" s="45"/>
      <c r="R255" s="45">
        <f t="shared" si="39"/>
        <v>0</v>
      </c>
      <c r="S255" s="45">
        <f t="shared" si="61"/>
        <v>0</v>
      </c>
      <c r="T255" s="45">
        <f t="shared" si="61"/>
        <v>0</v>
      </c>
      <c r="U255" s="45">
        <f t="shared" si="40"/>
        <v>0</v>
      </c>
      <c r="V255" s="45">
        <f t="shared" si="41"/>
        <v>0</v>
      </c>
      <c r="W255" s="45">
        <f t="shared" si="42"/>
        <v>0</v>
      </c>
      <c r="X255" s="45">
        <f t="shared" si="43"/>
        <v>0</v>
      </c>
      <c r="Y255" s="45">
        <f t="shared" si="44"/>
        <v>0</v>
      </c>
      <c r="Z255" s="45">
        <f t="shared" si="45"/>
        <v>0</v>
      </c>
      <c r="AA255" s="45">
        <f t="shared" si="46"/>
        <v>0</v>
      </c>
      <c r="AB255" s="45">
        <f t="shared" si="47"/>
        <v>0</v>
      </c>
      <c r="AC255" s="45">
        <f t="shared" si="48"/>
        <v>0</v>
      </c>
      <c r="AD255" s="45">
        <f t="shared" si="49"/>
        <v>0</v>
      </c>
      <c r="AE255" s="45">
        <f t="shared" si="50"/>
        <v>0</v>
      </c>
      <c r="AF255" s="45">
        <f t="shared" si="51"/>
        <v>0</v>
      </c>
      <c r="AG255" s="45">
        <f t="shared" si="52"/>
        <v>0</v>
      </c>
      <c r="AH255" s="45">
        <f t="shared" si="53"/>
        <v>0</v>
      </c>
      <c r="AI255" s="45">
        <f t="shared" si="54"/>
        <v>0</v>
      </c>
      <c r="AJ255" s="45">
        <f t="shared" si="55"/>
        <v>0</v>
      </c>
      <c r="AK255" s="45">
        <f t="shared" si="56"/>
        <v>0</v>
      </c>
      <c r="AL255" s="45">
        <f t="shared" si="57"/>
        <v>0</v>
      </c>
      <c r="AM255" s="45">
        <f t="shared" si="58"/>
        <v>0</v>
      </c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</row>
    <row r="256" spans="1:63">
      <c r="A256" s="43"/>
      <c r="B256" s="43"/>
      <c r="C256" s="101"/>
      <c r="D256" s="101"/>
      <c r="E256" s="101"/>
      <c r="F256" s="102"/>
      <c r="G256" s="103"/>
      <c r="H256" s="102"/>
      <c r="I256" s="102"/>
      <c r="J256" s="102"/>
      <c r="K256" s="102"/>
      <c r="L256" s="102" t="e">
        <f>IF(J256="WAT",IF(I256="PS","Pumped Storage","Hydro"),VLOOKUP(J256,Instructions!$E$3:$F$42,2,FALSE))</f>
        <v>#N/A</v>
      </c>
      <c r="M256" s="104"/>
      <c r="N256" s="104"/>
      <c r="O256" s="105"/>
      <c r="P256" s="45"/>
      <c r="Q256" s="45"/>
      <c r="R256" s="45">
        <f t="shared" si="39"/>
        <v>0</v>
      </c>
      <c r="S256" s="45">
        <f t="shared" si="61"/>
        <v>0</v>
      </c>
      <c r="T256" s="45">
        <f t="shared" si="61"/>
        <v>0</v>
      </c>
      <c r="U256" s="45">
        <f t="shared" si="40"/>
        <v>0</v>
      </c>
      <c r="V256" s="45">
        <f t="shared" si="41"/>
        <v>0</v>
      </c>
      <c r="W256" s="45">
        <f t="shared" si="42"/>
        <v>0</v>
      </c>
      <c r="X256" s="45">
        <f t="shared" si="43"/>
        <v>0</v>
      </c>
      <c r="Y256" s="45">
        <f t="shared" si="44"/>
        <v>0</v>
      </c>
      <c r="Z256" s="45">
        <f t="shared" si="45"/>
        <v>0</v>
      </c>
      <c r="AA256" s="45">
        <f t="shared" si="46"/>
        <v>0</v>
      </c>
      <c r="AB256" s="45">
        <f t="shared" si="47"/>
        <v>0</v>
      </c>
      <c r="AC256" s="45">
        <f t="shared" si="48"/>
        <v>0</v>
      </c>
      <c r="AD256" s="45">
        <f t="shared" si="49"/>
        <v>0</v>
      </c>
      <c r="AE256" s="45">
        <f t="shared" si="50"/>
        <v>0</v>
      </c>
      <c r="AF256" s="45">
        <f t="shared" si="51"/>
        <v>0</v>
      </c>
      <c r="AG256" s="45">
        <f t="shared" si="52"/>
        <v>0</v>
      </c>
      <c r="AH256" s="45">
        <f t="shared" si="53"/>
        <v>0</v>
      </c>
      <c r="AI256" s="45">
        <f t="shared" si="54"/>
        <v>0</v>
      </c>
      <c r="AJ256" s="45">
        <f t="shared" si="55"/>
        <v>0</v>
      </c>
      <c r="AK256" s="45">
        <f t="shared" si="56"/>
        <v>0</v>
      </c>
      <c r="AL256" s="45">
        <f t="shared" si="57"/>
        <v>0</v>
      </c>
      <c r="AM256" s="45">
        <f t="shared" si="58"/>
        <v>0</v>
      </c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</row>
    <row r="257" spans="1:63">
      <c r="A257" s="43"/>
      <c r="B257" s="43"/>
      <c r="C257" s="101"/>
      <c r="D257" s="101"/>
      <c r="E257" s="101"/>
      <c r="F257" s="102"/>
      <c r="G257" s="103"/>
      <c r="H257" s="102"/>
      <c r="I257" s="102"/>
      <c r="J257" s="102"/>
      <c r="K257" s="102"/>
      <c r="L257" s="102" t="e">
        <f>IF(J257="WAT",IF(I257="PS","Pumped Storage","Hydro"),VLOOKUP(J257,Instructions!$E$3:$F$42,2,FALSE))</f>
        <v>#N/A</v>
      </c>
      <c r="M257" s="104"/>
      <c r="N257" s="104"/>
      <c r="O257" s="105"/>
      <c r="P257" s="45"/>
      <c r="Q257" s="45"/>
      <c r="R257" s="45">
        <f t="shared" si="39"/>
        <v>0</v>
      </c>
      <c r="S257" s="45">
        <f t="shared" si="61"/>
        <v>0</v>
      </c>
      <c r="T257" s="45">
        <f t="shared" si="61"/>
        <v>0</v>
      </c>
      <c r="U257" s="45">
        <f t="shared" si="40"/>
        <v>0</v>
      </c>
      <c r="V257" s="45">
        <f t="shared" si="41"/>
        <v>0</v>
      </c>
      <c r="W257" s="45">
        <f t="shared" si="42"/>
        <v>0</v>
      </c>
      <c r="X257" s="45">
        <f t="shared" si="43"/>
        <v>0</v>
      </c>
      <c r="Y257" s="45">
        <f t="shared" si="44"/>
        <v>0</v>
      </c>
      <c r="Z257" s="45">
        <f t="shared" si="45"/>
        <v>0</v>
      </c>
      <c r="AA257" s="45">
        <f t="shared" si="46"/>
        <v>0</v>
      </c>
      <c r="AB257" s="45">
        <f t="shared" si="47"/>
        <v>0</v>
      </c>
      <c r="AC257" s="45">
        <f t="shared" si="48"/>
        <v>0</v>
      </c>
      <c r="AD257" s="45">
        <f t="shared" si="49"/>
        <v>0</v>
      </c>
      <c r="AE257" s="45">
        <f t="shared" si="50"/>
        <v>0</v>
      </c>
      <c r="AF257" s="45">
        <f t="shared" si="51"/>
        <v>0</v>
      </c>
      <c r="AG257" s="45">
        <f t="shared" si="52"/>
        <v>0</v>
      </c>
      <c r="AH257" s="45">
        <f t="shared" si="53"/>
        <v>0</v>
      </c>
      <c r="AI257" s="45">
        <f t="shared" si="54"/>
        <v>0</v>
      </c>
      <c r="AJ257" s="45">
        <f t="shared" si="55"/>
        <v>0</v>
      </c>
      <c r="AK257" s="45">
        <f t="shared" si="56"/>
        <v>0</v>
      </c>
      <c r="AL257" s="45">
        <f t="shared" si="57"/>
        <v>0</v>
      </c>
      <c r="AM257" s="45">
        <f t="shared" si="58"/>
        <v>0</v>
      </c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</row>
    <row r="258" spans="1:63">
      <c r="A258" s="43"/>
      <c r="B258" s="43"/>
      <c r="C258" s="101"/>
      <c r="D258" s="101"/>
      <c r="E258" s="101"/>
      <c r="F258" s="102"/>
      <c r="G258" s="103"/>
      <c r="H258" s="102"/>
      <c r="I258" s="102"/>
      <c r="J258" s="102"/>
      <c r="K258" s="102"/>
      <c r="L258" s="102" t="e">
        <f>IF(J258="WAT",IF(I258="PS","Pumped Storage","Hydro"),VLOOKUP(J258,Instructions!$E$3:$F$42,2,FALSE))</f>
        <v>#N/A</v>
      </c>
      <c r="M258" s="104"/>
      <c r="N258" s="104"/>
      <c r="O258" s="105"/>
      <c r="P258" s="45"/>
      <c r="Q258" s="45"/>
      <c r="R258" s="45">
        <f t="shared" si="39"/>
        <v>0</v>
      </c>
      <c r="S258" s="45">
        <f t="shared" si="61"/>
        <v>0</v>
      </c>
      <c r="T258" s="45">
        <f t="shared" si="61"/>
        <v>0</v>
      </c>
      <c r="U258" s="45">
        <f t="shared" si="40"/>
        <v>0</v>
      </c>
      <c r="V258" s="45">
        <f t="shared" si="41"/>
        <v>0</v>
      </c>
      <c r="W258" s="45">
        <f t="shared" si="42"/>
        <v>0</v>
      </c>
      <c r="X258" s="45">
        <f t="shared" si="43"/>
        <v>0</v>
      </c>
      <c r="Y258" s="45">
        <f t="shared" si="44"/>
        <v>0</v>
      </c>
      <c r="Z258" s="45">
        <f t="shared" si="45"/>
        <v>0</v>
      </c>
      <c r="AA258" s="45">
        <f t="shared" si="46"/>
        <v>0</v>
      </c>
      <c r="AB258" s="45">
        <f t="shared" si="47"/>
        <v>0</v>
      </c>
      <c r="AC258" s="45">
        <f t="shared" si="48"/>
        <v>0</v>
      </c>
      <c r="AD258" s="45">
        <f t="shared" si="49"/>
        <v>0</v>
      </c>
      <c r="AE258" s="45">
        <f t="shared" si="50"/>
        <v>0</v>
      </c>
      <c r="AF258" s="45">
        <f t="shared" si="51"/>
        <v>0</v>
      </c>
      <c r="AG258" s="45">
        <f t="shared" si="52"/>
        <v>0</v>
      </c>
      <c r="AH258" s="45">
        <f t="shared" si="53"/>
        <v>0</v>
      </c>
      <c r="AI258" s="45">
        <f t="shared" si="54"/>
        <v>0</v>
      </c>
      <c r="AJ258" s="45">
        <f t="shared" si="55"/>
        <v>0</v>
      </c>
      <c r="AK258" s="45">
        <f t="shared" si="56"/>
        <v>0</v>
      </c>
      <c r="AL258" s="45">
        <f t="shared" si="57"/>
        <v>0</v>
      </c>
      <c r="AM258" s="45">
        <f t="shared" si="58"/>
        <v>0</v>
      </c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</row>
    <row r="259" spans="1:63">
      <c r="A259" s="43"/>
      <c r="B259" s="43"/>
      <c r="C259" s="101"/>
      <c r="D259" s="101"/>
      <c r="E259" s="101"/>
      <c r="F259" s="102"/>
      <c r="G259" s="103"/>
      <c r="H259" s="102"/>
      <c r="I259" s="102"/>
      <c r="J259" s="102"/>
      <c r="K259" s="102"/>
      <c r="L259" s="102" t="e">
        <f>IF(J259="WAT",IF(I259="PS","Pumped Storage","Hydro"),VLOOKUP(J259,Instructions!$E$3:$F$42,2,FALSE))</f>
        <v>#N/A</v>
      </c>
      <c r="M259" s="104"/>
      <c r="N259" s="104"/>
      <c r="O259" s="105"/>
      <c r="P259" s="45"/>
      <c r="Q259" s="45"/>
      <c r="R259" s="45">
        <f t="shared" si="39"/>
        <v>0</v>
      </c>
      <c r="S259" s="45">
        <f t="shared" si="61"/>
        <v>0</v>
      </c>
      <c r="T259" s="45">
        <f t="shared" si="61"/>
        <v>0</v>
      </c>
      <c r="U259" s="45">
        <f t="shared" si="40"/>
        <v>0</v>
      </c>
      <c r="V259" s="45">
        <f t="shared" si="41"/>
        <v>0</v>
      </c>
      <c r="W259" s="45">
        <f t="shared" si="42"/>
        <v>0</v>
      </c>
      <c r="X259" s="45">
        <f t="shared" si="43"/>
        <v>0</v>
      </c>
      <c r="Y259" s="45">
        <f t="shared" si="44"/>
        <v>0</v>
      </c>
      <c r="Z259" s="45">
        <f t="shared" si="45"/>
        <v>0</v>
      </c>
      <c r="AA259" s="45">
        <f t="shared" si="46"/>
        <v>0</v>
      </c>
      <c r="AB259" s="45">
        <f t="shared" si="47"/>
        <v>0</v>
      </c>
      <c r="AC259" s="45">
        <f t="shared" si="48"/>
        <v>0</v>
      </c>
      <c r="AD259" s="45">
        <f t="shared" si="49"/>
        <v>0</v>
      </c>
      <c r="AE259" s="45">
        <f t="shared" si="50"/>
        <v>0</v>
      </c>
      <c r="AF259" s="45">
        <f t="shared" si="51"/>
        <v>0</v>
      </c>
      <c r="AG259" s="45">
        <f t="shared" si="52"/>
        <v>0</v>
      </c>
      <c r="AH259" s="45">
        <f t="shared" si="53"/>
        <v>0</v>
      </c>
      <c r="AI259" s="45">
        <f t="shared" si="54"/>
        <v>0</v>
      </c>
      <c r="AJ259" s="45">
        <f t="shared" si="55"/>
        <v>0</v>
      </c>
      <c r="AK259" s="45">
        <f t="shared" si="56"/>
        <v>0</v>
      </c>
      <c r="AL259" s="45">
        <f t="shared" si="57"/>
        <v>0</v>
      </c>
      <c r="AM259" s="45">
        <f t="shared" si="58"/>
        <v>0</v>
      </c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</row>
    <row r="260" spans="1:63">
      <c r="A260" s="43"/>
      <c r="B260" s="43"/>
      <c r="C260" s="101"/>
      <c r="D260" s="101"/>
      <c r="E260" s="101"/>
      <c r="F260" s="102"/>
      <c r="G260" s="103"/>
      <c r="H260" s="102"/>
      <c r="I260" s="102"/>
      <c r="J260" s="102"/>
      <c r="K260" s="102"/>
      <c r="L260" s="102" t="e">
        <f>IF(J260="WAT",IF(I260="PS","Pumped Storage","Hydro"),VLOOKUP(J260,Instructions!$E$3:$F$42,2,FALSE))</f>
        <v>#N/A</v>
      </c>
      <c r="M260" s="104"/>
      <c r="N260" s="104"/>
      <c r="O260" s="105"/>
      <c r="P260" s="45"/>
      <c r="Q260" s="45"/>
      <c r="R260" s="45">
        <f t="shared" ref="R260:R323" si="62">P260</f>
        <v>0</v>
      </c>
      <c r="S260" s="45">
        <f t="shared" si="61"/>
        <v>0</v>
      </c>
      <c r="T260" s="45">
        <f t="shared" si="61"/>
        <v>0</v>
      </c>
      <c r="U260" s="45">
        <f t="shared" ref="U260:U323" si="63">T260</f>
        <v>0</v>
      </c>
      <c r="V260" s="45">
        <f t="shared" ref="V260:V323" si="64">U260</f>
        <v>0</v>
      </c>
      <c r="W260" s="45">
        <f t="shared" ref="W260:W323" si="65">V260</f>
        <v>0</v>
      </c>
      <c r="X260" s="45">
        <f t="shared" ref="X260:X323" si="66">W260</f>
        <v>0</v>
      </c>
      <c r="Y260" s="45">
        <f t="shared" ref="Y260:Y323" si="67">X260</f>
        <v>0</v>
      </c>
      <c r="Z260" s="45">
        <f t="shared" ref="Z260:Z323" si="68">Y260</f>
        <v>0</v>
      </c>
      <c r="AA260" s="45">
        <f t="shared" ref="AA260:AA323" si="69">Z260</f>
        <v>0</v>
      </c>
      <c r="AB260" s="45">
        <f t="shared" ref="AB260:AB323" si="70">AA260</f>
        <v>0</v>
      </c>
      <c r="AC260" s="45">
        <f t="shared" ref="AC260:AC323" si="71">Q260</f>
        <v>0</v>
      </c>
      <c r="AD260" s="45">
        <f t="shared" ref="AD260:AD323" si="72">AC260</f>
        <v>0</v>
      </c>
      <c r="AE260" s="45">
        <f t="shared" ref="AE260:AE323" si="73">AD260</f>
        <v>0</v>
      </c>
      <c r="AF260" s="45">
        <f t="shared" ref="AF260:AF323" si="74">AE260</f>
        <v>0</v>
      </c>
      <c r="AG260" s="45">
        <f t="shared" ref="AG260:AG323" si="75">AF260</f>
        <v>0</v>
      </c>
      <c r="AH260" s="45">
        <f t="shared" ref="AH260:AH323" si="76">AG260</f>
        <v>0</v>
      </c>
      <c r="AI260" s="45">
        <f t="shared" ref="AI260:AI323" si="77">AH260</f>
        <v>0</v>
      </c>
      <c r="AJ260" s="45">
        <f t="shared" ref="AJ260:AJ323" si="78">AI260</f>
        <v>0</v>
      </c>
      <c r="AK260" s="45">
        <f t="shared" ref="AK260:AK323" si="79">AJ260</f>
        <v>0</v>
      </c>
      <c r="AL260" s="45">
        <f t="shared" ref="AL260:AL323" si="80">AK260</f>
        <v>0</v>
      </c>
      <c r="AM260" s="45">
        <f t="shared" ref="AM260:AM323" si="81">AL260</f>
        <v>0</v>
      </c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</row>
    <row r="261" spans="1:63">
      <c r="A261" s="43"/>
      <c r="B261" s="43"/>
      <c r="C261" s="101"/>
      <c r="D261" s="101"/>
      <c r="E261" s="101"/>
      <c r="F261" s="102"/>
      <c r="G261" s="103"/>
      <c r="H261" s="102"/>
      <c r="I261" s="102"/>
      <c r="J261" s="102"/>
      <c r="K261" s="102"/>
      <c r="L261" s="102" t="e">
        <f>IF(J261="WAT",IF(I261="PS","Pumped Storage","Hydro"),VLOOKUP(J261,Instructions!$E$3:$F$42,2,FALSE))</f>
        <v>#N/A</v>
      </c>
      <c r="M261" s="104"/>
      <c r="N261" s="104"/>
      <c r="O261" s="105"/>
      <c r="P261" s="45"/>
      <c r="Q261" s="45"/>
      <c r="R261" s="45">
        <f t="shared" si="62"/>
        <v>0</v>
      </c>
      <c r="S261" s="45">
        <f t="shared" si="61"/>
        <v>0</v>
      </c>
      <c r="T261" s="45">
        <f t="shared" si="61"/>
        <v>0</v>
      </c>
      <c r="U261" s="45">
        <f t="shared" si="63"/>
        <v>0</v>
      </c>
      <c r="V261" s="45">
        <f t="shared" si="64"/>
        <v>0</v>
      </c>
      <c r="W261" s="45">
        <f t="shared" si="65"/>
        <v>0</v>
      </c>
      <c r="X261" s="45">
        <f t="shared" si="66"/>
        <v>0</v>
      </c>
      <c r="Y261" s="45">
        <f t="shared" si="67"/>
        <v>0</v>
      </c>
      <c r="Z261" s="45">
        <f t="shared" si="68"/>
        <v>0</v>
      </c>
      <c r="AA261" s="45">
        <f t="shared" si="69"/>
        <v>0</v>
      </c>
      <c r="AB261" s="45">
        <f t="shared" si="70"/>
        <v>0</v>
      </c>
      <c r="AC261" s="45">
        <f t="shared" si="71"/>
        <v>0</v>
      </c>
      <c r="AD261" s="45">
        <f t="shared" si="72"/>
        <v>0</v>
      </c>
      <c r="AE261" s="45">
        <f t="shared" si="73"/>
        <v>0</v>
      </c>
      <c r="AF261" s="45">
        <f t="shared" si="74"/>
        <v>0</v>
      </c>
      <c r="AG261" s="45">
        <f t="shared" si="75"/>
        <v>0</v>
      </c>
      <c r="AH261" s="45">
        <f t="shared" si="76"/>
        <v>0</v>
      </c>
      <c r="AI261" s="45">
        <f t="shared" si="77"/>
        <v>0</v>
      </c>
      <c r="AJ261" s="45">
        <f t="shared" si="78"/>
        <v>0</v>
      </c>
      <c r="AK261" s="45">
        <f t="shared" si="79"/>
        <v>0</v>
      </c>
      <c r="AL261" s="45">
        <f t="shared" si="80"/>
        <v>0</v>
      </c>
      <c r="AM261" s="45">
        <f t="shared" si="81"/>
        <v>0</v>
      </c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</row>
    <row r="262" spans="1:63">
      <c r="A262" s="43"/>
      <c r="B262" s="43"/>
      <c r="C262" s="101"/>
      <c r="D262" s="101"/>
      <c r="E262" s="101"/>
      <c r="F262" s="102"/>
      <c r="G262" s="103"/>
      <c r="H262" s="102"/>
      <c r="I262" s="102"/>
      <c r="J262" s="102"/>
      <c r="K262" s="102"/>
      <c r="L262" s="102" t="e">
        <f>IF(J262="WAT",IF(I262="PS","Pumped Storage","Hydro"),VLOOKUP(J262,Instructions!$E$3:$F$42,2,FALSE))</f>
        <v>#N/A</v>
      </c>
      <c r="M262" s="104"/>
      <c r="N262" s="104"/>
      <c r="O262" s="105"/>
      <c r="P262" s="45"/>
      <c r="Q262" s="45"/>
      <c r="R262" s="45">
        <f t="shared" si="62"/>
        <v>0</v>
      </c>
      <c r="S262" s="45">
        <f t="shared" si="61"/>
        <v>0</v>
      </c>
      <c r="T262" s="45">
        <f t="shared" si="61"/>
        <v>0</v>
      </c>
      <c r="U262" s="45">
        <f t="shared" si="63"/>
        <v>0</v>
      </c>
      <c r="V262" s="45">
        <f t="shared" si="64"/>
        <v>0</v>
      </c>
      <c r="W262" s="45">
        <f t="shared" si="65"/>
        <v>0</v>
      </c>
      <c r="X262" s="45">
        <f t="shared" si="66"/>
        <v>0</v>
      </c>
      <c r="Y262" s="45">
        <f t="shared" si="67"/>
        <v>0</v>
      </c>
      <c r="Z262" s="45">
        <f t="shared" si="68"/>
        <v>0</v>
      </c>
      <c r="AA262" s="45">
        <f t="shared" si="69"/>
        <v>0</v>
      </c>
      <c r="AB262" s="45">
        <f t="shared" si="70"/>
        <v>0</v>
      </c>
      <c r="AC262" s="45">
        <f t="shared" si="71"/>
        <v>0</v>
      </c>
      <c r="AD262" s="45">
        <f t="shared" si="72"/>
        <v>0</v>
      </c>
      <c r="AE262" s="45">
        <f t="shared" si="73"/>
        <v>0</v>
      </c>
      <c r="AF262" s="45">
        <f t="shared" si="74"/>
        <v>0</v>
      </c>
      <c r="AG262" s="45">
        <f t="shared" si="75"/>
        <v>0</v>
      </c>
      <c r="AH262" s="45">
        <f t="shared" si="76"/>
        <v>0</v>
      </c>
      <c r="AI262" s="45">
        <f t="shared" si="77"/>
        <v>0</v>
      </c>
      <c r="AJ262" s="45">
        <f t="shared" si="78"/>
        <v>0</v>
      </c>
      <c r="AK262" s="45">
        <f t="shared" si="79"/>
        <v>0</v>
      </c>
      <c r="AL262" s="45">
        <f t="shared" si="80"/>
        <v>0</v>
      </c>
      <c r="AM262" s="45">
        <f t="shared" si="81"/>
        <v>0</v>
      </c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</row>
    <row r="263" spans="1:63">
      <c r="A263" s="43"/>
      <c r="B263" s="43"/>
      <c r="C263" s="101"/>
      <c r="D263" s="101"/>
      <c r="E263" s="101"/>
      <c r="F263" s="102"/>
      <c r="G263" s="103"/>
      <c r="H263" s="102"/>
      <c r="I263" s="102"/>
      <c r="J263" s="102"/>
      <c r="K263" s="102"/>
      <c r="L263" s="102" t="e">
        <f>IF(J263="WAT",IF(I263="PS","Pumped Storage","Hydro"),VLOOKUP(J263,Instructions!$E$3:$F$42,2,FALSE))</f>
        <v>#N/A</v>
      </c>
      <c r="M263" s="104"/>
      <c r="N263" s="104"/>
      <c r="O263" s="105"/>
      <c r="P263" s="45"/>
      <c r="Q263" s="45"/>
      <c r="R263" s="45">
        <f t="shared" si="62"/>
        <v>0</v>
      </c>
      <c r="S263" s="45">
        <f t="shared" ref="S263:T282" si="82">R263</f>
        <v>0</v>
      </c>
      <c r="T263" s="45">
        <f t="shared" si="82"/>
        <v>0</v>
      </c>
      <c r="U263" s="45">
        <f t="shared" si="63"/>
        <v>0</v>
      </c>
      <c r="V263" s="45">
        <f t="shared" si="64"/>
        <v>0</v>
      </c>
      <c r="W263" s="45">
        <f t="shared" si="65"/>
        <v>0</v>
      </c>
      <c r="X263" s="45">
        <f t="shared" si="66"/>
        <v>0</v>
      </c>
      <c r="Y263" s="45">
        <f t="shared" si="67"/>
        <v>0</v>
      </c>
      <c r="Z263" s="45">
        <f t="shared" si="68"/>
        <v>0</v>
      </c>
      <c r="AA263" s="45">
        <f t="shared" si="69"/>
        <v>0</v>
      </c>
      <c r="AB263" s="45">
        <f t="shared" si="70"/>
        <v>0</v>
      </c>
      <c r="AC263" s="45">
        <f t="shared" si="71"/>
        <v>0</v>
      </c>
      <c r="AD263" s="45">
        <f t="shared" si="72"/>
        <v>0</v>
      </c>
      <c r="AE263" s="45">
        <f t="shared" si="73"/>
        <v>0</v>
      </c>
      <c r="AF263" s="45">
        <f t="shared" si="74"/>
        <v>0</v>
      </c>
      <c r="AG263" s="45">
        <f t="shared" si="75"/>
        <v>0</v>
      </c>
      <c r="AH263" s="45">
        <f t="shared" si="76"/>
        <v>0</v>
      </c>
      <c r="AI263" s="45">
        <f t="shared" si="77"/>
        <v>0</v>
      </c>
      <c r="AJ263" s="45">
        <f t="shared" si="78"/>
        <v>0</v>
      </c>
      <c r="AK263" s="45">
        <f t="shared" si="79"/>
        <v>0</v>
      </c>
      <c r="AL263" s="45">
        <f t="shared" si="80"/>
        <v>0</v>
      </c>
      <c r="AM263" s="45">
        <f t="shared" si="81"/>
        <v>0</v>
      </c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</row>
    <row r="264" spans="1:63">
      <c r="A264" s="43"/>
      <c r="B264" s="43"/>
      <c r="C264" s="101"/>
      <c r="D264" s="101"/>
      <c r="E264" s="101"/>
      <c r="F264" s="102"/>
      <c r="G264" s="103"/>
      <c r="H264" s="102"/>
      <c r="I264" s="102"/>
      <c r="J264" s="102"/>
      <c r="K264" s="102"/>
      <c r="L264" s="102" t="e">
        <f>IF(J264="WAT",IF(I264="PS","Pumped Storage","Hydro"),VLOOKUP(J264,Instructions!$E$3:$F$42,2,FALSE))</f>
        <v>#N/A</v>
      </c>
      <c r="M264" s="104"/>
      <c r="N264" s="104"/>
      <c r="O264" s="105"/>
      <c r="P264" s="45"/>
      <c r="Q264" s="45"/>
      <c r="R264" s="45">
        <f t="shared" si="62"/>
        <v>0</v>
      </c>
      <c r="S264" s="45">
        <f t="shared" si="82"/>
        <v>0</v>
      </c>
      <c r="T264" s="45">
        <f t="shared" si="82"/>
        <v>0</v>
      </c>
      <c r="U264" s="45">
        <f t="shared" si="63"/>
        <v>0</v>
      </c>
      <c r="V264" s="45">
        <f t="shared" si="64"/>
        <v>0</v>
      </c>
      <c r="W264" s="45">
        <f t="shared" si="65"/>
        <v>0</v>
      </c>
      <c r="X264" s="45">
        <f t="shared" si="66"/>
        <v>0</v>
      </c>
      <c r="Y264" s="45">
        <f t="shared" si="67"/>
        <v>0</v>
      </c>
      <c r="Z264" s="45">
        <f t="shared" si="68"/>
        <v>0</v>
      </c>
      <c r="AA264" s="45">
        <f t="shared" si="69"/>
        <v>0</v>
      </c>
      <c r="AB264" s="45">
        <f t="shared" si="70"/>
        <v>0</v>
      </c>
      <c r="AC264" s="45">
        <f t="shared" si="71"/>
        <v>0</v>
      </c>
      <c r="AD264" s="45">
        <f t="shared" si="72"/>
        <v>0</v>
      </c>
      <c r="AE264" s="45">
        <f t="shared" si="73"/>
        <v>0</v>
      </c>
      <c r="AF264" s="45">
        <f t="shared" si="74"/>
        <v>0</v>
      </c>
      <c r="AG264" s="45">
        <f t="shared" si="75"/>
        <v>0</v>
      </c>
      <c r="AH264" s="45">
        <f t="shared" si="76"/>
        <v>0</v>
      </c>
      <c r="AI264" s="45">
        <f t="shared" si="77"/>
        <v>0</v>
      </c>
      <c r="AJ264" s="45">
        <f t="shared" si="78"/>
        <v>0</v>
      </c>
      <c r="AK264" s="45">
        <f t="shared" si="79"/>
        <v>0</v>
      </c>
      <c r="AL264" s="45">
        <f t="shared" si="80"/>
        <v>0</v>
      </c>
      <c r="AM264" s="45">
        <f t="shared" si="81"/>
        <v>0</v>
      </c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</row>
    <row r="265" spans="1:63">
      <c r="A265" s="43"/>
      <c r="B265" s="43"/>
      <c r="C265" s="101"/>
      <c r="D265" s="101"/>
      <c r="E265" s="101"/>
      <c r="F265" s="102"/>
      <c r="G265" s="103"/>
      <c r="H265" s="102"/>
      <c r="I265" s="102"/>
      <c r="J265" s="102"/>
      <c r="K265" s="102"/>
      <c r="L265" s="102" t="e">
        <f>IF(J265="WAT",IF(I265="PS","Pumped Storage","Hydro"),VLOOKUP(J265,Instructions!$E$3:$F$42,2,FALSE))</f>
        <v>#N/A</v>
      </c>
      <c r="M265" s="104"/>
      <c r="N265" s="104"/>
      <c r="O265" s="105"/>
      <c r="P265" s="45"/>
      <c r="Q265" s="45"/>
      <c r="R265" s="45">
        <f t="shared" si="62"/>
        <v>0</v>
      </c>
      <c r="S265" s="45">
        <f t="shared" si="82"/>
        <v>0</v>
      </c>
      <c r="T265" s="45">
        <f t="shared" si="82"/>
        <v>0</v>
      </c>
      <c r="U265" s="45">
        <f t="shared" si="63"/>
        <v>0</v>
      </c>
      <c r="V265" s="45">
        <f t="shared" si="64"/>
        <v>0</v>
      </c>
      <c r="W265" s="45">
        <f t="shared" si="65"/>
        <v>0</v>
      </c>
      <c r="X265" s="45">
        <f t="shared" si="66"/>
        <v>0</v>
      </c>
      <c r="Y265" s="45">
        <f t="shared" si="67"/>
        <v>0</v>
      </c>
      <c r="Z265" s="45">
        <f t="shared" si="68"/>
        <v>0</v>
      </c>
      <c r="AA265" s="45">
        <f t="shared" si="69"/>
        <v>0</v>
      </c>
      <c r="AB265" s="45">
        <f t="shared" si="70"/>
        <v>0</v>
      </c>
      <c r="AC265" s="45">
        <f t="shared" si="71"/>
        <v>0</v>
      </c>
      <c r="AD265" s="45">
        <f t="shared" si="72"/>
        <v>0</v>
      </c>
      <c r="AE265" s="45">
        <f t="shared" si="73"/>
        <v>0</v>
      </c>
      <c r="AF265" s="45">
        <f t="shared" si="74"/>
        <v>0</v>
      </c>
      <c r="AG265" s="45">
        <f t="shared" si="75"/>
        <v>0</v>
      </c>
      <c r="AH265" s="45">
        <f t="shared" si="76"/>
        <v>0</v>
      </c>
      <c r="AI265" s="45">
        <f t="shared" si="77"/>
        <v>0</v>
      </c>
      <c r="AJ265" s="45">
        <f t="shared" si="78"/>
        <v>0</v>
      </c>
      <c r="AK265" s="45">
        <f t="shared" si="79"/>
        <v>0</v>
      </c>
      <c r="AL265" s="45">
        <f t="shared" si="80"/>
        <v>0</v>
      </c>
      <c r="AM265" s="45">
        <f t="shared" si="81"/>
        <v>0</v>
      </c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</row>
    <row r="266" spans="1:63">
      <c r="A266" s="43"/>
      <c r="B266" s="43"/>
      <c r="C266" s="101"/>
      <c r="D266" s="101"/>
      <c r="E266" s="101"/>
      <c r="F266" s="102"/>
      <c r="G266" s="103"/>
      <c r="H266" s="102"/>
      <c r="I266" s="102"/>
      <c r="J266" s="102"/>
      <c r="K266" s="102"/>
      <c r="L266" s="102" t="e">
        <f>IF(J266="WAT",IF(I266="PS","Pumped Storage","Hydro"),VLOOKUP(J266,Instructions!$E$3:$F$42,2,FALSE))</f>
        <v>#N/A</v>
      </c>
      <c r="M266" s="104"/>
      <c r="N266" s="104"/>
      <c r="O266" s="105"/>
      <c r="P266" s="45"/>
      <c r="Q266" s="45"/>
      <c r="R266" s="45">
        <f t="shared" si="62"/>
        <v>0</v>
      </c>
      <c r="S266" s="45">
        <f t="shared" si="82"/>
        <v>0</v>
      </c>
      <c r="T266" s="45">
        <f t="shared" si="82"/>
        <v>0</v>
      </c>
      <c r="U266" s="45">
        <f t="shared" si="63"/>
        <v>0</v>
      </c>
      <c r="V266" s="45">
        <f t="shared" si="64"/>
        <v>0</v>
      </c>
      <c r="W266" s="45">
        <f t="shared" si="65"/>
        <v>0</v>
      </c>
      <c r="X266" s="45">
        <f t="shared" si="66"/>
        <v>0</v>
      </c>
      <c r="Y266" s="45">
        <f t="shared" si="67"/>
        <v>0</v>
      </c>
      <c r="Z266" s="45">
        <f t="shared" si="68"/>
        <v>0</v>
      </c>
      <c r="AA266" s="45">
        <f t="shared" si="69"/>
        <v>0</v>
      </c>
      <c r="AB266" s="45">
        <f t="shared" si="70"/>
        <v>0</v>
      </c>
      <c r="AC266" s="45">
        <f t="shared" si="71"/>
        <v>0</v>
      </c>
      <c r="AD266" s="45">
        <f t="shared" si="72"/>
        <v>0</v>
      </c>
      <c r="AE266" s="45">
        <f t="shared" si="73"/>
        <v>0</v>
      </c>
      <c r="AF266" s="45">
        <f t="shared" si="74"/>
        <v>0</v>
      </c>
      <c r="AG266" s="45">
        <f t="shared" si="75"/>
        <v>0</v>
      </c>
      <c r="AH266" s="45">
        <f t="shared" si="76"/>
        <v>0</v>
      </c>
      <c r="AI266" s="45">
        <f t="shared" si="77"/>
        <v>0</v>
      </c>
      <c r="AJ266" s="45">
        <f t="shared" si="78"/>
        <v>0</v>
      </c>
      <c r="AK266" s="45">
        <f t="shared" si="79"/>
        <v>0</v>
      </c>
      <c r="AL266" s="45">
        <f t="shared" si="80"/>
        <v>0</v>
      </c>
      <c r="AM266" s="45">
        <f t="shared" si="81"/>
        <v>0</v>
      </c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</row>
    <row r="267" spans="1:63">
      <c r="A267" s="43"/>
      <c r="B267" s="43"/>
      <c r="C267" s="101"/>
      <c r="D267" s="101"/>
      <c r="E267" s="101"/>
      <c r="F267" s="102"/>
      <c r="G267" s="103"/>
      <c r="H267" s="102"/>
      <c r="I267" s="102"/>
      <c r="J267" s="102"/>
      <c r="K267" s="102"/>
      <c r="L267" s="102" t="e">
        <f>IF(J267="WAT",IF(I267="PS","Pumped Storage","Hydro"),VLOOKUP(J267,Instructions!$E$3:$F$42,2,FALSE))</f>
        <v>#N/A</v>
      </c>
      <c r="M267" s="104"/>
      <c r="N267" s="104"/>
      <c r="O267" s="105"/>
      <c r="P267" s="45"/>
      <c r="Q267" s="45"/>
      <c r="R267" s="45">
        <f t="shared" si="62"/>
        <v>0</v>
      </c>
      <c r="S267" s="45">
        <f t="shared" si="82"/>
        <v>0</v>
      </c>
      <c r="T267" s="45">
        <f t="shared" si="82"/>
        <v>0</v>
      </c>
      <c r="U267" s="45">
        <f t="shared" si="63"/>
        <v>0</v>
      </c>
      <c r="V267" s="45">
        <f t="shared" si="64"/>
        <v>0</v>
      </c>
      <c r="W267" s="45">
        <f t="shared" si="65"/>
        <v>0</v>
      </c>
      <c r="X267" s="45">
        <f t="shared" si="66"/>
        <v>0</v>
      </c>
      <c r="Y267" s="45">
        <f t="shared" si="67"/>
        <v>0</v>
      </c>
      <c r="Z267" s="45">
        <f t="shared" si="68"/>
        <v>0</v>
      </c>
      <c r="AA267" s="45">
        <f t="shared" si="69"/>
        <v>0</v>
      </c>
      <c r="AB267" s="45">
        <f t="shared" si="70"/>
        <v>0</v>
      </c>
      <c r="AC267" s="45">
        <f t="shared" si="71"/>
        <v>0</v>
      </c>
      <c r="AD267" s="45">
        <f t="shared" si="72"/>
        <v>0</v>
      </c>
      <c r="AE267" s="45">
        <f t="shared" si="73"/>
        <v>0</v>
      </c>
      <c r="AF267" s="45">
        <f t="shared" si="74"/>
        <v>0</v>
      </c>
      <c r="AG267" s="45">
        <f t="shared" si="75"/>
        <v>0</v>
      </c>
      <c r="AH267" s="45">
        <f t="shared" si="76"/>
        <v>0</v>
      </c>
      <c r="AI267" s="45">
        <f t="shared" si="77"/>
        <v>0</v>
      </c>
      <c r="AJ267" s="45">
        <f t="shared" si="78"/>
        <v>0</v>
      </c>
      <c r="AK267" s="45">
        <f t="shared" si="79"/>
        <v>0</v>
      </c>
      <c r="AL267" s="45">
        <f t="shared" si="80"/>
        <v>0</v>
      </c>
      <c r="AM267" s="45">
        <f t="shared" si="81"/>
        <v>0</v>
      </c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</row>
    <row r="268" spans="1:63">
      <c r="A268" s="43"/>
      <c r="B268" s="43"/>
      <c r="C268" s="101"/>
      <c r="D268" s="101"/>
      <c r="E268" s="101"/>
      <c r="F268" s="102"/>
      <c r="G268" s="103"/>
      <c r="H268" s="102"/>
      <c r="I268" s="102"/>
      <c r="J268" s="102"/>
      <c r="K268" s="102"/>
      <c r="L268" s="102" t="e">
        <f>IF(J268="WAT",IF(I268="PS","Pumped Storage","Hydro"),VLOOKUP(J268,Instructions!$E$3:$F$42,2,FALSE))</f>
        <v>#N/A</v>
      </c>
      <c r="M268" s="104"/>
      <c r="N268" s="104"/>
      <c r="O268" s="105"/>
      <c r="P268" s="45"/>
      <c r="Q268" s="45"/>
      <c r="R268" s="45">
        <f t="shared" si="62"/>
        <v>0</v>
      </c>
      <c r="S268" s="45">
        <f t="shared" si="82"/>
        <v>0</v>
      </c>
      <c r="T268" s="45">
        <f t="shared" si="82"/>
        <v>0</v>
      </c>
      <c r="U268" s="45">
        <f t="shared" si="63"/>
        <v>0</v>
      </c>
      <c r="V268" s="45">
        <f t="shared" si="64"/>
        <v>0</v>
      </c>
      <c r="W268" s="45">
        <f t="shared" si="65"/>
        <v>0</v>
      </c>
      <c r="X268" s="45">
        <f t="shared" si="66"/>
        <v>0</v>
      </c>
      <c r="Y268" s="45">
        <f t="shared" si="67"/>
        <v>0</v>
      </c>
      <c r="Z268" s="45">
        <f t="shared" si="68"/>
        <v>0</v>
      </c>
      <c r="AA268" s="45">
        <f t="shared" si="69"/>
        <v>0</v>
      </c>
      <c r="AB268" s="45">
        <f t="shared" si="70"/>
        <v>0</v>
      </c>
      <c r="AC268" s="45">
        <f t="shared" si="71"/>
        <v>0</v>
      </c>
      <c r="AD268" s="45">
        <f t="shared" si="72"/>
        <v>0</v>
      </c>
      <c r="AE268" s="45">
        <f t="shared" si="73"/>
        <v>0</v>
      </c>
      <c r="AF268" s="45">
        <f t="shared" si="74"/>
        <v>0</v>
      </c>
      <c r="AG268" s="45">
        <f t="shared" si="75"/>
        <v>0</v>
      </c>
      <c r="AH268" s="45">
        <f t="shared" si="76"/>
        <v>0</v>
      </c>
      <c r="AI268" s="45">
        <f t="shared" si="77"/>
        <v>0</v>
      </c>
      <c r="AJ268" s="45">
        <f t="shared" si="78"/>
        <v>0</v>
      </c>
      <c r="AK268" s="45">
        <f t="shared" si="79"/>
        <v>0</v>
      </c>
      <c r="AL268" s="45">
        <f t="shared" si="80"/>
        <v>0</v>
      </c>
      <c r="AM268" s="45">
        <f t="shared" si="81"/>
        <v>0</v>
      </c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</row>
    <row r="269" spans="1:63">
      <c r="A269" s="43"/>
      <c r="B269" s="43"/>
      <c r="C269" s="101"/>
      <c r="D269" s="101"/>
      <c r="E269" s="101"/>
      <c r="F269" s="102"/>
      <c r="G269" s="103"/>
      <c r="H269" s="102"/>
      <c r="I269" s="102"/>
      <c r="J269" s="102"/>
      <c r="K269" s="102"/>
      <c r="L269" s="102" t="e">
        <f>IF(J269="WAT",IF(I269="PS","Pumped Storage","Hydro"),VLOOKUP(J269,Instructions!$E$3:$F$42,2,FALSE))</f>
        <v>#N/A</v>
      </c>
      <c r="M269" s="104"/>
      <c r="N269" s="104"/>
      <c r="O269" s="105"/>
      <c r="P269" s="45"/>
      <c r="Q269" s="45"/>
      <c r="R269" s="45">
        <f t="shared" si="62"/>
        <v>0</v>
      </c>
      <c r="S269" s="45">
        <f t="shared" si="82"/>
        <v>0</v>
      </c>
      <c r="T269" s="45">
        <f t="shared" si="82"/>
        <v>0</v>
      </c>
      <c r="U269" s="45">
        <f t="shared" si="63"/>
        <v>0</v>
      </c>
      <c r="V269" s="45">
        <f t="shared" si="64"/>
        <v>0</v>
      </c>
      <c r="W269" s="45">
        <f t="shared" si="65"/>
        <v>0</v>
      </c>
      <c r="X269" s="45">
        <f t="shared" si="66"/>
        <v>0</v>
      </c>
      <c r="Y269" s="45">
        <f t="shared" si="67"/>
        <v>0</v>
      </c>
      <c r="Z269" s="45">
        <f t="shared" si="68"/>
        <v>0</v>
      </c>
      <c r="AA269" s="45">
        <f t="shared" si="69"/>
        <v>0</v>
      </c>
      <c r="AB269" s="45">
        <f t="shared" si="70"/>
        <v>0</v>
      </c>
      <c r="AC269" s="45">
        <f t="shared" si="71"/>
        <v>0</v>
      </c>
      <c r="AD269" s="45">
        <f t="shared" si="72"/>
        <v>0</v>
      </c>
      <c r="AE269" s="45">
        <f t="shared" si="73"/>
        <v>0</v>
      </c>
      <c r="AF269" s="45">
        <f t="shared" si="74"/>
        <v>0</v>
      </c>
      <c r="AG269" s="45">
        <f t="shared" si="75"/>
        <v>0</v>
      </c>
      <c r="AH269" s="45">
        <f t="shared" si="76"/>
        <v>0</v>
      </c>
      <c r="AI269" s="45">
        <f t="shared" si="77"/>
        <v>0</v>
      </c>
      <c r="AJ269" s="45">
        <f t="shared" si="78"/>
        <v>0</v>
      </c>
      <c r="AK269" s="45">
        <f t="shared" si="79"/>
        <v>0</v>
      </c>
      <c r="AL269" s="45">
        <f t="shared" si="80"/>
        <v>0</v>
      </c>
      <c r="AM269" s="45">
        <f t="shared" si="81"/>
        <v>0</v>
      </c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</row>
    <row r="270" spans="1:63">
      <c r="A270" s="43"/>
      <c r="B270" s="43"/>
      <c r="C270" s="101"/>
      <c r="D270" s="101"/>
      <c r="E270" s="101"/>
      <c r="F270" s="102"/>
      <c r="G270" s="103"/>
      <c r="H270" s="102"/>
      <c r="I270" s="102"/>
      <c r="J270" s="102"/>
      <c r="K270" s="102"/>
      <c r="L270" s="102" t="e">
        <f>IF(J270="WAT",IF(I270="PS","Pumped Storage","Hydro"),VLOOKUP(J270,Instructions!$E$3:$F$42,2,FALSE))</f>
        <v>#N/A</v>
      </c>
      <c r="M270" s="104"/>
      <c r="N270" s="104"/>
      <c r="O270" s="105"/>
      <c r="P270" s="45"/>
      <c r="Q270" s="45"/>
      <c r="R270" s="45">
        <f t="shared" si="62"/>
        <v>0</v>
      </c>
      <c r="S270" s="45">
        <f t="shared" si="82"/>
        <v>0</v>
      </c>
      <c r="T270" s="45">
        <f t="shared" si="82"/>
        <v>0</v>
      </c>
      <c r="U270" s="45">
        <f t="shared" si="63"/>
        <v>0</v>
      </c>
      <c r="V270" s="45">
        <f t="shared" si="64"/>
        <v>0</v>
      </c>
      <c r="W270" s="45">
        <f t="shared" si="65"/>
        <v>0</v>
      </c>
      <c r="X270" s="45">
        <f t="shared" si="66"/>
        <v>0</v>
      </c>
      <c r="Y270" s="45">
        <f t="shared" si="67"/>
        <v>0</v>
      </c>
      <c r="Z270" s="45">
        <f t="shared" si="68"/>
        <v>0</v>
      </c>
      <c r="AA270" s="45">
        <f t="shared" si="69"/>
        <v>0</v>
      </c>
      <c r="AB270" s="45">
        <f t="shared" si="70"/>
        <v>0</v>
      </c>
      <c r="AC270" s="45">
        <f t="shared" si="71"/>
        <v>0</v>
      </c>
      <c r="AD270" s="45">
        <f t="shared" si="72"/>
        <v>0</v>
      </c>
      <c r="AE270" s="45">
        <f t="shared" si="73"/>
        <v>0</v>
      </c>
      <c r="AF270" s="45">
        <f t="shared" si="74"/>
        <v>0</v>
      </c>
      <c r="AG270" s="45">
        <f t="shared" si="75"/>
        <v>0</v>
      </c>
      <c r="AH270" s="45">
        <f t="shared" si="76"/>
        <v>0</v>
      </c>
      <c r="AI270" s="45">
        <f t="shared" si="77"/>
        <v>0</v>
      </c>
      <c r="AJ270" s="45">
        <f t="shared" si="78"/>
        <v>0</v>
      </c>
      <c r="AK270" s="45">
        <f t="shared" si="79"/>
        <v>0</v>
      </c>
      <c r="AL270" s="45">
        <f t="shared" si="80"/>
        <v>0</v>
      </c>
      <c r="AM270" s="45">
        <f t="shared" si="81"/>
        <v>0</v>
      </c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</row>
    <row r="271" spans="1:63">
      <c r="A271" s="43"/>
      <c r="B271" s="43"/>
      <c r="C271" s="101"/>
      <c r="D271" s="101"/>
      <c r="E271" s="101"/>
      <c r="F271" s="102"/>
      <c r="G271" s="103"/>
      <c r="H271" s="102"/>
      <c r="I271" s="102"/>
      <c r="J271" s="102"/>
      <c r="K271" s="102"/>
      <c r="L271" s="102" t="e">
        <f>IF(J271="WAT",IF(I271="PS","Pumped Storage","Hydro"),VLOOKUP(J271,Instructions!$E$3:$F$42,2,FALSE))</f>
        <v>#N/A</v>
      </c>
      <c r="M271" s="104"/>
      <c r="N271" s="104"/>
      <c r="O271" s="105"/>
      <c r="P271" s="45"/>
      <c r="Q271" s="45"/>
      <c r="R271" s="45">
        <f t="shared" si="62"/>
        <v>0</v>
      </c>
      <c r="S271" s="45">
        <f t="shared" si="82"/>
        <v>0</v>
      </c>
      <c r="T271" s="45">
        <f t="shared" si="82"/>
        <v>0</v>
      </c>
      <c r="U271" s="45">
        <f t="shared" si="63"/>
        <v>0</v>
      </c>
      <c r="V271" s="45">
        <f t="shared" si="64"/>
        <v>0</v>
      </c>
      <c r="W271" s="45">
        <f t="shared" si="65"/>
        <v>0</v>
      </c>
      <c r="X271" s="45">
        <f t="shared" si="66"/>
        <v>0</v>
      </c>
      <c r="Y271" s="45">
        <f t="shared" si="67"/>
        <v>0</v>
      </c>
      <c r="Z271" s="45">
        <f t="shared" si="68"/>
        <v>0</v>
      </c>
      <c r="AA271" s="45">
        <f t="shared" si="69"/>
        <v>0</v>
      </c>
      <c r="AB271" s="45">
        <f t="shared" si="70"/>
        <v>0</v>
      </c>
      <c r="AC271" s="45">
        <f t="shared" si="71"/>
        <v>0</v>
      </c>
      <c r="AD271" s="45">
        <f t="shared" si="72"/>
        <v>0</v>
      </c>
      <c r="AE271" s="45">
        <f t="shared" si="73"/>
        <v>0</v>
      </c>
      <c r="AF271" s="45">
        <f t="shared" si="74"/>
        <v>0</v>
      </c>
      <c r="AG271" s="45">
        <f t="shared" si="75"/>
        <v>0</v>
      </c>
      <c r="AH271" s="45">
        <f t="shared" si="76"/>
        <v>0</v>
      </c>
      <c r="AI271" s="45">
        <f t="shared" si="77"/>
        <v>0</v>
      </c>
      <c r="AJ271" s="45">
        <f t="shared" si="78"/>
        <v>0</v>
      </c>
      <c r="AK271" s="45">
        <f t="shared" si="79"/>
        <v>0</v>
      </c>
      <c r="AL271" s="45">
        <f t="shared" si="80"/>
        <v>0</v>
      </c>
      <c r="AM271" s="45">
        <f t="shared" si="81"/>
        <v>0</v>
      </c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</row>
    <row r="272" spans="1:63">
      <c r="A272" s="43"/>
      <c r="B272" s="43"/>
      <c r="C272" s="101"/>
      <c r="D272" s="101"/>
      <c r="E272" s="101"/>
      <c r="F272" s="102"/>
      <c r="G272" s="103"/>
      <c r="H272" s="102"/>
      <c r="I272" s="102"/>
      <c r="J272" s="102"/>
      <c r="K272" s="102"/>
      <c r="L272" s="102" t="e">
        <f>IF(J272="WAT",IF(I272="PS","Pumped Storage","Hydro"),VLOOKUP(J272,Instructions!$E$3:$F$42,2,FALSE))</f>
        <v>#N/A</v>
      </c>
      <c r="M272" s="104"/>
      <c r="N272" s="104"/>
      <c r="O272" s="105"/>
      <c r="P272" s="45"/>
      <c r="Q272" s="45"/>
      <c r="R272" s="45">
        <f t="shared" si="62"/>
        <v>0</v>
      </c>
      <c r="S272" s="45">
        <f t="shared" si="82"/>
        <v>0</v>
      </c>
      <c r="T272" s="45">
        <f t="shared" si="82"/>
        <v>0</v>
      </c>
      <c r="U272" s="45">
        <f t="shared" si="63"/>
        <v>0</v>
      </c>
      <c r="V272" s="45">
        <f t="shared" si="64"/>
        <v>0</v>
      </c>
      <c r="W272" s="45">
        <f t="shared" si="65"/>
        <v>0</v>
      </c>
      <c r="X272" s="45">
        <f t="shared" si="66"/>
        <v>0</v>
      </c>
      <c r="Y272" s="45">
        <f t="shared" si="67"/>
        <v>0</v>
      </c>
      <c r="Z272" s="45">
        <f t="shared" si="68"/>
        <v>0</v>
      </c>
      <c r="AA272" s="45">
        <f t="shared" si="69"/>
        <v>0</v>
      </c>
      <c r="AB272" s="45">
        <f t="shared" si="70"/>
        <v>0</v>
      </c>
      <c r="AC272" s="45">
        <f t="shared" si="71"/>
        <v>0</v>
      </c>
      <c r="AD272" s="45">
        <f t="shared" si="72"/>
        <v>0</v>
      </c>
      <c r="AE272" s="45">
        <f t="shared" si="73"/>
        <v>0</v>
      </c>
      <c r="AF272" s="45">
        <f t="shared" si="74"/>
        <v>0</v>
      </c>
      <c r="AG272" s="45">
        <f t="shared" si="75"/>
        <v>0</v>
      </c>
      <c r="AH272" s="45">
        <f t="shared" si="76"/>
        <v>0</v>
      </c>
      <c r="AI272" s="45">
        <f t="shared" si="77"/>
        <v>0</v>
      </c>
      <c r="AJ272" s="45">
        <f t="shared" si="78"/>
        <v>0</v>
      </c>
      <c r="AK272" s="45">
        <f t="shared" si="79"/>
        <v>0</v>
      </c>
      <c r="AL272" s="45">
        <f t="shared" si="80"/>
        <v>0</v>
      </c>
      <c r="AM272" s="45">
        <f t="shared" si="81"/>
        <v>0</v>
      </c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</row>
    <row r="273" spans="1:63">
      <c r="A273" s="43"/>
      <c r="B273" s="43"/>
      <c r="C273" s="101"/>
      <c r="D273" s="101"/>
      <c r="E273" s="101"/>
      <c r="F273" s="102"/>
      <c r="G273" s="103"/>
      <c r="H273" s="102"/>
      <c r="I273" s="102"/>
      <c r="J273" s="102"/>
      <c r="K273" s="102"/>
      <c r="L273" s="102" t="e">
        <f>IF(J273="WAT",IF(I273="PS","Pumped Storage","Hydro"),VLOOKUP(J273,Instructions!$E$3:$F$42,2,FALSE))</f>
        <v>#N/A</v>
      </c>
      <c r="M273" s="104"/>
      <c r="N273" s="104"/>
      <c r="O273" s="105"/>
      <c r="P273" s="45"/>
      <c r="Q273" s="45"/>
      <c r="R273" s="45">
        <f t="shared" si="62"/>
        <v>0</v>
      </c>
      <c r="S273" s="45">
        <f t="shared" si="82"/>
        <v>0</v>
      </c>
      <c r="T273" s="45">
        <f t="shared" si="82"/>
        <v>0</v>
      </c>
      <c r="U273" s="45">
        <f t="shared" si="63"/>
        <v>0</v>
      </c>
      <c r="V273" s="45">
        <f t="shared" si="64"/>
        <v>0</v>
      </c>
      <c r="W273" s="45">
        <f t="shared" si="65"/>
        <v>0</v>
      </c>
      <c r="X273" s="45">
        <f t="shared" si="66"/>
        <v>0</v>
      </c>
      <c r="Y273" s="45">
        <f t="shared" si="67"/>
        <v>0</v>
      </c>
      <c r="Z273" s="45">
        <f t="shared" si="68"/>
        <v>0</v>
      </c>
      <c r="AA273" s="45">
        <f t="shared" si="69"/>
        <v>0</v>
      </c>
      <c r="AB273" s="45">
        <f t="shared" si="70"/>
        <v>0</v>
      </c>
      <c r="AC273" s="45">
        <f t="shared" si="71"/>
        <v>0</v>
      </c>
      <c r="AD273" s="45">
        <f t="shared" si="72"/>
        <v>0</v>
      </c>
      <c r="AE273" s="45">
        <f t="shared" si="73"/>
        <v>0</v>
      </c>
      <c r="AF273" s="45">
        <f t="shared" si="74"/>
        <v>0</v>
      </c>
      <c r="AG273" s="45">
        <f t="shared" si="75"/>
        <v>0</v>
      </c>
      <c r="AH273" s="45">
        <f t="shared" si="76"/>
        <v>0</v>
      </c>
      <c r="AI273" s="45">
        <f t="shared" si="77"/>
        <v>0</v>
      </c>
      <c r="AJ273" s="45">
        <f t="shared" si="78"/>
        <v>0</v>
      </c>
      <c r="AK273" s="45">
        <f t="shared" si="79"/>
        <v>0</v>
      </c>
      <c r="AL273" s="45">
        <f t="shared" si="80"/>
        <v>0</v>
      </c>
      <c r="AM273" s="45">
        <f t="shared" si="81"/>
        <v>0</v>
      </c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</row>
    <row r="274" spans="1:63">
      <c r="A274" s="43"/>
      <c r="B274" s="43"/>
      <c r="C274" s="101"/>
      <c r="D274" s="101"/>
      <c r="E274" s="101"/>
      <c r="F274" s="102"/>
      <c r="G274" s="103"/>
      <c r="H274" s="102"/>
      <c r="I274" s="102"/>
      <c r="J274" s="102"/>
      <c r="K274" s="102"/>
      <c r="L274" s="102" t="e">
        <f>IF(J274="WAT",IF(I274="PS","Pumped Storage","Hydro"),VLOOKUP(J274,Instructions!$E$3:$F$42,2,FALSE))</f>
        <v>#N/A</v>
      </c>
      <c r="M274" s="104"/>
      <c r="N274" s="104"/>
      <c r="O274" s="105"/>
      <c r="P274" s="45"/>
      <c r="Q274" s="45"/>
      <c r="R274" s="45">
        <f t="shared" si="62"/>
        <v>0</v>
      </c>
      <c r="S274" s="45">
        <f t="shared" si="82"/>
        <v>0</v>
      </c>
      <c r="T274" s="45">
        <f t="shared" si="82"/>
        <v>0</v>
      </c>
      <c r="U274" s="45">
        <f t="shared" si="63"/>
        <v>0</v>
      </c>
      <c r="V274" s="45">
        <f t="shared" si="64"/>
        <v>0</v>
      </c>
      <c r="W274" s="45">
        <f t="shared" si="65"/>
        <v>0</v>
      </c>
      <c r="X274" s="45">
        <f t="shared" si="66"/>
        <v>0</v>
      </c>
      <c r="Y274" s="45">
        <f t="shared" si="67"/>
        <v>0</v>
      </c>
      <c r="Z274" s="45">
        <f t="shared" si="68"/>
        <v>0</v>
      </c>
      <c r="AA274" s="45">
        <f t="shared" si="69"/>
        <v>0</v>
      </c>
      <c r="AB274" s="45">
        <f t="shared" si="70"/>
        <v>0</v>
      </c>
      <c r="AC274" s="45">
        <f t="shared" si="71"/>
        <v>0</v>
      </c>
      <c r="AD274" s="45">
        <f t="shared" si="72"/>
        <v>0</v>
      </c>
      <c r="AE274" s="45">
        <f t="shared" si="73"/>
        <v>0</v>
      </c>
      <c r="AF274" s="45">
        <f t="shared" si="74"/>
        <v>0</v>
      </c>
      <c r="AG274" s="45">
        <f t="shared" si="75"/>
        <v>0</v>
      </c>
      <c r="AH274" s="45">
        <f t="shared" si="76"/>
        <v>0</v>
      </c>
      <c r="AI274" s="45">
        <f t="shared" si="77"/>
        <v>0</v>
      </c>
      <c r="AJ274" s="45">
        <f t="shared" si="78"/>
        <v>0</v>
      </c>
      <c r="AK274" s="45">
        <f t="shared" si="79"/>
        <v>0</v>
      </c>
      <c r="AL274" s="45">
        <f t="shared" si="80"/>
        <v>0</v>
      </c>
      <c r="AM274" s="45">
        <f t="shared" si="81"/>
        <v>0</v>
      </c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</row>
    <row r="275" spans="1:63">
      <c r="A275" s="43"/>
      <c r="B275" s="43"/>
      <c r="C275" s="101"/>
      <c r="D275" s="101"/>
      <c r="E275" s="101"/>
      <c r="F275" s="102"/>
      <c r="G275" s="103"/>
      <c r="H275" s="102"/>
      <c r="I275" s="102"/>
      <c r="J275" s="102"/>
      <c r="K275" s="102"/>
      <c r="L275" s="102" t="e">
        <f>IF(J275="WAT",IF(I275="PS","Pumped Storage","Hydro"),VLOOKUP(J275,Instructions!$E$3:$F$42,2,FALSE))</f>
        <v>#N/A</v>
      </c>
      <c r="M275" s="104"/>
      <c r="N275" s="104"/>
      <c r="O275" s="105"/>
      <c r="P275" s="45"/>
      <c r="Q275" s="45"/>
      <c r="R275" s="45">
        <f t="shared" si="62"/>
        <v>0</v>
      </c>
      <c r="S275" s="45">
        <f t="shared" si="82"/>
        <v>0</v>
      </c>
      <c r="T275" s="45">
        <f t="shared" si="82"/>
        <v>0</v>
      </c>
      <c r="U275" s="45">
        <f t="shared" si="63"/>
        <v>0</v>
      </c>
      <c r="V275" s="45">
        <f t="shared" si="64"/>
        <v>0</v>
      </c>
      <c r="W275" s="45">
        <f t="shared" si="65"/>
        <v>0</v>
      </c>
      <c r="X275" s="45">
        <f t="shared" si="66"/>
        <v>0</v>
      </c>
      <c r="Y275" s="45">
        <f t="shared" si="67"/>
        <v>0</v>
      </c>
      <c r="Z275" s="45">
        <f t="shared" si="68"/>
        <v>0</v>
      </c>
      <c r="AA275" s="45">
        <f t="shared" si="69"/>
        <v>0</v>
      </c>
      <c r="AB275" s="45">
        <f t="shared" si="70"/>
        <v>0</v>
      </c>
      <c r="AC275" s="45">
        <f t="shared" si="71"/>
        <v>0</v>
      </c>
      <c r="AD275" s="45">
        <f t="shared" si="72"/>
        <v>0</v>
      </c>
      <c r="AE275" s="45">
        <f t="shared" si="73"/>
        <v>0</v>
      </c>
      <c r="AF275" s="45">
        <f t="shared" si="74"/>
        <v>0</v>
      </c>
      <c r="AG275" s="45">
        <f t="shared" si="75"/>
        <v>0</v>
      </c>
      <c r="AH275" s="45">
        <f t="shared" si="76"/>
        <v>0</v>
      </c>
      <c r="AI275" s="45">
        <f t="shared" si="77"/>
        <v>0</v>
      </c>
      <c r="AJ275" s="45">
        <f t="shared" si="78"/>
        <v>0</v>
      </c>
      <c r="AK275" s="45">
        <f t="shared" si="79"/>
        <v>0</v>
      </c>
      <c r="AL275" s="45">
        <f t="shared" si="80"/>
        <v>0</v>
      </c>
      <c r="AM275" s="45">
        <f t="shared" si="81"/>
        <v>0</v>
      </c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</row>
    <row r="276" spans="1:63">
      <c r="A276" s="43"/>
      <c r="B276" s="43"/>
      <c r="C276" s="101"/>
      <c r="D276" s="101"/>
      <c r="E276" s="101"/>
      <c r="F276" s="102"/>
      <c r="G276" s="103"/>
      <c r="H276" s="102"/>
      <c r="I276" s="102"/>
      <c r="J276" s="102"/>
      <c r="K276" s="102"/>
      <c r="L276" s="102" t="e">
        <f>IF(J276="WAT",IF(I276="PS","Pumped Storage","Hydro"),VLOOKUP(J276,Instructions!$E$3:$F$42,2,FALSE))</f>
        <v>#N/A</v>
      </c>
      <c r="M276" s="104"/>
      <c r="N276" s="104"/>
      <c r="O276" s="105"/>
      <c r="P276" s="45"/>
      <c r="Q276" s="45"/>
      <c r="R276" s="45">
        <f t="shared" si="62"/>
        <v>0</v>
      </c>
      <c r="S276" s="45">
        <f t="shared" si="82"/>
        <v>0</v>
      </c>
      <c r="T276" s="45">
        <f t="shared" si="82"/>
        <v>0</v>
      </c>
      <c r="U276" s="45">
        <f t="shared" si="63"/>
        <v>0</v>
      </c>
      <c r="V276" s="45">
        <f t="shared" si="64"/>
        <v>0</v>
      </c>
      <c r="W276" s="45">
        <f t="shared" si="65"/>
        <v>0</v>
      </c>
      <c r="X276" s="45">
        <f t="shared" si="66"/>
        <v>0</v>
      </c>
      <c r="Y276" s="45">
        <f t="shared" si="67"/>
        <v>0</v>
      </c>
      <c r="Z276" s="45">
        <f t="shared" si="68"/>
        <v>0</v>
      </c>
      <c r="AA276" s="45">
        <f t="shared" si="69"/>
        <v>0</v>
      </c>
      <c r="AB276" s="45">
        <f t="shared" si="70"/>
        <v>0</v>
      </c>
      <c r="AC276" s="45">
        <f t="shared" si="71"/>
        <v>0</v>
      </c>
      <c r="AD276" s="45">
        <f t="shared" si="72"/>
        <v>0</v>
      </c>
      <c r="AE276" s="45">
        <f t="shared" si="73"/>
        <v>0</v>
      </c>
      <c r="AF276" s="45">
        <f t="shared" si="74"/>
        <v>0</v>
      </c>
      <c r="AG276" s="45">
        <f t="shared" si="75"/>
        <v>0</v>
      </c>
      <c r="AH276" s="45">
        <f t="shared" si="76"/>
        <v>0</v>
      </c>
      <c r="AI276" s="45">
        <f t="shared" si="77"/>
        <v>0</v>
      </c>
      <c r="AJ276" s="45">
        <f t="shared" si="78"/>
        <v>0</v>
      </c>
      <c r="AK276" s="45">
        <f t="shared" si="79"/>
        <v>0</v>
      </c>
      <c r="AL276" s="45">
        <f t="shared" si="80"/>
        <v>0</v>
      </c>
      <c r="AM276" s="45">
        <f t="shared" si="81"/>
        <v>0</v>
      </c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</row>
    <row r="277" spans="1:63">
      <c r="A277" s="43"/>
      <c r="B277" s="43"/>
      <c r="C277" s="101"/>
      <c r="D277" s="101"/>
      <c r="E277" s="101"/>
      <c r="F277" s="102"/>
      <c r="G277" s="103"/>
      <c r="H277" s="102"/>
      <c r="I277" s="102"/>
      <c r="J277" s="102"/>
      <c r="K277" s="102"/>
      <c r="L277" s="102" t="e">
        <f>IF(J277="WAT",IF(I277="PS","Pumped Storage","Hydro"),VLOOKUP(J277,Instructions!$E$3:$F$42,2,FALSE))</f>
        <v>#N/A</v>
      </c>
      <c r="M277" s="104"/>
      <c r="N277" s="104"/>
      <c r="O277" s="105"/>
      <c r="P277" s="45"/>
      <c r="Q277" s="45"/>
      <c r="R277" s="45">
        <f t="shared" si="62"/>
        <v>0</v>
      </c>
      <c r="S277" s="45">
        <f t="shared" si="82"/>
        <v>0</v>
      </c>
      <c r="T277" s="45">
        <f t="shared" si="82"/>
        <v>0</v>
      </c>
      <c r="U277" s="45">
        <f t="shared" si="63"/>
        <v>0</v>
      </c>
      <c r="V277" s="45">
        <f t="shared" si="64"/>
        <v>0</v>
      </c>
      <c r="W277" s="45">
        <f t="shared" si="65"/>
        <v>0</v>
      </c>
      <c r="X277" s="45">
        <f t="shared" si="66"/>
        <v>0</v>
      </c>
      <c r="Y277" s="45">
        <f t="shared" si="67"/>
        <v>0</v>
      </c>
      <c r="Z277" s="45">
        <f t="shared" si="68"/>
        <v>0</v>
      </c>
      <c r="AA277" s="45">
        <f t="shared" si="69"/>
        <v>0</v>
      </c>
      <c r="AB277" s="45">
        <f t="shared" si="70"/>
        <v>0</v>
      </c>
      <c r="AC277" s="45">
        <f t="shared" si="71"/>
        <v>0</v>
      </c>
      <c r="AD277" s="45">
        <f t="shared" si="72"/>
        <v>0</v>
      </c>
      <c r="AE277" s="45">
        <f t="shared" si="73"/>
        <v>0</v>
      </c>
      <c r="AF277" s="45">
        <f t="shared" si="74"/>
        <v>0</v>
      </c>
      <c r="AG277" s="45">
        <f t="shared" si="75"/>
        <v>0</v>
      </c>
      <c r="AH277" s="45">
        <f t="shared" si="76"/>
        <v>0</v>
      </c>
      <c r="AI277" s="45">
        <f t="shared" si="77"/>
        <v>0</v>
      </c>
      <c r="AJ277" s="45">
        <f t="shared" si="78"/>
        <v>0</v>
      </c>
      <c r="AK277" s="45">
        <f t="shared" si="79"/>
        <v>0</v>
      </c>
      <c r="AL277" s="45">
        <f t="shared" si="80"/>
        <v>0</v>
      </c>
      <c r="AM277" s="45">
        <f t="shared" si="81"/>
        <v>0</v>
      </c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</row>
    <row r="278" spans="1:63">
      <c r="A278" s="43"/>
      <c r="B278" s="43"/>
      <c r="C278" s="101"/>
      <c r="D278" s="101"/>
      <c r="E278" s="101"/>
      <c r="F278" s="102"/>
      <c r="G278" s="103"/>
      <c r="H278" s="102"/>
      <c r="I278" s="102"/>
      <c r="J278" s="102"/>
      <c r="K278" s="102"/>
      <c r="L278" s="102" t="e">
        <f>IF(J278="WAT",IF(I278="PS","Pumped Storage","Hydro"),VLOOKUP(J278,Instructions!$E$3:$F$42,2,FALSE))</f>
        <v>#N/A</v>
      </c>
      <c r="M278" s="104"/>
      <c r="N278" s="104"/>
      <c r="O278" s="105"/>
      <c r="P278" s="45"/>
      <c r="Q278" s="45"/>
      <c r="R278" s="45">
        <f t="shared" si="62"/>
        <v>0</v>
      </c>
      <c r="S278" s="45">
        <f t="shared" si="82"/>
        <v>0</v>
      </c>
      <c r="T278" s="45">
        <f t="shared" si="82"/>
        <v>0</v>
      </c>
      <c r="U278" s="45">
        <f t="shared" si="63"/>
        <v>0</v>
      </c>
      <c r="V278" s="45">
        <f t="shared" si="64"/>
        <v>0</v>
      </c>
      <c r="W278" s="45">
        <f t="shared" si="65"/>
        <v>0</v>
      </c>
      <c r="X278" s="45">
        <f t="shared" si="66"/>
        <v>0</v>
      </c>
      <c r="Y278" s="45">
        <f t="shared" si="67"/>
        <v>0</v>
      </c>
      <c r="Z278" s="45">
        <f t="shared" si="68"/>
        <v>0</v>
      </c>
      <c r="AA278" s="45">
        <f t="shared" si="69"/>
        <v>0</v>
      </c>
      <c r="AB278" s="45">
        <f t="shared" si="70"/>
        <v>0</v>
      </c>
      <c r="AC278" s="45">
        <f t="shared" si="71"/>
        <v>0</v>
      </c>
      <c r="AD278" s="45">
        <f t="shared" si="72"/>
        <v>0</v>
      </c>
      <c r="AE278" s="45">
        <f t="shared" si="73"/>
        <v>0</v>
      </c>
      <c r="AF278" s="45">
        <f t="shared" si="74"/>
        <v>0</v>
      </c>
      <c r="AG278" s="45">
        <f t="shared" si="75"/>
        <v>0</v>
      </c>
      <c r="AH278" s="45">
        <f t="shared" si="76"/>
        <v>0</v>
      </c>
      <c r="AI278" s="45">
        <f t="shared" si="77"/>
        <v>0</v>
      </c>
      <c r="AJ278" s="45">
        <f t="shared" si="78"/>
        <v>0</v>
      </c>
      <c r="AK278" s="45">
        <f t="shared" si="79"/>
        <v>0</v>
      </c>
      <c r="AL278" s="45">
        <f t="shared" si="80"/>
        <v>0</v>
      </c>
      <c r="AM278" s="45">
        <f t="shared" si="81"/>
        <v>0</v>
      </c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</row>
    <row r="279" spans="1:63">
      <c r="A279" s="43"/>
      <c r="B279" s="43"/>
      <c r="C279" s="101"/>
      <c r="D279" s="101"/>
      <c r="E279" s="101"/>
      <c r="F279" s="102"/>
      <c r="G279" s="103"/>
      <c r="H279" s="102"/>
      <c r="I279" s="102"/>
      <c r="J279" s="102"/>
      <c r="K279" s="102"/>
      <c r="L279" s="102" t="e">
        <f>IF(J279="WAT",IF(I279="PS","Pumped Storage","Hydro"),VLOOKUP(J279,Instructions!$E$3:$F$42,2,FALSE))</f>
        <v>#N/A</v>
      </c>
      <c r="M279" s="104"/>
      <c r="N279" s="104"/>
      <c r="O279" s="105"/>
      <c r="P279" s="45"/>
      <c r="Q279" s="45"/>
      <c r="R279" s="45">
        <f t="shared" si="62"/>
        <v>0</v>
      </c>
      <c r="S279" s="45">
        <f t="shared" si="82"/>
        <v>0</v>
      </c>
      <c r="T279" s="45">
        <f t="shared" si="82"/>
        <v>0</v>
      </c>
      <c r="U279" s="45">
        <f t="shared" si="63"/>
        <v>0</v>
      </c>
      <c r="V279" s="45">
        <f t="shared" si="64"/>
        <v>0</v>
      </c>
      <c r="W279" s="45">
        <f t="shared" si="65"/>
        <v>0</v>
      </c>
      <c r="X279" s="45">
        <f t="shared" si="66"/>
        <v>0</v>
      </c>
      <c r="Y279" s="45">
        <f t="shared" si="67"/>
        <v>0</v>
      </c>
      <c r="Z279" s="45">
        <f t="shared" si="68"/>
        <v>0</v>
      </c>
      <c r="AA279" s="45">
        <f t="shared" si="69"/>
        <v>0</v>
      </c>
      <c r="AB279" s="45">
        <f t="shared" si="70"/>
        <v>0</v>
      </c>
      <c r="AC279" s="45">
        <f t="shared" si="71"/>
        <v>0</v>
      </c>
      <c r="AD279" s="45">
        <f t="shared" si="72"/>
        <v>0</v>
      </c>
      <c r="AE279" s="45">
        <f t="shared" si="73"/>
        <v>0</v>
      </c>
      <c r="AF279" s="45">
        <f t="shared" si="74"/>
        <v>0</v>
      </c>
      <c r="AG279" s="45">
        <f t="shared" si="75"/>
        <v>0</v>
      </c>
      <c r="AH279" s="45">
        <f t="shared" si="76"/>
        <v>0</v>
      </c>
      <c r="AI279" s="45">
        <f t="shared" si="77"/>
        <v>0</v>
      </c>
      <c r="AJ279" s="45">
        <f t="shared" si="78"/>
        <v>0</v>
      </c>
      <c r="AK279" s="45">
        <f t="shared" si="79"/>
        <v>0</v>
      </c>
      <c r="AL279" s="45">
        <f t="shared" si="80"/>
        <v>0</v>
      </c>
      <c r="AM279" s="45">
        <f t="shared" si="81"/>
        <v>0</v>
      </c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</row>
    <row r="280" spans="1:63">
      <c r="A280" s="43"/>
      <c r="B280" s="43"/>
      <c r="C280" s="101"/>
      <c r="D280" s="101"/>
      <c r="E280" s="101"/>
      <c r="F280" s="102"/>
      <c r="G280" s="103"/>
      <c r="H280" s="102"/>
      <c r="I280" s="102"/>
      <c r="J280" s="102"/>
      <c r="K280" s="102"/>
      <c r="L280" s="102" t="e">
        <f>IF(J280="WAT",IF(I280="PS","Pumped Storage","Hydro"),VLOOKUP(J280,Instructions!$E$3:$F$42,2,FALSE))</f>
        <v>#N/A</v>
      </c>
      <c r="M280" s="104"/>
      <c r="N280" s="104"/>
      <c r="O280" s="105"/>
      <c r="P280" s="45"/>
      <c r="Q280" s="45"/>
      <c r="R280" s="45">
        <f t="shared" si="62"/>
        <v>0</v>
      </c>
      <c r="S280" s="45">
        <f t="shared" si="82"/>
        <v>0</v>
      </c>
      <c r="T280" s="45">
        <f t="shared" si="82"/>
        <v>0</v>
      </c>
      <c r="U280" s="45">
        <f t="shared" si="63"/>
        <v>0</v>
      </c>
      <c r="V280" s="45">
        <f t="shared" si="64"/>
        <v>0</v>
      </c>
      <c r="W280" s="45">
        <f t="shared" si="65"/>
        <v>0</v>
      </c>
      <c r="X280" s="45">
        <f t="shared" si="66"/>
        <v>0</v>
      </c>
      <c r="Y280" s="45">
        <f t="shared" si="67"/>
        <v>0</v>
      </c>
      <c r="Z280" s="45">
        <f t="shared" si="68"/>
        <v>0</v>
      </c>
      <c r="AA280" s="45">
        <f t="shared" si="69"/>
        <v>0</v>
      </c>
      <c r="AB280" s="45">
        <f t="shared" si="70"/>
        <v>0</v>
      </c>
      <c r="AC280" s="45">
        <f t="shared" si="71"/>
        <v>0</v>
      </c>
      <c r="AD280" s="45">
        <f t="shared" si="72"/>
        <v>0</v>
      </c>
      <c r="AE280" s="45">
        <f t="shared" si="73"/>
        <v>0</v>
      </c>
      <c r="AF280" s="45">
        <f t="shared" si="74"/>
        <v>0</v>
      </c>
      <c r="AG280" s="45">
        <f t="shared" si="75"/>
        <v>0</v>
      </c>
      <c r="AH280" s="45">
        <f t="shared" si="76"/>
        <v>0</v>
      </c>
      <c r="AI280" s="45">
        <f t="shared" si="77"/>
        <v>0</v>
      </c>
      <c r="AJ280" s="45">
        <f t="shared" si="78"/>
        <v>0</v>
      </c>
      <c r="AK280" s="45">
        <f t="shared" si="79"/>
        <v>0</v>
      </c>
      <c r="AL280" s="45">
        <f t="shared" si="80"/>
        <v>0</v>
      </c>
      <c r="AM280" s="45">
        <f t="shared" si="81"/>
        <v>0</v>
      </c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</row>
    <row r="281" spans="1:63">
      <c r="A281" s="43"/>
      <c r="B281" s="43"/>
      <c r="C281" s="101"/>
      <c r="D281" s="101"/>
      <c r="E281" s="101"/>
      <c r="F281" s="102"/>
      <c r="G281" s="103"/>
      <c r="H281" s="102"/>
      <c r="I281" s="102"/>
      <c r="J281" s="102"/>
      <c r="K281" s="102"/>
      <c r="L281" s="102" t="e">
        <f>IF(J281="WAT",IF(I281="PS","Pumped Storage","Hydro"),VLOOKUP(J281,Instructions!$E$3:$F$42,2,FALSE))</f>
        <v>#N/A</v>
      </c>
      <c r="M281" s="104"/>
      <c r="N281" s="104"/>
      <c r="O281" s="105"/>
      <c r="P281" s="45"/>
      <c r="Q281" s="45"/>
      <c r="R281" s="45">
        <f t="shared" si="62"/>
        <v>0</v>
      </c>
      <c r="S281" s="45">
        <f t="shared" si="82"/>
        <v>0</v>
      </c>
      <c r="T281" s="45">
        <f t="shared" si="82"/>
        <v>0</v>
      </c>
      <c r="U281" s="45">
        <f t="shared" si="63"/>
        <v>0</v>
      </c>
      <c r="V281" s="45">
        <f t="shared" si="64"/>
        <v>0</v>
      </c>
      <c r="W281" s="45">
        <f t="shared" si="65"/>
        <v>0</v>
      </c>
      <c r="X281" s="45">
        <f t="shared" si="66"/>
        <v>0</v>
      </c>
      <c r="Y281" s="45">
        <f t="shared" si="67"/>
        <v>0</v>
      </c>
      <c r="Z281" s="45">
        <f t="shared" si="68"/>
        <v>0</v>
      </c>
      <c r="AA281" s="45">
        <f t="shared" si="69"/>
        <v>0</v>
      </c>
      <c r="AB281" s="45">
        <f t="shared" si="70"/>
        <v>0</v>
      </c>
      <c r="AC281" s="45">
        <f t="shared" si="71"/>
        <v>0</v>
      </c>
      <c r="AD281" s="45">
        <f t="shared" si="72"/>
        <v>0</v>
      </c>
      <c r="AE281" s="45">
        <f t="shared" si="73"/>
        <v>0</v>
      </c>
      <c r="AF281" s="45">
        <f t="shared" si="74"/>
        <v>0</v>
      </c>
      <c r="AG281" s="45">
        <f t="shared" si="75"/>
        <v>0</v>
      </c>
      <c r="AH281" s="45">
        <f t="shared" si="76"/>
        <v>0</v>
      </c>
      <c r="AI281" s="45">
        <f t="shared" si="77"/>
        <v>0</v>
      </c>
      <c r="AJ281" s="45">
        <f t="shared" si="78"/>
        <v>0</v>
      </c>
      <c r="AK281" s="45">
        <f t="shared" si="79"/>
        <v>0</v>
      </c>
      <c r="AL281" s="45">
        <f t="shared" si="80"/>
        <v>0</v>
      </c>
      <c r="AM281" s="45">
        <f t="shared" si="81"/>
        <v>0</v>
      </c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</row>
    <row r="282" spans="1:63">
      <c r="A282" s="43"/>
      <c r="B282" s="43"/>
      <c r="C282" s="101"/>
      <c r="D282" s="101"/>
      <c r="E282" s="101"/>
      <c r="F282" s="102"/>
      <c r="G282" s="103"/>
      <c r="H282" s="102"/>
      <c r="I282" s="102"/>
      <c r="J282" s="102"/>
      <c r="K282" s="102"/>
      <c r="L282" s="102" t="e">
        <f>IF(J282="WAT",IF(I282="PS","Pumped Storage","Hydro"),VLOOKUP(J282,Instructions!$E$3:$F$42,2,FALSE))</f>
        <v>#N/A</v>
      </c>
      <c r="M282" s="104"/>
      <c r="N282" s="104"/>
      <c r="O282" s="105"/>
      <c r="P282" s="45"/>
      <c r="Q282" s="45"/>
      <c r="R282" s="45">
        <f t="shared" si="62"/>
        <v>0</v>
      </c>
      <c r="S282" s="45">
        <f t="shared" si="82"/>
        <v>0</v>
      </c>
      <c r="T282" s="45">
        <f t="shared" si="82"/>
        <v>0</v>
      </c>
      <c r="U282" s="45">
        <f t="shared" si="63"/>
        <v>0</v>
      </c>
      <c r="V282" s="45">
        <f t="shared" si="64"/>
        <v>0</v>
      </c>
      <c r="W282" s="45">
        <f t="shared" si="65"/>
        <v>0</v>
      </c>
      <c r="X282" s="45">
        <f t="shared" si="66"/>
        <v>0</v>
      </c>
      <c r="Y282" s="45">
        <f t="shared" si="67"/>
        <v>0</v>
      </c>
      <c r="Z282" s="45">
        <f t="shared" si="68"/>
        <v>0</v>
      </c>
      <c r="AA282" s="45">
        <f t="shared" si="69"/>
        <v>0</v>
      </c>
      <c r="AB282" s="45">
        <f t="shared" si="70"/>
        <v>0</v>
      </c>
      <c r="AC282" s="45">
        <f t="shared" si="71"/>
        <v>0</v>
      </c>
      <c r="AD282" s="45">
        <f t="shared" si="72"/>
        <v>0</v>
      </c>
      <c r="AE282" s="45">
        <f t="shared" si="73"/>
        <v>0</v>
      </c>
      <c r="AF282" s="45">
        <f t="shared" si="74"/>
        <v>0</v>
      </c>
      <c r="AG282" s="45">
        <f t="shared" si="75"/>
        <v>0</v>
      </c>
      <c r="AH282" s="45">
        <f t="shared" si="76"/>
        <v>0</v>
      </c>
      <c r="AI282" s="45">
        <f t="shared" si="77"/>
        <v>0</v>
      </c>
      <c r="AJ282" s="45">
        <f t="shared" si="78"/>
        <v>0</v>
      </c>
      <c r="AK282" s="45">
        <f t="shared" si="79"/>
        <v>0</v>
      </c>
      <c r="AL282" s="45">
        <f t="shared" si="80"/>
        <v>0</v>
      </c>
      <c r="AM282" s="45">
        <f t="shared" si="81"/>
        <v>0</v>
      </c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</row>
    <row r="283" spans="1:63">
      <c r="A283" s="43"/>
      <c r="B283" s="43"/>
      <c r="C283" s="101"/>
      <c r="D283" s="101"/>
      <c r="E283" s="101"/>
      <c r="F283" s="102"/>
      <c r="G283" s="103"/>
      <c r="H283" s="102"/>
      <c r="I283" s="102"/>
      <c r="J283" s="102"/>
      <c r="K283" s="102"/>
      <c r="L283" s="102" t="e">
        <f>IF(J283="WAT",IF(I283="PS","Pumped Storage","Hydro"),VLOOKUP(J283,Instructions!$E$3:$F$42,2,FALSE))</f>
        <v>#N/A</v>
      </c>
      <c r="M283" s="104"/>
      <c r="N283" s="104"/>
      <c r="O283" s="105"/>
      <c r="P283" s="45"/>
      <c r="Q283" s="45"/>
      <c r="R283" s="45">
        <f t="shared" si="62"/>
        <v>0</v>
      </c>
      <c r="S283" s="45">
        <f t="shared" ref="S283:T302" si="83">R283</f>
        <v>0</v>
      </c>
      <c r="T283" s="45">
        <f t="shared" si="83"/>
        <v>0</v>
      </c>
      <c r="U283" s="45">
        <f t="shared" si="63"/>
        <v>0</v>
      </c>
      <c r="V283" s="45">
        <f t="shared" si="64"/>
        <v>0</v>
      </c>
      <c r="W283" s="45">
        <f t="shared" si="65"/>
        <v>0</v>
      </c>
      <c r="X283" s="45">
        <f t="shared" si="66"/>
        <v>0</v>
      </c>
      <c r="Y283" s="45">
        <f t="shared" si="67"/>
        <v>0</v>
      </c>
      <c r="Z283" s="45">
        <f t="shared" si="68"/>
        <v>0</v>
      </c>
      <c r="AA283" s="45">
        <f t="shared" si="69"/>
        <v>0</v>
      </c>
      <c r="AB283" s="45">
        <f t="shared" si="70"/>
        <v>0</v>
      </c>
      <c r="AC283" s="45">
        <f t="shared" si="71"/>
        <v>0</v>
      </c>
      <c r="AD283" s="45">
        <f t="shared" si="72"/>
        <v>0</v>
      </c>
      <c r="AE283" s="45">
        <f t="shared" si="73"/>
        <v>0</v>
      </c>
      <c r="AF283" s="45">
        <f t="shared" si="74"/>
        <v>0</v>
      </c>
      <c r="AG283" s="45">
        <f t="shared" si="75"/>
        <v>0</v>
      </c>
      <c r="AH283" s="45">
        <f t="shared" si="76"/>
        <v>0</v>
      </c>
      <c r="AI283" s="45">
        <f t="shared" si="77"/>
        <v>0</v>
      </c>
      <c r="AJ283" s="45">
        <f t="shared" si="78"/>
        <v>0</v>
      </c>
      <c r="AK283" s="45">
        <f t="shared" si="79"/>
        <v>0</v>
      </c>
      <c r="AL283" s="45">
        <f t="shared" si="80"/>
        <v>0</v>
      </c>
      <c r="AM283" s="45">
        <f t="shared" si="81"/>
        <v>0</v>
      </c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</row>
    <row r="284" spans="1:63">
      <c r="A284" s="43"/>
      <c r="B284" s="43"/>
      <c r="C284" s="101"/>
      <c r="D284" s="101"/>
      <c r="E284" s="101"/>
      <c r="F284" s="102"/>
      <c r="G284" s="103"/>
      <c r="H284" s="102"/>
      <c r="I284" s="102"/>
      <c r="J284" s="102"/>
      <c r="K284" s="102"/>
      <c r="L284" s="102" t="e">
        <f>IF(J284="WAT",IF(I284="PS","Pumped Storage","Hydro"),VLOOKUP(J284,Instructions!$E$3:$F$42,2,FALSE))</f>
        <v>#N/A</v>
      </c>
      <c r="M284" s="104"/>
      <c r="N284" s="104"/>
      <c r="O284" s="105"/>
      <c r="P284" s="45"/>
      <c r="Q284" s="45"/>
      <c r="R284" s="45">
        <f t="shared" si="62"/>
        <v>0</v>
      </c>
      <c r="S284" s="45">
        <f t="shared" si="83"/>
        <v>0</v>
      </c>
      <c r="T284" s="45">
        <f t="shared" si="83"/>
        <v>0</v>
      </c>
      <c r="U284" s="45">
        <f t="shared" si="63"/>
        <v>0</v>
      </c>
      <c r="V284" s="45">
        <f t="shared" si="64"/>
        <v>0</v>
      </c>
      <c r="W284" s="45">
        <f t="shared" si="65"/>
        <v>0</v>
      </c>
      <c r="X284" s="45">
        <f t="shared" si="66"/>
        <v>0</v>
      </c>
      <c r="Y284" s="45">
        <f t="shared" si="67"/>
        <v>0</v>
      </c>
      <c r="Z284" s="45">
        <f t="shared" si="68"/>
        <v>0</v>
      </c>
      <c r="AA284" s="45">
        <f t="shared" si="69"/>
        <v>0</v>
      </c>
      <c r="AB284" s="45">
        <f t="shared" si="70"/>
        <v>0</v>
      </c>
      <c r="AC284" s="45">
        <f t="shared" si="71"/>
        <v>0</v>
      </c>
      <c r="AD284" s="45">
        <f t="shared" si="72"/>
        <v>0</v>
      </c>
      <c r="AE284" s="45">
        <f t="shared" si="73"/>
        <v>0</v>
      </c>
      <c r="AF284" s="45">
        <f t="shared" si="74"/>
        <v>0</v>
      </c>
      <c r="AG284" s="45">
        <f t="shared" si="75"/>
        <v>0</v>
      </c>
      <c r="AH284" s="45">
        <f t="shared" si="76"/>
        <v>0</v>
      </c>
      <c r="AI284" s="45">
        <f t="shared" si="77"/>
        <v>0</v>
      </c>
      <c r="AJ284" s="45">
        <f t="shared" si="78"/>
        <v>0</v>
      </c>
      <c r="AK284" s="45">
        <f t="shared" si="79"/>
        <v>0</v>
      </c>
      <c r="AL284" s="45">
        <f t="shared" si="80"/>
        <v>0</v>
      </c>
      <c r="AM284" s="45">
        <f t="shared" si="81"/>
        <v>0</v>
      </c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</row>
    <row r="285" spans="1:63">
      <c r="A285" s="43"/>
      <c r="B285" s="43"/>
      <c r="C285" s="101"/>
      <c r="D285" s="101"/>
      <c r="E285" s="101"/>
      <c r="F285" s="102"/>
      <c r="G285" s="103"/>
      <c r="H285" s="102"/>
      <c r="I285" s="102"/>
      <c r="J285" s="102"/>
      <c r="K285" s="102"/>
      <c r="L285" s="102" t="e">
        <f>IF(J285="WAT",IF(I285="PS","Pumped Storage","Hydro"),VLOOKUP(J285,Instructions!$E$3:$F$42,2,FALSE))</f>
        <v>#N/A</v>
      </c>
      <c r="M285" s="104"/>
      <c r="N285" s="104"/>
      <c r="O285" s="105"/>
      <c r="P285" s="45"/>
      <c r="Q285" s="45"/>
      <c r="R285" s="45">
        <f t="shared" si="62"/>
        <v>0</v>
      </c>
      <c r="S285" s="45">
        <f t="shared" si="83"/>
        <v>0</v>
      </c>
      <c r="T285" s="45">
        <f t="shared" si="83"/>
        <v>0</v>
      </c>
      <c r="U285" s="45">
        <f t="shared" si="63"/>
        <v>0</v>
      </c>
      <c r="V285" s="45">
        <f t="shared" si="64"/>
        <v>0</v>
      </c>
      <c r="W285" s="45">
        <f t="shared" si="65"/>
        <v>0</v>
      </c>
      <c r="X285" s="45">
        <f t="shared" si="66"/>
        <v>0</v>
      </c>
      <c r="Y285" s="45">
        <f t="shared" si="67"/>
        <v>0</v>
      </c>
      <c r="Z285" s="45">
        <f t="shared" si="68"/>
        <v>0</v>
      </c>
      <c r="AA285" s="45">
        <f t="shared" si="69"/>
        <v>0</v>
      </c>
      <c r="AB285" s="45">
        <f t="shared" si="70"/>
        <v>0</v>
      </c>
      <c r="AC285" s="45">
        <f t="shared" si="71"/>
        <v>0</v>
      </c>
      <c r="AD285" s="45">
        <f t="shared" si="72"/>
        <v>0</v>
      </c>
      <c r="AE285" s="45">
        <f t="shared" si="73"/>
        <v>0</v>
      </c>
      <c r="AF285" s="45">
        <f t="shared" si="74"/>
        <v>0</v>
      </c>
      <c r="AG285" s="45">
        <f t="shared" si="75"/>
        <v>0</v>
      </c>
      <c r="AH285" s="45">
        <f t="shared" si="76"/>
        <v>0</v>
      </c>
      <c r="AI285" s="45">
        <f t="shared" si="77"/>
        <v>0</v>
      </c>
      <c r="AJ285" s="45">
        <f t="shared" si="78"/>
        <v>0</v>
      </c>
      <c r="AK285" s="45">
        <f t="shared" si="79"/>
        <v>0</v>
      </c>
      <c r="AL285" s="45">
        <f t="shared" si="80"/>
        <v>0</v>
      </c>
      <c r="AM285" s="45">
        <f t="shared" si="81"/>
        <v>0</v>
      </c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</row>
    <row r="286" spans="1:63">
      <c r="A286" s="43"/>
      <c r="B286" s="43"/>
      <c r="C286" s="101"/>
      <c r="D286" s="101"/>
      <c r="E286" s="101"/>
      <c r="F286" s="102"/>
      <c r="G286" s="103"/>
      <c r="H286" s="102"/>
      <c r="I286" s="102"/>
      <c r="J286" s="102"/>
      <c r="K286" s="102"/>
      <c r="L286" s="102" t="e">
        <f>IF(J286="WAT",IF(I286="PS","Pumped Storage","Hydro"),VLOOKUP(J286,Instructions!$E$3:$F$42,2,FALSE))</f>
        <v>#N/A</v>
      </c>
      <c r="M286" s="104"/>
      <c r="N286" s="104"/>
      <c r="O286" s="105"/>
      <c r="P286" s="45"/>
      <c r="Q286" s="45"/>
      <c r="R286" s="45">
        <f t="shared" si="62"/>
        <v>0</v>
      </c>
      <c r="S286" s="45">
        <f t="shared" si="83"/>
        <v>0</v>
      </c>
      <c r="T286" s="45">
        <f t="shared" si="83"/>
        <v>0</v>
      </c>
      <c r="U286" s="45">
        <f t="shared" si="63"/>
        <v>0</v>
      </c>
      <c r="V286" s="45">
        <f t="shared" si="64"/>
        <v>0</v>
      </c>
      <c r="W286" s="45">
        <f t="shared" si="65"/>
        <v>0</v>
      </c>
      <c r="X286" s="45">
        <f t="shared" si="66"/>
        <v>0</v>
      </c>
      <c r="Y286" s="45">
        <f t="shared" si="67"/>
        <v>0</v>
      </c>
      <c r="Z286" s="45">
        <f t="shared" si="68"/>
        <v>0</v>
      </c>
      <c r="AA286" s="45">
        <f t="shared" si="69"/>
        <v>0</v>
      </c>
      <c r="AB286" s="45">
        <f t="shared" si="70"/>
        <v>0</v>
      </c>
      <c r="AC286" s="45">
        <f t="shared" si="71"/>
        <v>0</v>
      </c>
      <c r="AD286" s="45">
        <f t="shared" si="72"/>
        <v>0</v>
      </c>
      <c r="AE286" s="45">
        <f t="shared" si="73"/>
        <v>0</v>
      </c>
      <c r="AF286" s="45">
        <f t="shared" si="74"/>
        <v>0</v>
      </c>
      <c r="AG286" s="45">
        <f t="shared" si="75"/>
        <v>0</v>
      </c>
      <c r="AH286" s="45">
        <f t="shared" si="76"/>
        <v>0</v>
      </c>
      <c r="AI286" s="45">
        <f t="shared" si="77"/>
        <v>0</v>
      </c>
      <c r="AJ286" s="45">
        <f t="shared" si="78"/>
        <v>0</v>
      </c>
      <c r="AK286" s="45">
        <f t="shared" si="79"/>
        <v>0</v>
      </c>
      <c r="AL286" s="45">
        <f t="shared" si="80"/>
        <v>0</v>
      </c>
      <c r="AM286" s="45">
        <f t="shared" si="81"/>
        <v>0</v>
      </c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</row>
    <row r="287" spans="1:63">
      <c r="A287" s="43"/>
      <c r="B287" s="43"/>
      <c r="C287" s="101"/>
      <c r="D287" s="101"/>
      <c r="E287" s="101"/>
      <c r="F287" s="102"/>
      <c r="G287" s="103"/>
      <c r="H287" s="102"/>
      <c r="I287" s="102"/>
      <c r="J287" s="102"/>
      <c r="K287" s="102"/>
      <c r="L287" s="102" t="e">
        <f>IF(J287="WAT",IF(I287="PS","Pumped Storage","Hydro"),VLOOKUP(J287,Instructions!$E$3:$F$42,2,FALSE))</f>
        <v>#N/A</v>
      </c>
      <c r="M287" s="104"/>
      <c r="N287" s="104"/>
      <c r="O287" s="105"/>
      <c r="P287" s="45"/>
      <c r="Q287" s="45"/>
      <c r="R287" s="45">
        <f t="shared" si="62"/>
        <v>0</v>
      </c>
      <c r="S287" s="45">
        <f t="shared" si="83"/>
        <v>0</v>
      </c>
      <c r="T287" s="45">
        <f t="shared" si="83"/>
        <v>0</v>
      </c>
      <c r="U287" s="45">
        <f t="shared" si="63"/>
        <v>0</v>
      </c>
      <c r="V287" s="45">
        <f t="shared" si="64"/>
        <v>0</v>
      </c>
      <c r="W287" s="45">
        <f t="shared" si="65"/>
        <v>0</v>
      </c>
      <c r="X287" s="45">
        <f t="shared" si="66"/>
        <v>0</v>
      </c>
      <c r="Y287" s="45">
        <f t="shared" si="67"/>
        <v>0</v>
      </c>
      <c r="Z287" s="45">
        <f t="shared" si="68"/>
        <v>0</v>
      </c>
      <c r="AA287" s="45">
        <f t="shared" si="69"/>
        <v>0</v>
      </c>
      <c r="AB287" s="45">
        <f t="shared" si="70"/>
        <v>0</v>
      </c>
      <c r="AC287" s="45">
        <f t="shared" si="71"/>
        <v>0</v>
      </c>
      <c r="AD287" s="45">
        <f t="shared" si="72"/>
        <v>0</v>
      </c>
      <c r="AE287" s="45">
        <f t="shared" si="73"/>
        <v>0</v>
      </c>
      <c r="AF287" s="45">
        <f t="shared" si="74"/>
        <v>0</v>
      </c>
      <c r="AG287" s="45">
        <f t="shared" si="75"/>
        <v>0</v>
      </c>
      <c r="AH287" s="45">
        <f t="shared" si="76"/>
        <v>0</v>
      </c>
      <c r="AI287" s="45">
        <f t="shared" si="77"/>
        <v>0</v>
      </c>
      <c r="AJ287" s="45">
        <f t="shared" si="78"/>
        <v>0</v>
      </c>
      <c r="AK287" s="45">
        <f t="shared" si="79"/>
        <v>0</v>
      </c>
      <c r="AL287" s="45">
        <f t="shared" si="80"/>
        <v>0</v>
      </c>
      <c r="AM287" s="45">
        <f t="shared" si="81"/>
        <v>0</v>
      </c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</row>
    <row r="288" spans="1:63">
      <c r="A288" s="43"/>
      <c r="B288" s="43"/>
      <c r="C288" s="101"/>
      <c r="D288" s="101"/>
      <c r="E288" s="101"/>
      <c r="F288" s="102"/>
      <c r="G288" s="103"/>
      <c r="H288" s="102"/>
      <c r="I288" s="102"/>
      <c r="J288" s="102"/>
      <c r="K288" s="102"/>
      <c r="L288" s="102" t="e">
        <f>IF(J288="WAT",IF(I288="PS","Pumped Storage","Hydro"),VLOOKUP(J288,Instructions!$E$3:$F$42,2,FALSE))</f>
        <v>#N/A</v>
      </c>
      <c r="M288" s="104"/>
      <c r="N288" s="104"/>
      <c r="O288" s="105"/>
      <c r="P288" s="45"/>
      <c r="Q288" s="45"/>
      <c r="R288" s="45">
        <f t="shared" si="62"/>
        <v>0</v>
      </c>
      <c r="S288" s="45">
        <f t="shared" si="83"/>
        <v>0</v>
      </c>
      <c r="T288" s="45">
        <f t="shared" si="83"/>
        <v>0</v>
      </c>
      <c r="U288" s="45">
        <f t="shared" si="63"/>
        <v>0</v>
      </c>
      <c r="V288" s="45">
        <f t="shared" si="64"/>
        <v>0</v>
      </c>
      <c r="W288" s="45">
        <f t="shared" si="65"/>
        <v>0</v>
      </c>
      <c r="X288" s="45">
        <f t="shared" si="66"/>
        <v>0</v>
      </c>
      <c r="Y288" s="45">
        <f t="shared" si="67"/>
        <v>0</v>
      </c>
      <c r="Z288" s="45">
        <f t="shared" si="68"/>
        <v>0</v>
      </c>
      <c r="AA288" s="45">
        <f t="shared" si="69"/>
        <v>0</v>
      </c>
      <c r="AB288" s="45">
        <f t="shared" si="70"/>
        <v>0</v>
      </c>
      <c r="AC288" s="45">
        <f t="shared" si="71"/>
        <v>0</v>
      </c>
      <c r="AD288" s="45">
        <f t="shared" si="72"/>
        <v>0</v>
      </c>
      <c r="AE288" s="45">
        <f t="shared" si="73"/>
        <v>0</v>
      </c>
      <c r="AF288" s="45">
        <f t="shared" si="74"/>
        <v>0</v>
      </c>
      <c r="AG288" s="45">
        <f t="shared" si="75"/>
        <v>0</v>
      </c>
      <c r="AH288" s="45">
        <f t="shared" si="76"/>
        <v>0</v>
      </c>
      <c r="AI288" s="45">
        <f t="shared" si="77"/>
        <v>0</v>
      </c>
      <c r="AJ288" s="45">
        <f t="shared" si="78"/>
        <v>0</v>
      </c>
      <c r="AK288" s="45">
        <f t="shared" si="79"/>
        <v>0</v>
      </c>
      <c r="AL288" s="45">
        <f t="shared" si="80"/>
        <v>0</v>
      </c>
      <c r="AM288" s="45">
        <f t="shared" si="81"/>
        <v>0</v>
      </c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</row>
    <row r="289" spans="1:63">
      <c r="A289" s="43"/>
      <c r="B289" s="43"/>
      <c r="C289" s="101"/>
      <c r="D289" s="101"/>
      <c r="E289" s="101"/>
      <c r="F289" s="102"/>
      <c r="G289" s="103"/>
      <c r="H289" s="102"/>
      <c r="I289" s="102"/>
      <c r="J289" s="102"/>
      <c r="K289" s="102"/>
      <c r="L289" s="102" t="e">
        <f>IF(J289="WAT",IF(I289="PS","Pumped Storage","Hydro"),VLOOKUP(J289,Instructions!$E$3:$F$42,2,FALSE))</f>
        <v>#N/A</v>
      </c>
      <c r="M289" s="104"/>
      <c r="N289" s="104"/>
      <c r="O289" s="105"/>
      <c r="P289" s="45"/>
      <c r="Q289" s="45"/>
      <c r="R289" s="45">
        <f t="shared" si="62"/>
        <v>0</v>
      </c>
      <c r="S289" s="45">
        <f t="shared" si="83"/>
        <v>0</v>
      </c>
      <c r="T289" s="45">
        <f t="shared" si="83"/>
        <v>0</v>
      </c>
      <c r="U289" s="45">
        <f t="shared" si="63"/>
        <v>0</v>
      </c>
      <c r="V289" s="45">
        <f t="shared" si="64"/>
        <v>0</v>
      </c>
      <c r="W289" s="45">
        <f t="shared" si="65"/>
        <v>0</v>
      </c>
      <c r="X289" s="45">
        <f t="shared" si="66"/>
        <v>0</v>
      </c>
      <c r="Y289" s="45">
        <f t="shared" si="67"/>
        <v>0</v>
      </c>
      <c r="Z289" s="45">
        <f t="shared" si="68"/>
        <v>0</v>
      </c>
      <c r="AA289" s="45">
        <f t="shared" si="69"/>
        <v>0</v>
      </c>
      <c r="AB289" s="45">
        <f t="shared" si="70"/>
        <v>0</v>
      </c>
      <c r="AC289" s="45">
        <f t="shared" si="71"/>
        <v>0</v>
      </c>
      <c r="AD289" s="45">
        <f t="shared" si="72"/>
        <v>0</v>
      </c>
      <c r="AE289" s="45">
        <f t="shared" si="73"/>
        <v>0</v>
      </c>
      <c r="AF289" s="45">
        <f t="shared" si="74"/>
        <v>0</v>
      </c>
      <c r="AG289" s="45">
        <f t="shared" si="75"/>
        <v>0</v>
      </c>
      <c r="AH289" s="45">
        <f t="shared" si="76"/>
        <v>0</v>
      </c>
      <c r="AI289" s="45">
        <f t="shared" si="77"/>
        <v>0</v>
      </c>
      <c r="AJ289" s="45">
        <f t="shared" si="78"/>
        <v>0</v>
      </c>
      <c r="AK289" s="45">
        <f t="shared" si="79"/>
        <v>0</v>
      </c>
      <c r="AL289" s="45">
        <f t="shared" si="80"/>
        <v>0</v>
      </c>
      <c r="AM289" s="45">
        <f t="shared" si="81"/>
        <v>0</v>
      </c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</row>
    <row r="290" spans="1:63">
      <c r="A290" s="43"/>
      <c r="B290" s="43"/>
      <c r="C290" s="101"/>
      <c r="D290" s="101"/>
      <c r="E290" s="101"/>
      <c r="F290" s="102"/>
      <c r="G290" s="103"/>
      <c r="H290" s="102"/>
      <c r="I290" s="102"/>
      <c r="J290" s="102"/>
      <c r="K290" s="102"/>
      <c r="L290" s="102" t="e">
        <f>IF(J290="WAT",IF(I290="PS","Pumped Storage","Hydro"),VLOOKUP(J290,Instructions!$E$3:$F$42,2,FALSE))</f>
        <v>#N/A</v>
      </c>
      <c r="M290" s="104"/>
      <c r="N290" s="104"/>
      <c r="O290" s="105"/>
      <c r="P290" s="45"/>
      <c r="Q290" s="45"/>
      <c r="R290" s="45">
        <f t="shared" si="62"/>
        <v>0</v>
      </c>
      <c r="S290" s="45">
        <f t="shared" si="83"/>
        <v>0</v>
      </c>
      <c r="T290" s="45">
        <f t="shared" si="83"/>
        <v>0</v>
      </c>
      <c r="U290" s="45">
        <f t="shared" si="63"/>
        <v>0</v>
      </c>
      <c r="V290" s="45">
        <f t="shared" si="64"/>
        <v>0</v>
      </c>
      <c r="W290" s="45">
        <f t="shared" si="65"/>
        <v>0</v>
      </c>
      <c r="X290" s="45">
        <f t="shared" si="66"/>
        <v>0</v>
      </c>
      <c r="Y290" s="45">
        <f t="shared" si="67"/>
        <v>0</v>
      </c>
      <c r="Z290" s="45">
        <f t="shared" si="68"/>
        <v>0</v>
      </c>
      <c r="AA290" s="45">
        <f t="shared" si="69"/>
        <v>0</v>
      </c>
      <c r="AB290" s="45">
        <f t="shared" si="70"/>
        <v>0</v>
      </c>
      <c r="AC290" s="45">
        <f t="shared" si="71"/>
        <v>0</v>
      </c>
      <c r="AD290" s="45">
        <f t="shared" si="72"/>
        <v>0</v>
      </c>
      <c r="AE290" s="45">
        <f t="shared" si="73"/>
        <v>0</v>
      </c>
      <c r="AF290" s="45">
        <f t="shared" si="74"/>
        <v>0</v>
      </c>
      <c r="AG290" s="45">
        <f t="shared" si="75"/>
        <v>0</v>
      </c>
      <c r="AH290" s="45">
        <f t="shared" si="76"/>
        <v>0</v>
      </c>
      <c r="AI290" s="45">
        <f t="shared" si="77"/>
        <v>0</v>
      </c>
      <c r="AJ290" s="45">
        <f t="shared" si="78"/>
        <v>0</v>
      </c>
      <c r="AK290" s="45">
        <f t="shared" si="79"/>
        <v>0</v>
      </c>
      <c r="AL290" s="45">
        <f t="shared" si="80"/>
        <v>0</v>
      </c>
      <c r="AM290" s="45">
        <f t="shared" si="81"/>
        <v>0</v>
      </c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</row>
    <row r="291" spans="1:63">
      <c r="A291" s="43"/>
      <c r="B291" s="43"/>
      <c r="C291" s="101"/>
      <c r="D291" s="101"/>
      <c r="E291" s="101"/>
      <c r="F291" s="102"/>
      <c r="G291" s="103"/>
      <c r="H291" s="102"/>
      <c r="I291" s="102"/>
      <c r="J291" s="102"/>
      <c r="K291" s="102"/>
      <c r="L291" s="102" t="e">
        <f>IF(J291="WAT",IF(I291="PS","Pumped Storage","Hydro"),VLOOKUP(J291,Instructions!$E$3:$F$42,2,FALSE))</f>
        <v>#N/A</v>
      </c>
      <c r="M291" s="104"/>
      <c r="N291" s="104"/>
      <c r="O291" s="105"/>
      <c r="P291" s="45"/>
      <c r="Q291" s="45"/>
      <c r="R291" s="45">
        <f t="shared" si="62"/>
        <v>0</v>
      </c>
      <c r="S291" s="45">
        <f t="shared" si="83"/>
        <v>0</v>
      </c>
      <c r="T291" s="45">
        <f t="shared" si="83"/>
        <v>0</v>
      </c>
      <c r="U291" s="45">
        <f t="shared" si="63"/>
        <v>0</v>
      </c>
      <c r="V291" s="45">
        <f t="shared" si="64"/>
        <v>0</v>
      </c>
      <c r="W291" s="45">
        <f t="shared" si="65"/>
        <v>0</v>
      </c>
      <c r="X291" s="45">
        <f t="shared" si="66"/>
        <v>0</v>
      </c>
      <c r="Y291" s="45">
        <f t="shared" si="67"/>
        <v>0</v>
      </c>
      <c r="Z291" s="45">
        <f t="shared" si="68"/>
        <v>0</v>
      </c>
      <c r="AA291" s="45">
        <f t="shared" si="69"/>
        <v>0</v>
      </c>
      <c r="AB291" s="45">
        <f t="shared" si="70"/>
        <v>0</v>
      </c>
      <c r="AC291" s="45">
        <f t="shared" si="71"/>
        <v>0</v>
      </c>
      <c r="AD291" s="45">
        <f t="shared" si="72"/>
        <v>0</v>
      </c>
      <c r="AE291" s="45">
        <f t="shared" si="73"/>
        <v>0</v>
      </c>
      <c r="AF291" s="45">
        <f t="shared" si="74"/>
        <v>0</v>
      </c>
      <c r="AG291" s="45">
        <f t="shared" si="75"/>
        <v>0</v>
      </c>
      <c r="AH291" s="45">
        <f t="shared" si="76"/>
        <v>0</v>
      </c>
      <c r="AI291" s="45">
        <f t="shared" si="77"/>
        <v>0</v>
      </c>
      <c r="AJ291" s="45">
        <f t="shared" si="78"/>
        <v>0</v>
      </c>
      <c r="AK291" s="45">
        <f t="shared" si="79"/>
        <v>0</v>
      </c>
      <c r="AL291" s="45">
        <f t="shared" si="80"/>
        <v>0</v>
      </c>
      <c r="AM291" s="45">
        <f t="shared" si="81"/>
        <v>0</v>
      </c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</row>
    <row r="292" spans="1:63">
      <c r="A292" s="43"/>
      <c r="B292" s="43"/>
      <c r="C292" s="101"/>
      <c r="D292" s="101"/>
      <c r="E292" s="101"/>
      <c r="F292" s="102"/>
      <c r="G292" s="103"/>
      <c r="H292" s="102"/>
      <c r="I292" s="102"/>
      <c r="J292" s="102"/>
      <c r="K292" s="102"/>
      <c r="L292" s="102" t="e">
        <f>IF(J292="WAT",IF(I292="PS","Pumped Storage","Hydro"),VLOOKUP(J292,Instructions!$E$3:$F$42,2,FALSE))</f>
        <v>#N/A</v>
      </c>
      <c r="M292" s="104"/>
      <c r="N292" s="104"/>
      <c r="O292" s="105"/>
      <c r="P292" s="45"/>
      <c r="Q292" s="45"/>
      <c r="R292" s="45">
        <f t="shared" si="62"/>
        <v>0</v>
      </c>
      <c r="S292" s="45">
        <f t="shared" si="83"/>
        <v>0</v>
      </c>
      <c r="T292" s="45">
        <f t="shared" si="83"/>
        <v>0</v>
      </c>
      <c r="U292" s="45">
        <f t="shared" si="63"/>
        <v>0</v>
      </c>
      <c r="V292" s="45">
        <f t="shared" si="64"/>
        <v>0</v>
      </c>
      <c r="W292" s="45">
        <f t="shared" si="65"/>
        <v>0</v>
      </c>
      <c r="X292" s="45">
        <f t="shared" si="66"/>
        <v>0</v>
      </c>
      <c r="Y292" s="45">
        <f t="shared" si="67"/>
        <v>0</v>
      </c>
      <c r="Z292" s="45">
        <f t="shared" si="68"/>
        <v>0</v>
      </c>
      <c r="AA292" s="45">
        <f t="shared" si="69"/>
        <v>0</v>
      </c>
      <c r="AB292" s="45">
        <f t="shared" si="70"/>
        <v>0</v>
      </c>
      <c r="AC292" s="45">
        <f t="shared" si="71"/>
        <v>0</v>
      </c>
      <c r="AD292" s="45">
        <f t="shared" si="72"/>
        <v>0</v>
      </c>
      <c r="AE292" s="45">
        <f t="shared" si="73"/>
        <v>0</v>
      </c>
      <c r="AF292" s="45">
        <f t="shared" si="74"/>
        <v>0</v>
      </c>
      <c r="AG292" s="45">
        <f t="shared" si="75"/>
        <v>0</v>
      </c>
      <c r="AH292" s="45">
        <f t="shared" si="76"/>
        <v>0</v>
      </c>
      <c r="AI292" s="45">
        <f t="shared" si="77"/>
        <v>0</v>
      </c>
      <c r="AJ292" s="45">
        <f t="shared" si="78"/>
        <v>0</v>
      </c>
      <c r="AK292" s="45">
        <f t="shared" si="79"/>
        <v>0</v>
      </c>
      <c r="AL292" s="45">
        <f t="shared" si="80"/>
        <v>0</v>
      </c>
      <c r="AM292" s="45">
        <f t="shared" si="81"/>
        <v>0</v>
      </c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</row>
    <row r="293" spans="1:63">
      <c r="A293" s="43"/>
      <c r="B293" s="43"/>
      <c r="C293" s="101"/>
      <c r="D293" s="101"/>
      <c r="E293" s="101"/>
      <c r="F293" s="102"/>
      <c r="G293" s="103"/>
      <c r="H293" s="102"/>
      <c r="I293" s="102"/>
      <c r="J293" s="102"/>
      <c r="K293" s="102"/>
      <c r="L293" s="102" t="e">
        <f>IF(J293="WAT",IF(I293="PS","Pumped Storage","Hydro"),VLOOKUP(J293,Instructions!$E$3:$F$42,2,FALSE))</f>
        <v>#N/A</v>
      </c>
      <c r="M293" s="104"/>
      <c r="N293" s="104"/>
      <c r="O293" s="105"/>
      <c r="P293" s="45"/>
      <c r="Q293" s="45"/>
      <c r="R293" s="45">
        <f t="shared" si="62"/>
        <v>0</v>
      </c>
      <c r="S293" s="45">
        <f t="shared" si="83"/>
        <v>0</v>
      </c>
      <c r="T293" s="45">
        <f t="shared" si="83"/>
        <v>0</v>
      </c>
      <c r="U293" s="45">
        <f t="shared" si="63"/>
        <v>0</v>
      </c>
      <c r="V293" s="45">
        <f t="shared" si="64"/>
        <v>0</v>
      </c>
      <c r="W293" s="45">
        <f t="shared" si="65"/>
        <v>0</v>
      </c>
      <c r="X293" s="45">
        <f t="shared" si="66"/>
        <v>0</v>
      </c>
      <c r="Y293" s="45">
        <f t="shared" si="67"/>
        <v>0</v>
      </c>
      <c r="Z293" s="45">
        <f t="shared" si="68"/>
        <v>0</v>
      </c>
      <c r="AA293" s="45">
        <f t="shared" si="69"/>
        <v>0</v>
      </c>
      <c r="AB293" s="45">
        <f t="shared" si="70"/>
        <v>0</v>
      </c>
      <c r="AC293" s="45">
        <f t="shared" si="71"/>
        <v>0</v>
      </c>
      <c r="AD293" s="45">
        <f t="shared" si="72"/>
        <v>0</v>
      </c>
      <c r="AE293" s="45">
        <f t="shared" si="73"/>
        <v>0</v>
      </c>
      <c r="AF293" s="45">
        <f t="shared" si="74"/>
        <v>0</v>
      </c>
      <c r="AG293" s="45">
        <f t="shared" si="75"/>
        <v>0</v>
      </c>
      <c r="AH293" s="45">
        <f t="shared" si="76"/>
        <v>0</v>
      </c>
      <c r="AI293" s="45">
        <f t="shared" si="77"/>
        <v>0</v>
      </c>
      <c r="AJ293" s="45">
        <f t="shared" si="78"/>
        <v>0</v>
      </c>
      <c r="AK293" s="45">
        <f t="shared" si="79"/>
        <v>0</v>
      </c>
      <c r="AL293" s="45">
        <f t="shared" si="80"/>
        <v>0</v>
      </c>
      <c r="AM293" s="45">
        <f t="shared" si="81"/>
        <v>0</v>
      </c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</row>
    <row r="294" spans="1:63">
      <c r="A294" s="43"/>
      <c r="B294" s="43"/>
      <c r="C294" s="101"/>
      <c r="D294" s="101"/>
      <c r="E294" s="101"/>
      <c r="F294" s="102"/>
      <c r="G294" s="103"/>
      <c r="H294" s="102"/>
      <c r="I294" s="102"/>
      <c r="J294" s="102"/>
      <c r="K294" s="102"/>
      <c r="L294" s="102" t="e">
        <f>IF(J294="WAT",IF(I294="PS","Pumped Storage","Hydro"),VLOOKUP(J294,Instructions!$E$3:$F$42,2,FALSE))</f>
        <v>#N/A</v>
      </c>
      <c r="M294" s="104"/>
      <c r="N294" s="104"/>
      <c r="O294" s="105"/>
      <c r="P294" s="45"/>
      <c r="Q294" s="45"/>
      <c r="R294" s="45">
        <f t="shared" si="62"/>
        <v>0</v>
      </c>
      <c r="S294" s="45">
        <f t="shared" si="83"/>
        <v>0</v>
      </c>
      <c r="T294" s="45">
        <f t="shared" si="83"/>
        <v>0</v>
      </c>
      <c r="U294" s="45">
        <f t="shared" si="63"/>
        <v>0</v>
      </c>
      <c r="V294" s="45">
        <f t="shared" si="64"/>
        <v>0</v>
      </c>
      <c r="W294" s="45">
        <f t="shared" si="65"/>
        <v>0</v>
      </c>
      <c r="X294" s="45">
        <f t="shared" si="66"/>
        <v>0</v>
      </c>
      <c r="Y294" s="45">
        <f t="shared" si="67"/>
        <v>0</v>
      </c>
      <c r="Z294" s="45">
        <f t="shared" si="68"/>
        <v>0</v>
      </c>
      <c r="AA294" s="45">
        <f t="shared" si="69"/>
        <v>0</v>
      </c>
      <c r="AB294" s="45">
        <f t="shared" si="70"/>
        <v>0</v>
      </c>
      <c r="AC294" s="45">
        <f t="shared" si="71"/>
        <v>0</v>
      </c>
      <c r="AD294" s="45">
        <f t="shared" si="72"/>
        <v>0</v>
      </c>
      <c r="AE294" s="45">
        <f t="shared" si="73"/>
        <v>0</v>
      </c>
      <c r="AF294" s="45">
        <f t="shared" si="74"/>
        <v>0</v>
      </c>
      <c r="AG294" s="45">
        <f t="shared" si="75"/>
        <v>0</v>
      </c>
      <c r="AH294" s="45">
        <f t="shared" si="76"/>
        <v>0</v>
      </c>
      <c r="AI294" s="45">
        <f t="shared" si="77"/>
        <v>0</v>
      </c>
      <c r="AJ294" s="45">
        <f t="shared" si="78"/>
        <v>0</v>
      </c>
      <c r="AK294" s="45">
        <f t="shared" si="79"/>
        <v>0</v>
      </c>
      <c r="AL294" s="45">
        <f t="shared" si="80"/>
        <v>0</v>
      </c>
      <c r="AM294" s="45">
        <f t="shared" si="81"/>
        <v>0</v>
      </c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</row>
    <row r="295" spans="1:63">
      <c r="A295" s="43"/>
      <c r="B295" s="43"/>
      <c r="C295" s="101"/>
      <c r="D295" s="101"/>
      <c r="E295" s="101"/>
      <c r="F295" s="102"/>
      <c r="G295" s="103"/>
      <c r="H295" s="102"/>
      <c r="I295" s="102"/>
      <c r="J295" s="102"/>
      <c r="K295" s="102"/>
      <c r="L295" s="102" t="e">
        <f>IF(J295="WAT",IF(I295="PS","Pumped Storage","Hydro"),VLOOKUP(J295,Instructions!$E$3:$F$42,2,FALSE))</f>
        <v>#N/A</v>
      </c>
      <c r="M295" s="104"/>
      <c r="N295" s="104"/>
      <c r="O295" s="105"/>
      <c r="P295" s="45"/>
      <c r="Q295" s="45"/>
      <c r="R295" s="45">
        <f t="shared" si="62"/>
        <v>0</v>
      </c>
      <c r="S295" s="45">
        <f t="shared" si="83"/>
        <v>0</v>
      </c>
      <c r="T295" s="45">
        <f t="shared" si="83"/>
        <v>0</v>
      </c>
      <c r="U295" s="45">
        <f t="shared" si="63"/>
        <v>0</v>
      </c>
      <c r="V295" s="45">
        <f t="shared" si="64"/>
        <v>0</v>
      </c>
      <c r="W295" s="45">
        <f t="shared" si="65"/>
        <v>0</v>
      </c>
      <c r="X295" s="45">
        <f t="shared" si="66"/>
        <v>0</v>
      </c>
      <c r="Y295" s="45">
        <f t="shared" si="67"/>
        <v>0</v>
      </c>
      <c r="Z295" s="45">
        <f t="shared" si="68"/>
        <v>0</v>
      </c>
      <c r="AA295" s="45">
        <f t="shared" si="69"/>
        <v>0</v>
      </c>
      <c r="AB295" s="45">
        <f t="shared" si="70"/>
        <v>0</v>
      </c>
      <c r="AC295" s="45">
        <f t="shared" si="71"/>
        <v>0</v>
      </c>
      <c r="AD295" s="45">
        <f t="shared" si="72"/>
        <v>0</v>
      </c>
      <c r="AE295" s="45">
        <f t="shared" si="73"/>
        <v>0</v>
      </c>
      <c r="AF295" s="45">
        <f t="shared" si="74"/>
        <v>0</v>
      </c>
      <c r="AG295" s="45">
        <f t="shared" si="75"/>
        <v>0</v>
      </c>
      <c r="AH295" s="45">
        <f t="shared" si="76"/>
        <v>0</v>
      </c>
      <c r="AI295" s="45">
        <f t="shared" si="77"/>
        <v>0</v>
      </c>
      <c r="AJ295" s="45">
        <f t="shared" si="78"/>
        <v>0</v>
      </c>
      <c r="AK295" s="45">
        <f t="shared" si="79"/>
        <v>0</v>
      </c>
      <c r="AL295" s="45">
        <f t="shared" si="80"/>
        <v>0</v>
      </c>
      <c r="AM295" s="45">
        <f t="shared" si="81"/>
        <v>0</v>
      </c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</row>
    <row r="296" spans="1:63">
      <c r="A296" s="43"/>
      <c r="B296" s="43"/>
      <c r="C296" s="101"/>
      <c r="D296" s="101"/>
      <c r="E296" s="101"/>
      <c r="F296" s="102"/>
      <c r="G296" s="103"/>
      <c r="H296" s="102"/>
      <c r="I296" s="102"/>
      <c r="J296" s="102"/>
      <c r="K296" s="102"/>
      <c r="L296" s="102" t="e">
        <f>IF(J296="WAT",IF(I296="PS","Pumped Storage","Hydro"),VLOOKUP(J296,Instructions!$E$3:$F$42,2,FALSE))</f>
        <v>#N/A</v>
      </c>
      <c r="M296" s="104"/>
      <c r="N296" s="104"/>
      <c r="O296" s="105"/>
      <c r="P296" s="45"/>
      <c r="Q296" s="45"/>
      <c r="R296" s="45">
        <f t="shared" si="62"/>
        <v>0</v>
      </c>
      <c r="S296" s="45">
        <f t="shared" si="83"/>
        <v>0</v>
      </c>
      <c r="T296" s="45">
        <f t="shared" si="83"/>
        <v>0</v>
      </c>
      <c r="U296" s="45">
        <f t="shared" si="63"/>
        <v>0</v>
      </c>
      <c r="V296" s="45">
        <f t="shared" si="64"/>
        <v>0</v>
      </c>
      <c r="W296" s="45">
        <f t="shared" si="65"/>
        <v>0</v>
      </c>
      <c r="X296" s="45">
        <f t="shared" si="66"/>
        <v>0</v>
      </c>
      <c r="Y296" s="45">
        <f t="shared" si="67"/>
        <v>0</v>
      </c>
      <c r="Z296" s="45">
        <f t="shared" si="68"/>
        <v>0</v>
      </c>
      <c r="AA296" s="45">
        <f t="shared" si="69"/>
        <v>0</v>
      </c>
      <c r="AB296" s="45">
        <f t="shared" si="70"/>
        <v>0</v>
      </c>
      <c r="AC296" s="45">
        <f t="shared" si="71"/>
        <v>0</v>
      </c>
      <c r="AD296" s="45">
        <f t="shared" si="72"/>
        <v>0</v>
      </c>
      <c r="AE296" s="45">
        <f t="shared" si="73"/>
        <v>0</v>
      </c>
      <c r="AF296" s="45">
        <f t="shared" si="74"/>
        <v>0</v>
      </c>
      <c r="AG296" s="45">
        <f t="shared" si="75"/>
        <v>0</v>
      </c>
      <c r="AH296" s="45">
        <f t="shared" si="76"/>
        <v>0</v>
      </c>
      <c r="AI296" s="45">
        <f t="shared" si="77"/>
        <v>0</v>
      </c>
      <c r="AJ296" s="45">
        <f t="shared" si="78"/>
        <v>0</v>
      </c>
      <c r="AK296" s="45">
        <f t="shared" si="79"/>
        <v>0</v>
      </c>
      <c r="AL296" s="45">
        <f t="shared" si="80"/>
        <v>0</v>
      </c>
      <c r="AM296" s="45">
        <f t="shared" si="81"/>
        <v>0</v>
      </c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</row>
    <row r="297" spans="1:63">
      <c r="A297" s="43"/>
      <c r="B297" s="43"/>
      <c r="C297" s="101"/>
      <c r="D297" s="101"/>
      <c r="E297" s="101"/>
      <c r="F297" s="102"/>
      <c r="G297" s="103"/>
      <c r="H297" s="102"/>
      <c r="I297" s="102"/>
      <c r="J297" s="102"/>
      <c r="K297" s="102"/>
      <c r="L297" s="102" t="e">
        <f>IF(J297="WAT",IF(I297="PS","Pumped Storage","Hydro"),VLOOKUP(J297,Instructions!$E$3:$F$42,2,FALSE))</f>
        <v>#N/A</v>
      </c>
      <c r="M297" s="104"/>
      <c r="N297" s="104"/>
      <c r="O297" s="105"/>
      <c r="P297" s="45"/>
      <c r="Q297" s="45"/>
      <c r="R297" s="45">
        <f t="shared" si="62"/>
        <v>0</v>
      </c>
      <c r="S297" s="45">
        <f t="shared" si="83"/>
        <v>0</v>
      </c>
      <c r="T297" s="45">
        <f t="shared" si="83"/>
        <v>0</v>
      </c>
      <c r="U297" s="45">
        <f t="shared" si="63"/>
        <v>0</v>
      </c>
      <c r="V297" s="45">
        <f t="shared" si="64"/>
        <v>0</v>
      </c>
      <c r="W297" s="45">
        <f t="shared" si="65"/>
        <v>0</v>
      </c>
      <c r="X297" s="45">
        <f t="shared" si="66"/>
        <v>0</v>
      </c>
      <c r="Y297" s="45">
        <f t="shared" si="67"/>
        <v>0</v>
      </c>
      <c r="Z297" s="45">
        <f t="shared" si="68"/>
        <v>0</v>
      </c>
      <c r="AA297" s="45">
        <f t="shared" si="69"/>
        <v>0</v>
      </c>
      <c r="AB297" s="45">
        <f t="shared" si="70"/>
        <v>0</v>
      </c>
      <c r="AC297" s="45">
        <f t="shared" si="71"/>
        <v>0</v>
      </c>
      <c r="AD297" s="45">
        <f t="shared" si="72"/>
        <v>0</v>
      </c>
      <c r="AE297" s="45">
        <f t="shared" si="73"/>
        <v>0</v>
      </c>
      <c r="AF297" s="45">
        <f t="shared" si="74"/>
        <v>0</v>
      </c>
      <c r="AG297" s="45">
        <f t="shared" si="75"/>
        <v>0</v>
      </c>
      <c r="AH297" s="45">
        <f t="shared" si="76"/>
        <v>0</v>
      </c>
      <c r="AI297" s="45">
        <f t="shared" si="77"/>
        <v>0</v>
      </c>
      <c r="AJ297" s="45">
        <f t="shared" si="78"/>
        <v>0</v>
      </c>
      <c r="AK297" s="45">
        <f t="shared" si="79"/>
        <v>0</v>
      </c>
      <c r="AL297" s="45">
        <f t="shared" si="80"/>
        <v>0</v>
      </c>
      <c r="AM297" s="45">
        <f t="shared" si="81"/>
        <v>0</v>
      </c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</row>
    <row r="298" spans="1:63">
      <c r="A298" s="43"/>
      <c r="B298" s="43"/>
      <c r="C298" s="101"/>
      <c r="D298" s="101"/>
      <c r="E298" s="101"/>
      <c r="F298" s="102"/>
      <c r="G298" s="103"/>
      <c r="H298" s="102"/>
      <c r="I298" s="102"/>
      <c r="J298" s="102"/>
      <c r="K298" s="102"/>
      <c r="L298" s="102" t="e">
        <f>IF(J298="WAT",IF(I298="PS","Pumped Storage","Hydro"),VLOOKUP(J298,Instructions!$E$3:$F$42,2,FALSE))</f>
        <v>#N/A</v>
      </c>
      <c r="M298" s="104"/>
      <c r="N298" s="104"/>
      <c r="O298" s="105"/>
      <c r="P298" s="45"/>
      <c r="Q298" s="45"/>
      <c r="R298" s="45">
        <f t="shared" si="62"/>
        <v>0</v>
      </c>
      <c r="S298" s="45">
        <f t="shared" si="83"/>
        <v>0</v>
      </c>
      <c r="T298" s="45">
        <f t="shared" si="83"/>
        <v>0</v>
      </c>
      <c r="U298" s="45">
        <f t="shared" si="63"/>
        <v>0</v>
      </c>
      <c r="V298" s="45">
        <f t="shared" si="64"/>
        <v>0</v>
      </c>
      <c r="W298" s="45">
        <f t="shared" si="65"/>
        <v>0</v>
      </c>
      <c r="X298" s="45">
        <f t="shared" si="66"/>
        <v>0</v>
      </c>
      <c r="Y298" s="45">
        <f t="shared" si="67"/>
        <v>0</v>
      </c>
      <c r="Z298" s="45">
        <f t="shared" si="68"/>
        <v>0</v>
      </c>
      <c r="AA298" s="45">
        <f t="shared" si="69"/>
        <v>0</v>
      </c>
      <c r="AB298" s="45">
        <f t="shared" si="70"/>
        <v>0</v>
      </c>
      <c r="AC298" s="45">
        <f t="shared" si="71"/>
        <v>0</v>
      </c>
      <c r="AD298" s="45">
        <f t="shared" si="72"/>
        <v>0</v>
      </c>
      <c r="AE298" s="45">
        <f t="shared" si="73"/>
        <v>0</v>
      </c>
      <c r="AF298" s="45">
        <f t="shared" si="74"/>
        <v>0</v>
      </c>
      <c r="AG298" s="45">
        <f t="shared" si="75"/>
        <v>0</v>
      </c>
      <c r="AH298" s="45">
        <f t="shared" si="76"/>
        <v>0</v>
      </c>
      <c r="AI298" s="45">
        <f t="shared" si="77"/>
        <v>0</v>
      </c>
      <c r="AJ298" s="45">
        <f t="shared" si="78"/>
        <v>0</v>
      </c>
      <c r="AK298" s="45">
        <f t="shared" si="79"/>
        <v>0</v>
      </c>
      <c r="AL298" s="45">
        <f t="shared" si="80"/>
        <v>0</v>
      </c>
      <c r="AM298" s="45">
        <f t="shared" si="81"/>
        <v>0</v>
      </c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</row>
    <row r="299" spans="1:63">
      <c r="A299" s="43"/>
      <c r="B299" s="43"/>
      <c r="C299" s="101"/>
      <c r="D299" s="101"/>
      <c r="E299" s="101"/>
      <c r="F299" s="102"/>
      <c r="G299" s="103"/>
      <c r="H299" s="102"/>
      <c r="I299" s="102"/>
      <c r="J299" s="102"/>
      <c r="K299" s="102"/>
      <c r="L299" s="102" t="e">
        <f>IF(J299="WAT",IF(I299="PS","Pumped Storage","Hydro"),VLOOKUP(J299,Instructions!$E$3:$F$42,2,FALSE))</f>
        <v>#N/A</v>
      </c>
      <c r="M299" s="104"/>
      <c r="N299" s="104"/>
      <c r="O299" s="105"/>
      <c r="P299" s="45"/>
      <c r="Q299" s="45"/>
      <c r="R299" s="45">
        <f t="shared" si="62"/>
        <v>0</v>
      </c>
      <c r="S299" s="45">
        <f t="shared" si="83"/>
        <v>0</v>
      </c>
      <c r="T299" s="45">
        <f t="shared" si="83"/>
        <v>0</v>
      </c>
      <c r="U299" s="45">
        <f t="shared" si="63"/>
        <v>0</v>
      </c>
      <c r="V299" s="45">
        <f t="shared" si="64"/>
        <v>0</v>
      </c>
      <c r="W299" s="45">
        <f t="shared" si="65"/>
        <v>0</v>
      </c>
      <c r="X299" s="45">
        <f t="shared" si="66"/>
        <v>0</v>
      </c>
      <c r="Y299" s="45">
        <f t="shared" si="67"/>
        <v>0</v>
      </c>
      <c r="Z299" s="45">
        <f t="shared" si="68"/>
        <v>0</v>
      </c>
      <c r="AA299" s="45">
        <f t="shared" si="69"/>
        <v>0</v>
      </c>
      <c r="AB299" s="45">
        <f t="shared" si="70"/>
        <v>0</v>
      </c>
      <c r="AC299" s="45">
        <f t="shared" si="71"/>
        <v>0</v>
      </c>
      <c r="AD299" s="45">
        <f t="shared" si="72"/>
        <v>0</v>
      </c>
      <c r="AE299" s="45">
        <f t="shared" si="73"/>
        <v>0</v>
      </c>
      <c r="AF299" s="45">
        <f t="shared" si="74"/>
        <v>0</v>
      </c>
      <c r="AG299" s="45">
        <f t="shared" si="75"/>
        <v>0</v>
      </c>
      <c r="AH299" s="45">
        <f t="shared" si="76"/>
        <v>0</v>
      </c>
      <c r="AI299" s="45">
        <f t="shared" si="77"/>
        <v>0</v>
      </c>
      <c r="AJ299" s="45">
        <f t="shared" si="78"/>
        <v>0</v>
      </c>
      <c r="AK299" s="45">
        <f t="shared" si="79"/>
        <v>0</v>
      </c>
      <c r="AL299" s="45">
        <f t="shared" si="80"/>
        <v>0</v>
      </c>
      <c r="AM299" s="45">
        <f t="shared" si="81"/>
        <v>0</v>
      </c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</row>
    <row r="300" spans="1:63">
      <c r="A300" s="43"/>
      <c r="B300" s="43"/>
      <c r="C300" s="101"/>
      <c r="D300" s="101"/>
      <c r="E300" s="101"/>
      <c r="F300" s="102"/>
      <c r="G300" s="103"/>
      <c r="H300" s="102"/>
      <c r="I300" s="102"/>
      <c r="J300" s="102"/>
      <c r="K300" s="102"/>
      <c r="L300" s="102" t="e">
        <f>IF(J300="WAT",IF(I300="PS","Pumped Storage","Hydro"),VLOOKUP(J300,Instructions!$E$3:$F$42,2,FALSE))</f>
        <v>#N/A</v>
      </c>
      <c r="M300" s="104"/>
      <c r="N300" s="104"/>
      <c r="O300" s="105"/>
      <c r="P300" s="45"/>
      <c r="Q300" s="45"/>
      <c r="R300" s="45">
        <f t="shared" si="62"/>
        <v>0</v>
      </c>
      <c r="S300" s="45">
        <f t="shared" si="83"/>
        <v>0</v>
      </c>
      <c r="T300" s="45">
        <f t="shared" si="83"/>
        <v>0</v>
      </c>
      <c r="U300" s="45">
        <f t="shared" si="63"/>
        <v>0</v>
      </c>
      <c r="V300" s="45">
        <f t="shared" si="64"/>
        <v>0</v>
      </c>
      <c r="W300" s="45">
        <f t="shared" si="65"/>
        <v>0</v>
      </c>
      <c r="X300" s="45">
        <f t="shared" si="66"/>
        <v>0</v>
      </c>
      <c r="Y300" s="45">
        <f t="shared" si="67"/>
        <v>0</v>
      </c>
      <c r="Z300" s="45">
        <f t="shared" si="68"/>
        <v>0</v>
      </c>
      <c r="AA300" s="45">
        <f t="shared" si="69"/>
        <v>0</v>
      </c>
      <c r="AB300" s="45">
        <f t="shared" si="70"/>
        <v>0</v>
      </c>
      <c r="AC300" s="45">
        <f t="shared" si="71"/>
        <v>0</v>
      </c>
      <c r="AD300" s="45">
        <f t="shared" si="72"/>
        <v>0</v>
      </c>
      <c r="AE300" s="45">
        <f t="shared" si="73"/>
        <v>0</v>
      </c>
      <c r="AF300" s="45">
        <f t="shared" si="74"/>
        <v>0</v>
      </c>
      <c r="AG300" s="45">
        <f t="shared" si="75"/>
        <v>0</v>
      </c>
      <c r="AH300" s="45">
        <f t="shared" si="76"/>
        <v>0</v>
      </c>
      <c r="AI300" s="45">
        <f t="shared" si="77"/>
        <v>0</v>
      </c>
      <c r="AJ300" s="45">
        <f t="shared" si="78"/>
        <v>0</v>
      </c>
      <c r="AK300" s="45">
        <f t="shared" si="79"/>
        <v>0</v>
      </c>
      <c r="AL300" s="45">
        <f t="shared" si="80"/>
        <v>0</v>
      </c>
      <c r="AM300" s="45">
        <f t="shared" si="81"/>
        <v>0</v>
      </c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</row>
    <row r="301" spans="1:63">
      <c r="A301" s="43"/>
      <c r="B301" s="43"/>
      <c r="C301" s="101"/>
      <c r="D301" s="101"/>
      <c r="E301" s="101"/>
      <c r="F301" s="102"/>
      <c r="G301" s="103"/>
      <c r="H301" s="102"/>
      <c r="I301" s="102"/>
      <c r="J301" s="102"/>
      <c r="K301" s="102"/>
      <c r="L301" s="102" t="e">
        <f>IF(J301="WAT",IF(I301="PS","Pumped Storage","Hydro"),VLOOKUP(J301,Instructions!$E$3:$F$42,2,FALSE))</f>
        <v>#N/A</v>
      </c>
      <c r="M301" s="104"/>
      <c r="N301" s="104"/>
      <c r="O301" s="105"/>
      <c r="P301" s="45"/>
      <c r="Q301" s="45"/>
      <c r="R301" s="45">
        <f t="shared" si="62"/>
        <v>0</v>
      </c>
      <c r="S301" s="45">
        <f t="shared" si="83"/>
        <v>0</v>
      </c>
      <c r="T301" s="45">
        <f t="shared" si="83"/>
        <v>0</v>
      </c>
      <c r="U301" s="45">
        <f t="shared" si="63"/>
        <v>0</v>
      </c>
      <c r="V301" s="45">
        <f t="shared" si="64"/>
        <v>0</v>
      </c>
      <c r="W301" s="45">
        <f t="shared" si="65"/>
        <v>0</v>
      </c>
      <c r="X301" s="45">
        <f t="shared" si="66"/>
        <v>0</v>
      </c>
      <c r="Y301" s="45">
        <f t="shared" si="67"/>
        <v>0</v>
      </c>
      <c r="Z301" s="45">
        <f t="shared" si="68"/>
        <v>0</v>
      </c>
      <c r="AA301" s="45">
        <f t="shared" si="69"/>
        <v>0</v>
      </c>
      <c r="AB301" s="45">
        <f t="shared" si="70"/>
        <v>0</v>
      </c>
      <c r="AC301" s="45">
        <f t="shared" si="71"/>
        <v>0</v>
      </c>
      <c r="AD301" s="45">
        <f t="shared" si="72"/>
        <v>0</v>
      </c>
      <c r="AE301" s="45">
        <f t="shared" si="73"/>
        <v>0</v>
      </c>
      <c r="AF301" s="45">
        <f t="shared" si="74"/>
        <v>0</v>
      </c>
      <c r="AG301" s="45">
        <f t="shared" si="75"/>
        <v>0</v>
      </c>
      <c r="AH301" s="45">
        <f t="shared" si="76"/>
        <v>0</v>
      </c>
      <c r="AI301" s="45">
        <f t="shared" si="77"/>
        <v>0</v>
      </c>
      <c r="AJ301" s="45">
        <f t="shared" si="78"/>
        <v>0</v>
      </c>
      <c r="AK301" s="45">
        <f t="shared" si="79"/>
        <v>0</v>
      </c>
      <c r="AL301" s="45">
        <f t="shared" si="80"/>
        <v>0</v>
      </c>
      <c r="AM301" s="45">
        <f t="shared" si="81"/>
        <v>0</v>
      </c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</row>
    <row r="302" spans="1:63">
      <c r="A302" s="43"/>
      <c r="B302" s="43"/>
      <c r="C302" s="101"/>
      <c r="D302" s="101"/>
      <c r="E302" s="101"/>
      <c r="F302" s="102"/>
      <c r="G302" s="103"/>
      <c r="H302" s="102"/>
      <c r="I302" s="102"/>
      <c r="J302" s="102"/>
      <c r="K302" s="102"/>
      <c r="L302" s="102" t="e">
        <f>IF(J302="WAT",IF(I302="PS","Pumped Storage","Hydro"),VLOOKUP(J302,Instructions!$E$3:$F$42,2,FALSE))</f>
        <v>#N/A</v>
      </c>
      <c r="M302" s="104"/>
      <c r="N302" s="104"/>
      <c r="O302" s="105"/>
      <c r="P302" s="45"/>
      <c r="Q302" s="45"/>
      <c r="R302" s="45">
        <f t="shared" si="62"/>
        <v>0</v>
      </c>
      <c r="S302" s="45">
        <f t="shared" si="83"/>
        <v>0</v>
      </c>
      <c r="T302" s="45">
        <f t="shared" si="83"/>
        <v>0</v>
      </c>
      <c r="U302" s="45">
        <f t="shared" si="63"/>
        <v>0</v>
      </c>
      <c r="V302" s="45">
        <f t="shared" si="64"/>
        <v>0</v>
      </c>
      <c r="W302" s="45">
        <f t="shared" si="65"/>
        <v>0</v>
      </c>
      <c r="X302" s="45">
        <f t="shared" si="66"/>
        <v>0</v>
      </c>
      <c r="Y302" s="45">
        <f t="shared" si="67"/>
        <v>0</v>
      </c>
      <c r="Z302" s="45">
        <f t="shared" si="68"/>
        <v>0</v>
      </c>
      <c r="AA302" s="45">
        <f t="shared" si="69"/>
        <v>0</v>
      </c>
      <c r="AB302" s="45">
        <f t="shared" si="70"/>
        <v>0</v>
      </c>
      <c r="AC302" s="45">
        <f t="shared" si="71"/>
        <v>0</v>
      </c>
      <c r="AD302" s="45">
        <f t="shared" si="72"/>
        <v>0</v>
      </c>
      <c r="AE302" s="45">
        <f t="shared" si="73"/>
        <v>0</v>
      </c>
      <c r="AF302" s="45">
        <f t="shared" si="74"/>
        <v>0</v>
      </c>
      <c r="AG302" s="45">
        <f t="shared" si="75"/>
        <v>0</v>
      </c>
      <c r="AH302" s="45">
        <f t="shared" si="76"/>
        <v>0</v>
      </c>
      <c r="AI302" s="45">
        <f t="shared" si="77"/>
        <v>0</v>
      </c>
      <c r="AJ302" s="45">
        <f t="shared" si="78"/>
        <v>0</v>
      </c>
      <c r="AK302" s="45">
        <f t="shared" si="79"/>
        <v>0</v>
      </c>
      <c r="AL302" s="45">
        <f t="shared" si="80"/>
        <v>0</v>
      </c>
      <c r="AM302" s="45">
        <f t="shared" si="81"/>
        <v>0</v>
      </c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</row>
    <row r="303" spans="1:63">
      <c r="A303" s="43"/>
      <c r="B303" s="43"/>
      <c r="C303" s="101"/>
      <c r="D303" s="101"/>
      <c r="E303" s="101"/>
      <c r="F303" s="102"/>
      <c r="G303" s="103"/>
      <c r="H303" s="102"/>
      <c r="I303" s="102"/>
      <c r="J303" s="102"/>
      <c r="K303" s="102"/>
      <c r="L303" s="102" t="e">
        <f>IF(J303="WAT",IF(I303="PS","Pumped Storage","Hydro"),VLOOKUP(J303,Instructions!$E$3:$F$42,2,FALSE))</f>
        <v>#N/A</v>
      </c>
      <c r="M303" s="104"/>
      <c r="N303" s="104"/>
      <c r="O303" s="105"/>
      <c r="P303" s="45"/>
      <c r="Q303" s="45"/>
      <c r="R303" s="45">
        <f t="shared" si="62"/>
        <v>0</v>
      </c>
      <c r="S303" s="45">
        <f t="shared" ref="S303:T322" si="84">R303</f>
        <v>0</v>
      </c>
      <c r="T303" s="45">
        <f t="shared" si="84"/>
        <v>0</v>
      </c>
      <c r="U303" s="45">
        <f t="shared" si="63"/>
        <v>0</v>
      </c>
      <c r="V303" s="45">
        <f t="shared" si="64"/>
        <v>0</v>
      </c>
      <c r="W303" s="45">
        <f t="shared" si="65"/>
        <v>0</v>
      </c>
      <c r="X303" s="45">
        <f t="shared" si="66"/>
        <v>0</v>
      </c>
      <c r="Y303" s="45">
        <f t="shared" si="67"/>
        <v>0</v>
      </c>
      <c r="Z303" s="45">
        <f t="shared" si="68"/>
        <v>0</v>
      </c>
      <c r="AA303" s="45">
        <f t="shared" si="69"/>
        <v>0</v>
      </c>
      <c r="AB303" s="45">
        <f t="shared" si="70"/>
        <v>0</v>
      </c>
      <c r="AC303" s="45">
        <f t="shared" si="71"/>
        <v>0</v>
      </c>
      <c r="AD303" s="45">
        <f t="shared" si="72"/>
        <v>0</v>
      </c>
      <c r="AE303" s="45">
        <f t="shared" si="73"/>
        <v>0</v>
      </c>
      <c r="AF303" s="45">
        <f t="shared" si="74"/>
        <v>0</v>
      </c>
      <c r="AG303" s="45">
        <f t="shared" si="75"/>
        <v>0</v>
      </c>
      <c r="AH303" s="45">
        <f t="shared" si="76"/>
        <v>0</v>
      </c>
      <c r="AI303" s="45">
        <f t="shared" si="77"/>
        <v>0</v>
      </c>
      <c r="AJ303" s="45">
        <f t="shared" si="78"/>
        <v>0</v>
      </c>
      <c r="AK303" s="45">
        <f t="shared" si="79"/>
        <v>0</v>
      </c>
      <c r="AL303" s="45">
        <f t="shared" si="80"/>
        <v>0</v>
      </c>
      <c r="AM303" s="45">
        <f t="shared" si="81"/>
        <v>0</v>
      </c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</row>
    <row r="304" spans="1:63">
      <c r="A304" s="43"/>
      <c r="B304" s="43"/>
      <c r="C304" s="101"/>
      <c r="D304" s="101"/>
      <c r="E304" s="101"/>
      <c r="F304" s="102"/>
      <c r="G304" s="103"/>
      <c r="H304" s="102"/>
      <c r="I304" s="102"/>
      <c r="J304" s="102"/>
      <c r="K304" s="102"/>
      <c r="L304" s="102" t="e">
        <f>IF(J304="WAT",IF(I304="PS","Pumped Storage","Hydro"),VLOOKUP(J304,Instructions!$E$3:$F$42,2,FALSE))</f>
        <v>#N/A</v>
      </c>
      <c r="M304" s="104"/>
      <c r="N304" s="104"/>
      <c r="O304" s="105"/>
      <c r="P304" s="45"/>
      <c r="Q304" s="45"/>
      <c r="R304" s="45">
        <f t="shared" si="62"/>
        <v>0</v>
      </c>
      <c r="S304" s="45">
        <f t="shared" si="84"/>
        <v>0</v>
      </c>
      <c r="T304" s="45">
        <f t="shared" si="84"/>
        <v>0</v>
      </c>
      <c r="U304" s="45">
        <f t="shared" si="63"/>
        <v>0</v>
      </c>
      <c r="V304" s="45">
        <f t="shared" si="64"/>
        <v>0</v>
      </c>
      <c r="W304" s="45">
        <f t="shared" si="65"/>
        <v>0</v>
      </c>
      <c r="X304" s="45">
        <f t="shared" si="66"/>
        <v>0</v>
      </c>
      <c r="Y304" s="45">
        <f t="shared" si="67"/>
        <v>0</v>
      </c>
      <c r="Z304" s="45">
        <f t="shared" si="68"/>
        <v>0</v>
      </c>
      <c r="AA304" s="45">
        <f t="shared" si="69"/>
        <v>0</v>
      </c>
      <c r="AB304" s="45">
        <f t="shared" si="70"/>
        <v>0</v>
      </c>
      <c r="AC304" s="45">
        <f t="shared" si="71"/>
        <v>0</v>
      </c>
      <c r="AD304" s="45">
        <f t="shared" si="72"/>
        <v>0</v>
      </c>
      <c r="AE304" s="45">
        <f t="shared" si="73"/>
        <v>0</v>
      </c>
      <c r="AF304" s="45">
        <f t="shared" si="74"/>
        <v>0</v>
      </c>
      <c r="AG304" s="45">
        <f t="shared" si="75"/>
        <v>0</v>
      </c>
      <c r="AH304" s="45">
        <f t="shared" si="76"/>
        <v>0</v>
      </c>
      <c r="AI304" s="45">
        <f t="shared" si="77"/>
        <v>0</v>
      </c>
      <c r="AJ304" s="45">
        <f t="shared" si="78"/>
        <v>0</v>
      </c>
      <c r="AK304" s="45">
        <f t="shared" si="79"/>
        <v>0</v>
      </c>
      <c r="AL304" s="45">
        <f t="shared" si="80"/>
        <v>0</v>
      </c>
      <c r="AM304" s="45">
        <f t="shared" si="81"/>
        <v>0</v>
      </c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</row>
    <row r="305" spans="1:63">
      <c r="A305" s="43"/>
      <c r="B305" s="43"/>
      <c r="C305" s="101"/>
      <c r="D305" s="101"/>
      <c r="E305" s="101"/>
      <c r="F305" s="102"/>
      <c r="G305" s="103"/>
      <c r="H305" s="102"/>
      <c r="I305" s="102"/>
      <c r="J305" s="102"/>
      <c r="K305" s="102"/>
      <c r="L305" s="102" t="e">
        <f>IF(J305="WAT",IF(I305="PS","Pumped Storage","Hydro"),VLOOKUP(J305,Instructions!$E$3:$F$42,2,FALSE))</f>
        <v>#N/A</v>
      </c>
      <c r="M305" s="104"/>
      <c r="N305" s="104"/>
      <c r="O305" s="105"/>
      <c r="P305" s="45"/>
      <c r="Q305" s="45"/>
      <c r="R305" s="45">
        <f t="shared" si="62"/>
        <v>0</v>
      </c>
      <c r="S305" s="45">
        <f t="shared" si="84"/>
        <v>0</v>
      </c>
      <c r="T305" s="45">
        <f t="shared" si="84"/>
        <v>0</v>
      </c>
      <c r="U305" s="45">
        <f t="shared" si="63"/>
        <v>0</v>
      </c>
      <c r="V305" s="45">
        <f t="shared" si="64"/>
        <v>0</v>
      </c>
      <c r="W305" s="45">
        <f t="shared" si="65"/>
        <v>0</v>
      </c>
      <c r="X305" s="45">
        <f t="shared" si="66"/>
        <v>0</v>
      </c>
      <c r="Y305" s="45">
        <f t="shared" si="67"/>
        <v>0</v>
      </c>
      <c r="Z305" s="45">
        <f t="shared" si="68"/>
        <v>0</v>
      </c>
      <c r="AA305" s="45">
        <f t="shared" si="69"/>
        <v>0</v>
      </c>
      <c r="AB305" s="45">
        <f t="shared" si="70"/>
        <v>0</v>
      </c>
      <c r="AC305" s="45">
        <f t="shared" si="71"/>
        <v>0</v>
      </c>
      <c r="AD305" s="45">
        <f t="shared" si="72"/>
        <v>0</v>
      </c>
      <c r="AE305" s="45">
        <f t="shared" si="73"/>
        <v>0</v>
      </c>
      <c r="AF305" s="45">
        <f t="shared" si="74"/>
        <v>0</v>
      </c>
      <c r="AG305" s="45">
        <f t="shared" si="75"/>
        <v>0</v>
      </c>
      <c r="AH305" s="45">
        <f t="shared" si="76"/>
        <v>0</v>
      </c>
      <c r="AI305" s="45">
        <f t="shared" si="77"/>
        <v>0</v>
      </c>
      <c r="AJ305" s="45">
        <f t="shared" si="78"/>
        <v>0</v>
      </c>
      <c r="AK305" s="45">
        <f t="shared" si="79"/>
        <v>0</v>
      </c>
      <c r="AL305" s="45">
        <f t="shared" si="80"/>
        <v>0</v>
      </c>
      <c r="AM305" s="45">
        <f t="shared" si="81"/>
        <v>0</v>
      </c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</row>
    <row r="306" spans="1:63">
      <c r="A306" s="43"/>
      <c r="B306" s="43"/>
      <c r="C306" s="101"/>
      <c r="D306" s="101"/>
      <c r="E306" s="101"/>
      <c r="F306" s="102"/>
      <c r="G306" s="103"/>
      <c r="H306" s="102"/>
      <c r="I306" s="102"/>
      <c r="J306" s="102"/>
      <c r="K306" s="102"/>
      <c r="L306" s="102" t="e">
        <f>IF(J306="WAT",IF(I306="PS","Pumped Storage","Hydro"),VLOOKUP(J306,Instructions!$E$3:$F$42,2,FALSE))</f>
        <v>#N/A</v>
      </c>
      <c r="M306" s="104"/>
      <c r="N306" s="104"/>
      <c r="O306" s="105"/>
      <c r="P306" s="45"/>
      <c r="Q306" s="45"/>
      <c r="R306" s="45">
        <f t="shared" si="62"/>
        <v>0</v>
      </c>
      <c r="S306" s="45">
        <f t="shared" si="84"/>
        <v>0</v>
      </c>
      <c r="T306" s="45">
        <f t="shared" si="84"/>
        <v>0</v>
      </c>
      <c r="U306" s="45">
        <f t="shared" si="63"/>
        <v>0</v>
      </c>
      <c r="V306" s="45">
        <f t="shared" si="64"/>
        <v>0</v>
      </c>
      <c r="W306" s="45">
        <f t="shared" si="65"/>
        <v>0</v>
      </c>
      <c r="X306" s="45">
        <f t="shared" si="66"/>
        <v>0</v>
      </c>
      <c r="Y306" s="45">
        <f t="shared" si="67"/>
        <v>0</v>
      </c>
      <c r="Z306" s="45">
        <f t="shared" si="68"/>
        <v>0</v>
      </c>
      <c r="AA306" s="45">
        <f t="shared" si="69"/>
        <v>0</v>
      </c>
      <c r="AB306" s="45">
        <f t="shared" si="70"/>
        <v>0</v>
      </c>
      <c r="AC306" s="45">
        <f t="shared" si="71"/>
        <v>0</v>
      </c>
      <c r="AD306" s="45">
        <f t="shared" si="72"/>
        <v>0</v>
      </c>
      <c r="AE306" s="45">
        <f t="shared" si="73"/>
        <v>0</v>
      </c>
      <c r="AF306" s="45">
        <f t="shared" si="74"/>
        <v>0</v>
      </c>
      <c r="AG306" s="45">
        <f t="shared" si="75"/>
        <v>0</v>
      </c>
      <c r="AH306" s="45">
        <f t="shared" si="76"/>
        <v>0</v>
      </c>
      <c r="AI306" s="45">
        <f t="shared" si="77"/>
        <v>0</v>
      </c>
      <c r="AJ306" s="45">
        <f t="shared" si="78"/>
        <v>0</v>
      </c>
      <c r="AK306" s="45">
        <f t="shared" si="79"/>
        <v>0</v>
      </c>
      <c r="AL306" s="45">
        <f t="shared" si="80"/>
        <v>0</v>
      </c>
      <c r="AM306" s="45">
        <f t="shared" si="81"/>
        <v>0</v>
      </c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</row>
    <row r="307" spans="1:63">
      <c r="A307" s="43"/>
      <c r="B307" s="43"/>
      <c r="C307" s="101"/>
      <c r="D307" s="101"/>
      <c r="E307" s="101"/>
      <c r="F307" s="102"/>
      <c r="G307" s="103"/>
      <c r="H307" s="102"/>
      <c r="I307" s="102"/>
      <c r="J307" s="102"/>
      <c r="K307" s="102"/>
      <c r="L307" s="102" t="e">
        <f>IF(J307="WAT",IF(I307="PS","Pumped Storage","Hydro"),VLOOKUP(J307,Instructions!$E$3:$F$42,2,FALSE))</f>
        <v>#N/A</v>
      </c>
      <c r="M307" s="104"/>
      <c r="N307" s="104"/>
      <c r="O307" s="105"/>
      <c r="P307" s="45"/>
      <c r="Q307" s="45"/>
      <c r="R307" s="45">
        <f t="shared" si="62"/>
        <v>0</v>
      </c>
      <c r="S307" s="45">
        <f t="shared" si="84"/>
        <v>0</v>
      </c>
      <c r="T307" s="45">
        <f t="shared" si="84"/>
        <v>0</v>
      </c>
      <c r="U307" s="45">
        <f t="shared" si="63"/>
        <v>0</v>
      </c>
      <c r="V307" s="45">
        <f t="shared" si="64"/>
        <v>0</v>
      </c>
      <c r="W307" s="45">
        <f t="shared" si="65"/>
        <v>0</v>
      </c>
      <c r="X307" s="45">
        <f t="shared" si="66"/>
        <v>0</v>
      </c>
      <c r="Y307" s="45">
        <f t="shared" si="67"/>
        <v>0</v>
      </c>
      <c r="Z307" s="45">
        <f t="shared" si="68"/>
        <v>0</v>
      </c>
      <c r="AA307" s="45">
        <f t="shared" si="69"/>
        <v>0</v>
      </c>
      <c r="AB307" s="45">
        <f t="shared" si="70"/>
        <v>0</v>
      </c>
      <c r="AC307" s="45">
        <f t="shared" si="71"/>
        <v>0</v>
      </c>
      <c r="AD307" s="45">
        <f t="shared" si="72"/>
        <v>0</v>
      </c>
      <c r="AE307" s="45">
        <f t="shared" si="73"/>
        <v>0</v>
      </c>
      <c r="AF307" s="45">
        <f t="shared" si="74"/>
        <v>0</v>
      </c>
      <c r="AG307" s="45">
        <f t="shared" si="75"/>
        <v>0</v>
      </c>
      <c r="AH307" s="45">
        <f t="shared" si="76"/>
        <v>0</v>
      </c>
      <c r="AI307" s="45">
        <f t="shared" si="77"/>
        <v>0</v>
      </c>
      <c r="AJ307" s="45">
        <f t="shared" si="78"/>
        <v>0</v>
      </c>
      <c r="AK307" s="45">
        <f t="shared" si="79"/>
        <v>0</v>
      </c>
      <c r="AL307" s="45">
        <f t="shared" si="80"/>
        <v>0</v>
      </c>
      <c r="AM307" s="45">
        <f t="shared" si="81"/>
        <v>0</v>
      </c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</row>
    <row r="308" spans="1:63">
      <c r="A308" s="43"/>
      <c r="B308" s="43"/>
      <c r="C308" s="101"/>
      <c r="D308" s="101"/>
      <c r="E308" s="101"/>
      <c r="F308" s="102"/>
      <c r="G308" s="103"/>
      <c r="H308" s="102"/>
      <c r="I308" s="102"/>
      <c r="J308" s="102"/>
      <c r="K308" s="102"/>
      <c r="L308" s="102" t="e">
        <f>IF(J308="WAT",IF(I308="PS","Pumped Storage","Hydro"),VLOOKUP(J308,Instructions!$E$3:$F$42,2,FALSE))</f>
        <v>#N/A</v>
      </c>
      <c r="M308" s="104"/>
      <c r="N308" s="104"/>
      <c r="O308" s="105"/>
      <c r="P308" s="45"/>
      <c r="Q308" s="45"/>
      <c r="R308" s="45">
        <f t="shared" si="62"/>
        <v>0</v>
      </c>
      <c r="S308" s="45">
        <f t="shared" si="84"/>
        <v>0</v>
      </c>
      <c r="T308" s="45">
        <f t="shared" si="84"/>
        <v>0</v>
      </c>
      <c r="U308" s="45">
        <f t="shared" si="63"/>
        <v>0</v>
      </c>
      <c r="V308" s="45">
        <f t="shared" si="64"/>
        <v>0</v>
      </c>
      <c r="W308" s="45">
        <f t="shared" si="65"/>
        <v>0</v>
      </c>
      <c r="X308" s="45">
        <f t="shared" si="66"/>
        <v>0</v>
      </c>
      <c r="Y308" s="45">
        <f t="shared" si="67"/>
        <v>0</v>
      </c>
      <c r="Z308" s="45">
        <f t="shared" si="68"/>
        <v>0</v>
      </c>
      <c r="AA308" s="45">
        <f t="shared" si="69"/>
        <v>0</v>
      </c>
      <c r="AB308" s="45">
        <f t="shared" si="70"/>
        <v>0</v>
      </c>
      <c r="AC308" s="45">
        <f t="shared" si="71"/>
        <v>0</v>
      </c>
      <c r="AD308" s="45">
        <f t="shared" si="72"/>
        <v>0</v>
      </c>
      <c r="AE308" s="45">
        <f t="shared" si="73"/>
        <v>0</v>
      </c>
      <c r="AF308" s="45">
        <f t="shared" si="74"/>
        <v>0</v>
      </c>
      <c r="AG308" s="45">
        <f t="shared" si="75"/>
        <v>0</v>
      </c>
      <c r="AH308" s="45">
        <f t="shared" si="76"/>
        <v>0</v>
      </c>
      <c r="AI308" s="45">
        <f t="shared" si="77"/>
        <v>0</v>
      </c>
      <c r="AJ308" s="45">
        <f t="shared" si="78"/>
        <v>0</v>
      </c>
      <c r="AK308" s="45">
        <f t="shared" si="79"/>
        <v>0</v>
      </c>
      <c r="AL308" s="45">
        <f t="shared" si="80"/>
        <v>0</v>
      </c>
      <c r="AM308" s="45">
        <f t="shared" si="81"/>
        <v>0</v>
      </c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</row>
    <row r="309" spans="1:63">
      <c r="A309" s="43"/>
      <c r="B309" s="43"/>
      <c r="C309" s="101"/>
      <c r="D309" s="101"/>
      <c r="E309" s="101"/>
      <c r="F309" s="102"/>
      <c r="G309" s="103"/>
      <c r="H309" s="102"/>
      <c r="I309" s="102"/>
      <c r="J309" s="102"/>
      <c r="K309" s="102"/>
      <c r="L309" s="102" t="e">
        <f>IF(J309="WAT",IF(I309="PS","Pumped Storage","Hydro"),VLOOKUP(J309,Instructions!$E$3:$F$42,2,FALSE))</f>
        <v>#N/A</v>
      </c>
      <c r="M309" s="104"/>
      <c r="N309" s="104"/>
      <c r="O309" s="105"/>
      <c r="P309" s="45"/>
      <c r="Q309" s="45"/>
      <c r="R309" s="45">
        <f t="shared" si="62"/>
        <v>0</v>
      </c>
      <c r="S309" s="45">
        <f t="shared" si="84"/>
        <v>0</v>
      </c>
      <c r="T309" s="45">
        <f t="shared" si="84"/>
        <v>0</v>
      </c>
      <c r="U309" s="45">
        <f t="shared" si="63"/>
        <v>0</v>
      </c>
      <c r="V309" s="45">
        <f t="shared" si="64"/>
        <v>0</v>
      </c>
      <c r="W309" s="45">
        <f t="shared" si="65"/>
        <v>0</v>
      </c>
      <c r="X309" s="45">
        <f t="shared" si="66"/>
        <v>0</v>
      </c>
      <c r="Y309" s="45">
        <f t="shared" si="67"/>
        <v>0</v>
      </c>
      <c r="Z309" s="45">
        <f t="shared" si="68"/>
        <v>0</v>
      </c>
      <c r="AA309" s="45">
        <f t="shared" si="69"/>
        <v>0</v>
      </c>
      <c r="AB309" s="45">
        <f t="shared" si="70"/>
        <v>0</v>
      </c>
      <c r="AC309" s="45">
        <f t="shared" si="71"/>
        <v>0</v>
      </c>
      <c r="AD309" s="45">
        <f t="shared" si="72"/>
        <v>0</v>
      </c>
      <c r="AE309" s="45">
        <f t="shared" si="73"/>
        <v>0</v>
      </c>
      <c r="AF309" s="45">
        <f t="shared" si="74"/>
        <v>0</v>
      </c>
      <c r="AG309" s="45">
        <f t="shared" si="75"/>
        <v>0</v>
      </c>
      <c r="AH309" s="45">
        <f t="shared" si="76"/>
        <v>0</v>
      </c>
      <c r="AI309" s="45">
        <f t="shared" si="77"/>
        <v>0</v>
      </c>
      <c r="AJ309" s="45">
        <f t="shared" si="78"/>
        <v>0</v>
      </c>
      <c r="AK309" s="45">
        <f t="shared" si="79"/>
        <v>0</v>
      </c>
      <c r="AL309" s="45">
        <f t="shared" si="80"/>
        <v>0</v>
      </c>
      <c r="AM309" s="45">
        <f t="shared" si="81"/>
        <v>0</v>
      </c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</row>
    <row r="310" spans="1:63">
      <c r="A310" s="43"/>
      <c r="B310" s="43"/>
      <c r="C310" s="101"/>
      <c r="D310" s="101"/>
      <c r="E310" s="101"/>
      <c r="F310" s="102"/>
      <c r="G310" s="103"/>
      <c r="H310" s="102"/>
      <c r="I310" s="102"/>
      <c r="J310" s="102"/>
      <c r="K310" s="102"/>
      <c r="L310" s="102" t="e">
        <f>IF(J310="WAT",IF(I310="PS","Pumped Storage","Hydro"),VLOOKUP(J310,Instructions!$E$3:$F$42,2,FALSE))</f>
        <v>#N/A</v>
      </c>
      <c r="M310" s="104"/>
      <c r="N310" s="104"/>
      <c r="O310" s="105"/>
      <c r="P310" s="45"/>
      <c r="Q310" s="45"/>
      <c r="R310" s="45">
        <f t="shared" si="62"/>
        <v>0</v>
      </c>
      <c r="S310" s="45">
        <f t="shared" si="84"/>
        <v>0</v>
      </c>
      <c r="T310" s="45">
        <f t="shared" si="84"/>
        <v>0</v>
      </c>
      <c r="U310" s="45">
        <f t="shared" si="63"/>
        <v>0</v>
      </c>
      <c r="V310" s="45">
        <f t="shared" si="64"/>
        <v>0</v>
      </c>
      <c r="W310" s="45">
        <f t="shared" si="65"/>
        <v>0</v>
      </c>
      <c r="X310" s="45">
        <f t="shared" si="66"/>
        <v>0</v>
      </c>
      <c r="Y310" s="45">
        <f t="shared" si="67"/>
        <v>0</v>
      </c>
      <c r="Z310" s="45">
        <f t="shared" si="68"/>
        <v>0</v>
      </c>
      <c r="AA310" s="45">
        <f t="shared" si="69"/>
        <v>0</v>
      </c>
      <c r="AB310" s="45">
        <f t="shared" si="70"/>
        <v>0</v>
      </c>
      <c r="AC310" s="45">
        <f t="shared" si="71"/>
        <v>0</v>
      </c>
      <c r="AD310" s="45">
        <f t="shared" si="72"/>
        <v>0</v>
      </c>
      <c r="AE310" s="45">
        <f t="shared" si="73"/>
        <v>0</v>
      </c>
      <c r="AF310" s="45">
        <f t="shared" si="74"/>
        <v>0</v>
      </c>
      <c r="AG310" s="45">
        <f t="shared" si="75"/>
        <v>0</v>
      </c>
      <c r="AH310" s="45">
        <f t="shared" si="76"/>
        <v>0</v>
      </c>
      <c r="AI310" s="45">
        <f t="shared" si="77"/>
        <v>0</v>
      </c>
      <c r="AJ310" s="45">
        <f t="shared" si="78"/>
        <v>0</v>
      </c>
      <c r="AK310" s="45">
        <f t="shared" si="79"/>
        <v>0</v>
      </c>
      <c r="AL310" s="45">
        <f t="shared" si="80"/>
        <v>0</v>
      </c>
      <c r="AM310" s="45">
        <f t="shared" si="81"/>
        <v>0</v>
      </c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</row>
    <row r="311" spans="1:63">
      <c r="A311" s="43"/>
      <c r="B311" s="43"/>
      <c r="C311" s="101"/>
      <c r="D311" s="101"/>
      <c r="E311" s="101"/>
      <c r="F311" s="102"/>
      <c r="G311" s="103"/>
      <c r="H311" s="102"/>
      <c r="I311" s="102"/>
      <c r="J311" s="102"/>
      <c r="K311" s="102"/>
      <c r="L311" s="102" t="e">
        <f>IF(J311="WAT",IF(I311="PS","Pumped Storage","Hydro"),VLOOKUP(J311,Instructions!$E$3:$F$42,2,FALSE))</f>
        <v>#N/A</v>
      </c>
      <c r="M311" s="104"/>
      <c r="N311" s="104"/>
      <c r="O311" s="105"/>
      <c r="P311" s="45"/>
      <c r="Q311" s="45"/>
      <c r="R311" s="45">
        <f t="shared" si="62"/>
        <v>0</v>
      </c>
      <c r="S311" s="45">
        <f t="shared" si="84"/>
        <v>0</v>
      </c>
      <c r="T311" s="45">
        <f t="shared" si="84"/>
        <v>0</v>
      </c>
      <c r="U311" s="45">
        <f t="shared" si="63"/>
        <v>0</v>
      </c>
      <c r="V311" s="45">
        <f t="shared" si="64"/>
        <v>0</v>
      </c>
      <c r="W311" s="45">
        <f t="shared" si="65"/>
        <v>0</v>
      </c>
      <c r="X311" s="45">
        <f t="shared" si="66"/>
        <v>0</v>
      </c>
      <c r="Y311" s="45">
        <f t="shared" si="67"/>
        <v>0</v>
      </c>
      <c r="Z311" s="45">
        <f t="shared" si="68"/>
        <v>0</v>
      </c>
      <c r="AA311" s="45">
        <f t="shared" si="69"/>
        <v>0</v>
      </c>
      <c r="AB311" s="45">
        <f t="shared" si="70"/>
        <v>0</v>
      </c>
      <c r="AC311" s="45">
        <f t="shared" si="71"/>
        <v>0</v>
      </c>
      <c r="AD311" s="45">
        <f t="shared" si="72"/>
        <v>0</v>
      </c>
      <c r="AE311" s="45">
        <f t="shared" si="73"/>
        <v>0</v>
      </c>
      <c r="AF311" s="45">
        <f t="shared" si="74"/>
        <v>0</v>
      </c>
      <c r="AG311" s="45">
        <f t="shared" si="75"/>
        <v>0</v>
      </c>
      <c r="AH311" s="45">
        <f t="shared" si="76"/>
        <v>0</v>
      </c>
      <c r="AI311" s="45">
        <f t="shared" si="77"/>
        <v>0</v>
      </c>
      <c r="AJ311" s="45">
        <f t="shared" si="78"/>
        <v>0</v>
      </c>
      <c r="AK311" s="45">
        <f t="shared" si="79"/>
        <v>0</v>
      </c>
      <c r="AL311" s="45">
        <f t="shared" si="80"/>
        <v>0</v>
      </c>
      <c r="AM311" s="45">
        <f t="shared" si="81"/>
        <v>0</v>
      </c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</row>
    <row r="312" spans="1:63">
      <c r="A312" s="43"/>
      <c r="B312" s="43"/>
      <c r="C312" s="101"/>
      <c r="D312" s="101"/>
      <c r="E312" s="101"/>
      <c r="F312" s="102"/>
      <c r="G312" s="103"/>
      <c r="H312" s="102"/>
      <c r="I312" s="102"/>
      <c r="J312" s="102"/>
      <c r="K312" s="102"/>
      <c r="L312" s="102" t="e">
        <f>IF(J312="WAT",IF(I312="PS","Pumped Storage","Hydro"),VLOOKUP(J312,Instructions!$E$3:$F$42,2,FALSE))</f>
        <v>#N/A</v>
      </c>
      <c r="M312" s="104"/>
      <c r="N312" s="104"/>
      <c r="O312" s="105"/>
      <c r="P312" s="45"/>
      <c r="Q312" s="45"/>
      <c r="R312" s="45">
        <f t="shared" si="62"/>
        <v>0</v>
      </c>
      <c r="S312" s="45">
        <f t="shared" si="84"/>
        <v>0</v>
      </c>
      <c r="T312" s="45">
        <f t="shared" si="84"/>
        <v>0</v>
      </c>
      <c r="U312" s="45">
        <f t="shared" si="63"/>
        <v>0</v>
      </c>
      <c r="V312" s="45">
        <f t="shared" si="64"/>
        <v>0</v>
      </c>
      <c r="W312" s="45">
        <f t="shared" si="65"/>
        <v>0</v>
      </c>
      <c r="X312" s="45">
        <f t="shared" si="66"/>
        <v>0</v>
      </c>
      <c r="Y312" s="45">
        <f t="shared" si="67"/>
        <v>0</v>
      </c>
      <c r="Z312" s="45">
        <f t="shared" si="68"/>
        <v>0</v>
      </c>
      <c r="AA312" s="45">
        <f t="shared" si="69"/>
        <v>0</v>
      </c>
      <c r="AB312" s="45">
        <f t="shared" si="70"/>
        <v>0</v>
      </c>
      <c r="AC312" s="45">
        <f t="shared" si="71"/>
        <v>0</v>
      </c>
      <c r="AD312" s="45">
        <f t="shared" si="72"/>
        <v>0</v>
      </c>
      <c r="AE312" s="45">
        <f t="shared" si="73"/>
        <v>0</v>
      </c>
      <c r="AF312" s="45">
        <f t="shared" si="74"/>
        <v>0</v>
      </c>
      <c r="AG312" s="45">
        <f t="shared" si="75"/>
        <v>0</v>
      </c>
      <c r="AH312" s="45">
        <f t="shared" si="76"/>
        <v>0</v>
      </c>
      <c r="AI312" s="45">
        <f t="shared" si="77"/>
        <v>0</v>
      </c>
      <c r="AJ312" s="45">
        <f t="shared" si="78"/>
        <v>0</v>
      </c>
      <c r="AK312" s="45">
        <f t="shared" si="79"/>
        <v>0</v>
      </c>
      <c r="AL312" s="45">
        <f t="shared" si="80"/>
        <v>0</v>
      </c>
      <c r="AM312" s="45">
        <f t="shared" si="81"/>
        <v>0</v>
      </c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</row>
    <row r="313" spans="1:63">
      <c r="A313" s="43"/>
      <c r="B313" s="43"/>
      <c r="C313" s="101"/>
      <c r="D313" s="101"/>
      <c r="E313" s="101"/>
      <c r="F313" s="102"/>
      <c r="G313" s="103"/>
      <c r="H313" s="102"/>
      <c r="I313" s="102"/>
      <c r="J313" s="102"/>
      <c r="K313" s="102"/>
      <c r="L313" s="102" t="e">
        <f>IF(J313="WAT",IF(I313="PS","Pumped Storage","Hydro"),VLOOKUP(J313,Instructions!$E$3:$F$42,2,FALSE))</f>
        <v>#N/A</v>
      </c>
      <c r="M313" s="104"/>
      <c r="N313" s="104"/>
      <c r="O313" s="105"/>
      <c r="P313" s="45"/>
      <c r="Q313" s="45"/>
      <c r="R313" s="45">
        <f t="shared" si="62"/>
        <v>0</v>
      </c>
      <c r="S313" s="45">
        <f t="shared" si="84"/>
        <v>0</v>
      </c>
      <c r="T313" s="45">
        <f t="shared" si="84"/>
        <v>0</v>
      </c>
      <c r="U313" s="45">
        <f t="shared" si="63"/>
        <v>0</v>
      </c>
      <c r="V313" s="45">
        <f t="shared" si="64"/>
        <v>0</v>
      </c>
      <c r="W313" s="45">
        <f t="shared" si="65"/>
        <v>0</v>
      </c>
      <c r="X313" s="45">
        <f t="shared" si="66"/>
        <v>0</v>
      </c>
      <c r="Y313" s="45">
        <f t="shared" si="67"/>
        <v>0</v>
      </c>
      <c r="Z313" s="45">
        <f t="shared" si="68"/>
        <v>0</v>
      </c>
      <c r="AA313" s="45">
        <f t="shared" si="69"/>
        <v>0</v>
      </c>
      <c r="AB313" s="45">
        <f t="shared" si="70"/>
        <v>0</v>
      </c>
      <c r="AC313" s="45">
        <f t="shared" si="71"/>
        <v>0</v>
      </c>
      <c r="AD313" s="45">
        <f t="shared" si="72"/>
        <v>0</v>
      </c>
      <c r="AE313" s="45">
        <f t="shared" si="73"/>
        <v>0</v>
      </c>
      <c r="AF313" s="45">
        <f t="shared" si="74"/>
        <v>0</v>
      </c>
      <c r="AG313" s="45">
        <f t="shared" si="75"/>
        <v>0</v>
      </c>
      <c r="AH313" s="45">
        <f t="shared" si="76"/>
        <v>0</v>
      </c>
      <c r="AI313" s="45">
        <f t="shared" si="77"/>
        <v>0</v>
      </c>
      <c r="AJ313" s="45">
        <f t="shared" si="78"/>
        <v>0</v>
      </c>
      <c r="AK313" s="45">
        <f t="shared" si="79"/>
        <v>0</v>
      </c>
      <c r="AL313" s="45">
        <f t="shared" si="80"/>
        <v>0</v>
      </c>
      <c r="AM313" s="45">
        <f t="shared" si="81"/>
        <v>0</v>
      </c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</row>
    <row r="314" spans="1:63">
      <c r="A314" s="43"/>
      <c r="B314" s="43"/>
      <c r="C314" s="101"/>
      <c r="D314" s="101"/>
      <c r="E314" s="101"/>
      <c r="F314" s="102"/>
      <c r="G314" s="103"/>
      <c r="H314" s="102"/>
      <c r="I314" s="102"/>
      <c r="J314" s="102"/>
      <c r="K314" s="102"/>
      <c r="L314" s="102" t="e">
        <f>IF(J314="WAT",IF(I314="PS","Pumped Storage","Hydro"),VLOOKUP(J314,Instructions!$E$3:$F$42,2,FALSE))</f>
        <v>#N/A</v>
      </c>
      <c r="M314" s="104"/>
      <c r="N314" s="104"/>
      <c r="O314" s="105"/>
      <c r="P314" s="45"/>
      <c r="Q314" s="45"/>
      <c r="R314" s="45">
        <f t="shared" si="62"/>
        <v>0</v>
      </c>
      <c r="S314" s="45">
        <f t="shared" si="84"/>
        <v>0</v>
      </c>
      <c r="T314" s="45">
        <f t="shared" si="84"/>
        <v>0</v>
      </c>
      <c r="U314" s="45">
        <f t="shared" si="63"/>
        <v>0</v>
      </c>
      <c r="V314" s="45">
        <f t="shared" si="64"/>
        <v>0</v>
      </c>
      <c r="W314" s="45">
        <f t="shared" si="65"/>
        <v>0</v>
      </c>
      <c r="X314" s="45">
        <f t="shared" si="66"/>
        <v>0</v>
      </c>
      <c r="Y314" s="45">
        <f t="shared" si="67"/>
        <v>0</v>
      </c>
      <c r="Z314" s="45">
        <f t="shared" si="68"/>
        <v>0</v>
      </c>
      <c r="AA314" s="45">
        <f t="shared" si="69"/>
        <v>0</v>
      </c>
      <c r="AB314" s="45">
        <f t="shared" si="70"/>
        <v>0</v>
      </c>
      <c r="AC314" s="45">
        <f t="shared" si="71"/>
        <v>0</v>
      </c>
      <c r="AD314" s="45">
        <f t="shared" si="72"/>
        <v>0</v>
      </c>
      <c r="AE314" s="45">
        <f t="shared" si="73"/>
        <v>0</v>
      </c>
      <c r="AF314" s="45">
        <f t="shared" si="74"/>
        <v>0</v>
      </c>
      <c r="AG314" s="45">
        <f t="shared" si="75"/>
        <v>0</v>
      </c>
      <c r="AH314" s="45">
        <f t="shared" si="76"/>
        <v>0</v>
      </c>
      <c r="AI314" s="45">
        <f t="shared" si="77"/>
        <v>0</v>
      </c>
      <c r="AJ314" s="45">
        <f t="shared" si="78"/>
        <v>0</v>
      </c>
      <c r="AK314" s="45">
        <f t="shared" si="79"/>
        <v>0</v>
      </c>
      <c r="AL314" s="45">
        <f t="shared" si="80"/>
        <v>0</v>
      </c>
      <c r="AM314" s="45">
        <f t="shared" si="81"/>
        <v>0</v>
      </c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</row>
    <row r="315" spans="1:63">
      <c r="A315" s="43"/>
      <c r="B315" s="43"/>
      <c r="C315" s="101"/>
      <c r="D315" s="101"/>
      <c r="E315" s="101"/>
      <c r="F315" s="102"/>
      <c r="G315" s="103"/>
      <c r="H315" s="102"/>
      <c r="I315" s="102"/>
      <c r="J315" s="102"/>
      <c r="K315" s="102"/>
      <c r="L315" s="102" t="e">
        <f>IF(J315="WAT",IF(I315="PS","Pumped Storage","Hydro"),VLOOKUP(J315,Instructions!$E$3:$F$42,2,FALSE))</f>
        <v>#N/A</v>
      </c>
      <c r="M315" s="104"/>
      <c r="N315" s="104"/>
      <c r="O315" s="105"/>
      <c r="P315" s="45"/>
      <c r="Q315" s="45"/>
      <c r="R315" s="45">
        <f t="shared" si="62"/>
        <v>0</v>
      </c>
      <c r="S315" s="45">
        <f t="shared" si="84"/>
        <v>0</v>
      </c>
      <c r="T315" s="45">
        <f t="shared" si="84"/>
        <v>0</v>
      </c>
      <c r="U315" s="45">
        <f t="shared" si="63"/>
        <v>0</v>
      </c>
      <c r="V315" s="45">
        <f t="shared" si="64"/>
        <v>0</v>
      </c>
      <c r="W315" s="45">
        <f t="shared" si="65"/>
        <v>0</v>
      </c>
      <c r="X315" s="45">
        <f t="shared" si="66"/>
        <v>0</v>
      </c>
      <c r="Y315" s="45">
        <f t="shared" si="67"/>
        <v>0</v>
      </c>
      <c r="Z315" s="45">
        <f t="shared" si="68"/>
        <v>0</v>
      </c>
      <c r="AA315" s="45">
        <f t="shared" si="69"/>
        <v>0</v>
      </c>
      <c r="AB315" s="45">
        <f t="shared" si="70"/>
        <v>0</v>
      </c>
      <c r="AC315" s="45">
        <f t="shared" si="71"/>
        <v>0</v>
      </c>
      <c r="AD315" s="45">
        <f t="shared" si="72"/>
        <v>0</v>
      </c>
      <c r="AE315" s="45">
        <f t="shared" si="73"/>
        <v>0</v>
      </c>
      <c r="AF315" s="45">
        <f t="shared" si="74"/>
        <v>0</v>
      </c>
      <c r="AG315" s="45">
        <f t="shared" si="75"/>
        <v>0</v>
      </c>
      <c r="AH315" s="45">
        <f t="shared" si="76"/>
        <v>0</v>
      </c>
      <c r="AI315" s="45">
        <f t="shared" si="77"/>
        <v>0</v>
      </c>
      <c r="AJ315" s="45">
        <f t="shared" si="78"/>
        <v>0</v>
      </c>
      <c r="AK315" s="45">
        <f t="shared" si="79"/>
        <v>0</v>
      </c>
      <c r="AL315" s="45">
        <f t="shared" si="80"/>
        <v>0</v>
      </c>
      <c r="AM315" s="45">
        <f t="shared" si="81"/>
        <v>0</v>
      </c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</row>
    <row r="316" spans="1:63">
      <c r="A316" s="43"/>
      <c r="B316" s="43"/>
      <c r="C316" s="101"/>
      <c r="D316" s="101"/>
      <c r="E316" s="101"/>
      <c r="F316" s="102"/>
      <c r="G316" s="103"/>
      <c r="H316" s="102"/>
      <c r="I316" s="102"/>
      <c r="J316" s="102"/>
      <c r="K316" s="102"/>
      <c r="L316" s="102" t="e">
        <f>IF(J316="WAT",IF(I316="PS","Pumped Storage","Hydro"),VLOOKUP(J316,Instructions!$E$3:$F$42,2,FALSE))</f>
        <v>#N/A</v>
      </c>
      <c r="M316" s="104"/>
      <c r="N316" s="104"/>
      <c r="O316" s="105"/>
      <c r="P316" s="45"/>
      <c r="Q316" s="45"/>
      <c r="R316" s="45">
        <f t="shared" si="62"/>
        <v>0</v>
      </c>
      <c r="S316" s="45">
        <f t="shared" si="84"/>
        <v>0</v>
      </c>
      <c r="T316" s="45">
        <f t="shared" si="84"/>
        <v>0</v>
      </c>
      <c r="U316" s="45">
        <f t="shared" si="63"/>
        <v>0</v>
      </c>
      <c r="V316" s="45">
        <f t="shared" si="64"/>
        <v>0</v>
      </c>
      <c r="W316" s="45">
        <f t="shared" si="65"/>
        <v>0</v>
      </c>
      <c r="X316" s="45">
        <f t="shared" si="66"/>
        <v>0</v>
      </c>
      <c r="Y316" s="45">
        <f t="shared" si="67"/>
        <v>0</v>
      </c>
      <c r="Z316" s="45">
        <f t="shared" si="68"/>
        <v>0</v>
      </c>
      <c r="AA316" s="45">
        <f t="shared" si="69"/>
        <v>0</v>
      </c>
      <c r="AB316" s="45">
        <f t="shared" si="70"/>
        <v>0</v>
      </c>
      <c r="AC316" s="45">
        <f t="shared" si="71"/>
        <v>0</v>
      </c>
      <c r="AD316" s="45">
        <f t="shared" si="72"/>
        <v>0</v>
      </c>
      <c r="AE316" s="45">
        <f t="shared" si="73"/>
        <v>0</v>
      </c>
      <c r="AF316" s="45">
        <f t="shared" si="74"/>
        <v>0</v>
      </c>
      <c r="AG316" s="45">
        <f t="shared" si="75"/>
        <v>0</v>
      </c>
      <c r="AH316" s="45">
        <f t="shared" si="76"/>
        <v>0</v>
      </c>
      <c r="AI316" s="45">
        <f t="shared" si="77"/>
        <v>0</v>
      </c>
      <c r="AJ316" s="45">
        <f t="shared" si="78"/>
        <v>0</v>
      </c>
      <c r="AK316" s="45">
        <f t="shared" si="79"/>
        <v>0</v>
      </c>
      <c r="AL316" s="45">
        <f t="shared" si="80"/>
        <v>0</v>
      </c>
      <c r="AM316" s="45">
        <f t="shared" si="81"/>
        <v>0</v>
      </c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</row>
    <row r="317" spans="1:63">
      <c r="A317" s="43"/>
      <c r="B317" s="43"/>
      <c r="C317" s="101"/>
      <c r="D317" s="101"/>
      <c r="E317" s="101"/>
      <c r="F317" s="102"/>
      <c r="G317" s="103"/>
      <c r="H317" s="102"/>
      <c r="I317" s="102"/>
      <c r="J317" s="102"/>
      <c r="K317" s="102"/>
      <c r="L317" s="102" t="e">
        <f>IF(J317="WAT",IF(I317="PS","Pumped Storage","Hydro"),VLOOKUP(J317,Instructions!$E$3:$F$42,2,FALSE))</f>
        <v>#N/A</v>
      </c>
      <c r="M317" s="104"/>
      <c r="N317" s="104"/>
      <c r="O317" s="105"/>
      <c r="P317" s="45"/>
      <c r="Q317" s="45"/>
      <c r="R317" s="45">
        <f t="shared" si="62"/>
        <v>0</v>
      </c>
      <c r="S317" s="45">
        <f t="shared" si="84"/>
        <v>0</v>
      </c>
      <c r="T317" s="45">
        <f t="shared" si="84"/>
        <v>0</v>
      </c>
      <c r="U317" s="45">
        <f t="shared" si="63"/>
        <v>0</v>
      </c>
      <c r="V317" s="45">
        <f t="shared" si="64"/>
        <v>0</v>
      </c>
      <c r="W317" s="45">
        <f t="shared" si="65"/>
        <v>0</v>
      </c>
      <c r="X317" s="45">
        <f t="shared" si="66"/>
        <v>0</v>
      </c>
      <c r="Y317" s="45">
        <f t="shared" si="67"/>
        <v>0</v>
      </c>
      <c r="Z317" s="45">
        <f t="shared" si="68"/>
        <v>0</v>
      </c>
      <c r="AA317" s="45">
        <f t="shared" si="69"/>
        <v>0</v>
      </c>
      <c r="AB317" s="45">
        <f t="shared" si="70"/>
        <v>0</v>
      </c>
      <c r="AC317" s="45">
        <f t="shared" si="71"/>
        <v>0</v>
      </c>
      <c r="AD317" s="45">
        <f t="shared" si="72"/>
        <v>0</v>
      </c>
      <c r="AE317" s="45">
        <f t="shared" si="73"/>
        <v>0</v>
      </c>
      <c r="AF317" s="45">
        <f t="shared" si="74"/>
        <v>0</v>
      </c>
      <c r="AG317" s="45">
        <f t="shared" si="75"/>
        <v>0</v>
      </c>
      <c r="AH317" s="45">
        <f t="shared" si="76"/>
        <v>0</v>
      </c>
      <c r="AI317" s="45">
        <f t="shared" si="77"/>
        <v>0</v>
      </c>
      <c r="AJ317" s="45">
        <f t="shared" si="78"/>
        <v>0</v>
      </c>
      <c r="AK317" s="45">
        <f t="shared" si="79"/>
        <v>0</v>
      </c>
      <c r="AL317" s="45">
        <f t="shared" si="80"/>
        <v>0</v>
      </c>
      <c r="AM317" s="45">
        <f t="shared" si="81"/>
        <v>0</v>
      </c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</row>
    <row r="318" spans="1:63">
      <c r="A318" s="43"/>
      <c r="B318" s="43"/>
      <c r="C318" s="101"/>
      <c r="D318" s="101"/>
      <c r="E318" s="101"/>
      <c r="F318" s="102"/>
      <c r="G318" s="103"/>
      <c r="H318" s="102"/>
      <c r="I318" s="102"/>
      <c r="J318" s="102"/>
      <c r="K318" s="102"/>
      <c r="L318" s="102" t="e">
        <f>IF(J318="WAT",IF(I318="PS","Pumped Storage","Hydro"),VLOOKUP(J318,Instructions!$E$3:$F$42,2,FALSE))</f>
        <v>#N/A</v>
      </c>
      <c r="M318" s="104"/>
      <c r="N318" s="104"/>
      <c r="O318" s="105"/>
      <c r="P318" s="45"/>
      <c r="Q318" s="45"/>
      <c r="R318" s="45">
        <f t="shared" si="62"/>
        <v>0</v>
      </c>
      <c r="S318" s="45">
        <f t="shared" si="84"/>
        <v>0</v>
      </c>
      <c r="T318" s="45">
        <f t="shared" si="84"/>
        <v>0</v>
      </c>
      <c r="U318" s="45">
        <f t="shared" si="63"/>
        <v>0</v>
      </c>
      <c r="V318" s="45">
        <f t="shared" si="64"/>
        <v>0</v>
      </c>
      <c r="W318" s="45">
        <f t="shared" si="65"/>
        <v>0</v>
      </c>
      <c r="X318" s="45">
        <f t="shared" si="66"/>
        <v>0</v>
      </c>
      <c r="Y318" s="45">
        <f t="shared" si="67"/>
        <v>0</v>
      </c>
      <c r="Z318" s="45">
        <f t="shared" si="68"/>
        <v>0</v>
      </c>
      <c r="AA318" s="45">
        <f t="shared" si="69"/>
        <v>0</v>
      </c>
      <c r="AB318" s="45">
        <f t="shared" si="70"/>
        <v>0</v>
      </c>
      <c r="AC318" s="45">
        <f t="shared" si="71"/>
        <v>0</v>
      </c>
      <c r="AD318" s="45">
        <f t="shared" si="72"/>
        <v>0</v>
      </c>
      <c r="AE318" s="45">
        <f t="shared" si="73"/>
        <v>0</v>
      </c>
      <c r="AF318" s="45">
        <f t="shared" si="74"/>
        <v>0</v>
      </c>
      <c r="AG318" s="45">
        <f t="shared" si="75"/>
        <v>0</v>
      </c>
      <c r="AH318" s="45">
        <f t="shared" si="76"/>
        <v>0</v>
      </c>
      <c r="AI318" s="45">
        <f t="shared" si="77"/>
        <v>0</v>
      </c>
      <c r="AJ318" s="45">
        <f t="shared" si="78"/>
        <v>0</v>
      </c>
      <c r="AK318" s="45">
        <f t="shared" si="79"/>
        <v>0</v>
      </c>
      <c r="AL318" s="45">
        <f t="shared" si="80"/>
        <v>0</v>
      </c>
      <c r="AM318" s="45">
        <f t="shared" si="81"/>
        <v>0</v>
      </c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</row>
    <row r="319" spans="1:63">
      <c r="A319" s="43"/>
      <c r="B319" s="43"/>
      <c r="C319" s="101"/>
      <c r="D319" s="101"/>
      <c r="E319" s="101"/>
      <c r="F319" s="102"/>
      <c r="G319" s="103"/>
      <c r="H319" s="102"/>
      <c r="I319" s="102"/>
      <c r="J319" s="102"/>
      <c r="K319" s="102"/>
      <c r="L319" s="102" t="e">
        <f>IF(J319="WAT",IF(I319="PS","Pumped Storage","Hydro"),VLOOKUP(J319,Instructions!$E$3:$F$42,2,FALSE))</f>
        <v>#N/A</v>
      </c>
      <c r="M319" s="104"/>
      <c r="N319" s="104"/>
      <c r="O319" s="105"/>
      <c r="P319" s="45"/>
      <c r="Q319" s="45"/>
      <c r="R319" s="45">
        <f t="shared" si="62"/>
        <v>0</v>
      </c>
      <c r="S319" s="45">
        <f t="shared" si="84"/>
        <v>0</v>
      </c>
      <c r="T319" s="45">
        <f t="shared" si="84"/>
        <v>0</v>
      </c>
      <c r="U319" s="45">
        <f t="shared" si="63"/>
        <v>0</v>
      </c>
      <c r="V319" s="45">
        <f t="shared" si="64"/>
        <v>0</v>
      </c>
      <c r="W319" s="45">
        <f t="shared" si="65"/>
        <v>0</v>
      </c>
      <c r="X319" s="45">
        <f t="shared" si="66"/>
        <v>0</v>
      </c>
      <c r="Y319" s="45">
        <f t="shared" si="67"/>
        <v>0</v>
      </c>
      <c r="Z319" s="45">
        <f t="shared" si="68"/>
        <v>0</v>
      </c>
      <c r="AA319" s="45">
        <f t="shared" si="69"/>
        <v>0</v>
      </c>
      <c r="AB319" s="45">
        <f t="shared" si="70"/>
        <v>0</v>
      </c>
      <c r="AC319" s="45">
        <f t="shared" si="71"/>
        <v>0</v>
      </c>
      <c r="AD319" s="45">
        <f t="shared" si="72"/>
        <v>0</v>
      </c>
      <c r="AE319" s="45">
        <f t="shared" si="73"/>
        <v>0</v>
      </c>
      <c r="AF319" s="45">
        <f t="shared" si="74"/>
        <v>0</v>
      </c>
      <c r="AG319" s="45">
        <f t="shared" si="75"/>
        <v>0</v>
      </c>
      <c r="AH319" s="45">
        <f t="shared" si="76"/>
        <v>0</v>
      </c>
      <c r="AI319" s="45">
        <f t="shared" si="77"/>
        <v>0</v>
      </c>
      <c r="AJ319" s="45">
        <f t="shared" si="78"/>
        <v>0</v>
      </c>
      <c r="AK319" s="45">
        <f t="shared" si="79"/>
        <v>0</v>
      </c>
      <c r="AL319" s="45">
        <f t="shared" si="80"/>
        <v>0</v>
      </c>
      <c r="AM319" s="45">
        <f t="shared" si="81"/>
        <v>0</v>
      </c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</row>
    <row r="320" spans="1:63">
      <c r="A320" s="43"/>
      <c r="B320" s="43"/>
      <c r="C320" s="101"/>
      <c r="D320" s="101"/>
      <c r="E320" s="101"/>
      <c r="F320" s="102"/>
      <c r="G320" s="103"/>
      <c r="H320" s="102"/>
      <c r="I320" s="102"/>
      <c r="J320" s="102"/>
      <c r="K320" s="102"/>
      <c r="L320" s="102" t="e">
        <f>IF(J320="WAT",IF(I320="PS","Pumped Storage","Hydro"),VLOOKUP(J320,Instructions!$E$3:$F$42,2,FALSE))</f>
        <v>#N/A</v>
      </c>
      <c r="M320" s="104"/>
      <c r="N320" s="104"/>
      <c r="O320" s="105"/>
      <c r="P320" s="45"/>
      <c r="Q320" s="45"/>
      <c r="R320" s="45">
        <f t="shared" si="62"/>
        <v>0</v>
      </c>
      <c r="S320" s="45">
        <f t="shared" si="84"/>
        <v>0</v>
      </c>
      <c r="T320" s="45">
        <f t="shared" si="84"/>
        <v>0</v>
      </c>
      <c r="U320" s="45">
        <f t="shared" si="63"/>
        <v>0</v>
      </c>
      <c r="V320" s="45">
        <f t="shared" si="64"/>
        <v>0</v>
      </c>
      <c r="W320" s="45">
        <f t="shared" si="65"/>
        <v>0</v>
      </c>
      <c r="X320" s="45">
        <f t="shared" si="66"/>
        <v>0</v>
      </c>
      <c r="Y320" s="45">
        <f t="shared" si="67"/>
        <v>0</v>
      </c>
      <c r="Z320" s="45">
        <f t="shared" si="68"/>
        <v>0</v>
      </c>
      <c r="AA320" s="45">
        <f t="shared" si="69"/>
        <v>0</v>
      </c>
      <c r="AB320" s="45">
        <f t="shared" si="70"/>
        <v>0</v>
      </c>
      <c r="AC320" s="45">
        <f t="shared" si="71"/>
        <v>0</v>
      </c>
      <c r="AD320" s="45">
        <f t="shared" si="72"/>
        <v>0</v>
      </c>
      <c r="AE320" s="45">
        <f t="shared" si="73"/>
        <v>0</v>
      </c>
      <c r="AF320" s="45">
        <f t="shared" si="74"/>
        <v>0</v>
      </c>
      <c r="AG320" s="45">
        <f t="shared" si="75"/>
        <v>0</v>
      </c>
      <c r="AH320" s="45">
        <f t="shared" si="76"/>
        <v>0</v>
      </c>
      <c r="AI320" s="45">
        <f t="shared" si="77"/>
        <v>0</v>
      </c>
      <c r="AJ320" s="45">
        <f t="shared" si="78"/>
        <v>0</v>
      </c>
      <c r="AK320" s="45">
        <f t="shared" si="79"/>
        <v>0</v>
      </c>
      <c r="AL320" s="45">
        <f t="shared" si="80"/>
        <v>0</v>
      </c>
      <c r="AM320" s="45">
        <f t="shared" si="81"/>
        <v>0</v>
      </c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</row>
    <row r="321" spans="1:63">
      <c r="A321" s="43"/>
      <c r="B321" s="43"/>
      <c r="C321" s="101"/>
      <c r="D321" s="101"/>
      <c r="E321" s="101"/>
      <c r="F321" s="102"/>
      <c r="G321" s="103"/>
      <c r="H321" s="102"/>
      <c r="I321" s="102"/>
      <c r="J321" s="102"/>
      <c r="K321" s="102"/>
      <c r="L321" s="102" t="e">
        <f>IF(J321="WAT",IF(I321="PS","Pumped Storage","Hydro"),VLOOKUP(J321,Instructions!$E$3:$F$42,2,FALSE))</f>
        <v>#N/A</v>
      </c>
      <c r="M321" s="104"/>
      <c r="N321" s="104"/>
      <c r="O321" s="105"/>
      <c r="P321" s="45"/>
      <c r="Q321" s="45"/>
      <c r="R321" s="45">
        <f t="shared" si="62"/>
        <v>0</v>
      </c>
      <c r="S321" s="45">
        <f t="shared" si="84"/>
        <v>0</v>
      </c>
      <c r="T321" s="45">
        <f t="shared" si="84"/>
        <v>0</v>
      </c>
      <c r="U321" s="45">
        <f t="shared" si="63"/>
        <v>0</v>
      </c>
      <c r="V321" s="45">
        <f t="shared" si="64"/>
        <v>0</v>
      </c>
      <c r="W321" s="45">
        <f t="shared" si="65"/>
        <v>0</v>
      </c>
      <c r="X321" s="45">
        <f t="shared" si="66"/>
        <v>0</v>
      </c>
      <c r="Y321" s="45">
        <f t="shared" si="67"/>
        <v>0</v>
      </c>
      <c r="Z321" s="45">
        <f t="shared" si="68"/>
        <v>0</v>
      </c>
      <c r="AA321" s="45">
        <f t="shared" si="69"/>
        <v>0</v>
      </c>
      <c r="AB321" s="45">
        <f t="shared" si="70"/>
        <v>0</v>
      </c>
      <c r="AC321" s="45">
        <f t="shared" si="71"/>
        <v>0</v>
      </c>
      <c r="AD321" s="45">
        <f t="shared" si="72"/>
        <v>0</v>
      </c>
      <c r="AE321" s="45">
        <f t="shared" si="73"/>
        <v>0</v>
      </c>
      <c r="AF321" s="45">
        <f t="shared" si="74"/>
        <v>0</v>
      </c>
      <c r="AG321" s="45">
        <f t="shared" si="75"/>
        <v>0</v>
      </c>
      <c r="AH321" s="45">
        <f t="shared" si="76"/>
        <v>0</v>
      </c>
      <c r="AI321" s="45">
        <f t="shared" si="77"/>
        <v>0</v>
      </c>
      <c r="AJ321" s="45">
        <f t="shared" si="78"/>
        <v>0</v>
      </c>
      <c r="AK321" s="45">
        <f t="shared" si="79"/>
        <v>0</v>
      </c>
      <c r="AL321" s="45">
        <f t="shared" si="80"/>
        <v>0</v>
      </c>
      <c r="AM321" s="45">
        <f t="shared" si="81"/>
        <v>0</v>
      </c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</row>
    <row r="322" spans="1:63">
      <c r="A322" s="43"/>
      <c r="B322" s="43"/>
      <c r="C322" s="101"/>
      <c r="D322" s="101"/>
      <c r="E322" s="101"/>
      <c r="F322" s="102"/>
      <c r="G322" s="103"/>
      <c r="H322" s="102"/>
      <c r="I322" s="102"/>
      <c r="J322" s="102"/>
      <c r="K322" s="102"/>
      <c r="L322" s="102" t="e">
        <f>IF(J322="WAT",IF(I322="PS","Pumped Storage","Hydro"),VLOOKUP(J322,Instructions!$E$3:$F$42,2,FALSE))</f>
        <v>#N/A</v>
      </c>
      <c r="M322" s="104"/>
      <c r="N322" s="104"/>
      <c r="O322" s="105"/>
      <c r="P322" s="45"/>
      <c r="Q322" s="45"/>
      <c r="R322" s="45">
        <f t="shared" si="62"/>
        <v>0</v>
      </c>
      <c r="S322" s="45">
        <f t="shared" si="84"/>
        <v>0</v>
      </c>
      <c r="T322" s="45">
        <f t="shared" si="84"/>
        <v>0</v>
      </c>
      <c r="U322" s="45">
        <f t="shared" si="63"/>
        <v>0</v>
      </c>
      <c r="V322" s="45">
        <f t="shared" si="64"/>
        <v>0</v>
      </c>
      <c r="W322" s="45">
        <f t="shared" si="65"/>
        <v>0</v>
      </c>
      <c r="X322" s="45">
        <f t="shared" si="66"/>
        <v>0</v>
      </c>
      <c r="Y322" s="45">
        <f t="shared" si="67"/>
        <v>0</v>
      </c>
      <c r="Z322" s="45">
        <f t="shared" si="68"/>
        <v>0</v>
      </c>
      <c r="AA322" s="45">
        <f t="shared" si="69"/>
        <v>0</v>
      </c>
      <c r="AB322" s="45">
        <f t="shared" si="70"/>
        <v>0</v>
      </c>
      <c r="AC322" s="45">
        <f t="shared" si="71"/>
        <v>0</v>
      </c>
      <c r="AD322" s="45">
        <f t="shared" si="72"/>
        <v>0</v>
      </c>
      <c r="AE322" s="45">
        <f t="shared" si="73"/>
        <v>0</v>
      </c>
      <c r="AF322" s="45">
        <f t="shared" si="74"/>
        <v>0</v>
      </c>
      <c r="AG322" s="45">
        <f t="shared" si="75"/>
        <v>0</v>
      </c>
      <c r="AH322" s="45">
        <f t="shared" si="76"/>
        <v>0</v>
      </c>
      <c r="AI322" s="45">
        <f t="shared" si="77"/>
        <v>0</v>
      </c>
      <c r="AJ322" s="45">
        <f t="shared" si="78"/>
        <v>0</v>
      </c>
      <c r="AK322" s="45">
        <f t="shared" si="79"/>
        <v>0</v>
      </c>
      <c r="AL322" s="45">
        <f t="shared" si="80"/>
        <v>0</v>
      </c>
      <c r="AM322" s="45">
        <f t="shared" si="81"/>
        <v>0</v>
      </c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</row>
    <row r="323" spans="1:63">
      <c r="A323" s="43"/>
      <c r="B323" s="43"/>
      <c r="C323" s="101"/>
      <c r="D323" s="101"/>
      <c r="E323" s="101"/>
      <c r="F323" s="102"/>
      <c r="G323" s="103"/>
      <c r="H323" s="102"/>
      <c r="I323" s="102"/>
      <c r="J323" s="102"/>
      <c r="K323" s="102"/>
      <c r="L323" s="102" t="e">
        <f>IF(J323="WAT",IF(I323="PS","Pumped Storage","Hydro"),VLOOKUP(J323,Instructions!$E$3:$F$42,2,FALSE))</f>
        <v>#N/A</v>
      </c>
      <c r="M323" s="104"/>
      <c r="N323" s="104"/>
      <c r="O323" s="105"/>
      <c r="P323" s="45"/>
      <c r="Q323" s="45"/>
      <c r="R323" s="45">
        <f t="shared" si="62"/>
        <v>0</v>
      </c>
      <c r="S323" s="45">
        <f t="shared" ref="S323:T342" si="85">R323</f>
        <v>0</v>
      </c>
      <c r="T323" s="45">
        <f t="shared" si="85"/>
        <v>0</v>
      </c>
      <c r="U323" s="45">
        <f t="shared" si="63"/>
        <v>0</v>
      </c>
      <c r="V323" s="45">
        <f t="shared" si="64"/>
        <v>0</v>
      </c>
      <c r="W323" s="45">
        <f t="shared" si="65"/>
        <v>0</v>
      </c>
      <c r="X323" s="45">
        <f t="shared" si="66"/>
        <v>0</v>
      </c>
      <c r="Y323" s="45">
        <f t="shared" si="67"/>
        <v>0</v>
      </c>
      <c r="Z323" s="45">
        <f t="shared" si="68"/>
        <v>0</v>
      </c>
      <c r="AA323" s="45">
        <f t="shared" si="69"/>
        <v>0</v>
      </c>
      <c r="AB323" s="45">
        <f t="shared" si="70"/>
        <v>0</v>
      </c>
      <c r="AC323" s="45">
        <f t="shared" si="71"/>
        <v>0</v>
      </c>
      <c r="AD323" s="45">
        <f t="shared" si="72"/>
        <v>0</v>
      </c>
      <c r="AE323" s="45">
        <f t="shared" si="73"/>
        <v>0</v>
      </c>
      <c r="AF323" s="45">
        <f t="shared" si="74"/>
        <v>0</v>
      </c>
      <c r="AG323" s="45">
        <f t="shared" si="75"/>
        <v>0</v>
      </c>
      <c r="AH323" s="45">
        <f t="shared" si="76"/>
        <v>0</v>
      </c>
      <c r="AI323" s="45">
        <f t="shared" si="77"/>
        <v>0</v>
      </c>
      <c r="AJ323" s="45">
        <f t="shared" si="78"/>
        <v>0</v>
      </c>
      <c r="AK323" s="45">
        <f t="shared" si="79"/>
        <v>0</v>
      </c>
      <c r="AL323" s="45">
        <f t="shared" si="80"/>
        <v>0</v>
      </c>
      <c r="AM323" s="45">
        <f t="shared" si="81"/>
        <v>0</v>
      </c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</row>
    <row r="324" spans="1:63">
      <c r="A324" s="43"/>
      <c r="B324" s="43"/>
      <c r="C324" s="101"/>
      <c r="D324" s="101"/>
      <c r="E324" s="101"/>
      <c r="F324" s="102"/>
      <c r="G324" s="103"/>
      <c r="H324" s="102"/>
      <c r="I324" s="102"/>
      <c r="J324" s="102"/>
      <c r="K324" s="102"/>
      <c r="L324" s="102" t="e">
        <f>IF(J324="WAT",IF(I324="PS","Pumped Storage","Hydro"),VLOOKUP(J324,Instructions!$E$3:$F$42,2,FALSE))</f>
        <v>#N/A</v>
      </c>
      <c r="M324" s="104"/>
      <c r="N324" s="104"/>
      <c r="O324" s="105"/>
      <c r="P324" s="45"/>
      <c r="Q324" s="45"/>
      <c r="R324" s="45">
        <f t="shared" ref="R324:R387" si="86">P324</f>
        <v>0</v>
      </c>
      <c r="S324" s="45">
        <f t="shared" si="85"/>
        <v>0</v>
      </c>
      <c r="T324" s="45">
        <f t="shared" si="85"/>
        <v>0</v>
      </c>
      <c r="U324" s="45">
        <f t="shared" ref="U324:U387" si="87">T324</f>
        <v>0</v>
      </c>
      <c r="V324" s="45">
        <f t="shared" ref="V324:V387" si="88">U324</f>
        <v>0</v>
      </c>
      <c r="W324" s="45">
        <f t="shared" ref="W324:W387" si="89">V324</f>
        <v>0</v>
      </c>
      <c r="X324" s="45">
        <f t="shared" ref="X324:X387" si="90">W324</f>
        <v>0</v>
      </c>
      <c r="Y324" s="45">
        <f t="shared" ref="Y324:Y387" si="91">X324</f>
        <v>0</v>
      </c>
      <c r="Z324" s="45">
        <f t="shared" ref="Z324:Z387" si="92">Y324</f>
        <v>0</v>
      </c>
      <c r="AA324" s="45">
        <f t="shared" ref="AA324:AA387" si="93">Z324</f>
        <v>0</v>
      </c>
      <c r="AB324" s="45">
        <f t="shared" ref="AB324:AB387" si="94">AA324</f>
        <v>0</v>
      </c>
      <c r="AC324" s="45">
        <f t="shared" ref="AC324:AC387" si="95">Q324</f>
        <v>0</v>
      </c>
      <c r="AD324" s="45">
        <f t="shared" ref="AD324:AD387" si="96">AC324</f>
        <v>0</v>
      </c>
      <c r="AE324" s="45">
        <f t="shared" ref="AE324:AE387" si="97">AD324</f>
        <v>0</v>
      </c>
      <c r="AF324" s="45">
        <f t="shared" ref="AF324:AF387" si="98">AE324</f>
        <v>0</v>
      </c>
      <c r="AG324" s="45">
        <f t="shared" ref="AG324:AG387" si="99">AF324</f>
        <v>0</v>
      </c>
      <c r="AH324" s="45">
        <f t="shared" ref="AH324:AH387" si="100">AG324</f>
        <v>0</v>
      </c>
      <c r="AI324" s="45">
        <f t="shared" ref="AI324:AI387" si="101">AH324</f>
        <v>0</v>
      </c>
      <c r="AJ324" s="45">
        <f t="shared" ref="AJ324:AJ387" si="102">AI324</f>
        <v>0</v>
      </c>
      <c r="AK324" s="45">
        <f t="shared" ref="AK324:AK387" si="103">AJ324</f>
        <v>0</v>
      </c>
      <c r="AL324" s="45">
        <f t="shared" ref="AL324:AL387" si="104">AK324</f>
        <v>0</v>
      </c>
      <c r="AM324" s="45">
        <f t="shared" ref="AM324:AM387" si="105">AL324</f>
        <v>0</v>
      </c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</row>
    <row r="325" spans="1:63">
      <c r="A325" s="43"/>
      <c r="B325" s="43"/>
      <c r="C325" s="101"/>
      <c r="D325" s="101"/>
      <c r="E325" s="101"/>
      <c r="F325" s="102"/>
      <c r="G325" s="103"/>
      <c r="H325" s="102"/>
      <c r="I325" s="102"/>
      <c r="J325" s="102"/>
      <c r="K325" s="102"/>
      <c r="L325" s="102" t="e">
        <f>IF(J325="WAT",IF(I325="PS","Pumped Storage","Hydro"),VLOOKUP(J325,Instructions!$E$3:$F$42,2,FALSE))</f>
        <v>#N/A</v>
      </c>
      <c r="M325" s="104"/>
      <c r="N325" s="104"/>
      <c r="O325" s="105"/>
      <c r="P325" s="45"/>
      <c r="Q325" s="45"/>
      <c r="R325" s="45">
        <f t="shared" si="86"/>
        <v>0</v>
      </c>
      <c r="S325" s="45">
        <f t="shared" si="85"/>
        <v>0</v>
      </c>
      <c r="T325" s="45">
        <f t="shared" si="85"/>
        <v>0</v>
      </c>
      <c r="U325" s="45">
        <f t="shared" si="87"/>
        <v>0</v>
      </c>
      <c r="V325" s="45">
        <f t="shared" si="88"/>
        <v>0</v>
      </c>
      <c r="W325" s="45">
        <f t="shared" si="89"/>
        <v>0</v>
      </c>
      <c r="X325" s="45">
        <f t="shared" si="90"/>
        <v>0</v>
      </c>
      <c r="Y325" s="45">
        <f t="shared" si="91"/>
        <v>0</v>
      </c>
      <c r="Z325" s="45">
        <f t="shared" si="92"/>
        <v>0</v>
      </c>
      <c r="AA325" s="45">
        <f t="shared" si="93"/>
        <v>0</v>
      </c>
      <c r="AB325" s="45">
        <f t="shared" si="94"/>
        <v>0</v>
      </c>
      <c r="AC325" s="45">
        <f t="shared" si="95"/>
        <v>0</v>
      </c>
      <c r="AD325" s="45">
        <f t="shared" si="96"/>
        <v>0</v>
      </c>
      <c r="AE325" s="45">
        <f t="shared" si="97"/>
        <v>0</v>
      </c>
      <c r="AF325" s="45">
        <f t="shared" si="98"/>
        <v>0</v>
      </c>
      <c r="AG325" s="45">
        <f t="shared" si="99"/>
        <v>0</v>
      </c>
      <c r="AH325" s="45">
        <f t="shared" si="100"/>
        <v>0</v>
      </c>
      <c r="AI325" s="45">
        <f t="shared" si="101"/>
        <v>0</v>
      </c>
      <c r="AJ325" s="45">
        <f t="shared" si="102"/>
        <v>0</v>
      </c>
      <c r="AK325" s="45">
        <f t="shared" si="103"/>
        <v>0</v>
      </c>
      <c r="AL325" s="45">
        <f t="shared" si="104"/>
        <v>0</v>
      </c>
      <c r="AM325" s="45">
        <f t="shared" si="105"/>
        <v>0</v>
      </c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</row>
    <row r="326" spans="1:63">
      <c r="A326" s="43"/>
      <c r="B326" s="43"/>
      <c r="C326" s="101"/>
      <c r="D326" s="101"/>
      <c r="E326" s="101"/>
      <c r="F326" s="102"/>
      <c r="G326" s="103"/>
      <c r="H326" s="102"/>
      <c r="I326" s="102"/>
      <c r="J326" s="102"/>
      <c r="K326" s="102"/>
      <c r="L326" s="102" t="e">
        <f>IF(J326="WAT",IF(I326="PS","Pumped Storage","Hydro"),VLOOKUP(J326,Instructions!$E$3:$F$42,2,FALSE))</f>
        <v>#N/A</v>
      </c>
      <c r="M326" s="104"/>
      <c r="N326" s="104"/>
      <c r="O326" s="105"/>
      <c r="P326" s="45"/>
      <c r="Q326" s="45"/>
      <c r="R326" s="45">
        <f t="shared" si="86"/>
        <v>0</v>
      </c>
      <c r="S326" s="45">
        <f t="shared" si="85"/>
        <v>0</v>
      </c>
      <c r="T326" s="45">
        <f t="shared" si="85"/>
        <v>0</v>
      </c>
      <c r="U326" s="45">
        <f t="shared" si="87"/>
        <v>0</v>
      </c>
      <c r="V326" s="45">
        <f t="shared" si="88"/>
        <v>0</v>
      </c>
      <c r="W326" s="45">
        <f t="shared" si="89"/>
        <v>0</v>
      </c>
      <c r="X326" s="45">
        <f t="shared" si="90"/>
        <v>0</v>
      </c>
      <c r="Y326" s="45">
        <f t="shared" si="91"/>
        <v>0</v>
      </c>
      <c r="Z326" s="45">
        <f t="shared" si="92"/>
        <v>0</v>
      </c>
      <c r="AA326" s="45">
        <f t="shared" si="93"/>
        <v>0</v>
      </c>
      <c r="AB326" s="45">
        <f t="shared" si="94"/>
        <v>0</v>
      </c>
      <c r="AC326" s="45">
        <f t="shared" si="95"/>
        <v>0</v>
      </c>
      <c r="AD326" s="45">
        <f t="shared" si="96"/>
        <v>0</v>
      </c>
      <c r="AE326" s="45">
        <f t="shared" si="97"/>
        <v>0</v>
      </c>
      <c r="AF326" s="45">
        <f t="shared" si="98"/>
        <v>0</v>
      </c>
      <c r="AG326" s="45">
        <f t="shared" si="99"/>
        <v>0</v>
      </c>
      <c r="AH326" s="45">
        <f t="shared" si="100"/>
        <v>0</v>
      </c>
      <c r="AI326" s="45">
        <f t="shared" si="101"/>
        <v>0</v>
      </c>
      <c r="AJ326" s="45">
        <f t="shared" si="102"/>
        <v>0</v>
      </c>
      <c r="AK326" s="45">
        <f t="shared" si="103"/>
        <v>0</v>
      </c>
      <c r="AL326" s="45">
        <f t="shared" si="104"/>
        <v>0</v>
      </c>
      <c r="AM326" s="45">
        <f t="shared" si="105"/>
        <v>0</v>
      </c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</row>
    <row r="327" spans="1:63">
      <c r="A327" s="43"/>
      <c r="B327" s="43"/>
      <c r="C327" s="101"/>
      <c r="D327" s="101"/>
      <c r="E327" s="101"/>
      <c r="F327" s="102"/>
      <c r="G327" s="103"/>
      <c r="H327" s="102"/>
      <c r="I327" s="102"/>
      <c r="J327" s="102"/>
      <c r="K327" s="102"/>
      <c r="L327" s="102" t="e">
        <f>IF(J327="WAT",IF(I327="PS","Pumped Storage","Hydro"),VLOOKUP(J327,Instructions!$E$3:$F$42,2,FALSE))</f>
        <v>#N/A</v>
      </c>
      <c r="M327" s="104"/>
      <c r="N327" s="104"/>
      <c r="O327" s="105"/>
      <c r="P327" s="45"/>
      <c r="Q327" s="45"/>
      <c r="R327" s="45">
        <f t="shared" si="86"/>
        <v>0</v>
      </c>
      <c r="S327" s="45">
        <f t="shared" si="85"/>
        <v>0</v>
      </c>
      <c r="T327" s="45">
        <f t="shared" si="85"/>
        <v>0</v>
      </c>
      <c r="U327" s="45">
        <f t="shared" si="87"/>
        <v>0</v>
      </c>
      <c r="V327" s="45">
        <f t="shared" si="88"/>
        <v>0</v>
      </c>
      <c r="W327" s="45">
        <f t="shared" si="89"/>
        <v>0</v>
      </c>
      <c r="X327" s="45">
        <f t="shared" si="90"/>
        <v>0</v>
      </c>
      <c r="Y327" s="45">
        <f t="shared" si="91"/>
        <v>0</v>
      </c>
      <c r="Z327" s="45">
        <f t="shared" si="92"/>
        <v>0</v>
      </c>
      <c r="AA327" s="45">
        <f t="shared" si="93"/>
        <v>0</v>
      </c>
      <c r="AB327" s="45">
        <f t="shared" si="94"/>
        <v>0</v>
      </c>
      <c r="AC327" s="45">
        <f t="shared" si="95"/>
        <v>0</v>
      </c>
      <c r="AD327" s="45">
        <f t="shared" si="96"/>
        <v>0</v>
      </c>
      <c r="AE327" s="45">
        <f t="shared" si="97"/>
        <v>0</v>
      </c>
      <c r="AF327" s="45">
        <f t="shared" si="98"/>
        <v>0</v>
      </c>
      <c r="AG327" s="45">
        <f t="shared" si="99"/>
        <v>0</v>
      </c>
      <c r="AH327" s="45">
        <f t="shared" si="100"/>
        <v>0</v>
      </c>
      <c r="AI327" s="45">
        <f t="shared" si="101"/>
        <v>0</v>
      </c>
      <c r="AJ327" s="45">
        <f t="shared" si="102"/>
        <v>0</v>
      </c>
      <c r="AK327" s="45">
        <f t="shared" si="103"/>
        <v>0</v>
      </c>
      <c r="AL327" s="45">
        <f t="shared" si="104"/>
        <v>0</v>
      </c>
      <c r="AM327" s="45">
        <f t="shared" si="105"/>
        <v>0</v>
      </c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</row>
    <row r="328" spans="1:63">
      <c r="A328" s="43"/>
      <c r="B328" s="43"/>
      <c r="C328" s="101"/>
      <c r="D328" s="101"/>
      <c r="E328" s="101"/>
      <c r="F328" s="102"/>
      <c r="G328" s="103"/>
      <c r="H328" s="102"/>
      <c r="I328" s="102"/>
      <c r="J328" s="102"/>
      <c r="K328" s="102"/>
      <c r="L328" s="102" t="e">
        <f>IF(J328="WAT",IF(I328="PS","Pumped Storage","Hydro"),VLOOKUP(J328,Instructions!$E$3:$F$42,2,FALSE))</f>
        <v>#N/A</v>
      </c>
      <c r="M328" s="104"/>
      <c r="N328" s="104"/>
      <c r="O328" s="105"/>
      <c r="P328" s="45"/>
      <c r="Q328" s="45"/>
      <c r="R328" s="45">
        <f t="shared" si="86"/>
        <v>0</v>
      </c>
      <c r="S328" s="45">
        <f t="shared" si="85"/>
        <v>0</v>
      </c>
      <c r="T328" s="45">
        <f t="shared" si="85"/>
        <v>0</v>
      </c>
      <c r="U328" s="45">
        <f t="shared" si="87"/>
        <v>0</v>
      </c>
      <c r="V328" s="45">
        <f t="shared" si="88"/>
        <v>0</v>
      </c>
      <c r="W328" s="45">
        <f t="shared" si="89"/>
        <v>0</v>
      </c>
      <c r="X328" s="45">
        <f t="shared" si="90"/>
        <v>0</v>
      </c>
      <c r="Y328" s="45">
        <f t="shared" si="91"/>
        <v>0</v>
      </c>
      <c r="Z328" s="45">
        <f t="shared" si="92"/>
        <v>0</v>
      </c>
      <c r="AA328" s="45">
        <f t="shared" si="93"/>
        <v>0</v>
      </c>
      <c r="AB328" s="45">
        <f t="shared" si="94"/>
        <v>0</v>
      </c>
      <c r="AC328" s="45">
        <f t="shared" si="95"/>
        <v>0</v>
      </c>
      <c r="AD328" s="45">
        <f t="shared" si="96"/>
        <v>0</v>
      </c>
      <c r="AE328" s="45">
        <f t="shared" si="97"/>
        <v>0</v>
      </c>
      <c r="AF328" s="45">
        <f t="shared" si="98"/>
        <v>0</v>
      </c>
      <c r="AG328" s="45">
        <f t="shared" si="99"/>
        <v>0</v>
      </c>
      <c r="AH328" s="45">
        <f t="shared" si="100"/>
        <v>0</v>
      </c>
      <c r="AI328" s="45">
        <f t="shared" si="101"/>
        <v>0</v>
      </c>
      <c r="AJ328" s="45">
        <f t="shared" si="102"/>
        <v>0</v>
      </c>
      <c r="AK328" s="45">
        <f t="shared" si="103"/>
        <v>0</v>
      </c>
      <c r="AL328" s="45">
        <f t="shared" si="104"/>
        <v>0</v>
      </c>
      <c r="AM328" s="45">
        <f t="shared" si="105"/>
        <v>0</v>
      </c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</row>
    <row r="329" spans="1:63">
      <c r="A329" s="43"/>
      <c r="B329" s="43"/>
      <c r="C329" s="101"/>
      <c r="D329" s="101"/>
      <c r="E329" s="101"/>
      <c r="F329" s="102"/>
      <c r="G329" s="103"/>
      <c r="H329" s="102"/>
      <c r="I329" s="102"/>
      <c r="J329" s="102"/>
      <c r="K329" s="102"/>
      <c r="L329" s="102" t="e">
        <f>IF(J329="WAT",IF(I329="PS","Pumped Storage","Hydro"),VLOOKUP(J329,Instructions!$E$3:$F$42,2,FALSE))</f>
        <v>#N/A</v>
      </c>
      <c r="M329" s="104"/>
      <c r="N329" s="104"/>
      <c r="O329" s="105"/>
      <c r="P329" s="45"/>
      <c r="Q329" s="45"/>
      <c r="R329" s="45">
        <f t="shared" si="86"/>
        <v>0</v>
      </c>
      <c r="S329" s="45">
        <f t="shared" si="85"/>
        <v>0</v>
      </c>
      <c r="T329" s="45">
        <f t="shared" si="85"/>
        <v>0</v>
      </c>
      <c r="U329" s="45">
        <f t="shared" si="87"/>
        <v>0</v>
      </c>
      <c r="V329" s="45">
        <f t="shared" si="88"/>
        <v>0</v>
      </c>
      <c r="W329" s="45">
        <f t="shared" si="89"/>
        <v>0</v>
      </c>
      <c r="X329" s="45">
        <f t="shared" si="90"/>
        <v>0</v>
      </c>
      <c r="Y329" s="45">
        <f t="shared" si="91"/>
        <v>0</v>
      </c>
      <c r="Z329" s="45">
        <f t="shared" si="92"/>
        <v>0</v>
      </c>
      <c r="AA329" s="45">
        <f t="shared" si="93"/>
        <v>0</v>
      </c>
      <c r="AB329" s="45">
        <f t="shared" si="94"/>
        <v>0</v>
      </c>
      <c r="AC329" s="45">
        <f t="shared" si="95"/>
        <v>0</v>
      </c>
      <c r="AD329" s="45">
        <f t="shared" si="96"/>
        <v>0</v>
      </c>
      <c r="AE329" s="45">
        <f t="shared" si="97"/>
        <v>0</v>
      </c>
      <c r="AF329" s="45">
        <f t="shared" si="98"/>
        <v>0</v>
      </c>
      <c r="AG329" s="45">
        <f t="shared" si="99"/>
        <v>0</v>
      </c>
      <c r="AH329" s="45">
        <f t="shared" si="100"/>
        <v>0</v>
      </c>
      <c r="AI329" s="45">
        <f t="shared" si="101"/>
        <v>0</v>
      </c>
      <c r="AJ329" s="45">
        <f t="shared" si="102"/>
        <v>0</v>
      </c>
      <c r="AK329" s="45">
        <f t="shared" si="103"/>
        <v>0</v>
      </c>
      <c r="AL329" s="45">
        <f t="shared" si="104"/>
        <v>0</v>
      </c>
      <c r="AM329" s="45">
        <f t="shared" si="105"/>
        <v>0</v>
      </c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</row>
    <row r="330" spans="1:63">
      <c r="A330" s="43"/>
      <c r="B330" s="43"/>
      <c r="C330" s="101"/>
      <c r="D330" s="101"/>
      <c r="E330" s="101"/>
      <c r="F330" s="102"/>
      <c r="G330" s="103"/>
      <c r="H330" s="102"/>
      <c r="I330" s="102"/>
      <c r="J330" s="102"/>
      <c r="K330" s="102"/>
      <c r="L330" s="102" t="e">
        <f>IF(J330="WAT",IF(I330="PS","Pumped Storage","Hydro"),VLOOKUP(J330,Instructions!$E$3:$F$42,2,FALSE))</f>
        <v>#N/A</v>
      </c>
      <c r="M330" s="104"/>
      <c r="N330" s="104"/>
      <c r="O330" s="105"/>
      <c r="P330" s="45"/>
      <c r="Q330" s="45"/>
      <c r="R330" s="45">
        <f t="shared" si="86"/>
        <v>0</v>
      </c>
      <c r="S330" s="45">
        <f t="shared" si="85"/>
        <v>0</v>
      </c>
      <c r="T330" s="45">
        <f t="shared" si="85"/>
        <v>0</v>
      </c>
      <c r="U330" s="45">
        <f t="shared" si="87"/>
        <v>0</v>
      </c>
      <c r="V330" s="45">
        <f t="shared" si="88"/>
        <v>0</v>
      </c>
      <c r="W330" s="45">
        <f t="shared" si="89"/>
        <v>0</v>
      </c>
      <c r="X330" s="45">
        <f t="shared" si="90"/>
        <v>0</v>
      </c>
      <c r="Y330" s="45">
        <f t="shared" si="91"/>
        <v>0</v>
      </c>
      <c r="Z330" s="45">
        <f t="shared" si="92"/>
        <v>0</v>
      </c>
      <c r="AA330" s="45">
        <f t="shared" si="93"/>
        <v>0</v>
      </c>
      <c r="AB330" s="45">
        <f t="shared" si="94"/>
        <v>0</v>
      </c>
      <c r="AC330" s="45">
        <f t="shared" si="95"/>
        <v>0</v>
      </c>
      <c r="AD330" s="45">
        <f t="shared" si="96"/>
        <v>0</v>
      </c>
      <c r="AE330" s="45">
        <f t="shared" si="97"/>
        <v>0</v>
      </c>
      <c r="AF330" s="45">
        <f t="shared" si="98"/>
        <v>0</v>
      </c>
      <c r="AG330" s="45">
        <f t="shared" si="99"/>
        <v>0</v>
      </c>
      <c r="AH330" s="45">
        <f t="shared" si="100"/>
        <v>0</v>
      </c>
      <c r="AI330" s="45">
        <f t="shared" si="101"/>
        <v>0</v>
      </c>
      <c r="AJ330" s="45">
        <f t="shared" si="102"/>
        <v>0</v>
      </c>
      <c r="AK330" s="45">
        <f t="shared" si="103"/>
        <v>0</v>
      </c>
      <c r="AL330" s="45">
        <f t="shared" si="104"/>
        <v>0</v>
      </c>
      <c r="AM330" s="45">
        <f t="shared" si="105"/>
        <v>0</v>
      </c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</row>
    <row r="331" spans="1:63">
      <c r="A331" s="43"/>
      <c r="B331" s="43"/>
      <c r="C331" s="101"/>
      <c r="D331" s="101"/>
      <c r="E331" s="101"/>
      <c r="F331" s="102"/>
      <c r="G331" s="103"/>
      <c r="H331" s="102"/>
      <c r="I331" s="102"/>
      <c r="J331" s="102"/>
      <c r="K331" s="102"/>
      <c r="L331" s="102" t="e">
        <f>IF(J331="WAT",IF(I331="PS","Pumped Storage","Hydro"),VLOOKUP(J331,Instructions!$E$3:$F$42,2,FALSE))</f>
        <v>#N/A</v>
      </c>
      <c r="M331" s="104"/>
      <c r="N331" s="104"/>
      <c r="O331" s="105"/>
      <c r="P331" s="45"/>
      <c r="Q331" s="45"/>
      <c r="R331" s="45">
        <f t="shared" si="86"/>
        <v>0</v>
      </c>
      <c r="S331" s="45">
        <f t="shared" si="85"/>
        <v>0</v>
      </c>
      <c r="T331" s="45">
        <f t="shared" si="85"/>
        <v>0</v>
      </c>
      <c r="U331" s="45">
        <f t="shared" si="87"/>
        <v>0</v>
      </c>
      <c r="V331" s="45">
        <f t="shared" si="88"/>
        <v>0</v>
      </c>
      <c r="W331" s="45">
        <f t="shared" si="89"/>
        <v>0</v>
      </c>
      <c r="X331" s="45">
        <f t="shared" si="90"/>
        <v>0</v>
      </c>
      <c r="Y331" s="45">
        <f t="shared" si="91"/>
        <v>0</v>
      </c>
      <c r="Z331" s="45">
        <f t="shared" si="92"/>
        <v>0</v>
      </c>
      <c r="AA331" s="45">
        <f t="shared" si="93"/>
        <v>0</v>
      </c>
      <c r="AB331" s="45">
        <f t="shared" si="94"/>
        <v>0</v>
      </c>
      <c r="AC331" s="45">
        <f t="shared" si="95"/>
        <v>0</v>
      </c>
      <c r="AD331" s="45">
        <f t="shared" si="96"/>
        <v>0</v>
      </c>
      <c r="AE331" s="45">
        <f t="shared" si="97"/>
        <v>0</v>
      </c>
      <c r="AF331" s="45">
        <f t="shared" si="98"/>
        <v>0</v>
      </c>
      <c r="AG331" s="45">
        <f t="shared" si="99"/>
        <v>0</v>
      </c>
      <c r="AH331" s="45">
        <f t="shared" si="100"/>
        <v>0</v>
      </c>
      <c r="AI331" s="45">
        <f t="shared" si="101"/>
        <v>0</v>
      </c>
      <c r="AJ331" s="45">
        <f t="shared" si="102"/>
        <v>0</v>
      </c>
      <c r="AK331" s="45">
        <f t="shared" si="103"/>
        <v>0</v>
      </c>
      <c r="AL331" s="45">
        <f t="shared" si="104"/>
        <v>0</v>
      </c>
      <c r="AM331" s="45">
        <f t="shared" si="105"/>
        <v>0</v>
      </c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</row>
    <row r="332" spans="1:63">
      <c r="A332" s="43"/>
      <c r="B332" s="43"/>
      <c r="C332" s="101"/>
      <c r="D332" s="101"/>
      <c r="E332" s="101"/>
      <c r="F332" s="102"/>
      <c r="G332" s="103"/>
      <c r="H332" s="102"/>
      <c r="I332" s="102"/>
      <c r="J332" s="102"/>
      <c r="K332" s="102"/>
      <c r="L332" s="102" t="e">
        <f>IF(J332="WAT",IF(I332="PS","Pumped Storage","Hydro"),VLOOKUP(J332,Instructions!$E$3:$F$42,2,FALSE))</f>
        <v>#N/A</v>
      </c>
      <c r="M332" s="104"/>
      <c r="N332" s="104"/>
      <c r="O332" s="105"/>
      <c r="P332" s="45"/>
      <c r="Q332" s="45"/>
      <c r="R332" s="45">
        <f t="shared" si="86"/>
        <v>0</v>
      </c>
      <c r="S332" s="45">
        <f t="shared" si="85"/>
        <v>0</v>
      </c>
      <c r="T332" s="45">
        <f t="shared" si="85"/>
        <v>0</v>
      </c>
      <c r="U332" s="45">
        <f t="shared" si="87"/>
        <v>0</v>
      </c>
      <c r="V332" s="45">
        <f t="shared" si="88"/>
        <v>0</v>
      </c>
      <c r="W332" s="45">
        <f t="shared" si="89"/>
        <v>0</v>
      </c>
      <c r="X332" s="45">
        <f t="shared" si="90"/>
        <v>0</v>
      </c>
      <c r="Y332" s="45">
        <f t="shared" si="91"/>
        <v>0</v>
      </c>
      <c r="Z332" s="45">
        <f t="shared" si="92"/>
        <v>0</v>
      </c>
      <c r="AA332" s="45">
        <f t="shared" si="93"/>
        <v>0</v>
      </c>
      <c r="AB332" s="45">
        <f t="shared" si="94"/>
        <v>0</v>
      </c>
      <c r="AC332" s="45">
        <f t="shared" si="95"/>
        <v>0</v>
      </c>
      <c r="AD332" s="45">
        <f t="shared" si="96"/>
        <v>0</v>
      </c>
      <c r="AE332" s="45">
        <f t="shared" si="97"/>
        <v>0</v>
      </c>
      <c r="AF332" s="45">
        <f t="shared" si="98"/>
        <v>0</v>
      </c>
      <c r="AG332" s="45">
        <f t="shared" si="99"/>
        <v>0</v>
      </c>
      <c r="AH332" s="45">
        <f t="shared" si="100"/>
        <v>0</v>
      </c>
      <c r="AI332" s="45">
        <f t="shared" si="101"/>
        <v>0</v>
      </c>
      <c r="AJ332" s="45">
        <f t="shared" si="102"/>
        <v>0</v>
      </c>
      <c r="AK332" s="45">
        <f t="shared" si="103"/>
        <v>0</v>
      </c>
      <c r="AL332" s="45">
        <f t="shared" si="104"/>
        <v>0</v>
      </c>
      <c r="AM332" s="45">
        <f t="shared" si="105"/>
        <v>0</v>
      </c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</row>
    <row r="333" spans="1:63">
      <c r="A333" s="43"/>
      <c r="B333" s="43"/>
      <c r="C333" s="101"/>
      <c r="D333" s="101"/>
      <c r="E333" s="101"/>
      <c r="F333" s="102"/>
      <c r="G333" s="103"/>
      <c r="H333" s="102"/>
      <c r="I333" s="102"/>
      <c r="J333" s="102"/>
      <c r="K333" s="102"/>
      <c r="L333" s="102" t="e">
        <f>IF(J333="WAT",IF(I333="PS","Pumped Storage","Hydro"),VLOOKUP(J333,Instructions!$E$3:$F$42,2,FALSE))</f>
        <v>#N/A</v>
      </c>
      <c r="M333" s="104"/>
      <c r="N333" s="104"/>
      <c r="O333" s="105"/>
      <c r="P333" s="45"/>
      <c r="Q333" s="45"/>
      <c r="R333" s="45">
        <f t="shared" si="86"/>
        <v>0</v>
      </c>
      <c r="S333" s="45">
        <f t="shared" si="85"/>
        <v>0</v>
      </c>
      <c r="T333" s="45">
        <f t="shared" si="85"/>
        <v>0</v>
      </c>
      <c r="U333" s="45">
        <f t="shared" si="87"/>
        <v>0</v>
      </c>
      <c r="V333" s="45">
        <f t="shared" si="88"/>
        <v>0</v>
      </c>
      <c r="W333" s="45">
        <f t="shared" si="89"/>
        <v>0</v>
      </c>
      <c r="X333" s="45">
        <f t="shared" si="90"/>
        <v>0</v>
      </c>
      <c r="Y333" s="45">
        <f t="shared" si="91"/>
        <v>0</v>
      </c>
      <c r="Z333" s="45">
        <f t="shared" si="92"/>
        <v>0</v>
      </c>
      <c r="AA333" s="45">
        <f t="shared" si="93"/>
        <v>0</v>
      </c>
      <c r="AB333" s="45">
        <f t="shared" si="94"/>
        <v>0</v>
      </c>
      <c r="AC333" s="45">
        <f t="shared" si="95"/>
        <v>0</v>
      </c>
      <c r="AD333" s="45">
        <f t="shared" si="96"/>
        <v>0</v>
      </c>
      <c r="AE333" s="45">
        <f t="shared" si="97"/>
        <v>0</v>
      </c>
      <c r="AF333" s="45">
        <f t="shared" si="98"/>
        <v>0</v>
      </c>
      <c r="AG333" s="45">
        <f t="shared" si="99"/>
        <v>0</v>
      </c>
      <c r="AH333" s="45">
        <f t="shared" si="100"/>
        <v>0</v>
      </c>
      <c r="AI333" s="45">
        <f t="shared" si="101"/>
        <v>0</v>
      </c>
      <c r="AJ333" s="45">
        <f t="shared" si="102"/>
        <v>0</v>
      </c>
      <c r="AK333" s="45">
        <f t="shared" si="103"/>
        <v>0</v>
      </c>
      <c r="AL333" s="45">
        <f t="shared" si="104"/>
        <v>0</v>
      </c>
      <c r="AM333" s="45">
        <f t="shared" si="105"/>
        <v>0</v>
      </c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</row>
    <row r="334" spans="1:63">
      <c r="A334" s="43"/>
      <c r="B334" s="43"/>
      <c r="C334" s="101"/>
      <c r="D334" s="101"/>
      <c r="E334" s="101"/>
      <c r="F334" s="102"/>
      <c r="G334" s="103"/>
      <c r="H334" s="102"/>
      <c r="I334" s="102"/>
      <c r="J334" s="102"/>
      <c r="K334" s="102"/>
      <c r="L334" s="102" t="e">
        <f>IF(J334="WAT",IF(I334="PS","Pumped Storage","Hydro"),VLOOKUP(J334,Instructions!$E$3:$F$42,2,FALSE))</f>
        <v>#N/A</v>
      </c>
      <c r="M334" s="104"/>
      <c r="N334" s="104"/>
      <c r="O334" s="105"/>
      <c r="P334" s="45"/>
      <c r="Q334" s="45"/>
      <c r="R334" s="45">
        <f t="shared" si="86"/>
        <v>0</v>
      </c>
      <c r="S334" s="45">
        <f t="shared" si="85"/>
        <v>0</v>
      </c>
      <c r="T334" s="45">
        <f t="shared" si="85"/>
        <v>0</v>
      </c>
      <c r="U334" s="45">
        <f t="shared" si="87"/>
        <v>0</v>
      </c>
      <c r="V334" s="45">
        <f t="shared" si="88"/>
        <v>0</v>
      </c>
      <c r="W334" s="45">
        <f t="shared" si="89"/>
        <v>0</v>
      </c>
      <c r="X334" s="45">
        <f t="shared" si="90"/>
        <v>0</v>
      </c>
      <c r="Y334" s="45">
        <f t="shared" si="91"/>
        <v>0</v>
      </c>
      <c r="Z334" s="45">
        <f t="shared" si="92"/>
        <v>0</v>
      </c>
      <c r="AA334" s="45">
        <f t="shared" si="93"/>
        <v>0</v>
      </c>
      <c r="AB334" s="45">
        <f t="shared" si="94"/>
        <v>0</v>
      </c>
      <c r="AC334" s="45">
        <f t="shared" si="95"/>
        <v>0</v>
      </c>
      <c r="AD334" s="45">
        <f t="shared" si="96"/>
        <v>0</v>
      </c>
      <c r="AE334" s="45">
        <f t="shared" si="97"/>
        <v>0</v>
      </c>
      <c r="AF334" s="45">
        <f t="shared" si="98"/>
        <v>0</v>
      </c>
      <c r="AG334" s="45">
        <f t="shared" si="99"/>
        <v>0</v>
      </c>
      <c r="AH334" s="45">
        <f t="shared" si="100"/>
        <v>0</v>
      </c>
      <c r="AI334" s="45">
        <f t="shared" si="101"/>
        <v>0</v>
      </c>
      <c r="AJ334" s="45">
        <f t="shared" si="102"/>
        <v>0</v>
      </c>
      <c r="AK334" s="45">
        <f t="shared" si="103"/>
        <v>0</v>
      </c>
      <c r="AL334" s="45">
        <f t="shared" si="104"/>
        <v>0</v>
      </c>
      <c r="AM334" s="45">
        <f t="shared" si="105"/>
        <v>0</v>
      </c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</row>
    <row r="335" spans="1:63">
      <c r="A335" s="43"/>
      <c r="B335" s="43"/>
      <c r="C335" s="101"/>
      <c r="D335" s="101"/>
      <c r="E335" s="101"/>
      <c r="F335" s="102"/>
      <c r="G335" s="103"/>
      <c r="H335" s="102"/>
      <c r="I335" s="102"/>
      <c r="J335" s="102"/>
      <c r="K335" s="102"/>
      <c r="L335" s="102" t="e">
        <f>IF(J335="WAT",IF(I335="PS","Pumped Storage","Hydro"),VLOOKUP(J335,Instructions!$E$3:$F$42,2,FALSE))</f>
        <v>#N/A</v>
      </c>
      <c r="M335" s="104"/>
      <c r="N335" s="104"/>
      <c r="O335" s="105"/>
      <c r="P335" s="45"/>
      <c r="Q335" s="45"/>
      <c r="R335" s="45">
        <f t="shared" si="86"/>
        <v>0</v>
      </c>
      <c r="S335" s="45">
        <f t="shared" si="85"/>
        <v>0</v>
      </c>
      <c r="T335" s="45">
        <f t="shared" si="85"/>
        <v>0</v>
      </c>
      <c r="U335" s="45">
        <f t="shared" si="87"/>
        <v>0</v>
      </c>
      <c r="V335" s="45">
        <f t="shared" si="88"/>
        <v>0</v>
      </c>
      <c r="W335" s="45">
        <f t="shared" si="89"/>
        <v>0</v>
      </c>
      <c r="X335" s="45">
        <f t="shared" si="90"/>
        <v>0</v>
      </c>
      <c r="Y335" s="45">
        <f t="shared" si="91"/>
        <v>0</v>
      </c>
      <c r="Z335" s="45">
        <f t="shared" si="92"/>
        <v>0</v>
      </c>
      <c r="AA335" s="45">
        <f t="shared" si="93"/>
        <v>0</v>
      </c>
      <c r="AB335" s="45">
        <f t="shared" si="94"/>
        <v>0</v>
      </c>
      <c r="AC335" s="45">
        <f t="shared" si="95"/>
        <v>0</v>
      </c>
      <c r="AD335" s="45">
        <f t="shared" si="96"/>
        <v>0</v>
      </c>
      <c r="AE335" s="45">
        <f t="shared" si="97"/>
        <v>0</v>
      </c>
      <c r="AF335" s="45">
        <f t="shared" si="98"/>
        <v>0</v>
      </c>
      <c r="AG335" s="45">
        <f t="shared" si="99"/>
        <v>0</v>
      </c>
      <c r="AH335" s="45">
        <f t="shared" si="100"/>
        <v>0</v>
      </c>
      <c r="AI335" s="45">
        <f t="shared" si="101"/>
        <v>0</v>
      </c>
      <c r="AJ335" s="45">
        <f t="shared" si="102"/>
        <v>0</v>
      </c>
      <c r="AK335" s="45">
        <f t="shared" si="103"/>
        <v>0</v>
      </c>
      <c r="AL335" s="45">
        <f t="shared" si="104"/>
        <v>0</v>
      </c>
      <c r="AM335" s="45">
        <f t="shared" si="105"/>
        <v>0</v>
      </c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</row>
    <row r="336" spans="1:63">
      <c r="A336" s="43"/>
      <c r="B336" s="43"/>
      <c r="C336" s="101"/>
      <c r="D336" s="101"/>
      <c r="E336" s="101"/>
      <c r="F336" s="102"/>
      <c r="G336" s="103"/>
      <c r="H336" s="102"/>
      <c r="I336" s="102"/>
      <c r="J336" s="102"/>
      <c r="K336" s="102"/>
      <c r="L336" s="102" t="e">
        <f>IF(J336="WAT",IF(I336="PS","Pumped Storage","Hydro"),VLOOKUP(J336,Instructions!$E$3:$F$42,2,FALSE))</f>
        <v>#N/A</v>
      </c>
      <c r="M336" s="104"/>
      <c r="N336" s="104"/>
      <c r="O336" s="105"/>
      <c r="P336" s="45"/>
      <c r="Q336" s="45"/>
      <c r="R336" s="45">
        <f t="shared" si="86"/>
        <v>0</v>
      </c>
      <c r="S336" s="45">
        <f t="shared" si="85"/>
        <v>0</v>
      </c>
      <c r="T336" s="45">
        <f t="shared" si="85"/>
        <v>0</v>
      </c>
      <c r="U336" s="45">
        <f t="shared" si="87"/>
        <v>0</v>
      </c>
      <c r="V336" s="45">
        <f t="shared" si="88"/>
        <v>0</v>
      </c>
      <c r="W336" s="45">
        <f t="shared" si="89"/>
        <v>0</v>
      </c>
      <c r="X336" s="45">
        <f t="shared" si="90"/>
        <v>0</v>
      </c>
      <c r="Y336" s="45">
        <f t="shared" si="91"/>
        <v>0</v>
      </c>
      <c r="Z336" s="45">
        <f t="shared" si="92"/>
        <v>0</v>
      </c>
      <c r="AA336" s="45">
        <f t="shared" si="93"/>
        <v>0</v>
      </c>
      <c r="AB336" s="45">
        <f t="shared" si="94"/>
        <v>0</v>
      </c>
      <c r="AC336" s="45">
        <f t="shared" si="95"/>
        <v>0</v>
      </c>
      <c r="AD336" s="45">
        <f t="shared" si="96"/>
        <v>0</v>
      </c>
      <c r="AE336" s="45">
        <f t="shared" si="97"/>
        <v>0</v>
      </c>
      <c r="AF336" s="45">
        <f t="shared" si="98"/>
        <v>0</v>
      </c>
      <c r="AG336" s="45">
        <f t="shared" si="99"/>
        <v>0</v>
      </c>
      <c r="AH336" s="45">
        <f t="shared" si="100"/>
        <v>0</v>
      </c>
      <c r="AI336" s="45">
        <f t="shared" si="101"/>
        <v>0</v>
      </c>
      <c r="AJ336" s="45">
        <f t="shared" si="102"/>
        <v>0</v>
      </c>
      <c r="AK336" s="45">
        <f t="shared" si="103"/>
        <v>0</v>
      </c>
      <c r="AL336" s="45">
        <f t="shared" si="104"/>
        <v>0</v>
      </c>
      <c r="AM336" s="45">
        <f t="shared" si="105"/>
        <v>0</v>
      </c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</row>
    <row r="337" spans="1:63">
      <c r="A337" s="43"/>
      <c r="B337" s="43"/>
      <c r="C337" s="101"/>
      <c r="D337" s="101"/>
      <c r="E337" s="101"/>
      <c r="F337" s="102"/>
      <c r="G337" s="103"/>
      <c r="H337" s="102"/>
      <c r="I337" s="102"/>
      <c r="J337" s="102"/>
      <c r="K337" s="102"/>
      <c r="L337" s="102" t="e">
        <f>IF(J337="WAT",IF(I337="PS","Pumped Storage","Hydro"),VLOOKUP(J337,Instructions!$E$3:$F$42,2,FALSE))</f>
        <v>#N/A</v>
      </c>
      <c r="M337" s="104"/>
      <c r="N337" s="104"/>
      <c r="O337" s="105"/>
      <c r="P337" s="45"/>
      <c r="Q337" s="45"/>
      <c r="R337" s="45">
        <f t="shared" si="86"/>
        <v>0</v>
      </c>
      <c r="S337" s="45">
        <f t="shared" si="85"/>
        <v>0</v>
      </c>
      <c r="T337" s="45">
        <f t="shared" si="85"/>
        <v>0</v>
      </c>
      <c r="U337" s="45">
        <f t="shared" si="87"/>
        <v>0</v>
      </c>
      <c r="V337" s="45">
        <f t="shared" si="88"/>
        <v>0</v>
      </c>
      <c r="W337" s="45">
        <f t="shared" si="89"/>
        <v>0</v>
      </c>
      <c r="X337" s="45">
        <f t="shared" si="90"/>
        <v>0</v>
      </c>
      <c r="Y337" s="45">
        <f t="shared" si="91"/>
        <v>0</v>
      </c>
      <c r="Z337" s="45">
        <f t="shared" si="92"/>
        <v>0</v>
      </c>
      <c r="AA337" s="45">
        <f t="shared" si="93"/>
        <v>0</v>
      </c>
      <c r="AB337" s="45">
        <f t="shared" si="94"/>
        <v>0</v>
      </c>
      <c r="AC337" s="45">
        <f t="shared" si="95"/>
        <v>0</v>
      </c>
      <c r="AD337" s="45">
        <f t="shared" si="96"/>
        <v>0</v>
      </c>
      <c r="AE337" s="45">
        <f t="shared" si="97"/>
        <v>0</v>
      </c>
      <c r="AF337" s="45">
        <f t="shared" si="98"/>
        <v>0</v>
      </c>
      <c r="AG337" s="45">
        <f t="shared" si="99"/>
        <v>0</v>
      </c>
      <c r="AH337" s="45">
        <f t="shared" si="100"/>
        <v>0</v>
      </c>
      <c r="AI337" s="45">
        <f t="shared" si="101"/>
        <v>0</v>
      </c>
      <c r="AJ337" s="45">
        <f t="shared" si="102"/>
        <v>0</v>
      </c>
      <c r="AK337" s="45">
        <f t="shared" si="103"/>
        <v>0</v>
      </c>
      <c r="AL337" s="45">
        <f t="shared" si="104"/>
        <v>0</v>
      </c>
      <c r="AM337" s="45">
        <f t="shared" si="105"/>
        <v>0</v>
      </c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</row>
    <row r="338" spans="1:63">
      <c r="A338" s="43"/>
      <c r="B338" s="43"/>
      <c r="C338" s="101"/>
      <c r="D338" s="101"/>
      <c r="E338" s="101"/>
      <c r="F338" s="102"/>
      <c r="G338" s="103"/>
      <c r="H338" s="102"/>
      <c r="I338" s="102"/>
      <c r="J338" s="102"/>
      <c r="K338" s="102"/>
      <c r="L338" s="102" t="e">
        <f>IF(J338="WAT",IF(I338="PS","Pumped Storage","Hydro"),VLOOKUP(J338,Instructions!$E$3:$F$42,2,FALSE))</f>
        <v>#N/A</v>
      </c>
      <c r="M338" s="104"/>
      <c r="N338" s="104"/>
      <c r="O338" s="105"/>
      <c r="P338" s="45"/>
      <c r="Q338" s="45"/>
      <c r="R338" s="45">
        <f t="shared" si="86"/>
        <v>0</v>
      </c>
      <c r="S338" s="45">
        <f t="shared" si="85"/>
        <v>0</v>
      </c>
      <c r="T338" s="45">
        <f t="shared" si="85"/>
        <v>0</v>
      </c>
      <c r="U338" s="45">
        <f t="shared" si="87"/>
        <v>0</v>
      </c>
      <c r="V338" s="45">
        <f t="shared" si="88"/>
        <v>0</v>
      </c>
      <c r="W338" s="45">
        <f t="shared" si="89"/>
        <v>0</v>
      </c>
      <c r="X338" s="45">
        <f t="shared" si="90"/>
        <v>0</v>
      </c>
      <c r="Y338" s="45">
        <f t="shared" si="91"/>
        <v>0</v>
      </c>
      <c r="Z338" s="45">
        <f t="shared" si="92"/>
        <v>0</v>
      </c>
      <c r="AA338" s="45">
        <f t="shared" si="93"/>
        <v>0</v>
      </c>
      <c r="AB338" s="45">
        <f t="shared" si="94"/>
        <v>0</v>
      </c>
      <c r="AC338" s="45">
        <f t="shared" si="95"/>
        <v>0</v>
      </c>
      <c r="AD338" s="45">
        <f t="shared" si="96"/>
        <v>0</v>
      </c>
      <c r="AE338" s="45">
        <f t="shared" si="97"/>
        <v>0</v>
      </c>
      <c r="AF338" s="45">
        <f t="shared" si="98"/>
        <v>0</v>
      </c>
      <c r="AG338" s="45">
        <f t="shared" si="99"/>
        <v>0</v>
      </c>
      <c r="AH338" s="45">
        <f t="shared" si="100"/>
        <v>0</v>
      </c>
      <c r="AI338" s="45">
        <f t="shared" si="101"/>
        <v>0</v>
      </c>
      <c r="AJ338" s="45">
        <f t="shared" si="102"/>
        <v>0</v>
      </c>
      <c r="AK338" s="45">
        <f t="shared" si="103"/>
        <v>0</v>
      </c>
      <c r="AL338" s="45">
        <f t="shared" si="104"/>
        <v>0</v>
      </c>
      <c r="AM338" s="45">
        <f t="shared" si="105"/>
        <v>0</v>
      </c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</row>
    <row r="339" spans="1:63">
      <c r="A339" s="43"/>
      <c r="B339" s="43"/>
      <c r="C339" s="101"/>
      <c r="D339" s="101"/>
      <c r="E339" s="101"/>
      <c r="F339" s="102"/>
      <c r="G339" s="103"/>
      <c r="H339" s="102"/>
      <c r="I339" s="102"/>
      <c r="J339" s="102"/>
      <c r="K339" s="102"/>
      <c r="L339" s="102" t="e">
        <f>IF(J339="WAT",IF(I339="PS","Pumped Storage","Hydro"),VLOOKUP(J339,Instructions!$E$3:$F$42,2,FALSE))</f>
        <v>#N/A</v>
      </c>
      <c r="M339" s="104"/>
      <c r="N339" s="104"/>
      <c r="O339" s="105"/>
      <c r="P339" s="45"/>
      <c r="Q339" s="45"/>
      <c r="R339" s="45">
        <f t="shared" si="86"/>
        <v>0</v>
      </c>
      <c r="S339" s="45">
        <f t="shared" si="85"/>
        <v>0</v>
      </c>
      <c r="T339" s="45">
        <f t="shared" si="85"/>
        <v>0</v>
      </c>
      <c r="U339" s="45">
        <f t="shared" si="87"/>
        <v>0</v>
      </c>
      <c r="V339" s="45">
        <f t="shared" si="88"/>
        <v>0</v>
      </c>
      <c r="W339" s="45">
        <f t="shared" si="89"/>
        <v>0</v>
      </c>
      <c r="X339" s="45">
        <f t="shared" si="90"/>
        <v>0</v>
      </c>
      <c r="Y339" s="45">
        <f t="shared" si="91"/>
        <v>0</v>
      </c>
      <c r="Z339" s="45">
        <f t="shared" si="92"/>
        <v>0</v>
      </c>
      <c r="AA339" s="45">
        <f t="shared" si="93"/>
        <v>0</v>
      </c>
      <c r="AB339" s="45">
        <f t="shared" si="94"/>
        <v>0</v>
      </c>
      <c r="AC339" s="45">
        <f t="shared" si="95"/>
        <v>0</v>
      </c>
      <c r="AD339" s="45">
        <f t="shared" si="96"/>
        <v>0</v>
      </c>
      <c r="AE339" s="45">
        <f t="shared" si="97"/>
        <v>0</v>
      </c>
      <c r="AF339" s="45">
        <f t="shared" si="98"/>
        <v>0</v>
      </c>
      <c r="AG339" s="45">
        <f t="shared" si="99"/>
        <v>0</v>
      </c>
      <c r="AH339" s="45">
        <f t="shared" si="100"/>
        <v>0</v>
      </c>
      <c r="AI339" s="45">
        <f t="shared" si="101"/>
        <v>0</v>
      </c>
      <c r="AJ339" s="45">
        <f t="shared" si="102"/>
        <v>0</v>
      </c>
      <c r="AK339" s="45">
        <f t="shared" si="103"/>
        <v>0</v>
      </c>
      <c r="AL339" s="45">
        <f t="shared" si="104"/>
        <v>0</v>
      </c>
      <c r="AM339" s="45">
        <f t="shared" si="105"/>
        <v>0</v>
      </c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</row>
    <row r="340" spans="1:63">
      <c r="A340" s="43"/>
      <c r="B340" s="43"/>
      <c r="C340" s="101"/>
      <c r="D340" s="101"/>
      <c r="E340" s="101"/>
      <c r="F340" s="102"/>
      <c r="G340" s="103"/>
      <c r="H340" s="102"/>
      <c r="I340" s="102"/>
      <c r="J340" s="102"/>
      <c r="K340" s="102"/>
      <c r="L340" s="102" t="e">
        <f>IF(J340="WAT",IF(I340="PS","Pumped Storage","Hydro"),VLOOKUP(J340,Instructions!$E$3:$F$42,2,FALSE))</f>
        <v>#N/A</v>
      </c>
      <c r="M340" s="104"/>
      <c r="N340" s="104"/>
      <c r="O340" s="105"/>
      <c r="P340" s="45"/>
      <c r="Q340" s="45"/>
      <c r="R340" s="45">
        <f t="shared" si="86"/>
        <v>0</v>
      </c>
      <c r="S340" s="45">
        <f t="shared" si="85"/>
        <v>0</v>
      </c>
      <c r="T340" s="45">
        <f t="shared" si="85"/>
        <v>0</v>
      </c>
      <c r="U340" s="45">
        <f t="shared" si="87"/>
        <v>0</v>
      </c>
      <c r="V340" s="45">
        <f t="shared" si="88"/>
        <v>0</v>
      </c>
      <c r="W340" s="45">
        <f t="shared" si="89"/>
        <v>0</v>
      </c>
      <c r="X340" s="45">
        <f t="shared" si="90"/>
        <v>0</v>
      </c>
      <c r="Y340" s="45">
        <f t="shared" si="91"/>
        <v>0</v>
      </c>
      <c r="Z340" s="45">
        <f t="shared" si="92"/>
        <v>0</v>
      </c>
      <c r="AA340" s="45">
        <f t="shared" si="93"/>
        <v>0</v>
      </c>
      <c r="AB340" s="45">
        <f t="shared" si="94"/>
        <v>0</v>
      </c>
      <c r="AC340" s="45">
        <f t="shared" si="95"/>
        <v>0</v>
      </c>
      <c r="AD340" s="45">
        <f t="shared" si="96"/>
        <v>0</v>
      </c>
      <c r="AE340" s="45">
        <f t="shared" si="97"/>
        <v>0</v>
      </c>
      <c r="AF340" s="45">
        <f t="shared" si="98"/>
        <v>0</v>
      </c>
      <c r="AG340" s="45">
        <f t="shared" si="99"/>
        <v>0</v>
      </c>
      <c r="AH340" s="45">
        <f t="shared" si="100"/>
        <v>0</v>
      </c>
      <c r="AI340" s="45">
        <f t="shared" si="101"/>
        <v>0</v>
      </c>
      <c r="AJ340" s="45">
        <f t="shared" si="102"/>
        <v>0</v>
      </c>
      <c r="AK340" s="45">
        <f t="shared" si="103"/>
        <v>0</v>
      </c>
      <c r="AL340" s="45">
        <f t="shared" si="104"/>
        <v>0</v>
      </c>
      <c r="AM340" s="45">
        <f t="shared" si="105"/>
        <v>0</v>
      </c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</row>
    <row r="341" spans="1:63">
      <c r="A341" s="43"/>
      <c r="B341" s="43"/>
      <c r="C341" s="101"/>
      <c r="D341" s="101"/>
      <c r="E341" s="101"/>
      <c r="F341" s="102"/>
      <c r="G341" s="103"/>
      <c r="H341" s="102"/>
      <c r="I341" s="102"/>
      <c r="J341" s="102"/>
      <c r="K341" s="102"/>
      <c r="L341" s="102" t="e">
        <f>IF(J341="WAT",IF(I341="PS","Pumped Storage","Hydro"),VLOOKUP(J341,Instructions!$E$3:$F$42,2,FALSE))</f>
        <v>#N/A</v>
      </c>
      <c r="M341" s="104"/>
      <c r="N341" s="104"/>
      <c r="O341" s="105"/>
      <c r="P341" s="45"/>
      <c r="Q341" s="45"/>
      <c r="R341" s="45">
        <f t="shared" si="86"/>
        <v>0</v>
      </c>
      <c r="S341" s="45">
        <f t="shared" si="85"/>
        <v>0</v>
      </c>
      <c r="T341" s="45">
        <f t="shared" si="85"/>
        <v>0</v>
      </c>
      <c r="U341" s="45">
        <f t="shared" si="87"/>
        <v>0</v>
      </c>
      <c r="V341" s="45">
        <f t="shared" si="88"/>
        <v>0</v>
      </c>
      <c r="W341" s="45">
        <f t="shared" si="89"/>
        <v>0</v>
      </c>
      <c r="X341" s="45">
        <f t="shared" si="90"/>
        <v>0</v>
      </c>
      <c r="Y341" s="45">
        <f t="shared" si="91"/>
        <v>0</v>
      </c>
      <c r="Z341" s="45">
        <f t="shared" si="92"/>
        <v>0</v>
      </c>
      <c r="AA341" s="45">
        <f t="shared" si="93"/>
        <v>0</v>
      </c>
      <c r="AB341" s="45">
        <f t="shared" si="94"/>
        <v>0</v>
      </c>
      <c r="AC341" s="45">
        <f t="shared" si="95"/>
        <v>0</v>
      </c>
      <c r="AD341" s="45">
        <f t="shared" si="96"/>
        <v>0</v>
      </c>
      <c r="AE341" s="45">
        <f t="shared" si="97"/>
        <v>0</v>
      </c>
      <c r="AF341" s="45">
        <f t="shared" si="98"/>
        <v>0</v>
      </c>
      <c r="AG341" s="45">
        <f t="shared" si="99"/>
        <v>0</v>
      </c>
      <c r="AH341" s="45">
        <f t="shared" si="100"/>
        <v>0</v>
      </c>
      <c r="AI341" s="45">
        <f t="shared" si="101"/>
        <v>0</v>
      </c>
      <c r="AJ341" s="45">
        <f t="shared" si="102"/>
        <v>0</v>
      </c>
      <c r="AK341" s="45">
        <f t="shared" si="103"/>
        <v>0</v>
      </c>
      <c r="AL341" s="45">
        <f t="shared" si="104"/>
        <v>0</v>
      </c>
      <c r="AM341" s="45">
        <f t="shared" si="105"/>
        <v>0</v>
      </c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</row>
    <row r="342" spans="1:63">
      <c r="A342" s="43"/>
      <c r="B342" s="43"/>
      <c r="C342" s="101"/>
      <c r="D342" s="101"/>
      <c r="E342" s="101"/>
      <c r="F342" s="102"/>
      <c r="G342" s="103"/>
      <c r="H342" s="102"/>
      <c r="I342" s="102"/>
      <c r="J342" s="102"/>
      <c r="K342" s="102"/>
      <c r="L342" s="102" t="e">
        <f>IF(J342="WAT",IF(I342="PS","Pumped Storage","Hydro"),VLOOKUP(J342,Instructions!$E$3:$F$42,2,FALSE))</f>
        <v>#N/A</v>
      </c>
      <c r="M342" s="104"/>
      <c r="N342" s="104"/>
      <c r="O342" s="105"/>
      <c r="P342" s="45"/>
      <c r="Q342" s="45"/>
      <c r="R342" s="45">
        <f t="shared" si="86"/>
        <v>0</v>
      </c>
      <c r="S342" s="45">
        <f t="shared" si="85"/>
        <v>0</v>
      </c>
      <c r="T342" s="45">
        <f t="shared" si="85"/>
        <v>0</v>
      </c>
      <c r="U342" s="45">
        <f t="shared" si="87"/>
        <v>0</v>
      </c>
      <c r="V342" s="45">
        <f t="shared" si="88"/>
        <v>0</v>
      </c>
      <c r="W342" s="45">
        <f t="shared" si="89"/>
        <v>0</v>
      </c>
      <c r="X342" s="45">
        <f t="shared" si="90"/>
        <v>0</v>
      </c>
      <c r="Y342" s="45">
        <f t="shared" si="91"/>
        <v>0</v>
      </c>
      <c r="Z342" s="45">
        <f t="shared" si="92"/>
        <v>0</v>
      </c>
      <c r="AA342" s="45">
        <f t="shared" si="93"/>
        <v>0</v>
      </c>
      <c r="AB342" s="45">
        <f t="shared" si="94"/>
        <v>0</v>
      </c>
      <c r="AC342" s="45">
        <f t="shared" si="95"/>
        <v>0</v>
      </c>
      <c r="AD342" s="45">
        <f t="shared" si="96"/>
        <v>0</v>
      </c>
      <c r="AE342" s="45">
        <f t="shared" si="97"/>
        <v>0</v>
      </c>
      <c r="AF342" s="45">
        <f t="shared" si="98"/>
        <v>0</v>
      </c>
      <c r="AG342" s="45">
        <f t="shared" si="99"/>
        <v>0</v>
      </c>
      <c r="AH342" s="45">
        <f t="shared" si="100"/>
        <v>0</v>
      </c>
      <c r="AI342" s="45">
        <f t="shared" si="101"/>
        <v>0</v>
      </c>
      <c r="AJ342" s="45">
        <f t="shared" si="102"/>
        <v>0</v>
      </c>
      <c r="AK342" s="45">
        <f t="shared" si="103"/>
        <v>0</v>
      </c>
      <c r="AL342" s="45">
        <f t="shared" si="104"/>
        <v>0</v>
      </c>
      <c r="AM342" s="45">
        <f t="shared" si="105"/>
        <v>0</v>
      </c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</row>
    <row r="343" spans="1:63">
      <c r="A343" s="43"/>
      <c r="B343" s="43"/>
      <c r="C343" s="101"/>
      <c r="D343" s="101"/>
      <c r="E343" s="101"/>
      <c r="F343" s="102"/>
      <c r="G343" s="103"/>
      <c r="H343" s="102"/>
      <c r="I343" s="102"/>
      <c r="J343" s="102"/>
      <c r="K343" s="102"/>
      <c r="L343" s="102" t="e">
        <f>IF(J343="WAT",IF(I343="PS","Pumped Storage","Hydro"),VLOOKUP(J343,Instructions!$E$3:$F$42,2,FALSE))</f>
        <v>#N/A</v>
      </c>
      <c r="M343" s="104"/>
      <c r="N343" s="104"/>
      <c r="O343" s="105"/>
      <c r="P343" s="45"/>
      <c r="Q343" s="45"/>
      <c r="R343" s="45">
        <f t="shared" si="86"/>
        <v>0</v>
      </c>
      <c r="S343" s="45">
        <f t="shared" ref="S343:T362" si="106">R343</f>
        <v>0</v>
      </c>
      <c r="T343" s="45">
        <f t="shared" si="106"/>
        <v>0</v>
      </c>
      <c r="U343" s="45">
        <f t="shared" si="87"/>
        <v>0</v>
      </c>
      <c r="V343" s="45">
        <f t="shared" si="88"/>
        <v>0</v>
      </c>
      <c r="W343" s="45">
        <f t="shared" si="89"/>
        <v>0</v>
      </c>
      <c r="X343" s="45">
        <f t="shared" si="90"/>
        <v>0</v>
      </c>
      <c r="Y343" s="45">
        <f t="shared" si="91"/>
        <v>0</v>
      </c>
      <c r="Z343" s="45">
        <f t="shared" si="92"/>
        <v>0</v>
      </c>
      <c r="AA343" s="45">
        <f t="shared" si="93"/>
        <v>0</v>
      </c>
      <c r="AB343" s="45">
        <f t="shared" si="94"/>
        <v>0</v>
      </c>
      <c r="AC343" s="45">
        <f t="shared" si="95"/>
        <v>0</v>
      </c>
      <c r="AD343" s="45">
        <f t="shared" si="96"/>
        <v>0</v>
      </c>
      <c r="AE343" s="45">
        <f t="shared" si="97"/>
        <v>0</v>
      </c>
      <c r="AF343" s="45">
        <f t="shared" si="98"/>
        <v>0</v>
      </c>
      <c r="AG343" s="45">
        <f t="shared" si="99"/>
        <v>0</v>
      </c>
      <c r="AH343" s="45">
        <f t="shared" si="100"/>
        <v>0</v>
      </c>
      <c r="AI343" s="45">
        <f t="shared" si="101"/>
        <v>0</v>
      </c>
      <c r="AJ343" s="45">
        <f t="shared" si="102"/>
        <v>0</v>
      </c>
      <c r="AK343" s="45">
        <f t="shared" si="103"/>
        <v>0</v>
      </c>
      <c r="AL343" s="45">
        <f t="shared" si="104"/>
        <v>0</v>
      </c>
      <c r="AM343" s="45">
        <f t="shared" si="105"/>
        <v>0</v>
      </c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</row>
    <row r="344" spans="1:63">
      <c r="A344" s="43"/>
      <c r="B344" s="43"/>
      <c r="C344" s="101"/>
      <c r="D344" s="101"/>
      <c r="E344" s="101"/>
      <c r="F344" s="102"/>
      <c r="G344" s="103"/>
      <c r="H344" s="102"/>
      <c r="I344" s="102"/>
      <c r="J344" s="102"/>
      <c r="K344" s="102"/>
      <c r="L344" s="102" t="e">
        <f>IF(J344="WAT",IF(I344="PS","Pumped Storage","Hydro"),VLOOKUP(J344,Instructions!$E$3:$F$42,2,FALSE))</f>
        <v>#N/A</v>
      </c>
      <c r="M344" s="104"/>
      <c r="N344" s="104"/>
      <c r="O344" s="105"/>
      <c r="P344" s="45"/>
      <c r="Q344" s="45"/>
      <c r="R344" s="45">
        <f t="shared" si="86"/>
        <v>0</v>
      </c>
      <c r="S344" s="45">
        <f t="shared" si="106"/>
        <v>0</v>
      </c>
      <c r="T344" s="45">
        <f t="shared" si="106"/>
        <v>0</v>
      </c>
      <c r="U344" s="45">
        <f t="shared" si="87"/>
        <v>0</v>
      </c>
      <c r="V344" s="45">
        <f t="shared" si="88"/>
        <v>0</v>
      </c>
      <c r="W344" s="45">
        <f t="shared" si="89"/>
        <v>0</v>
      </c>
      <c r="X344" s="45">
        <f t="shared" si="90"/>
        <v>0</v>
      </c>
      <c r="Y344" s="45">
        <f t="shared" si="91"/>
        <v>0</v>
      </c>
      <c r="Z344" s="45">
        <f t="shared" si="92"/>
        <v>0</v>
      </c>
      <c r="AA344" s="45">
        <f t="shared" si="93"/>
        <v>0</v>
      </c>
      <c r="AB344" s="45">
        <f t="shared" si="94"/>
        <v>0</v>
      </c>
      <c r="AC344" s="45">
        <f t="shared" si="95"/>
        <v>0</v>
      </c>
      <c r="AD344" s="45">
        <f t="shared" si="96"/>
        <v>0</v>
      </c>
      <c r="AE344" s="45">
        <f t="shared" si="97"/>
        <v>0</v>
      </c>
      <c r="AF344" s="45">
        <f t="shared" si="98"/>
        <v>0</v>
      </c>
      <c r="AG344" s="45">
        <f t="shared" si="99"/>
        <v>0</v>
      </c>
      <c r="AH344" s="45">
        <f t="shared" si="100"/>
        <v>0</v>
      </c>
      <c r="AI344" s="45">
        <f t="shared" si="101"/>
        <v>0</v>
      </c>
      <c r="AJ344" s="45">
        <f t="shared" si="102"/>
        <v>0</v>
      </c>
      <c r="AK344" s="45">
        <f t="shared" si="103"/>
        <v>0</v>
      </c>
      <c r="AL344" s="45">
        <f t="shared" si="104"/>
        <v>0</v>
      </c>
      <c r="AM344" s="45">
        <f t="shared" si="105"/>
        <v>0</v>
      </c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</row>
    <row r="345" spans="1:63">
      <c r="A345" s="43"/>
      <c r="B345" s="43"/>
      <c r="C345" s="101"/>
      <c r="D345" s="101"/>
      <c r="E345" s="101"/>
      <c r="F345" s="102"/>
      <c r="G345" s="103"/>
      <c r="H345" s="102"/>
      <c r="I345" s="102"/>
      <c r="J345" s="102"/>
      <c r="K345" s="102"/>
      <c r="L345" s="102" t="e">
        <f>IF(J345="WAT",IF(I345="PS","Pumped Storage","Hydro"),VLOOKUP(J345,Instructions!$E$3:$F$42,2,FALSE))</f>
        <v>#N/A</v>
      </c>
      <c r="M345" s="104"/>
      <c r="N345" s="104"/>
      <c r="O345" s="105"/>
      <c r="P345" s="45"/>
      <c r="Q345" s="45"/>
      <c r="R345" s="45">
        <f t="shared" si="86"/>
        <v>0</v>
      </c>
      <c r="S345" s="45">
        <f t="shared" si="106"/>
        <v>0</v>
      </c>
      <c r="T345" s="45">
        <f t="shared" si="106"/>
        <v>0</v>
      </c>
      <c r="U345" s="45">
        <f t="shared" si="87"/>
        <v>0</v>
      </c>
      <c r="V345" s="45">
        <f t="shared" si="88"/>
        <v>0</v>
      </c>
      <c r="W345" s="45">
        <f t="shared" si="89"/>
        <v>0</v>
      </c>
      <c r="X345" s="45">
        <f t="shared" si="90"/>
        <v>0</v>
      </c>
      <c r="Y345" s="45">
        <f t="shared" si="91"/>
        <v>0</v>
      </c>
      <c r="Z345" s="45">
        <f t="shared" si="92"/>
        <v>0</v>
      </c>
      <c r="AA345" s="45">
        <f t="shared" si="93"/>
        <v>0</v>
      </c>
      <c r="AB345" s="45">
        <f t="shared" si="94"/>
        <v>0</v>
      </c>
      <c r="AC345" s="45">
        <f t="shared" si="95"/>
        <v>0</v>
      </c>
      <c r="AD345" s="45">
        <f t="shared" si="96"/>
        <v>0</v>
      </c>
      <c r="AE345" s="45">
        <f t="shared" si="97"/>
        <v>0</v>
      </c>
      <c r="AF345" s="45">
        <f t="shared" si="98"/>
        <v>0</v>
      </c>
      <c r="AG345" s="45">
        <f t="shared" si="99"/>
        <v>0</v>
      </c>
      <c r="AH345" s="45">
        <f t="shared" si="100"/>
        <v>0</v>
      </c>
      <c r="AI345" s="45">
        <f t="shared" si="101"/>
        <v>0</v>
      </c>
      <c r="AJ345" s="45">
        <f t="shared" si="102"/>
        <v>0</v>
      </c>
      <c r="AK345" s="45">
        <f t="shared" si="103"/>
        <v>0</v>
      </c>
      <c r="AL345" s="45">
        <f t="shared" si="104"/>
        <v>0</v>
      </c>
      <c r="AM345" s="45">
        <f t="shared" si="105"/>
        <v>0</v>
      </c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</row>
    <row r="346" spans="1:63">
      <c r="A346" s="43"/>
      <c r="B346" s="43"/>
      <c r="C346" s="101"/>
      <c r="D346" s="101"/>
      <c r="E346" s="101"/>
      <c r="F346" s="102"/>
      <c r="G346" s="103"/>
      <c r="H346" s="102"/>
      <c r="I346" s="102"/>
      <c r="J346" s="102"/>
      <c r="K346" s="102"/>
      <c r="L346" s="102" t="e">
        <f>IF(J346="WAT",IF(I346="PS","Pumped Storage","Hydro"),VLOOKUP(J346,Instructions!$E$3:$F$42,2,FALSE))</f>
        <v>#N/A</v>
      </c>
      <c r="M346" s="104"/>
      <c r="N346" s="104"/>
      <c r="O346" s="105"/>
      <c r="P346" s="45"/>
      <c r="Q346" s="45"/>
      <c r="R346" s="45">
        <f t="shared" si="86"/>
        <v>0</v>
      </c>
      <c r="S346" s="45">
        <f t="shared" si="106"/>
        <v>0</v>
      </c>
      <c r="T346" s="45">
        <f t="shared" si="106"/>
        <v>0</v>
      </c>
      <c r="U346" s="45">
        <f t="shared" si="87"/>
        <v>0</v>
      </c>
      <c r="V346" s="45">
        <f t="shared" si="88"/>
        <v>0</v>
      </c>
      <c r="W346" s="45">
        <f t="shared" si="89"/>
        <v>0</v>
      </c>
      <c r="X346" s="45">
        <f t="shared" si="90"/>
        <v>0</v>
      </c>
      <c r="Y346" s="45">
        <f t="shared" si="91"/>
        <v>0</v>
      </c>
      <c r="Z346" s="45">
        <f t="shared" si="92"/>
        <v>0</v>
      </c>
      <c r="AA346" s="45">
        <f t="shared" si="93"/>
        <v>0</v>
      </c>
      <c r="AB346" s="45">
        <f t="shared" si="94"/>
        <v>0</v>
      </c>
      <c r="AC346" s="45">
        <f t="shared" si="95"/>
        <v>0</v>
      </c>
      <c r="AD346" s="45">
        <f t="shared" si="96"/>
        <v>0</v>
      </c>
      <c r="AE346" s="45">
        <f t="shared" si="97"/>
        <v>0</v>
      </c>
      <c r="AF346" s="45">
        <f t="shared" si="98"/>
        <v>0</v>
      </c>
      <c r="AG346" s="45">
        <f t="shared" si="99"/>
        <v>0</v>
      </c>
      <c r="AH346" s="45">
        <f t="shared" si="100"/>
        <v>0</v>
      </c>
      <c r="AI346" s="45">
        <f t="shared" si="101"/>
        <v>0</v>
      </c>
      <c r="AJ346" s="45">
        <f t="shared" si="102"/>
        <v>0</v>
      </c>
      <c r="AK346" s="45">
        <f t="shared" si="103"/>
        <v>0</v>
      </c>
      <c r="AL346" s="45">
        <f t="shared" si="104"/>
        <v>0</v>
      </c>
      <c r="AM346" s="45">
        <f t="shared" si="105"/>
        <v>0</v>
      </c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</row>
    <row r="347" spans="1:63">
      <c r="A347" s="43"/>
      <c r="B347" s="43"/>
      <c r="C347" s="101"/>
      <c r="D347" s="101"/>
      <c r="E347" s="101"/>
      <c r="F347" s="102"/>
      <c r="G347" s="103"/>
      <c r="H347" s="102"/>
      <c r="I347" s="102"/>
      <c r="J347" s="102"/>
      <c r="K347" s="102"/>
      <c r="L347" s="102" t="e">
        <f>IF(J347="WAT",IF(I347="PS","Pumped Storage","Hydro"),VLOOKUP(J347,Instructions!$E$3:$F$42,2,FALSE))</f>
        <v>#N/A</v>
      </c>
      <c r="M347" s="104"/>
      <c r="N347" s="104"/>
      <c r="O347" s="105"/>
      <c r="P347" s="45"/>
      <c r="Q347" s="45"/>
      <c r="R347" s="45">
        <f t="shared" si="86"/>
        <v>0</v>
      </c>
      <c r="S347" s="45">
        <f t="shared" si="106"/>
        <v>0</v>
      </c>
      <c r="T347" s="45">
        <f t="shared" si="106"/>
        <v>0</v>
      </c>
      <c r="U347" s="45">
        <f t="shared" si="87"/>
        <v>0</v>
      </c>
      <c r="V347" s="45">
        <f t="shared" si="88"/>
        <v>0</v>
      </c>
      <c r="W347" s="45">
        <f t="shared" si="89"/>
        <v>0</v>
      </c>
      <c r="X347" s="45">
        <f t="shared" si="90"/>
        <v>0</v>
      </c>
      <c r="Y347" s="45">
        <f t="shared" si="91"/>
        <v>0</v>
      </c>
      <c r="Z347" s="45">
        <f t="shared" si="92"/>
        <v>0</v>
      </c>
      <c r="AA347" s="45">
        <f t="shared" si="93"/>
        <v>0</v>
      </c>
      <c r="AB347" s="45">
        <f t="shared" si="94"/>
        <v>0</v>
      </c>
      <c r="AC347" s="45">
        <f t="shared" si="95"/>
        <v>0</v>
      </c>
      <c r="AD347" s="45">
        <f t="shared" si="96"/>
        <v>0</v>
      </c>
      <c r="AE347" s="45">
        <f t="shared" si="97"/>
        <v>0</v>
      </c>
      <c r="AF347" s="45">
        <f t="shared" si="98"/>
        <v>0</v>
      </c>
      <c r="AG347" s="45">
        <f t="shared" si="99"/>
        <v>0</v>
      </c>
      <c r="AH347" s="45">
        <f t="shared" si="100"/>
        <v>0</v>
      </c>
      <c r="AI347" s="45">
        <f t="shared" si="101"/>
        <v>0</v>
      </c>
      <c r="AJ347" s="45">
        <f t="shared" si="102"/>
        <v>0</v>
      </c>
      <c r="AK347" s="45">
        <f t="shared" si="103"/>
        <v>0</v>
      </c>
      <c r="AL347" s="45">
        <f t="shared" si="104"/>
        <v>0</v>
      </c>
      <c r="AM347" s="45">
        <f t="shared" si="105"/>
        <v>0</v>
      </c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</row>
    <row r="348" spans="1:63">
      <c r="A348" s="43"/>
      <c r="B348" s="43"/>
      <c r="C348" s="101"/>
      <c r="D348" s="101"/>
      <c r="E348" s="101"/>
      <c r="F348" s="102"/>
      <c r="G348" s="103"/>
      <c r="H348" s="102"/>
      <c r="I348" s="102"/>
      <c r="J348" s="102"/>
      <c r="K348" s="102"/>
      <c r="L348" s="102" t="e">
        <f>IF(J348="WAT",IF(I348="PS","Pumped Storage","Hydro"),VLOOKUP(J348,Instructions!$E$3:$F$42,2,FALSE))</f>
        <v>#N/A</v>
      </c>
      <c r="M348" s="104"/>
      <c r="N348" s="104"/>
      <c r="O348" s="105"/>
      <c r="P348" s="45"/>
      <c r="Q348" s="45"/>
      <c r="R348" s="45">
        <f t="shared" si="86"/>
        <v>0</v>
      </c>
      <c r="S348" s="45">
        <f t="shared" si="106"/>
        <v>0</v>
      </c>
      <c r="T348" s="45">
        <f t="shared" si="106"/>
        <v>0</v>
      </c>
      <c r="U348" s="45">
        <f t="shared" si="87"/>
        <v>0</v>
      </c>
      <c r="V348" s="45">
        <f t="shared" si="88"/>
        <v>0</v>
      </c>
      <c r="W348" s="45">
        <f t="shared" si="89"/>
        <v>0</v>
      </c>
      <c r="X348" s="45">
        <f t="shared" si="90"/>
        <v>0</v>
      </c>
      <c r="Y348" s="45">
        <f t="shared" si="91"/>
        <v>0</v>
      </c>
      <c r="Z348" s="45">
        <f t="shared" si="92"/>
        <v>0</v>
      </c>
      <c r="AA348" s="45">
        <f t="shared" si="93"/>
        <v>0</v>
      </c>
      <c r="AB348" s="45">
        <f t="shared" si="94"/>
        <v>0</v>
      </c>
      <c r="AC348" s="45">
        <f t="shared" si="95"/>
        <v>0</v>
      </c>
      <c r="AD348" s="45">
        <f t="shared" si="96"/>
        <v>0</v>
      </c>
      <c r="AE348" s="45">
        <f t="shared" si="97"/>
        <v>0</v>
      </c>
      <c r="AF348" s="45">
        <f t="shared" si="98"/>
        <v>0</v>
      </c>
      <c r="AG348" s="45">
        <f t="shared" si="99"/>
        <v>0</v>
      </c>
      <c r="AH348" s="45">
        <f t="shared" si="100"/>
        <v>0</v>
      </c>
      <c r="AI348" s="45">
        <f t="shared" si="101"/>
        <v>0</v>
      </c>
      <c r="AJ348" s="45">
        <f t="shared" si="102"/>
        <v>0</v>
      </c>
      <c r="AK348" s="45">
        <f t="shared" si="103"/>
        <v>0</v>
      </c>
      <c r="AL348" s="45">
        <f t="shared" si="104"/>
        <v>0</v>
      </c>
      <c r="AM348" s="45">
        <f t="shared" si="105"/>
        <v>0</v>
      </c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</row>
    <row r="349" spans="1:63">
      <c r="A349" s="43"/>
      <c r="B349" s="43"/>
      <c r="C349" s="101"/>
      <c r="D349" s="101"/>
      <c r="E349" s="101"/>
      <c r="F349" s="102"/>
      <c r="G349" s="103"/>
      <c r="H349" s="102"/>
      <c r="I349" s="102"/>
      <c r="J349" s="102"/>
      <c r="K349" s="102"/>
      <c r="L349" s="102" t="e">
        <f>IF(J349="WAT",IF(I349="PS","Pumped Storage","Hydro"),VLOOKUP(J349,Instructions!$E$3:$F$42,2,FALSE))</f>
        <v>#N/A</v>
      </c>
      <c r="M349" s="104"/>
      <c r="N349" s="104"/>
      <c r="O349" s="105"/>
      <c r="P349" s="45"/>
      <c r="Q349" s="45"/>
      <c r="R349" s="45">
        <f t="shared" si="86"/>
        <v>0</v>
      </c>
      <c r="S349" s="45">
        <f t="shared" si="106"/>
        <v>0</v>
      </c>
      <c r="T349" s="45">
        <f t="shared" si="106"/>
        <v>0</v>
      </c>
      <c r="U349" s="45">
        <f t="shared" si="87"/>
        <v>0</v>
      </c>
      <c r="V349" s="45">
        <f t="shared" si="88"/>
        <v>0</v>
      </c>
      <c r="W349" s="45">
        <f t="shared" si="89"/>
        <v>0</v>
      </c>
      <c r="X349" s="45">
        <f t="shared" si="90"/>
        <v>0</v>
      </c>
      <c r="Y349" s="45">
        <f t="shared" si="91"/>
        <v>0</v>
      </c>
      <c r="Z349" s="45">
        <f t="shared" si="92"/>
        <v>0</v>
      </c>
      <c r="AA349" s="45">
        <f t="shared" si="93"/>
        <v>0</v>
      </c>
      <c r="AB349" s="45">
        <f t="shared" si="94"/>
        <v>0</v>
      </c>
      <c r="AC349" s="45">
        <f t="shared" si="95"/>
        <v>0</v>
      </c>
      <c r="AD349" s="45">
        <f t="shared" si="96"/>
        <v>0</v>
      </c>
      <c r="AE349" s="45">
        <f t="shared" si="97"/>
        <v>0</v>
      </c>
      <c r="AF349" s="45">
        <f t="shared" si="98"/>
        <v>0</v>
      </c>
      <c r="AG349" s="45">
        <f t="shared" si="99"/>
        <v>0</v>
      </c>
      <c r="AH349" s="45">
        <f t="shared" si="100"/>
        <v>0</v>
      </c>
      <c r="AI349" s="45">
        <f t="shared" si="101"/>
        <v>0</v>
      </c>
      <c r="AJ349" s="45">
        <f t="shared" si="102"/>
        <v>0</v>
      </c>
      <c r="AK349" s="45">
        <f t="shared" si="103"/>
        <v>0</v>
      </c>
      <c r="AL349" s="45">
        <f t="shared" si="104"/>
        <v>0</v>
      </c>
      <c r="AM349" s="45">
        <f t="shared" si="105"/>
        <v>0</v>
      </c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</row>
    <row r="350" spans="1:63">
      <c r="A350" s="43"/>
      <c r="B350" s="43"/>
      <c r="C350" s="101"/>
      <c r="D350" s="101"/>
      <c r="E350" s="101"/>
      <c r="F350" s="102"/>
      <c r="G350" s="103"/>
      <c r="H350" s="102"/>
      <c r="I350" s="102"/>
      <c r="J350" s="102"/>
      <c r="K350" s="102"/>
      <c r="L350" s="102" t="e">
        <f>IF(J350="WAT",IF(I350="PS","Pumped Storage","Hydro"),VLOOKUP(J350,Instructions!$E$3:$F$42,2,FALSE))</f>
        <v>#N/A</v>
      </c>
      <c r="M350" s="104"/>
      <c r="N350" s="104"/>
      <c r="O350" s="105"/>
      <c r="P350" s="45"/>
      <c r="Q350" s="45"/>
      <c r="R350" s="45">
        <f t="shared" si="86"/>
        <v>0</v>
      </c>
      <c r="S350" s="45">
        <f t="shared" si="106"/>
        <v>0</v>
      </c>
      <c r="T350" s="45">
        <f t="shared" si="106"/>
        <v>0</v>
      </c>
      <c r="U350" s="45">
        <f t="shared" si="87"/>
        <v>0</v>
      </c>
      <c r="V350" s="45">
        <f t="shared" si="88"/>
        <v>0</v>
      </c>
      <c r="W350" s="45">
        <f t="shared" si="89"/>
        <v>0</v>
      </c>
      <c r="X350" s="45">
        <f t="shared" si="90"/>
        <v>0</v>
      </c>
      <c r="Y350" s="45">
        <f t="shared" si="91"/>
        <v>0</v>
      </c>
      <c r="Z350" s="45">
        <f t="shared" si="92"/>
        <v>0</v>
      </c>
      <c r="AA350" s="45">
        <f t="shared" si="93"/>
        <v>0</v>
      </c>
      <c r="AB350" s="45">
        <f t="shared" si="94"/>
        <v>0</v>
      </c>
      <c r="AC350" s="45">
        <f t="shared" si="95"/>
        <v>0</v>
      </c>
      <c r="AD350" s="45">
        <f t="shared" si="96"/>
        <v>0</v>
      </c>
      <c r="AE350" s="45">
        <f t="shared" si="97"/>
        <v>0</v>
      </c>
      <c r="AF350" s="45">
        <f t="shared" si="98"/>
        <v>0</v>
      </c>
      <c r="AG350" s="45">
        <f t="shared" si="99"/>
        <v>0</v>
      </c>
      <c r="AH350" s="45">
        <f t="shared" si="100"/>
        <v>0</v>
      </c>
      <c r="AI350" s="45">
        <f t="shared" si="101"/>
        <v>0</v>
      </c>
      <c r="AJ350" s="45">
        <f t="shared" si="102"/>
        <v>0</v>
      </c>
      <c r="AK350" s="45">
        <f t="shared" si="103"/>
        <v>0</v>
      </c>
      <c r="AL350" s="45">
        <f t="shared" si="104"/>
        <v>0</v>
      </c>
      <c r="AM350" s="45">
        <f t="shared" si="105"/>
        <v>0</v>
      </c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</row>
    <row r="351" spans="1:63">
      <c r="A351" s="43"/>
      <c r="B351" s="43"/>
      <c r="C351" s="101"/>
      <c r="D351" s="101"/>
      <c r="E351" s="101"/>
      <c r="F351" s="102"/>
      <c r="G351" s="103"/>
      <c r="H351" s="102"/>
      <c r="I351" s="102"/>
      <c r="J351" s="102"/>
      <c r="K351" s="102"/>
      <c r="L351" s="102" t="e">
        <f>IF(J351="WAT",IF(I351="PS","Pumped Storage","Hydro"),VLOOKUP(J351,Instructions!$E$3:$F$42,2,FALSE))</f>
        <v>#N/A</v>
      </c>
      <c r="M351" s="104"/>
      <c r="N351" s="104"/>
      <c r="O351" s="105"/>
      <c r="P351" s="45"/>
      <c r="Q351" s="45"/>
      <c r="R351" s="45">
        <f t="shared" si="86"/>
        <v>0</v>
      </c>
      <c r="S351" s="45">
        <f t="shared" si="106"/>
        <v>0</v>
      </c>
      <c r="T351" s="45">
        <f t="shared" si="106"/>
        <v>0</v>
      </c>
      <c r="U351" s="45">
        <f t="shared" si="87"/>
        <v>0</v>
      </c>
      <c r="V351" s="45">
        <f t="shared" si="88"/>
        <v>0</v>
      </c>
      <c r="W351" s="45">
        <f t="shared" si="89"/>
        <v>0</v>
      </c>
      <c r="X351" s="45">
        <f t="shared" si="90"/>
        <v>0</v>
      </c>
      <c r="Y351" s="45">
        <f t="shared" si="91"/>
        <v>0</v>
      </c>
      <c r="Z351" s="45">
        <f t="shared" si="92"/>
        <v>0</v>
      </c>
      <c r="AA351" s="45">
        <f t="shared" si="93"/>
        <v>0</v>
      </c>
      <c r="AB351" s="45">
        <f t="shared" si="94"/>
        <v>0</v>
      </c>
      <c r="AC351" s="45">
        <f t="shared" si="95"/>
        <v>0</v>
      </c>
      <c r="AD351" s="45">
        <f t="shared" si="96"/>
        <v>0</v>
      </c>
      <c r="AE351" s="45">
        <f t="shared" si="97"/>
        <v>0</v>
      </c>
      <c r="AF351" s="45">
        <f t="shared" si="98"/>
        <v>0</v>
      </c>
      <c r="AG351" s="45">
        <f t="shared" si="99"/>
        <v>0</v>
      </c>
      <c r="AH351" s="45">
        <f t="shared" si="100"/>
        <v>0</v>
      </c>
      <c r="AI351" s="45">
        <f t="shared" si="101"/>
        <v>0</v>
      </c>
      <c r="AJ351" s="45">
        <f t="shared" si="102"/>
        <v>0</v>
      </c>
      <c r="AK351" s="45">
        <f t="shared" si="103"/>
        <v>0</v>
      </c>
      <c r="AL351" s="45">
        <f t="shared" si="104"/>
        <v>0</v>
      </c>
      <c r="AM351" s="45">
        <f t="shared" si="105"/>
        <v>0</v>
      </c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</row>
    <row r="352" spans="1:63">
      <c r="A352" s="43"/>
      <c r="B352" s="43"/>
      <c r="C352" s="101"/>
      <c r="D352" s="101"/>
      <c r="E352" s="101"/>
      <c r="F352" s="102"/>
      <c r="G352" s="103"/>
      <c r="H352" s="102"/>
      <c r="I352" s="102"/>
      <c r="J352" s="102"/>
      <c r="K352" s="102"/>
      <c r="L352" s="102" t="e">
        <f>IF(J352="WAT",IF(I352="PS","Pumped Storage","Hydro"),VLOOKUP(J352,Instructions!$E$3:$F$42,2,FALSE))</f>
        <v>#N/A</v>
      </c>
      <c r="M352" s="104"/>
      <c r="N352" s="104"/>
      <c r="O352" s="105"/>
      <c r="P352" s="45"/>
      <c r="Q352" s="45"/>
      <c r="R352" s="45">
        <f t="shared" si="86"/>
        <v>0</v>
      </c>
      <c r="S352" s="45">
        <f t="shared" si="106"/>
        <v>0</v>
      </c>
      <c r="T352" s="45">
        <f t="shared" si="106"/>
        <v>0</v>
      </c>
      <c r="U352" s="45">
        <f t="shared" si="87"/>
        <v>0</v>
      </c>
      <c r="V352" s="45">
        <f t="shared" si="88"/>
        <v>0</v>
      </c>
      <c r="W352" s="45">
        <f t="shared" si="89"/>
        <v>0</v>
      </c>
      <c r="X352" s="45">
        <f t="shared" si="90"/>
        <v>0</v>
      </c>
      <c r="Y352" s="45">
        <f t="shared" si="91"/>
        <v>0</v>
      </c>
      <c r="Z352" s="45">
        <f t="shared" si="92"/>
        <v>0</v>
      </c>
      <c r="AA352" s="45">
        <f t="shared" si="93"/>
        <v>0</v>
      </c>
      <c r="AB352" s="45">
        <f t="shared" si="94"/>
        <v>0</v>
      </c>
      <c r="AC352" s="45">
        <f t="shared" si="95"/>
        <v>0</v>
      </c>
      <c r="AD352" s="45">
        <f t="shared" si="96"/>
        <v>0</v>
      </c>
      <c r="AE352" s="45">
        <f t="shared" si="97"/>
        <v>0</v>
      </c>
      <c r="AF352" s="45">
        <f t="shared" si="98"/>
        <v>0</v>
      </c>
      <c r="AG352" s="45">
        <f t="shared" si="99"/>
        <v>0</v>
      </c>
      <c r="AH352" s="45">
        <f t="shared" si="100"/>
        <v>0</v>
      </c>
      <c r="AI352" s="45">
        <f t="shared" si="101"/>
        <v>0</v>
      </c>
      <c r="AJ352" s="45">
        <f t="shared" si="102"/>
        <v>0</v>
      </c>
      <c r="AK352" s="45">
        <f t="shared" si="103"/>
        <v>0</v>
      </c>
      <c r="AL352" s="45">
        <f t="shared" si="104"/>
        <v>0</v>
      </c>
      <c r="AM352" s="45">
        <f t="shared" si="105"/>
        <v>0</v>
      </c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</row>
    <row r="353" spans="1:63">
      <c r="A353" s="43"/>
      <c r="B353" s="43"/>
      <c r="C353" s="101"/>
      <c r="D353" s="101"/>
      <c r="E353" s="101"/>
      <c r="F353" s="102"/>
      <c r="G353" s="103"/>
      <c r="H353" s="102"/>
      <c r="I353" s="102"/>
      <c r="J353" s="102"/>
      <c r="K353" s="102"/>
      <c r="L353" s="102" t="e">
        <f>IF(J353="WAT",IF(I353="PS","Pumped Storage","Hydro"),VLOOKUP(J353,Instructions!$E$3:$F$42,2,FALSE))</f>
        <v>#N/A</v>
      </c>
      <c r="M353" s="104"/>
      <c r="N353" s="104"/>
      <c r="O353" s="105"/>
      <c r="P353" s="45"/>
      <c r="Q353" s="45"/>
      <c r="R353" s="45">
        <f t="shared" si="86"/>
        <v>0</v>
      </c>
      <c r="S353" s="45">
        <f t="shared" si="106"/>
        <v>0</v>
      </c>
      <c r="T353" s="45">
        <f t="shared" si="106"/>
        <v>0</v>
      </c>
      <c r="U353" s="45">
        <f t="shared" si="87"/>
        <v>0</v>
      </c>
      <c r="V353" s="45">
        <f t="shared" si="88"/>
        <v>0</v>
      </c>
      <c r="W353" s="45">
        <f t="shared" si="89"/>
        <v>0</v>
      </c>
      <c r="X353" s="45">
        <f t="shared" si="90"/>
        <v>0</v>
      </c>
      <c r="Y353" s="45">
        <f t="shared" si="91"/>
        <v>0</v>
      </c>
      <c r="Z353" s="45">
        <f t="shared" si="92"/>
        <v>0</v>
      </c>
      <c r="AA353" s="45">
        <f t="shared" si="93"/>
        <v>0</v>
      </c>
      <c r="AB353" s="45">
        <f t="shared" si="94"/>
        <v>0</v>
      </c>
      <c r="AC353" s="45">
        <f t="shared" si="95"/>
        <v>0</v>
      </c>
      <c r="AD353" s="45">
        <f t="shared" si="96"/>
        <v>0</v>
      </c>
      <c r="AE353" s="45">
        <f t="shared" si="97"/>
        <v>0</v>
      </c>
      <c r="AF353" s="45">
        <f t="shared" si="98"/>
        <v>0</v>
      </c>
      <c r="AG353" s="45">
        <f t="shared" si="99"/>
        <v>0</v>
      </c>
      <c r="AH353" s="45">
        <f t="shared" si="100"/>
        <v>0</v>
      </c>
      <c r="AI353" s="45">
        <f t="shared" si="101"/>
        <v>0</v>
      </c>
      <c r="AJ353" s="45">
        <f t="shared" si="102"/>
        <v>0</v>
      </c>
      <c r="AK353" s="45">
        <f t="shared" si="103"/>
        <v>0</v>
      </c>
      <c r="AL353" s="45">
        <f t="shared" si="104"/>
        <v>0</v>
      </c>
      <c r="AM353" s="45">
        <f t="shared" si="105"/>
        <v>0</v>
      </c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</row>
    <row r="354" spans="1:63">
      <c r="A354" s="43"/>
      <c r="B354" s="43"/>
      <c r="C354" s="101"/>
      <c r="D354" s="101"/>
      <c r="E354" s="101"/>
      <c r="F354" s="102"/>
      <c r="G354" s="103"/>
      <c r="H354" s="102"/>
      <c r="I354" s="102"/>
      <c r="J354" s="102"/>
      <c r="K354" s="102"/>
      <c r="L354" s="102" t="e">
        <f>IF(J354="WAT",IF(I354="PS","Pumped Storage","Hydro"),VLOOKUP(J354,Instructions!$E$3:$F$42,2,FALSE))</f>
        <v>#N/A</v>
      </c>
      <c r="M354" s="104"/>
      <c r="N354" s="104"/>
      <c r="O354" s="105"/>
      <c r="P354" s="45"/>
      <c r="Q354" s="45"/>
      <c r="R354" s="45">
        <f t="shared" si="86"/>
        <v>0</v>
      </c>
      <c r="S354" s="45">
        <f t="shared" si="106"/>
        <v>0</v>
      </c>
      <c r="T354" s="45">
        <f t="shared" si="106"/>
        <v>0</v>
      </c>
      <c r="U354" s="45">
        <f t="shared" si="87"/>
        <v>0</v>
      </c>
      <c r="V354" s="45">
        <f t="shared" si="88"/>
        <v>0</v>
      </c>
      <c r="W354" s="45">
        <f t="shared" si="89"/>
        <v>0</v>
      </c>
      <c r="X354" s="45">
        <f t="shared" si="90"/>
        <v>0</v>
      </c>
      <c r="Y354" s="45">
        <f t="shared" si="91"/>
        <v>0</v>
      </c>
      <c r="Z354" s="45">
        <f t="shared" si="92"/>
        <v>0</v>
      </c>
      <c r="AA354" s="45">
        <f t="shared" si="93"/>
        <v>0</v>
      </c>
      <c r="AB354" s="45">
        <f t="shared" si="94"/>
        <v>0</v>
      </c>
      <c r="AC354" s="45">
        <f t="shared" si="95"/>
        <v>0</v>
      </c>
      <c r="AD354" s="45">
        <f t="shared" si="96"/>
        <v>0</v>
      </c>
      <c r="AE354" s="45">
        <f t="shared" si="97"/>
        <v>0</v>
      </c>
      <c r="AF354" s="45">
        <f t="shared" si="98"/>
        <v>0</v>
      </c>
      <c r="AG354" s="45">
        <f t="shared" si="99"/>
        <v>0</v>
      </c>
      <c r="AH354" s="45">
        <f t="shared" si="100"/>
        <v>0</v>
      </c>
      <c r="AI354" s="45">
        <f t="shared" si="101"/>
        <v>0</v>
      </c>
      <c r="AJ354" s="45">
        <f t="shared" si="102"/>
        <v>0</v>
      </c>
      <c r="AK354" s="45">
        <f t="shared" si="103"/>
        <v>0</v>
      </c>
      <c r="AL354" s="45">
        <f t="shared" si="104"/>
        <v>0</v>
      </c>
      <c r="AM354" s="45">
        <f t="shared" si="105"/>
        <v>0</v>
      </c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</row>
    <row r="355" spans="1:63">
      <c r="A355" s="43"/>
      <c r="B355" s="43"/>
      <c r="C355" s="101"/>
      <c r="D355" s="101"/>
      <c r="E355" s="101"/>
      <c r="F355" s="102"/>
      <c r="G355" s="103"/>
      <c r="H355" s="102"/>
      <c r="I355" s="102"/>
      <c r="J355" s="102"/>
      <c r="K355" s="102"/>
      <c r="L355" s="102" t="e">
        <f>IF(J355="WAT",IF(I355="PS","Pumped Storage","Hydro"),VLOOKUP(J355,Instructions!$E$3:$F$42,2,FALSE))</f>
        <v>#N/A</v>
      </c>
      <c r="M355" s="104"/>
      <c r="N355" s="104"/>
      <c r="O355" s="105"/>
      <c r="P355" s="45"/>
      <c r="Q355" s="45"/>
      <c r="R355" s="45">
        <f t="shared" si="86"/>
        <v>0</v>
      </c>
      <c r="S355" s="45">
        <f t="shared" si="106"/>
        <v>0</v>
      </c>
      <c r="T355" s="45">
        <f t="shared" si="106"/>
        <v>0</v>
      </c>
      <c r="U355" s="45">
        <f t="shared" si="87"/>
        <v>0</v>
      </c>
      <c r="V355" s="45">
        <f t="shared" si="88"/>
        <v>0</v>
      </c>
      <c r="W355" s="45">
        <f t="shared" si="89"/>
        <v>0</v>
      </c>
      <c r="X355" s="45">
        <f t="shared" si="90"/>
        <v>0</v>
      </c>
      <c r="Y355" s="45">
        <f t="shared" si="91"/>
        <v>0</v>
      </c>
      <c r="Z355" s="45">
        <f t="shared" si="92"/>
        <v>0</v>
      </c>
      <c r="AA355" s="45">
        <f t="shared" si="93"/>
        <v>0</v>
      </c>
      <c r="AB355" s="45">
        <f t="shared" si="94"/>
        <v>0</v>
      </c>
      <c r="AC355" s="45">
        <f t="shared" si="95"/>
        <v>0</v>
      </c>
      <c r="AD355" s="45">
        <f t="shared" si="96"/>
        <v>0</v>
      </c>
      <c r="AE355" s="45">
        <f t="shared" si="97"/>
        <v>0</v>
      </c>
      <c r="AF355" s="45">
        <f t="shared" si="98"/>
        <v>0</v>
      </c>
      <c r="AG355" s="45">
        <f t="shared" si="99"/>
        <v>0</v>
      </c>
      <c r="AH355" s="45">
        <f t="shared" si="100"/>
        <v>0</v>
      </c>
      <c r="AI355" s="45">
        <f t="shared" si="101"/>
        <v>0</v>
      </c>
      <c r="AJ355" s="45">
        <f t="shared" si="102"/>
        <v>0</v>
      </c>
      <c r="AK355" s="45">
        <f t="shared" si="103"/>
        <v>0</v>
      </c>
      <c r="AL355" s="45">
        <f t="shared" si="104"/>
        <v>0</v>
      </c>
      <c r="AM355" s="45">
        <f t="shared" si="105"/>
        <v>0</v>
      </c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</row>
    <row r="356" spans="1:63">
      <c r="A356" s="43"/>
      <c r="B356" s="43"/>
      <c r="C356" s="101"/>
      <c r="D356" s="101"/>
      <c r="E356" s="101"/>
      <c r="F356" s="102"/>
      <c r="G356" s="103"/>
      <c r="H356" s="102"/>
      <c r="I356" s="102"/>
      <c r="J356" s="102"/>
      <c r="K356" s="102"/>
      <c r="L356" s="102" t="e">
        <f>IF(J356="WAT",IF(I356="PS","Pumped Storage","Hydro"),VLOOKUP(J356,Instructions!$E$3:$F$42,2,FALSE))</f>
        <v>#N/A</v>
      </c>
      <c r="M356" s="104"/>
      <c r="N356" s="104"/>
      <c r="O356" s="105"/>
      <c r="P356" s="45"/>
      <c r="Q356" s="45"/>
      <c r="R356" s="45">
        <f t="shared" si="86"/>
        <v>0</v>
      </c>
      <c r="S356" s="45">
        <f t="shared" si="106"/>
        <v>0</v>
      </c>
      <c r="T356" s="45">
        <f t="shared" si="106"/>
        <v>0</v>
      </c>
      <c r="U356" s="45">
        <f t="shared" si="87"/>
        <v>0</v>
      </c>
      <c r="V356" s="45">
        <f t="shared" si="88"/>
        <v>0</v>
      </c>
      <c r="W356" s="45">
        <f t="shared" si="89"/>
        <v>0</v>
      </c>
      <c r="X356" s="45">
        <f t="shared" si="90"/>
        <v>0</v>
      </c>
      <c r="Y356" s="45">
        <f t="shared" si="91"/>
        <v>0</v>
      </c>
      <c r="Z356" s="45">
        <f t="shared" si="92"/>
        <v>0</v>
      </c>
      <c r="AA356" s="45">
        <f t="shared" si="93"/>
        <v>0</v>
      </c>
      <c r="AB356" s="45">
        <f t="shared" si="94"/>
        <v>0</v>
      </c>
      <c r="AC356" s="45">
        <f t="shared" si="95"/>
        <v>0</v>
      </c>
      <c r="AD356" s="45">
        <f t="shared" si="96"/>
        <v>0</v>
      </c>
      <c r="AE356" s="45">
        <f t="shared" si="97"/>
        <v>0</v>
      </c>
      <c r="AF356" s="45">
        <f t="shared" si="98"/>
        <v>0</v>
      </c>
      <c r="AG356" s="45">
        <f t="shared" si="99"/>
        <v>0</v>
      </c>
      <c r="AH356" s="45">
        <f t="shared" si="100"/>
        <v>0</v>
      </c>
      <c r="AI356" s="45">
        <f t="shared" si="101"/>
        <v>0</v>
      </c>
      <c r="AJ356" s="45">
        <f t="shared" si="102"/>
        <v>0</v>
      </c>
      <c r="AK356" s="45">
        <f t="shared" si="103"/>
        <v>0</v>
      </c>
      <c r="AL356" s="45">
        <f t="shared" si="104"/>
        <v>0</v>
      </c>
      <c r="AM356" s="45">
        <f t="shared" si="105"/>
        <v>0</v>
      </c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</row>
    <row r="357" spans="1:63">
      <c r="A357" s="43"/>
      <c r="B357" s="43"/>
      <c r="C357" s="101"/>
      <c r="D357" s="101"/>
      <c r="E357" s="101"/>
      <c r="F357" s="102"/>
      <c r="G357" s="103"/>
      <c r="H357" s="102"/>
      <c r="I357" s="102"/>
      <c r="J357" s="102"/>
      <c r="K357" s="102"/>
      <c r="L357" s="102" t="e">
        <f>IF(J357="WAT",IF(I357="PS","Pumped Storage","Hydro"),VLOOKUP(J357,Instructions!$E$3:$F$42,2,FALSE))</f>
        <v>#N/A</v>
      </c>
      <c r="M357" s="104"/>
      <c r="N357" s="104"/>
      <c r="O357" s="105"/>
      <c r="P357" s="45"/>
      <c r="Q357" s="45"/>
      <c r="R357" s="45">
        <f t="shared" si="86"/>
        <v>0</v>
      </c>
      <c r="S357" s="45">
        <f t="shared" si="106"/>
        <v>0</v>
      </c>
      <c r="T357" s="45">
        <f t="shared" si="106"/>
        <v>0</v>
      </c>
      <c r="U357" s="45">
        <f t="shared" si="87"/>
        <v>0</v>
      </c>
      <c r="V357" s="45">
        <f t="shared" si="88"/>
        <v>0</v>
      </c>
      <c r="W357" s="45">
        <f t="shared" si="89"/>
        <v>0</v>
      </c>
      <c r="X357" s="45">
        <f t="shared" si="90"/>
        <v>0</v>
      </c>
      <c r="Y357" s="45">
        <f t="shared" si="91"/>
        <v>0</v>
      </c>
      <c r="Z357" s="45">
        <f t="shared" si="92"/>
        <v>0</v>
      </c>
      <c r="AA357" s="45">
        <f t="shared" si="93"/>
        <v>0</v>
      </c>
      <c r="AB357" s="45">
        <f t="shared" si="94"/>
        <v>0</v>
      </c>
      <c r="AC357" s="45">
        <f t="shared" si="95"/>
        <v>0</v>
      </c>
      <c r="AD357" s="45">
        <f t="shared" si="96"/>
        <v>0</v>
      </c>
      <c r="AE357" s="45">
        <f t="shared" si="97"/>
        <v>0</v>
      </c>
      <c r="AF357" s="45">
        <f t="shared" si="98"/>
        <v>0</v>
      </c>
      <c r="AG357" s="45">
        <f t="shared" si="99"/>
        <v>0</v>
      </c>
      <c r="AH357" s="45">
        <f t="shared" si="100"/>
        <v>0</v>
      </c>
      <c r="AI357" s="45">
        <f t="shared" si="101"/>
        <v>0</v>
      </c>
      <c r="AJ357" s="45">
        <f t="shared" si="102"/>
        <v>0</v>
      </c>
      <c r="AK357" s="45">
        <f t="shared" si="103"/>
        <v>0</v>
      </c>
      <c r="AL357" s="45">
        <f t="shared" si="104"/>
        <v>0</v>
      </c>
      <c r="AM357" s="45">
        <f t="shared" si="105"/>
        <v>0</v>
      </c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</row>
    <row r="358" spans="1:63">
      <c r="A358" s="43"/>
      <c r="B358" s="43"/>
      <c r="C358" s="101"/>
      <c r="D358" s="101"/>
      <c r="E358" s="101"/>
      <c r="F358" s="102"/>
      <c r="G358" s="103"/>
      <c r="H358" s="102"/>
      <c r="I358" s="102"/>
      <c r="J358" s="102"/>
      <c r="K358" s="102"/>
      <c r="L358" s="102" t="e">
        <f>IF(J358="WAT",IF(I358="PS","Pumped Storage","Hydro"),VLOOKUP(J358,Instructions!$E$3:$F$42,2,FALSE))</f>
        <v>#N/A</v>
      </c>
      <c r="M358" s="104"/>
      <c r="N358" s="104"/>
      <c r="O358" s="105"/>
      <c r="P358" s="45"/>
      <c r="Q358" s="45"/>
      <c r="R358" s="45">
        <f t="shared" si="86"/>
        <v>0</v>
      </c>
      <c r="S358" s="45">
        <f t="shared" si="106"/>
        <v>0</v>
      </c>
      <c r="T358" s="45">
        <f t="shared" si="106"/>
        <v>0</v>
      </c>
      <c r="U358" s="45">
        <f t="shared" si="87"/>
        <v>0</v>
      </c>
      <c r="V358" s="45">
        <f t="shared" si="88"/>
        <v>0</v>
      </c>
      <c r="W358" s="45">
        <f t="shared" si="89"/>
        <v>0</v>
      </c>
      <c r="X358" s="45">
        <f t="shared" si="90"/>
        <v>0</v>
      </c>
      <c r="Y358" s="45">
        <f t="shared" si="91"/>
        <v>0</v>
      </c>
      <c r="Z358" s="45">
        <f t="shared" si="92"/>
        <v>0</v>
      </c>
      <c r="AA358" s="45">
        <f t="shared" si="93"/>
        <v>0</v>
      </c>
      <c r="AB358" s="45">
        <f t="shared" si="94"/>
        <v>0</v>
      </c>
      <c r="AC358" s="45">
        <f t="shared" si="95"/>
        <v>0</v>
      </c>
      <c r="AD358" s="45">
        <f t="shared" si="96"/>
        <v>0</v>
      </c>
      <c r="AE358" s="45">
        <f t="shared" si="97"/>
        <v>0</v>
      </c>
      <c r="AF358" s="45">
        <f t="shared" si="98"/>
        <v>0</v>
      </c>
      <c r="AG358" s="45">
        <f t="shared" si="99"/>
        <v>0</v>
      </c>
      <c r="AH358" s="45">
        <f t="shared" si="100"/>
        <v>0</v>
      </c>
      <c r="AI358" s="45">
        <f t="shared" si="101"/>
        <v>0</v>
      </c>
      <c r="AJ358" s="45">
        <f t="shared" si="102"/>
        <v>0</v>
      </c>
      <c r="AK358" s="45">
        <f t="shared" si="103"/>
        <v>0</v>
      </c>
      <c r="AL358" s="45">
        <f t="shared" si="104"/>
        <v>0</v>
      </c>
      <c r="AM358" s="45">
        <f t="shared" si="105"/>
        <v>0</v>
      </c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</row>
    <row r="359" spans="1:63">
      <c r="A359" s="43"/>
      <c r="B359" s="43"/>
      <c r="C359" s="101"/>
      <c r="D359" s="101"/>
      <c r="E359" s="101"/>
      <c r="F359" s="102"/>
      <c r="G359" s="103"/>
      <c r="H359" s="102"/>
      <c r="I359" s="102"/>
      <c r="J359" s="102"/>
      <c r="K359" s="102"/>
      <c r="L359" s="102" t="e">
        <f>IF(J359="WAT",IF(I359="PS","Pumped Storage","Hydro"),VLOOKUP(J359,Instructions!$E$3:$F$42,2,FALSE))</f>
        <v>#N/A</v>
      </c>
      <c r="M359" s="104"/>
      <c r="N359" s="104"/>
      <c r="O359" s="105"/>
      <c r="P359" s="45"/>
      <c r="Q359" s="45"/>
      <c r="R359" s="45">
        <f t="shared" si="86"/>
        <v>0</v>
      </c>
      <c r="S359" s="45">
        <f t="shared" si="106"/>
        <v>0</v>
      </c>
      <c r="T359" s="45">
        <f t="shared" si="106"/>
        <v>0</v>
      </c>
      <c r="U359" s="45">
        <f t="shared" si="87"/>
        <v>0</v>
      </c>
      <c r="V359" s="45">
        <f t="shared" si="88"/>
        <v>0</v>
      </c>
      <c r="W359" s="45">
        <f t="shared" si="89"/>
        <v>0</v>
      </c>
      <c r="X359" s="45">
        <f t="shared" si="90"/>
        <v>0</v>
      </c>
      <c r="Y359" s="45">
        <f t="shared" si="91"/>
        <v>0</v>
      </c>
      <c r="Z359" s="45">
        <f t="shared" si="92"/>
        <v>0</v>
      </c>
      <c r="AA359" s="45">
        <f t="shared" si="93"/>
        <v>0</v>
      </c>
      <c r="AB359" s="45">
        <f t="shared" si="94"/>
        <v>0</v>
      </c>
      <c r="AC359" s="45">
        <f t="shared" si="95"/>
        <v>0</v>
      </c>
      <c r="AD359" s="45">
        <f t="shared" si="96"/>
        <v>0</v>
      </c>
      <c r="AE359" s="45">
        <f t="shared" si="97"/>
        <v>0</v>
      </c>
      <c r="AF359" s="45">
        <f t="shared" si="98"/>
        <v>0</v>
      </c>
      <c r="AG359" s="45">
        <f t="shared" si="99"/>
        <v>0</v>
      </c>
      <c r="AH359" s="45">
        <f t="shared" si="100"/>
        <v>0</v>
      </c>
      <c r="AI359" s="45">
        <f t="shared" si="101"/>
        <v>0</v>
      </c>
      <c r="AJ359" s="45">
        <f t="shared" si="102"/>
        <v>0</v>
      </c>
      <c r="AK359" s="45">
        <f t="shared" si="103"/>
        <v>0</v>
      </c>
      <c r="AL359" s="45">
        <f t="shared" si="104"/>
        <v>0</v>
      </c>
      <c r="AM359" s="45">
        <f t="shared" si="105"/>
        <v>0</v>
      </c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</row>
    <row r="360" spans="1:63">
      <c r="A360" s="43"/>
      <c r="B360" s="43"/>
      <c r="C360" s="101"/>
      <c r="D360" s="101"/>
      <c r="E360" s="101"/>
      <c r="F360" s="102"/>
      <c r="G360" s="103"/>
      <c r="H360" s="102"/>
      <c r="I360" s="102"/>
      <c r="J360" s="102"/>
      <c r="K360" s="102"/>
      <c r="L360" s="102" t="e">
        <f>IF(J360="WAT",IF(I360="PS","Pumped Storage","Hydro"),VLOOKUP(J360,Instructions!$E$3:$F$42,2,FALSE))</f>
        <v>#N/A</v>
      </c>
      <c r="M360" s="104"/>
      <c r="N360" s="104"/>
      <c r="O360" s="105"/>
      <c r="P360" s="45"/>
      <c r="Q360" s="45"/>
      <c r="R360" s="45">
        <f t="shared" si="86"/>
        <v>0</v>
      </c>
      <c r="S360" s="45">
        <f t="shared" si="106"/>
        <v>0</v>
      </c>
      <c r="T360" s="45">
        <f t="shared" si="106"/>
        <v>0</v>
      </c>
      <c r="U360" s="45">
        <f t="shared" si="87"/>
        <v>0</v>
      </c>
      <c r="V360" s="45">
        <f t="shared" si="88"/>
        <v>0</v>
      </c>
      <c r="W360" s="45">
        <f t="shared" si="89"/>
        <v>0</v>
      </c>
      <c r="X360" s="45">
        <f t="shared" si="90"/>
        <v>0</v>
      </c>
      <c r="Y360" s="45">
        <f t="shared" si="91"/>
        <v>0</v>
      </c>
      <c r="Z360" s="45">
        <f t="shared" si="92"/>
        <v>0</v>
      </c>
      <c r="AA360" s="45">
        <f t="shared" si="93"/>
        <v>0</v>
      </c>
      <c r="AB360" s="45">
        <f t="shared" si="94"/>
        <v>0</v>
      </c>
      <c r="AC360" s="45">
        <f t="shared" si="95"/>
        <v>0</v>
      </c>
      <c r="AD360" s="45">
        <f t="shared" si="96"/>
        <v>0</v>
      </c>
      <c r="AE360" s="45">
        <f t="shared" si="97"/>
        <v>0</v>
      </c>
      <c r="AF360" s="45">
        <f t="shared" si="98"/>
        <v>0</v>
      </c>
      <c r="AG360" s="45">
        <f t="shared" si="99"/>
        <v>0</v>
      </c>
      <c r="AH360" s="45">
        <f t="shared" si="100"/>
        <v>0</v>
      </c>
      <c r="AI360" s="45">
        <f t="shared" si="101"/>
        <v>0</v>
      </c>
      <c r="AJ360" s="45">
        <f t="shared" si="102"/>
        <v>0</v>
      </c>
      <c r="AK360" s="45">
        <f t="shared" si="103"/>
        <v>0</v>
      </c>
      <c r="AL360" s="45">
        <f t="shared" si="104"/>
        <v>0</v>
      </c>
      <c r="AM360" s="45">
        <f t="shared" si="105"/>
        <v>0</v>
      </c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</row>
    <row r="361" spans="1:63">
      <c r="A361" s="43"/>
      <c r="B361" s="43"/>
      <c r="C361" s="101"/>
      <c r="D361" s="101"/>
      <c r="E361" s="101"/>
      <c r="F361" s="102"/>
      <c r="G361" s="103"/>
      <c r="H361" s="102"/>
      <c r="I361" s="102"/>
      <c r="J361" s="102"/>
      <c r="K361" s="102"/>
      <c r="L361" s="102" t="e">
        <f>IF(J361="WAT",IF(I361="PS","Pumped Storage","Hydro"),VLOOKUP(J361,Instructions!$E$3:$F$42,2,FALSE))</f>
        <v>#N/A</v>
      </c>
      <c r="M361" s="104"/>
      <c r="N361" s="104"/>
      <c r="O361" s="105"/>
      <c r="P361" s="45"/>
      <c r="Q361" s="45"/>
      <c r="R361" s="45">
        <f t="shared" si="86"/>
        <v>0</v>
      </c>
      <c r="S361" s="45">
        <f t="shared" si="106"/>
        <v>0</v>
      </c>
      <c r="T361" s="45">
        <f t="shared" si="106"/>
        <v>0</v>
      </c>
      <c r="U361" s="45">
        <f t="shared" si="87"/>
        <v>0</v>
      </c>
      <c r="V361" s="45">
        <f t="shared" si="88"/>
        <v>0</v>
      </c>
      <c r="W361" s="45">
        <f t="shared" si="89"/>
        <v>0</v>
      </c>
      <c r="X361" s="45">
        <f t="shared" si="90"/>
        <v>0</v>
      </c>
      <c r="Y361" s="45">
        <f t="shared" si="91"/>
        <v>0</v>
      </c>
      <c r="Z361" s="45">
        <f t="shared" si="92"/>
        <v>0</v>
      </c>
      <c r="AA361" s="45">
        <f t="shared" si="93"/>
        <v>0</v>
      </c>
      <c r="AB361" s="45">
        <f t="shared" si="94"/>
        <v>0</v>
      </c>
      <c r="AC361" s="45">
        <f t="shared" si="95"/>
        <v>0</v>
      </c>
      <c r="AD361" s="45">
        <f t="shared" si="96"/>
        <v>0</v>
      </c>
      <c r="AE361" s="45">
        <f t="shared" si="97"/>
        <v>0</v>
      </c>
      <c r="AF361" s="45">
        <f t="shared" si="98"/>
        <v>0</v>
      </c>
      <c r="AG361" s="45">
        <f t="shared" si="99"/>
        <v>0</v>
      </c>
      <c r="AH361" s="45">
        <f t="shared" si="100"/>
        <v>0</v>
      </c>
      <c r="AI361" s="45">
        <f t="shared" si="101"/>
        <v>0</v>
      </c>
      <c r="AJ361" s="45">
        <f t="shared" si="102"/>
        <v>0</v>
      </c>
      <c r="AK361" s="45">
        <f t="shared" si="103"/>
        <v>0</v>
      </c>
      <c r="AL361" s="45">
        <f t="shared" si="104"/>
        <v>0</v>
      </c>
      <c r="AM361" s="45">
        <f t="shared" si="105"/>
        <v>0</v>
      </c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</row>
    <row r="362" spans="1:63">
      <c r="A362" s="43"/>
      <c r="B362" s="43"/>
      <c r="C362" s="101"/>
      <c r="D362" s="101"/>
      <c r="E362" s="101"/>
      <c r="F362" s="102"/>
      <c r="G362" s="103"/>
      <c r="H362" s="102"/>
      <c r="I362" s="102"/>
      <c r="J362" s="102"/>
      <c r="K362" s="102"/>
      <c r="L362" s="102" t="e">
        <f>IF(J362="WAT",IF(I362="PS","Pumped Storage","Hydro"),VLOOKUP(J362,Instructions!$E$3:$F$42,2,FALSE))</f>
        <v>#N/A</v>
      </c>
      <c r="M362" s="104"/>
      <c r="N362" s="104"/>
      <c r="O362" s="105"/>
      <c r="P362" s="45"/>
      <c r="Q362" s="45"/>
      <c r="R362" s="45">
        <f t="shared" si="86"/>
        <v>0</v>
      </c>
      <c r="S362" s="45">
        <f t="shared" si="106"/>
        <v>0</v>
      </c>
      <c r="T362" s="45">
        <f t="shared" si="106"/>
        <v>0</v>
      </c>
      <c r="U362" s="45">
        <f t="shared" si="87"/>
        <v>0</v>
      </c>
      <c r="V362" s="45">
        <f t="shared" si="88"/>
        <v>0</v>
      </c>
      <c r="W362" s="45">
        <f t="shared" si="89"/>
        <v>0</v>
      </c>
      <c r="X362" s="45">
        <f t="shared" si="90"/>
        <v>0</v>
      </c>
      <c r="Y362" s="45">
        <f t="shared" si="91"/>
        <v>0</v>
      </c>
      <c r="Z362" s="45">
        <f t="shared" si="92"/>
        <v>0</v>
      </c>
      <c r="AA362" s="45">
        <f t="shared" si="93"/>
        <v>0</v>
      </c>
      <c r="AB362" s="45">
        <f t="shared" si="94"/>
        <v>0</v>
      </c>
      <c r="AC362" s="45">
        <f t="shared" si="95"/>
        <v>0</v>
      </c>
      <c r="AD362" s="45">
        <f t="shared" si="96"/>
        <v>0</v>
      </c>
      <c r="AE362" s="45">
        <f t="shared" si="97"/>
        <v>0</v>
      </c>
      <c r="AF362" s="45">
        <f t="shared" si="98"/>
        <v>0</v>
      </c>
      <c r="AG362" s="45">
        <f t="shared" si="99"/>
        <v>0</v>
      </c>
      <c r="AH362" s="45">
        <f t="shared" si="100"/>
        <v>0</v>
      </c>
      <c r="AI362" s="45">
        <f t="shared" si="101"/>
        <v>0</v>
      </c>
      <c r="AJ362" s="45">
        <f t="shared" si="102"/>
        <v>0</v>
      </c>
      <c r="AK362" s="45">
        <f t="shared" si="103"/>
        <v>0</v>
      </c>
      <c r="AL362" s="45">
        <f t="shared" si="104"/>
        <v>0</v>
      </c>
      <c r="AM362" s="45">
        <f t="shared" si="105"/>
        <v>0</v>
      </c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</row>
    <row r="363" spans="1:63">
      <c r="A363" s="43"/>
      <c r="B363" s="43"/>
      <c r="C363" s="101"/>
      <c r="D363" s="101"/>
      <c r="E363" s="101"/>
      <c r="F363" s="102"/>
      <c r="G363" s="103"/>
      <c r="H363" s="102"/>
      <c r="I363" s="102"/>
      <c r="J363" s="102"/>
      <c r="K363" s="102"/>
      <c r="L363" s="102" t="e">
        <f>IF(J363="WAT",IF(I363="PS","Pumped Storage","Hydro"),VLOOKUP(J363,Instructions!$E$3:$F$42,2,FALSE))</f>
        <v>#N/A</v>
      </c>
      <c r="M363" s="104"/>
      <c r="N363" s="104"/>
      <c r="O363" s="105"/>
      <c r="P363" s="45"/>
      <c r="Q363" s="45"/>
      <c r="R363" s="45">
        <f t="shared" si="86"/>
        <v>0</v>
      </c>
      <c r="S363" s="45">
        <f t="shared" ref="S363:T382" si="107">R363</f>
        <v>0</v>
      </c>
      <c r="T363" s="45">
        <f t="shared" si="107"/>
        <v>0</v>
      </c>
      <c r="U363" s="45">
        <f t="shared" si="87"/>
        <v>0</v>
      </c>
      <c r="V363" s="45">
        <f t="shared" si="88"/>
        <v>0</v>
      </c>
      <c r="W363" s="45">
        <f t="shared" si="89"/>
        <v>0</v>
      </c>
      <c r="X363" s="45">
        <f t="shared" si="90"/>
        <v>0</v>
      </c>
      <c r="Y363" s="45">
        <f t="shared" si="91"/>
        <v>0</v>
      </c>
      <c r="Z363" s="45">
        <f t="shared" si="92"/>
        <v>0</v>
      </c>
      <c r="AA363" s="45">
        <f t="shared" si="93"/>
        <v>0</v>
      </c>
      <c r="AB363" s="45">
        <f t="shared" si="94"/>
        <v>0</v>
      </c>
      <c r="AC363" s="45">
        <f t="shared" si="95"/>
        <v>0</v>
      </c>
      <c r="AD363" s="45">
        <f t="shared" si="96"/>
        <v>0</v>
      </c>
      <c r="AE363" s="45">
        <f t="shared" si="97"/>
        <v>0</v>
      </c>
      <c r="AF363" s="45">
        <f t="shared" si="98"/>
        <v>0</v>
      </c>
      <c r="AG363" s="45">
        <f t="shared" si="99"/>
        <v>0</v>
      </c>
      <c r="AH363" s="45">
        <f t="shared" si="100"/>
        <v>0</v>
      </c>
      <c r="AI363" s="45">
        <f t="shared" si="101"/>
        <v>0</v>
      </c>
      <c r="AJ363" s="45">
        <f t="shared" si="102"/>
        <v>0</v>
      </c>
      <c r="AK363" s="45">
        <f t="shared" si="103"/>
        <v>0</v>
      </c>
      <c r="AL363" s="45">
        <f t="shared" si="104"/>
        <v>0</v>
      </c>
      <c r="AM363" s="45">
        <f t="shared" si="105"/>
        <v>0</v>
      </c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</row>
    <row r="364" spans="1:63">
      <c r="A364" s="43"/>
      <c r="B364" s="43"/>
      <c r="C364" s="101"/>
      <c r="D364" s="101"/>
      <c r="E364" s="101"/>
      <c r="F364" s="102"/>
      <c r="G364" s="103"/>
      <c r="H364" s="102"/>
      <c r="I364" s="102"/>
      <c r="J364" s="102"/>
      <c r="K364" s="102"/>
      <c r="L364" s="102" t="e">
        <f>IF(J364="WAT",IF(I364="PS","Pumped Storage","Hydro"),VLOOKUP(J364,Instructions!$E$3:$F$42,2,FALSE))</f>
        <v>#N/A</v>
      </c>
      <c r="M364" s="104"/>
      <c r="N364" s="104"/>
      <c r="O364" s="105"/>
      <c r="P364" s="45"/>
      <c r="Q364" s="45"/>
      <c r="R364" s="45">
        <f t="shared" si="86"/>
        <v>0</v>
      </c>
      <c r="S364" s="45">
        <f t="shared" si="107"/>
        <v>0</v>
      </c>
      <c r="T364" s="45">
        <f t="shared" si="107"/>
        <v>0</v>
      </c>
      <c r="U364" s="45">
        <f t="shared" si="87"/>
        <v>0</v>
      </c>
      <c r="V364" s="45">
        <f t="shared" si="88"/>
        <v>0</v>
      </c>
      <c r="W364" s="45">
        <f t="shared" si="89"/>
        <v>0</v>
      </c>
      <c r="X364" s="45">
        <f t="shared" si="90"/>
        <v>0</v>
      </c>
      <c r="Y364" s="45">
        <f t="shared" si="91"/>
        <v>0</v>
      </c>
      <c r="Z364" s="45">
        <f t="shared" si="92"/>
        <v>0</v>
      </c>
      <c r="AA364" s="45">
        <f t="shared" si="93"/>
        <v>0</v>
      </c>
      <c r="AB364" s="45">
        <f t="shared" si="94"/>
        <v>0</v>
      </c>
      <c r="AC364" s="45">
        <f t="shared" si="95"/>
        <v>0</v>
      </c>
      <c r="AD364" s="45">
        <f t="shared" si="96"/>
        <v>0</v>
      </c>
      <c r="AE364" s="45">
        <f t="shared" si="97"/>
        <v>0</v>
      </c>
      <c r="AF364" s="45">
        <f t="shared" si="98"/>
        <v>0</v>
      </c>
      <c r="AG364" s="45">
        <f t="shared" si="99"/>
        <v>0</v>
      </c>
      <c r="AH364" s="45">
        <f t="shared" si="100"/>
        <v>0</v>
      </c>
      <c r="AI364" s="45">
        <f t="shared" si="101"/>
        <v>0</v>
      </c>
      <c r="AJ364" s="45">
        <f t="shared" si="102"/>
        <v>0</v>
      </c>
      <c r="AK364" s="45">
        <f t="shared" si="103"/>
        <v>0</v>
      </c>
      <c r="AL364" s="45">
        <f t="shared" si="104"/>
        <v>0</v>
      </c>
      <c r="AM364" s="45">
        <f t="shared" si="105"/>
        <v>0</v>
      </c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</row>
    <row r="365" spans="1:63">
      <c r="A365" s="43"/>
      <c r="B365" s="43"/>
      <c r="C365" s="101"/>
      <c r="D365" s="101"/>
      <c r="E365" s="101"/>
      <c r="F365" s="102"/>
      <c r="G365" s="103"/>
      <c r="H365" s="102"/>
      <c r="I365" s="102"/>
      <c r="J365" s="102"/>
      <c r="K365" s="102"/>
      <c r="L365" s="102" t="e">
        <f>IF(J365="WAT",IF(I365="PS","Pumped Storage","Hydro"),VLOOKUP(J365,Instructions!$E$3:$F$42,2,FALSE))</f>
        <v>#N/A</v>
      </c>
      <c r="M365" s="104"/>
      <c r="N365" s="104"/>
      <c r="O365" s="105"/>
      <c r="P365" s="45"/>
      <c r="Q365" s="45"/>
      <c r="R365" s="45">
        <f t="shared" si="86"/>
        <v>0</v>
      </c>
      <c r="S365" s="45">
        <f t="shared" si="107"/>
        <v>0</v>
      </c>
      <c r="T365" s="45">
        <f t="shared" si="107"/>
        <v>0</v>
      </c>
      <c r="U365" s="45">
        <f t="shared" si="87"/>
        <v>0</v>
      </c>
      <c r="V365" s="45">
        <f t="shared" si="88"/>
        <v>0</v>
      </c>
      <c r="W365" s="45">
        <f t="shared" si="89"/>
        <v>0</v>
      </c>
      <c r="X365" s="45">
        <f t="shared" si="90"/>
        <v>0</v>
      </c>
      <c r="Y365" s="45">
        <f t="shared" si="91"/>
        <v>0</v>
      </c>
      <c r="Z365" s="45">
        <f t="shared" si="92"/>
        <v>0</v>
      </c>
      <c r="AA365" s="45">
        <f t="shared" si="93"/>
        <v>0</v>
      </c>
      <c r="AB365" s="45">
        <f t="shared" si="94"/>
        <v>0</v>
      </c>
      <c r="AC365" s="45">
        <f t="shared" si="95"/>
        <v>0</v>
      </c>
      <c r="AD365" s="45">
        <f t="shared" si="96"/>
        <v>0</v>
      </c>
      <c r="AE365" s="45">
        <f t="shared" si="97"/>
        <v>0</v>
      </c>
      <c r="AF365" s="45">
        <f t="shared" si="98"/>
        <v>0</v>
      </c>
      <c r="AG365" s="45">
        <f t="shared" si="99"/>
        <v>0</v>
      </c>
      <c r="AH365" s="45">
        <f t="shared" si="100"/>
        <v>0</v>
      </c>
      <c r="AI365" s="45">
        <f t="shared" si="101"/>
        <v>0</v>
      </c>
      <c r="AJ365" s="45">
        <f t="shared" si="102"/>
        <v>0</v>
      </c>
      <c r="AK365" s="45">
        <f t="shared" si="103"/>
        <v>0</v>
      </c>
      <c r="AL365" s="45">
        <f t="shared" si="104"/>
        <v>0</v>
      </c>
      <c r="AM365" s="45">
        <f t="shared" si="105"/>
        <v>0</v>
      </c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</row>
    <row r="366" spans="1:63">
      <c r="A366" s="43"/>
      <c r="B366" s="43"/>
      <c r="C366" s="101"/>
      <c r="D366" s="101"/>
      <c r="E366" s="101"/>
      <c r="F366" s="102"/>
      <c r="G366" s="103"/>
      <c r="H366" s="102"/>
      <c r="I366" s="102"/>
      <c r="J366" s="102"/>
      <c r="K366" s="102"/>
      <c r="L366" s="102" t="e">
        <f>IF(J366="WAT",IF(I366="PS","Pumped Storage","Hydro"),VLOOKUP(J366,Instructions!$E$3:$F$42,2,FALSE))</f>
        <v>#N/A</v>
      </c>
      <c r="M366" s="104"/>
      <c r="N366" s="104"/>
      <c r="O366" s="105"/>
      <c r="P366" s="45"/>
      <c r="Q366" s="45"/>
      <c r="R366" s="45">
        <f t="shared" si="86"/>
        <v>0</v>
      </c>
      <c r="S366" s="45">
        <f t="shared" si="107"/>
        <v>0</v>
      </c>
      <c r="T366" s="45">
        <f t="shared" si="107"/>
        <v>0</v>
      </c>
      <c r="U366" s="45">
        <f t="shared" si="87"/>
        <v>0</v>
      </c>
      <c r="V366" s="45">
        <f t="shared" si="88"/>
        <v>0</v>
      </c>
      <c r="W366" s="45">
        <f t="shared" si="89"/>
        <v>0</v>
      </c>
      <c r="X366" s="45">
        <f t="shared" si="90"/>
        <v>0</v>
      </c>
      <c r="Y366" s="45">
        <f t="shared" si="91"/>
        <v>0</v>
      </c>
      <c r="Z366" s="45">
        <f t="shared" si="92"/>
        <v>0</v>
      </c>
      <c r="AA366" s="45">
        <f t="shared" si="93"/>
        <v>0</v>
      </c>
      <c r="AB366" s="45">
        <f t="shared" si="94"/>
        <v>0</v>
      </c>
      <c r="AC366" s="45">
        <f t="shared" si="95"/>
        <v>0</v>
      </c>
      <c r="AD366" s="45">
        <f t="shared" si="96"/>
        <v>0</v>
      </c>
      <c r="AE366" s="45">
        <f t="shared" si="97"/>
        <v>0</v>
      </c>
      <c r="AF366" s="45">
        <f t="shared" si="98"/>
        <v>0</v>
      </c>
      <c r="AG366" s="45">
        <f t="shared" si="99"/>
        <v>0</v>
      </c>
      <c r="AH366" s="45">
        <f t="shared" si="100"/>
        <v>0</v>
      </c>
      <c r="AI366" s="45">
        <f t="shared" si="101"/>
        <v>0</v>
      </c>
      <c r="AJ366" s="45">
        <f t="shared" si="102"/>
        <v>0</v>
      </c>
      <c r="AK366" s="45">
        <f t="shared" si="103"/>
        <v>0</v>
      </c>
      <c r="AL366" s="45">
        <f t="shared" si="104"/>
        <v>0</v>
      </c>
      <c r="AM366" s="45">
        <f t="shared" si="105"/>
        <v>0</v>
      </c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</row>
    <row r="367" spans="1:63">
      <c r="A367" s="43"/>
      <c r="B367" s="43"/>
      <c r="C367" s="101"/>
      <c r="D367" s="101"/>
      <c r="E367" s="101"/>
      <c r="F367" s="102"/>
      <c r="G367" s="103"/>
      <c r="H367" s="102"/>
      <c r="I367" s="102"/>
      <c r="J367" s="102"/>
      <c r="K367" s="102"/>
      <c r="L367" s="102" t="e">
        <f>IF(J367="WAT",IF(I367="PS","Pumped Storage","Hydro"),VLOOKUP(J367,Instructions!$E$3:$F$42,2,FALSE))</f>
        <v>#N/A</v>
      </c>
      <c r="M367" s="104"/>
      <c r="N367" s="104"/>
      <c r="O367" s="105"/>
      <c r="P367" s="45"/>
      <c r="Q367" s="45"/>
      <c r="R367" s="45">
        <f t="shared" si="86"/>
        <v>0</v>
      </c>
      <c r="S367" s="45">
        <f t="shared" si="107"/>
        <v>0</v>
      </c>
      <c r="T367" s="45">
        <f t="shared" si="107"/>
        <v>0</v>
      </c>
      <c r="U367" s="45">
        <f t="shared" si="87"/>
        <v>0</v>
      </c>
      <c r="V367" s="45">
        <f t="shared" si="88"/>
        <v>0</v>
      </c>
      <c r="W367" s="45">
        <f t="shared" si="89"/>
        <v>0</v>
      </c>
      <c r="X367" s="45">
        <f t="shared" si="90"/>
        <v>0</v>
      </c>
      <c r="Y367" s="45">
        <f t="shared" si="91"/>
        <v>0</v>
      </c>
      <c r="Z367" s="45">
        <f t="shared" si="92"/>
        <v>0</v>
      </c>
      <c r="AA367" s="45">
        <f t="shared" si="93"/>
        <v>0</v>
      </c>
      <c r="AB367" s="45">
        <f t="shared" si="94"/>
        <v>0</v>
      </c>
      <c r="AC367" s="45">
        <f t="shared" si="95"/>
        <v>0</v>
      </c>
      <c r="AD367" s="45">
        <f t="shared" si="96"/>
        <v>0</v>
      </c>
      <c r="AE367" s="45">
        <f t="shared" si="97"/>
        <v>0</v>
      </c>
      <c r="AF367" s="45">
        <f t="shared" si="98"/>
        <v>0</v>
      </c>
      <c r="AG367" s="45">
        <f t="shared" si="99"/>
        <v>0</v>
      </c>
      <c r="AH367" s="45">
        <f t="shared" si="100"/>
        <v>0</v>
      </c>
      <c r="AI367" s="45">
        <f t="shared" si="101"/>
        <v>0</v>
      </c>
      <c r="AJ367" s="45">
        <f t="shared" si="102"/>
        <v>0</v>
      </c>
      <c r="AK367" s="45">
        <f t="shared" si="103"/>
        <v>0</v>
      </c>
      <c r="AL367" s="45">
        <f t="shared" si="104"/>
        <v>0</v>
      </c>
      <c r="AM367" s="45">
        <f t="shared" si="105"/>
        <v>0</v>
      </c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</row>
    <row r="368" spans="1:63">
      <c r="A368" s="43"/>
      <c r="B368" s="43"/>
      <c r="C368" s="101"/>
      <c r="D368" s="101"/>
      <c r="E368" s="101"/>
      <c r="F368" s="102"/>
      <c r="G368" s="103"/>
      <c r="H368" s="102"/>
      <c r="I368" s="102"/>
      <c r="J368" s="102"/>
      <c r="K368" s="102"/>
      <c r="L368" s="102" t="e">
        <f>IF(J368="WAT",IF(I368="PS","Pumped Storage","Hydro"),VLOOKUP(J368,Instructions!$E$3:$F$42,2,FALSE))</f>
        <v>#N/A</v>
      </c>
      <c r="M368" s="104"/>
      <c r="N368" s="104"/>
      <c r="O368" s="105"/>
      <c r="P368" s="45"/>
      <c r="Q368" s="45"/>
      <c r="R368" s="45">
        <f t="shared" si="86"/>
        <v>0</v>
      </c>
      <c r="S368" s="45">
        <f t="shared" si="107"/>
        <v>0</v>
      </c>
      <c r="T368" s="45">
        <f t="shared" si="107"/>
        <v>0</v>
      </c>
      <c r="U368" s="45">
        <f t="shared" si="87"/>
        <v>0</v>
      </c>
      <c r="V368" s="45">
        <f t="shared" si="88"/>
        <v>0</v>
      </c>
      <c r="W368" s="45">
        <f t="shared" si="89"/>
        <v>0</v>
      </c>
      <c r="X368" s="45">
        <f t="shared" si="90"/>
        <v>0</v>
      </c>
      <c r="Y368" s="45">
        <f t="shared" si="91"/>
        <v>0</v>
      </c>
      <c r="Z368" s="45">
        <f t="shared" si="92"/>
        <v>0</v>
      </c>
      <c r="AA368" s="45">
        <f t="shared" si="93"/>
        <v>0</v>
      </c>
      <c r="AB368" s="45">
        <f t="shared" si="94"/>
        <v>0</v>
      </c>
      <c r="AC368" s="45">
        <f t="shared" si="95"/>
        <v>0</v>
      </c>
      <c r="AD368" s="45">
        <f t="shared" si="96"/>
        <v>0</v>
      </c>
      <c r="AE368" s="45">
        <f t="shared" si="97"/>
        <v>0</v>
      </c>
      <c r="AF368" s="45">
        <f t="shared" si="98"/>
        <v>0</v>
      </c>
      <c r="AG368" s="45">
        <f t="shared" si="99"/>
        <v>0</v>
      </c>
      <c r="AH368" s="45">
        <f t="shared" si="100"/>
        <v>0</v>
      </c>
      <c r="AI368" s="45">
        <f t="shared" si="101"/>
        <v>0</v>
      </c>
      <c r="AJ368" s="45">
        <f t="shared" si="102"/>
        <v>0</v>
      </c>
      <c r="AK368" s="45">
        <f t="shared" si="103"/>
        <v>0</v>
      </c>
      <c r="AL368" s="45">
        <f t="shared" si="104"/>
        <v>0</v>
      </c>
      <c r="AM368" s="45">
        <f t="shared" si="105"/>
        <v>0</v>
      </c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</row>
    <row r="369" spans="1:63">
      <c r="A369" s="43"/>
      <c r="B369" s="43"/>
      <c r="C369" s="101"/>
      <c r="D369" s="101"/>
      <c r="E369" s="101"/>
      <c r="F369" s="102"/>
      <c r="G369" s="103"/>
      <c r="H369" s="102"/>
      <c r="I369" s="102"/>
      <c r="J369" s="102"/>
      <c r="K369" s="102"/>
      <c r="L369" s="102" t="e">
        <f>IF(J369="WAT",IF(I369="PS","Pumped Storage","Hydro"),VLOOKUP(J369,Instructions!$E$3:$F$42,2,FALSE))</f>
        <v>#N/A</v>
      </c>
      <c r="M369" s="104"/>
      <c r="N369" s="104"/>
      <c r="O369" s="105"/>
      <c r="P369" s="45"/>
      <c r="Q369" s="45"/>
      <c r="R369" s="45">
        <f t="shared" si="86"/>
        <v>0</v>
      </c>
      <c r="S369" s="45">
        <f t="shared" si="107"/>
        <v>0</v>
      </c>
      <c r="T369" s="45">
        <f t="shared" si="107"/>
        <v>0</v>
      </c>
      <c r="U369" s="45">
        <f t="shared" si="87"/>
        <v>0</v>
      </c>
      <c r="V369" s="45">
        <f t="shared" si="88"/>
        <v>0</v>
      </c>
      <c r="W369" s="45">
        <f t="shared" si="89"/>
        <v>0</v>
      </c>
      <c r="X369" s="45">
        <f t="shared" si="90"/>
        <v>0</v>
      </c>
      <c r="Y369" s="45">
        <f t="shared" si="91"/>
        <v>0</v>
      </c>
      <c r="Z369" s="45">
        <f t="shared" si="92"/>
        <v>0</v>
      </c>
      <c r="AA369" s="45">
        <f t="shared" si="93"/>
        <v>0</v>
      </c>
      <c r="AB369" s="45">
        <f t="shared" si="94"/>
        <v>0</v>
      </c>
      <c r="AC369" s="45">
        <f t="shared" si="95"/>
        <v>0</v>
      </c>
      <c r="AD369" s="45">
        <f t="shared" si="96"/>
        <v>0</v>
      </c>
      <c r="AE369" s="45">
        <f t="shared" si="97"/>
        <v>0</v>
      </c>
      <c r="AF369" s="45">
        <f t="shared" si="98"/>
        <v>0</v>
      </c>
      <c r="AG369" s="45">
        <f t="shared" si="99"/>
        <v>0</v>
      </c>
      <c r="AH369" s="45">
        <f t="shared" si="100"/>
        <v>0</v>
      </c>
      <c r="AI369" s="45">
        <f t="shared" si="101"/>
        <v>0</v>
      </c>
      <c r="AJ369" s="45">
        <f t="shared" si="102"/>
        <v>0</v>
      </c>
      <c r="AK369" s="45">
        <f t="shared" si="103"/>
        <v>0</v>
      </c>
      <c r="AL369" s="45">
        <f t="shared" si="104"/>
        <v>0</v>
      </c>
      <c r="AM369" s="45">
        <f t="shared" si="105"/>
        <v>0</v>
      </c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</row>
    <row r="370" spans="1:63">
      <c r="A370" s="43"/>
      <c r="B370" s="43"/>
      <c r="C370" s="101"/>
      <c r="D370" s="101"/>
      <c r="E370" s="101"/>
      <c r="F370" s="102"/>
      <c r="G370" s="103"/>
      <c r="H370" s="102"/>
      <c r="I370" s="102"/>
      <c r="J370" s="102"/>
      <c r="K370" s="102"/>
      <c r="L370" s="102" t="e">
        <f>IF(J370="WAT",IF(I370="PS","Pumped Storage","Hydro"),VLOOKUP(J370,Instructions!$E$3:$F$42,2,FALSE))</f>
        <v>#N/A</v>
      </c>
      <c r="M370" s="104"/>
      <c r="N370" s="104"/>
      <c r="O370" s="105"/>
      <c r="P370" s="45"/>
      <c r="Q370" s="45"/>
      <c r="R370" s="45">
        <f t="shared" si="86"/>
        <v>0</v>
      </c>
      <c r="S370" s="45">
        <f t="shared" si="107"/>
        <v>0</v>
      </c>
      <c r="T370" s="45">
        <f t="shared" si="107"/>
        <v>0</v>
      </c>
      <c r="U370" s="45">
        <f t="shared" si="87"/>
        <v>0</v>
      </c>
      <c r="V370" s="45">
        <f t="shared" si="88"/>
        <v>0</v>
      </c>
      <c r="W370" s="45">
        <f t="shared" si="89"/>
        <v>0</v>
      </c>
      <c r="X370" s="45">
        <f t="shared" si="90"/>
        <v>0</v>
      </c>
      <c r="Y370" s="45">
        <f t="shared" si="91"/>
        <v>0</v>
      </c>
      <c r="Z370" s="45">
        <f t="shared" si="92"/>
        <v>0</v>
      </c>
      <c r="AA370" s="45">
        <f t="shared" si="93"/>
        <v>0</v>
      </c>
      <c r="AB370" s="45">
        <f t="shared" si="94"/>
        <v>0</v>
      </c>
      <c r="AC370" s="45">
        <f t="shared" si="95"/>
        <v>0</v>
      </c>
      <c r="AD370" s="45">
        <f t="shared" si="96"/>
        <v>0</v>
      </c>
      <c r="AE370" s="45">
        <f t="shared" si="97"/>
        <v>0</v>
      </c>
      <c r="AF370" s="45">
        <f t="shared" si="98"/>
        <v>0</v>
      </c>
      <c r="AG370" s="45">
        <f t="shared" si="99"/>
        <v>0</v>
      </c>
      <c r="AH370" s="45">
        <f t="shared" si="100"/>
        <v>0</v>
      </c>
      <c r="AI370" s="45">
        <f t="shared" si="101"/>
        <v>0</v>
      </c>
      <c r="AJ370" s="45">
        <f t="shared" si="102"/>
        <v>0</v>
      </c>
      <c r="AK370" s="45">
        <f t="shared" si="103"/>
        <v>0</v>
      </c>
      <c r="AL370" s="45">
        <f t="shared" si="104"/>
        <v>0</v>
      </c>
      <c r="AM370" s="45">
        <f t="shared" si="105"/>
        <v>0</v>
      </c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</row>
    <row r="371" spans="1:63">
      <c r="A371" s="43"/>
      <c r="B371" s="43"/>
      <c r="C371" s="101"/>
      <c r="D371" s="101"/>
      <c r="E371" s="101"/>
      <c r="F371" s="102"/>
      <c r="G371" s="103"/>
      <c r="H371" s="102"/>
      <c r="I371" s="102"/>
      <c r="J371" s="102"/>
      <c r="K371" s="102"/>
      <c r="L371" s="102" t="e">
        <f>IF(J371="WAT",IF(I371="PS","Pumped Storage","Hydro"),VLOOKUP(J371,Instructions!$E$3:$F$42,2,FALSE))</f>
        <v>#N/A</v>
      </c>
      <c r="M371" s="104"/>
      <c r="N371" s="104"/>
      <c r="O371" s="105"/>
      <c r="P371" s="45"/>
      <c r="Q371" s="45"/>
      <c r="R371" s="45">
        <f t="shared" si="86"/>
        <v>0</v>
      </c>
      <c r="S371" s="45">
        <f t="shared" si="107"/>
        <v>0</v>
      </c>
      <c r="T371" s="45">
        <f t="shared" si="107"/>
        <v>0</v>
      </c>
      <c r="U371" s="45">
        <f t="shared" si="87"/>
        <v>0</v>
      </c>
      <c r="V371" s="45">
        <f t="shared" si="88"/>
        <v>0</v>
      </c>
      <c r="W371" s="45">
        <f t="shared" si="89"/>
        <v>0</v>
      </c>
      <c r="X371" s="45">
        <f t="shared" si="90"/>
        <v>0</v>
      </c>
      <c r="Y371" s="45">
        <f t="shared" si="91"/>
        <v>0</v>
      </c>
      <c r="Z371" s="45">
        <f t="shared" si="92"/>
        <v>0</v>
      </c>
      <c r="AA371" s="45">
        <f t="shared" si="93"/>
        <v>0</v>
      </c>
      <c r="AB371" s="45">
        <f t="shared" si="94"/>
        <v>0</v>
      </c>
      <c r="AC371" s="45">
        <f t="shared" si="95"/>
        <v>0</v>
      </c>
      <c r="AD371" s="45">
        <f t="shared" si="96"/>
        <v>0</v>
      </c>
      <c r="AE371" s="45">
        <f t="shared" si="97"/>
        <v>0</v>
      </c>
      <c r="AF371" s="45">
        <f t="shared" si="98"/>
        <v>0</v>
      </c>
      <c r="AG371" s="45">
        <f t="shared" si="99"/>
        <v>0</v>
      </c>
      <c r="AH371" s="45">
        <f t="shared" si="100"/>
        <v>0</v>
      </c>
      <c r="AI371" s="45">
        <f t="shared" si="101"/>
        <v>0</v>
      </c>
      <c r="AJ371" s="45">
        <f t="shared" si="102"/>
        <v>0</v>
      </c>
      <c r="AK371" s="45">
        <f t="shared" si="103"/>
        <v>0</v>
      </c>
      <c r="AL371" s="45">
        <f t="shared" si="104"/>
        <v>0</v>
      </c>
      <c r="AM371" s="45">
        <f t="shared" si="105"/>
        <v>0</v>
      </c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</row>
    <row r="372" spans="1:63">
      <c r="A372" s="43"/>
      <c r="B372" s="43"/>
      <c r="C372" s="101"/>
      <c r="D372" s="101"/>
      <c r="E372" s="101"/>
      <c r="F372" s="102"/>
      <c r="G372" s="103"/>
      <c r="H372" s="102"/>
      <c r="I372" s="102"/>
      <c r="J372" s="102"/>
      <c r="K372" s="102"/>
      <c r="L372" s="102" t="e">
        <f>IF(J372="WAT",IF(I372="PS","Pumped Storage","Hydro"),VLOOKUP(J372,Instructions!$E$3:$F$42,2,FALSE))</f>
        <v>#N/A</v>
      </c>
      <c r="M372" s="104"/>
      <c r="N372" s="104"/>
      <c r="O372" s="105"/>
      <c r="P372" s="45"/>
      <c r="Q372" s="45"/>
      <c r="R372" s="45">
        <f t="shared" si="86"/>
        <v>0</v>
      </c>
      <c r="S372" s="45">
        <f t="shared" si="107"/>
        <v>0</v>
      </c>
      <c r="T372" s="45">
        <f t="shared" si="107"/>
        <v>0</v>
      </c>
      <c r="U372" s="45">
        <f t="shared" si="87"/>
        <v>0</v>
      </c>
      <c r="V372" s="45">
        <f t="shared" si="88"/>
        <v>0</v>
      </c>
      <c r="W372" s="45">
        <f t="shared" si="89"/>
        <v>0</v>
      </c>
      <c r="X372" s="45">
        <f t="shared" si="90"/>
        <v>0</v>
      </c>
      <c r="Y372" s="45">
        <f t="shared" si="91"/>
        <v>0</v>
      </c>
      <c r="Z372" s="45">
        <f t="shared" si="92"/>
        <v>0</v>
      </c>
      <c r="AA372" s="45">
        <f t="shared" si="93"/>
        <v>0</v>
      </c>
      <c r="AB372" s="45">
        <f t="shared" si="94"/>
        <v>0</v>
      </c>
      <c r="AC372" s="45">
        <f t="shared" si="95"/>
        <v>0</v>
      </c>
      <c r="AD372" s="45">
        <f t="shared" si="96"/>
        <v>0</v>
      </c>
      <c r="AE372" s="45">
        <f t="shared" si="97"/>
        <v>0</v>
      </c>
      <c r="AF372" s="45">
        <f t="shared" si="98"/>
        <v>0</v>
      </c>
      <c r="AG372" s="45">
        <f t="shared" si="99"/>
        <v>0</v>
      </c>
      <c r="AH372" s="45">
        <f t="shared" si="100"/>
        <v>0</v>
      </c>
      <c r="AI372" s="45">
        <f t="shared" si="101"/>
        <v>0</v>
      </c>
      <c r="AJ372" s="45">
        <f t="shared" si="102"/>
        <v>0</v>
      </c>
      <c r="AK372" s="45">
        <f t="shared" si="103"/>
        <v>0</v>
      </c>
      <c r="AL372" s="45">
        <f t="shared" si="104"/>
        <v>0</v>
      </c>
      <c r="AM372" s="45">
        <f t="shared" si="105"/>
        <v>0</v>
      </c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</row>
    <row r="373" spans="1:63">
      <c r="A373" s="43"/>
      <c r="B373" s="43"/>
      <c r="C373" s="101"/>
      <c r="D373" s="101"/>
      <c r="E373" s="101"/>
      <c r="F373" s="102"/>
      <c r="G373" s="103"/>
      <c r="H373" s="102"/>
      <c r="I373" s="102"/>
      <c r="J373" s="102"/>
      <c r="K373" s="102"/>
      <c r="L373" s="102" t="e">
        <f>IF(J373="WAT",IF(I373="PS","Pumped Storage","Hydro"),VLOOKUP(J373,Instructions!$E$3:$F$42,2,FALSE))</f>
        <v>#N/A</v>
      </c>
      <c r="M373" s="104"/>
      <c r="N373" s="104"/>
      <c r="O373" s="105"/>
      <c r="P373" s="45"/>
      <c r="Q373" s="45"/>
      <c r="R373" s="45">
        <f t="shared" si="86"/>
        <v>0</v>
      </c>
      <c r="S373" s="45">
        <f t="shared" si="107"/>
        <v>0</v>
      </c>
      <c r="T373" s="45">
        <f t="shared" si="107"/>
        <v>0</v>
      </c>
      <c r="U373" s="45">
        <f t="shared" si="87"/>
        <v>0</v>
      </c>
      <c r="V373" s="45">
        <f t="shared" si="88"/>
        <v>0</v>
      </c>
      <c r="W373" s="45">
        <f t="shared" si="89"/>
        <v>0</v>
      </c>
      <c r="X373" s="45">
        <f t="shared" si="90"/>
        <v>0</v>
      </c>
      <c r="Y373" s="45">
        <f t="shared" si="91"/>
        <v>0</v>
      </c>
      <c r="Z373" s="45">
        <f t="shared" si="92"/>
        <v>0</v>
      </c>
      <c r="AA373" s="45">
        <f t="shared" si="93"/>
        <v>0</v>
      </c>
      <c r="AB373" s="45">
        <f t="shared" si="94"/>
        <v>0</v>
      </c>
      <c r="AC373" s="45">
        <f t="shared" si="95"/>
        <v>0</v>
      </c>
      <c r="AD373" s="45">
        <f t="shared" si="96"/>
        <v>0</v>
      </c>
      <c r="AE373" s="45">
        <f t="shared" si="97"/>
        <v>0</v>
      </c>
      <c r="AF373" s="45">
        <f t="shared" si="98"/>
        <v>0</v>
      </c>
      <c r="AG373" s="45">
        <f t="shared" si="99"/>
        <v>0</v>
      </c>
      <c r="AH373" s="45">
        <f t="shared" si="100"/>
        <v>0</v>
      </c>
      <c r="AI373" s="45">
        <f t="shared" si="101"/>
        <v>0</v>
      </c>
      <c r="AJ373" s="45">
        <f t="shared" si="102"/>
        <v>0</v>
      </c>
      <c r="AK373" s="45">
        <f t="shared" si="103"/>
        <v>0</v>
      </c>
      <c r="AL373" s="45">
        <f t="shared" si="104"/>
        <v>0</v>
      </c>
      <c r="AM373" s="45">
        <f t="shared" si="105"/>
        <v>0</v>
      </c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</row>
    <row r="374" spans="1:63">
      <c r="A374" s="43"/>
      <c r="B374" s="43"/>
      <c r="C374" s="101"/>
      <c r="D374" s="101"/>
      <c r="E374" s="101"/>
      <c r="F374" s="102"/>
      <c r="G374" s="103"/>
      <c r="H374" s="102"/>
      <c r="I374" s="102"/>
      <c r="J374" s="102"/>
      <c r="K374" s="102"/>
      <c r="L374" s="102" t="e">
        <f>IF(J374="WAT",IF(I374="PS","Pumped Storage","Hydro"),VLOOKUP(J374,Instructions!$E$3:$F$42,2,FALSE))</f>
        <v>#N/A</v>
      </c>
      <c r="M374" s="104"/>
      <c r="N374" s="104"/>
      <c r="O374" s="105"/>
      <c r="P374" s="45"/>
      <c r="Q374" s="45"/>
      <c r="R374" s="45">
        <f t="shared" si="86"/>
        <v>0</v>
      </c>
      <c r="S374" s="45">
        <f t="shared" si="107"/>
        <v>0</v>
      </c>
      <c r="T374" s="45">
        <f t="shared" si="107"/>
        <v>0</v>
      </c>
      <c r="U374" s="45">
        <f t="shared" si="87"/>
        <v>0</v>
      </c>
      <c r="V374" s="45">
        <f t="shared" si="88"/>
        <v>0</v>
      </c>
      <c r="W374" s="45">
        <f t="shared" si="89"/>
        <v>0</v>
      </c>
      <c r="X374" s="45">
        <f t="shared" si="90"/>
        <v>0</v>
      </c>
      <c r="Y374" s="45">
        <f t="shared" si="91"/>
        <v>0</v>
      </c>
      <c r="Z374" s="45">
        <f t="shared" si="92"/>
        <v>0</v>
      </c>
      <c r="AA374" s="45">
        <f t="shared" si="93"/>
        <v>0</v>
      </c>
      <c r="AB374" s="45">
        <f t="shared" si="94"/>
        <v>0</v>
      </c>
      <c r="AC374" s="45">
        <f t="shared" si="95"/>
        <v>0</v>
      </c>
      <c r="AD374" s="45">
        <f t="shared" si="96"/>
        <v>0</v>
      </c>
      <c r="AE374" s="45">
        <f t="shared" si="97"/>
        <v>0</v>
      </c>
      <c r="AF374" s="45">
        <f t="shared" si="98"/>
        <v>0</v>
      </c>
      <c r="AG374" s="45">
        <f t="shared" si="99"/>
        <v>0</v>
      </c>
      <c r="AH374" s="45">
        <f t="shared" si="100"/>
        <v>0</v>
      </c>
      <c r="AI374" s="45">
        <f t="shared" si="101"/>
        <v>0</v>
      </c>
      <c r="AJ374" s="45">
        <f t="shared" si="102"/>
        <v>0</v>
      </c>
      <c r="AK374" s="45">
        <f t="shared" si="103"/>
        <v>0</v>
      </c>
      <c r="AL374" s="45">
        <f t="shared" si="104"/>
        <v>0</v>
      </c>
      <c r="AM374" s="45">
        <f t="shared" si="105"/>
        <v>0</v>
      </c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</row>
    <row r="375" spans="1:63">
      <c r="A375" s="43"/>
      <c r="B375" s="43"/>
      <c r="C375" s="101"/>
      <c r="D375" s="101"/>
      <c r="E375" s="101"/>
      <c r="F375" s="102"/>
      <c r="G375" s="103"/>
      <c r="H375" s="102"/>
      <c r="I375" s="102"/>
      <c r="J375" s="102"/>
      <c r="K375" s="102"/>
      <c r="L375" s="102" t="e">
        <f>IF(J375="WAT",IF(I375="PS","Pumped Storage","Hydro"),VLOOKUP(J375,Instructions!$E$3:$F$42,2,FALSE))</f>
        <v>#N/A</v>
      </c>
      <c r="M375" s="104"/>
      <c r="N375" s="104"/>
      <c r="O375" s="105"/>
      <c r="P375" s="45"/>
      <c r="Q375" s="45"/>
      <c r="R375" s="45">
        <f t="shared" si="86"/>
        <v>0</v>
      </c>
      <c r="S375" s="45">
        <f t="shared" si="107"/>
        <v>0</v>
      </c>
      <c r="T375" s="45">
        <f t="shared" si="107"/>
        <v>0</v>
      </c>
      <c r="U375" s="45">
        <f t="shared" si="87"/>
        <v>0</v>
      </c>
      <c r="V375" s="45">
        <f t="shared" si="88"/>
        <v>0</v>
      </c>
      <c r="W375" s="45">
        <f t="shared" si="89"/>
        <v>0</v>
      </c>
      <c r="X375" s="45">
        <f t="shared" si="90"/>
        <v>0</v>
      </c>
      <c r="Y375" s="45">
        <f t="shared" si="91"/>
        <v>0</v>
      </c>
      <c r="Z375" s="45">
        <f t="shared" si="92"/>
        <v>0</v>
      </c>
      <c r="AA375" s="45">
        <f t="shared" si="93"/>
        <v>0</v>
      </c>
      <c r="AB375" s="45">
        <f t="shared" si="94"/>
        <v>0</v>
      </c>
      <c r="AC375" s="45">
        <f t="shared" si="95"/>
        <v>0</v>
      </c>
      <c r="AD375" s="45">
        <f t="shared" si="96"/>
        <v>0</v>
      </c>
      <c r="AE375" s="45">
        <f t="shared" si="97"/>
        <v>0</v>
      </c>
      <c r="AF375" s="45">
        <f t="shared" si="98"/>
        <v>0</v>
      </c>
      <c r="AG375" s="45">
        <f t="shared" si="99"/>
        <v>0</v>
      </c>
      <c r="AH375" s="45">
        <f t="shared" si="100"/>
        <v>0</v>
      </c>
      <c r="AI375" s="45">
        <f t="shared" si="101"/>
        <v>0</v>
      </c>
      <c r="AJ375" s="45">
        <f t="shared" si="102"/>
        <v>0</v>
      </c>
      <c r="AK375" s="45">
        <f t="shared" si="103"/>
        <v>0</v>
      </c>
      <c r="AL375" s="45">
        <f t="shared" si="104"/>
        <v>0</v>
      </c>
      <c r="AM375" s="45">
        <f t="shared" si="105"/>
        <v>0</v>
      </c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</row>
    <row r="376" spans="1:63">
      <c r="A376" s="43"/>
      <c r="B376" s="43"/>
      <c r="C376" s="101"/>
      <c r="D376" s="101"/>
      <c r="E376" s="101"/>
      <c r="F376" s="102"/>
      <c r="G376" s="103"/>
      <c r="H376" s="102"/>
      <c r="I376" s="102"/>
      <c r="J376" s="102"/>
      <c r="K376" s="102"/>
      <c r="L376" s="102" t="e">
        <f>IF(J376="WAT",IF(I376="PS","Pumped Storage","Hydro"),VLOOKUP(J376,Instructions!$E$3:$F$42,2,FALSE))</f>
        <v>#N/A</v>
      </c>
      <c r="M376" s="104"/>
      <c r="N376" s="104"/>
      <c r="O376" s="105"/>
      <c r="P376" s="45"/>
      <c r="Q376" s="45"/>
      <c r="R376" s="45">
        <f t="shared" si="86"/>
        <v>0</v>
      </c>
      <c r="S376" s="45">
        <f t="shared" si="107"/>
        <v>0</v>
      </c>
      <c r="T376" s="45">
        <f t="shared" si="107"/>
        <v>0</v>
      </c>
      <c r="U376" s="45">
        <f t="shared" si="87"/>
        <v>0</v>
      </c>
      <c r="V376" s="45">
        <f t="shared" si="88"/>
        <v>0</v>
      </c>
      <c r="W376" s="45">
        <f t="shared" si="89"/>
        <v>0</v>
      </c>
      <c r="X376" s="45">
        <f t="shared" si="90"/>
        <v>0</v>
      </c>
      <c r="Y376" s="45">
        <f t="shared" si="91"/>
        <v>0</v>
      </c>
      <c r="Z376" s="45">
        <f t="shared" si="92"/>
        <v>0</v>
      </c>
      <c r="AA376" s="45">
        <f t="shared" si="93"/>
        <v>0</v>
      </c>
      <c r="AB376" s="45">
        <f t="shared" si="94"/>
        <v>0</v>
      </c>
      <c r="AC376" s="45">
        <f t="shared" si="95"/>
        <v>0</v>
      </c>
      <c r="AD376" s="45">
        <f t="shared" si="96"/>
        <v>0</v>
      </c>
      <c r="AE376" s="45">
        <f t="shared" si="97"/>
        <v>0</v>
      </c>
      <c r="AF376" s="45">
        <f t="shared" si="98"/>
        <v>0</v>
      </c>
      <c r="AG376" s="45">
        <f t="shared" si="99"/>
        <v>0</v>
      </c>
      <c r="AH376" s="45">
        <f t="shared" si="100"/>
        <v>0</v>
      </c>
      <c r="AI376" s="45">
        <f t="shared" si="101"/>
        <v>0</v>
      </c>
      <c r="AJ376" s="45">
        <f t="shared" si="102"/>
        <v>0</v>
      </c>
      <c r="AK376" s="45">
        <f t="shared" si="103"/>
        <v>0</v>
      </c>
      <c r="AL376" s="45">
        <f t="shared" si="104"/>
        <v>0</v>
      </c>
      <c r="AM376" s="45">
        <f t="shared" si="105"/>
        <v>0</v>
      </c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</row>
    <row r="377" spans="1:63">
      <c r="A377" s="43"/>
      <c r="B377" s="43"/>
      <c r="C377" s="101"/>
      <c r="D377" s="101"/>
      <c r="E377" s="101"/>
      <c r="F377" s="102"/>
      <c r="G377" s="103"/>
      <c r="H377" s="102"/>
      <c r="I377" s="102"/>
      <c r="J377" s="102"/>
      <c r="K377" s="102"/>
      <c r="L377" s="102" t="e">
        <f>IF(J377="WAT",IF(I377="PS","Pumped Storage","Hydro"),VLOOKUP(J377,Instructions!$E$3:$F$42,2,FALSE))</f>
        <v>#N/A</v>
      </c>
      <c r="M377" s="104"/>
      <c r="N377" s="104"/>
      <c r="O377" s="105"/>
      <c r="P377" s="45"/>
      <c r="Q377" s="45"/>
      <c r="R377" s="45">
        <f t="shared" si="86"/>
        <v>0</v>
      </c>
      <c r="S377" s="45">
        <f t="shared" si="107"/>
        <v>0</v>
      </c>
      <c r="T377" s="45">
        <f t="shared" si="107"/>
        <v>0</v>
      </c>
      <c r="U377" s="45">
        <f t="shared" si="87"/>
        <v>0</v>
      </c>
      <c r="V377" s="45">
        <f t="shared" si="88"/>
        <v>0</v>
      </c>
      <c r="W377" s="45">
        <f t="shared" si="89"/>
        <v>0</v>
      </c>
      <c r="X377" s="45">
        <f t="shared" si="90"/>
        <v>0</v>
      </c>
      <c r="Y377" s="45">
        <f t="shared" si="91"/>
        <v>0</v>
      </c>
      <c r="Z377" s="45">
        <f t="shared" si="92"/>
        <v>0</v>
      </c>
      <c r="AA377" s="45">
        <f t="shared" si="93"/>
        <v>0</v>
      </c>
      <c r="AB377" s="45">
        <f t="shared" si="94"/>
        <v>0</v>
      </c>
      <c r="AC377" s="45">
        <f t="shared" si="95"/>
        <v>0</v>
      </c>
      <c r="AD377" s="45">
        <f t="shared" si="96"/>
        <v>0</v>
      </c>
      <c r="AE377" s="45">
        <f t="shared" si="97"/>
        <v>0</v>
      </c>
      <c r="AF377" s="45">
        <f t="shared" si="98"/>
        <v>0</v>
      </c>
      <c r="AG377" s="45">
        <f t="shared" si="99"/>
        <v>0</v>
      </c>
      <c r="AH377" s="45">
        <f t="shared" si="100"/>
        <v>0</v>
      </c>
      <c r="AI377" s="45">
        <f t="shared" si="101"/>
        <v>0</v>
      </c>
      <c r="AJ377" s="45">
        <f t="shared" si="102"/>
        <v>0</v>
      </c>
      <c r="AK377" s="45">
        <f t="shared" si="103"/>
        <v>0</v>
      </c>
      <c r="AL377" s="45">
        <f t="shared" si="104"/>
        <v>0</v>
      </c>
      <c r="AM377" s="45">
        <f t="shared" si="105"/>
        <v>0</v>
      </c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</row>
    <row r="378" spans="1:63">
      <c r="A378" s="43"/>
      <c r="B378" s="43"/>
      <c r="C378" s="101"/>
      <c r="D378" s="101"/>
      <c r="E378" s="101"/>
      <c r="F378" s="102"/>
      <c r="G378" s="103"/>
      <c r="H378" s="102"/>
      <c r="I378" s="102"/>
      <c r="J378" s="102"/>
      <c r="K378" s="102"/>
      <c r="L378" s="102" t="e">
        <f>IF(J378="WAT",IF(I378="PS","Pumped Storage","Hydro"),VLOOKUP(J378,Instructions!$E$3:$F$42,2,FALSE))</f>
        <v>#N/A</v>
      </c>
      <c r="M378" s="104"/>
      <c r="N378" s="104"/>
      <c r="O378" s="105"/>
      <c r="P378" s="45"/>
      <c r="Q378" s="45"/>
      <c r="R378" s="45">
        <f t="shared" si="86"/>
        <v>0</v>
      </c>
      <c r="S378" s="45">
        <f t="shared" si="107"/>
        <v>0</v>
      </c>
      <c r="T378" s="45">
        <f t="shared" si="107"/>
        <v>0</v>
      </c>
      <c r="U378" s="45">
        <f t="shared" si="87"/>
        <v>0</v>
      </c>
      <c r="V378" s="45">
        <f t="shared" si="88"/>
        <v>0</v>
      </c>
      <c r="W378" s="45">
        <f t="shared" si="89"/>
        <v>0</v>
      </c>
      <c r="X378" s="45">
        <f t="shared" si="90"/>
        <v>0</v>
      </c>
      <c r="Y378" s="45">
        <f t="shared" si="91"/>
        <v>0</v>
      </c>
      <c r="Z378" s="45">
        <f t="shared" si="92"/>
        <v>0</v>
      </c>
      <c r="AA378" s="45">
        <f t="shared" si="93"/>
        <v>0</v>
      </c>
      <c r="AB378" s="45">
        <f t="shared" si="94"/>
        <v>0</v>
      </c>
      <c r="AC378" s="45">
        <f t="shared" si="95"/>
        <v>0</v>
      </c>
      <c r="AD378" s="45">
        <f t="shared" si="96"/>
        <v>0</v>
      </c>
      <c r="AE378" s="45">
        <f t="shared" si="97"/>
        <v>0</v>
      </c>
      <c r="AF378" s="45">
        <f t="shared" si="98"/>
        <v>0</v>
      </c>
      <c r="AG378" s="45">
        <f t="shared" si="99"/>
        <v>0</v>
      </c>
      <c r="AH378" s="45">
        <f t="shared" si="100"/>
        <v>0</v>
      </c>
      <c r="AI378" s="45">
        <f t="shared" si="101"/>
        <v>0</v>
      </c>
      <c r="AJ378" s="45">
        <f t="shared" si="102"/>
        <v>0</v>
      </c>
      <c r="AK378" s="45">
        <f t="shared" si="103"/>
        <v>0</v>
      </c>
      <c r="AL378" s="45">
        <f t="shared" si="104"/>
        <v>0</v>
      </c>
      <c r="AM378" s="45">
        <f t="shared" si="105"/>
        <v>0</v>
      </c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</row>
    <row r="379" spans="1:63">
      <c r="A379" s="43"/>
      <c r="B379" s="43"/>
      <c r="C379" s="101"/>
      <c r="D379" s="101"/>
      <c r="E379" s="101"/>
      <c r="F379" s="102"/>
      <c r="G379" s="103"/>
      <c r="H379" s="102"/>
      <c r="I379" s="102"/>
      <c r="J379" s="102"/>
      <c r="K379" s="102"/>
      <c r="L379" s="102" t="e">
        <f>IF(J379="WAT",IF(I379="PS","Pumped Storage","Hydro"),VLOOKUP(J379,Instructions!$E$3:$F$42,2,FALSE))</f>
        <v>#N/A</v>
      </c>
      <c r="M379" s="104"/>
      <c r="N379" s="104"/>
      <c r="O379" s="105"/>
      <c r="P379" s="45"/>
      <c r="Q379" s="45"/>
      <c r="R379" s="45">
        <f t="shared" si="86"/>
        <v>0</v>
      </c>
      <c r="S379" s="45">
        <f t="shared" si="107"/>
        <v>0</v>
      </c>
      <c r="T379" s="45">
        <f t="shared" si="107"/>
        <v>0</v>
      </c>
      <c r="U379" s="45">
        <f t="shared" si="87"/>
        <v>0</v>
      </c>
      <c r="V379" s="45">
        <f t="shared" si="88"/>
        <v>0</v>
      </c>
      <c r="W379" s="45">
        <f t="shared" si="89"/>
        <v>0</v>
      </c>
      <c r="X379" s="45">
        <f t="shared" si="90"/>
        <v>0</v>
      </c>
      <c r="Y379" s="45">
        <f t="shared" si="91"/>
        <v>0</v>
      </c>
      <c r="Z379" s="45">
        <f t="shared" si="92"/>
        <v>0</v>
      </c>
      <c r="AA379" s="45">
        <f t="shared" si="93"/>
        <v>0</v>
      </c>
      <c r="AB379" s="45">
        <f t="shared" si="94"/>
        <v>0</v>
      </c>
      <c r="AC379" s="45">
        <f t="shared" si="95"/>
        <v>0</v>
      </c>
      <c r="AD379" s="45">
        <f t="shared" si="96"/>
        <v>0</v>
      </c>
      <c r="AE379" s="45">
        <f t="shared" si="97"/>
        <v>0</v>
      </c>
      <c r="AF379" s="45">
        <f t="shared" si="98"/>
        <v>0</v>
      </c>
      <c r="AG379" s="45">
        <f t="shared" si="99"/>
        <v>0</v>
      </c>
      <c r="AH379" s="45">
        <f t="shared" si="100"/>
        <v>0</v>
      </c>
      <c r="AI379" s="45">
        <f t="shared" si="101"/>
        <v>0</v>
      </c>
      <c r="AJ379" s="45">
        <f t="shared" si="102"/>
        <v>0</v>
      </c>
      <c r="AK379" s="45">
        <f t="shared" si="103"/>
        <v>0</v>
      </c>
      <c r="AL379" s="45">
        <f t="shared" si="104"/>
        <v>0</v>
      </c>
      <c r="AM379" s="45">
        <f t="shared" si="105"/>
        <v>0</v>
      </c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</row>
    <row r="380" spans="1:63">
      <c r="A380" s="43"/>
      <c r="B380" s="43"/>
      <c r="C380" s="101"/>
      <c r="D380" s="101"/>
      <c r="E380" s="101"/>
      <c r="F380" s="102"/>
      <c r="G380" s="103"/>
      <c r="H380" s="102"/>
      <c r="I380" s="102"/>
      <c r="J380" s="102"/>
      <c r="K380" s="102"/>
      <c r="L380" s="102" t="e">
        <f>IF(J380="WAT",IF(I380="PS","Pumped Storage","Hydro"),VLOOKUP(J380,Instructions!$E$3:$F$42,2,FALSE))</f>
        <v>#N/A</v>
      </c>
      <c r="M380" s="104"/>
      <c r="N380" s="104"/>
      <c r="O380" s="105"/>
      <c r="P380" s="45"/>
      <c r="Q380" s="45"/>
      <c r="R380" s="45">
        <f t="shared" si="86"/>
        <v>0</v>
      </c>
      <c r="S380" s="45">
        <f t="shared" si="107"/>
        <v>0</v>
      </c>
      <c r="T380" s="45">
        <f t="shared" si="107"/>
        <v>0</v>
      </c>
      <c r="U380" s="45">
        <f t="shared" si="87"/>
        <v>0</v>
      </c>
      <c r="V380" s="45">
        <f t="shared" si="88"/>
        <v>0</v>
      </c>
      <c r="W380" s="45">
        <f t="shared" si="89"/>
        <v>0</v>
      </c>
      <c r="X380" s="45">
        <f t="shared" si="90"/>
        <v>0</v>
      </c>
      <c r="Y380" s="45">
        <f t="shared" si="91"/>
        <v>0</v>
      </c>
      <c r="Z380" s="45">
        <f t="shared" si="92"/>
        <v>0</v>
      </c>
      <c r="AA380" s="45">
        <f t="shared" si="93"/>
        <v>0</v>
      </c>
      <c r="AB380" s="45">
        <f t="shared" si="94"/>
        <v>0</v>
      </c>
      <c r="AC380" s="45">
        <f t="shared" si="95"/>
        <v>0</v>
      </c>
      <c r="AD380" s="45">
        <f t="shared" si="96"/>
        <v>0</v>
      </c>
      <c r="AE380" s="45">
        <f t="shared" si="97"/>
        <v>0</v>
      </c>
      <c r="AF380" s="45">
        <f t="shared" si="98"/>
        <v>0</v>
      </c>
      <c r="AG380" s="45">
        <f t="shared" si="99"/>
        <v>0</v>
      </c>
      <c r="AH380" s="45">
        <f t="shared" si="100"/>
        <v>0</v>
      </c>
      <c r="AI380" s="45">
        <f t="shared" si="101"/>
        <v>0</v>
      </c>
      <c r="AJ380" s="45">
        <f t="shared" si="102"/>
        <v>0</v>
      </c>
      <c r="AK380" s="45">
        <f t="shared" si="103"/>
        <v>0</v>
      </c>
      <c r="AL380" s="45">
        <f t="shared" si="104"/>
        <v>0</v>
      </c>
      <c r="AM380" s="45">
        <f t="shared" si="105"/>
        <v>0</v>
      </c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</row>
    <row r="381" spans="1:63">
      <c r="A381" s="43"/>
      <c r="B381" s="43"/>
      <c r="C381" s="101"/>
      <c r="D381" s="101"/>
      <c r="E381" s="101"/>
      <c r="F381" s="102"/>
      <c r="G381" s="103"/>
      <c r="H381" s="102"/>
      <c r="I381" s="102"/>
      <c r="J381" s="102"/>
      <c r="K381" s="102"/>
      <c r="L381" s="102" t="e">
        <f>IF(J381="WAT",IF(I381="PS","Pumped Storage","Hydro"),VLOOKUP(J381,Instructions!$E$3:$F$42,2,FALSE))</f>
        <v>#N/A</v>
      </c>
      <c r="M381" s="104"/>
      <c r="N381" s="104"/>
      <c r="O381" s="105"/>
      <c r="P381" s="45"/>
      <c r="Q381" s="45"/>
      <c r="R381" s="45">
        <f t="shared" si="86"/>
        <v>0</v>
      </c>
      <c r="S381" s="45">
        <f t="shared" si="107"/>
        <v>0</v>
      </c>
      <c r="T381" s="45">
        <f t="shared" si="107"/>
        <v>0</v>
      </c>
      <c r="U381" s="45">
        <f t="shared" si="87"/>
        <v>0</v>
      </c>
      <c r="V381" s="45">
        <f t="shared" si="88"/>
        <v>0</v>
      </c>
      <c r="W381" s="45">
        <f t="shared" si="89"/>
        <v>0</v>
      </c>
      <c r="X381" s="45">
        <f t="shared" si="90"/>
        <v>0</v>
      </c>
      <c r="Y381" s="45">
        <f t="shared" si="91"/>
        <v>0</v>
      </c>
      <c r="Z381" s="45">
        <f t="shared" si="92"/>
        <v>0</v>
      </c>
      <c r="AA381" s="45">
        <f t="shared" si="93"/>
        <v>0</v>
      </c>
      <c r="AB381" s="45">
        <f t="shared" si="94"/>
        <v>0</v>
      </c>
      <c r="AC381" s="45">
        <f t="shared" si="95"/>
        <v>0</v>
      </c>
      <c r="AD381" s="45">
        <f t="shared" si="96"/>
        <v>0</v>
      </c>
      <c r="AE381" s="45">
        <f t="shared" si="97"/>
        <v>0</v>
      </c>
      <c r="AF381" s="45">
        <f t="shared" si="98"/>
        <v>0</v>
      </c>
      <c r="AG381" s="45">
        <f t="shared" si="99"/>
        <v>0</v>
      </c>
      <c r="AH381" s="45">
        <f t="shared" si="100"/>
        <v>0</v>
      </c>
      <c r="AI381" s="45">
        <f t="shared" si="101"/>
        <v>0</v>
      </c>
      <c r="AJ381" s="45">
        <f t="shared" si="102"/>
        <v>0</v>
      </c>
      <c r="AK381" s="45">
        <f t="shared" si="103"/>
        <v>0</v>
      </c>
      <c r="AL381" s="45">
        <f t="shared" si="104"/>
        <v>0</v>
      </c>
      <c r="AM381" s="45">
        <f t="shared" si="105"/>
        <v>0</v>
      </c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</row>
    <row r="382" spans="1:63">
      <c r="A382" s="43"/>
      <c r="B382" s="43"/>
      <c r="C382" s="101"/>
      <c r="D382" s="101"/>
      <c r="E382" s="101"/>
      <c r="F382" s="102"/>
      <c r="G382" s="103"/>
      <c r="H382" s="102"/>
      <c r="I382" s="102"/>
      <c r="J382" s="102"/>
      <c r="K382" s="102"/>
      <c r="L382" s="102" t="e">
        <f>IF(J382="WAT",IF(I382="PS","Pumped Storage","Hydro"),VLOOKUP(J382,Instructions!$E$3:$F$42,2,FALSE))</f>
        <v>#N/A</v>
      </c>
      <c r="M382" s="104"/>
      <c r="N382" s="104"/>
      <c r="O382" s="105"/>
      <c r="P382" s="45"/>
      <c r="Q382" s="45"/>
      <c r="R382" s="45">
        <f t="shared" si="86"/>
        <v>0</v>
      </c>
      <c r="S382" s="45">
        <f t="shared" si="107"/>
        <v>0</v>
      </c>
      <c r="T382" s="45">
        <f t="shared" si="107"/>
        <v>0</v>
      </c>
      <c r="U382" s="45">
        <f t="shared" si="87"/>
        <v>0</v>
      </c>
      <c r="V382" s="45">
        <f t="shared" si="88"/>
        <v>0</v>
      </c>
      <c r="W382" s="45">
        <f t="shared" si="89"/>
        <v>0</v>
      </c>
      <c r="X382" s="45">
        <f t="shared" si="90"/>
        <v>0</v>
      </c>
      <c r="Y382" s="45">
        <f t="shared" si="91"/>
        <v>0</v>
      </c>
      <c r="Z382" s="45">
        <f t="shared" si="92"/>
        <v>0</v>
      </c>
      <c r="AA382" s="45">
        <f t="shared" si="93"/>
        <v>0</v>
      </c>
      <c r="AB382" s="45">
        <f t="shared" si="94"/>
        <v>0</v>
      </c>
      <c r="AC382" s="45">
        <f t="shared" si="95"/>
        <v>0</v>
      </c>
      <c r="AD382" s="45">
        <f t="shared" si="96"/>
        <v>0</v>
      </c>
      <c r="AE382" s="45">
        <f t="shared" si="97"/>
        <v>0</v>
      </c>
      <c r="AF382" s="45">
        <f t="shared" si="98"/>
        <v>0</v>
      </c>
      <c r="AG382" s="45">
        <f t="shared" si="99"/>
        <v>0</v>
      </c>
      <c r="AH382" s="45">
        <f t="shared" si="100"/>
        <v>0</v>
      </c>
      <c r="AI382" s="45">
        <f t="shared" si="101"/>
        <v>0</v>
      </c>
      <c r="AJ382" s="45">
        <f t="shared" si="102"/>
        <v>0</v>
      </c>
      <c r="AK382" s="45">
        <f t="shared" si="103"/>
        <v>0</v>
      </c>
      <c r="AL382" s="45">
        <f t="shared" si="104"/>
        <v>0</v>
      </c>
      <c r="AM382" s="45">
        <f t="shared" si="105"/>
        <v>0</v>
      </c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</row>
    <row r="383" spans="1:63">
      <c r="A383" s="43"/>
      <c r="B383" s="43"/>
      <c r="C383" s="101"/>
      <c r="D383" s="101"/>
      <c r="E383" s="101"/>
      <c r="F383" s="102"/>
      <c r="G383" s="103"/>
      <c r="H383" s="102"/>
      <c r="I383" s="102"/>
      <c r="J383" s="102"/>
      <c r="K383" s="102"/>
      <c r="L383" s="102" t="e">
        <f>IF(J383="WAT",IF(I383="PS","Pumped Storage","Hydro"),VLOOKUP(J383,Instructions!$E$3:$F$42,2,FALSE))</f>
        <v>#N/A</v>
      </c>
      <c r="M383" s="104"/>
      <c r="N383" s="104"/>
      <c r="O383" s="105"/>
      <c r="P383" s="45"/>
      <c r="Q383" s="45"/>
      <c r="R383" s="45">
        <f t="shared" si="86"/>
        <v>0</v>
      </c>
      <c r="S383" s="45">
        <f t="shared" ref="S383:T402" si="108">R383</f>
        <v>0</v>
      </c>
      <c r="T383" s="45">
        <f t="shared" si="108"/>
        <v>0</v>
      </c>
      <c r="U383" s="45">
        <f t="shared" si="87"/>
        <v>0</v>
      </c>
      <c r="V383" s="45">
        <f t="shared" si="88"/>
        <v>0</v>
      </c>
      <c r="W383" s="45">
        <f t="shared" si="89"/>
        <v>0</v>
      </c>
      <c r="X383" s="45">
        <f t="shared" si="90"/>
        <v>0</v>
      </c>
      <c r="Y383" s="45">
        <f t="shared" si="91"/>
        <v>0</v>
      </c>
      <c r="Z383" s="45">
        <f t="shared" si="92"/>
        <v>0</v>
      </c>
      <c r="AA383" s="45">
        <f t="shared" si="93"/>
        <v>0</v>
      </c>
      <c r="AB383" s="45">
        <f t="shared" si="94"/>
        <v>0</v>
      </c>
      <c r="AC383" s="45">
        <f t="shared" si="95"/>
        <v>0</v>
      </c>
      <c r="AD383" s="45">
        <f t="shared" si="96"/>
        <v>0</v>
      </c>
      <c r="AE383" s="45">
        <f t="shared" si="97"/>
        <v>0</v>
      </c>
      <c r="AF383" s="45">
        <f t="shared" si="98"/>
        <v>0</v>
      </c>
      <c r="AG383" s="45">
        <f t="shared" si="99"/>
        <v>0</v>
      </c>
      <c r="AH383" s="45">
        <f t="shared" si="100"/>
        <v>0</v>
      </c>
      <c r="AI383" s="45">
        <f t="shared" si="101"/>
        <v>0</v>
      </c>
      <c r="AJ383" s="45">
        <f t="shared" si="102"/>
        <v>0</v>
      </c>
      <c r="AK383" s="45">
        <f t="shared" si="103"/>
        <v>0</v>
      </c>
      <c r="AL383" s="45">
        <f t="shared" si="104"/>
        <v>0</v>
      </c>
      <c r="AM383" s="45">
        <f t="shared" si="105"/>
        <v>0</v>
      </c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</row>
    <row r="384" spans="1:63">
      <c r="A384" s="43"/>
      <c r="B384" s="43"/>
      <c r="C384" s="101"/>
      <c r="D384" s="101"/>
      <c r="E384" s="101"/>
      <c r="F384" s="102"/>
      <c r="G384" s="103"/>
      <c r="H384" s="102"/>
      <c r="I384" s="102"/>
      <c r="J384" s="102"/>
      <c r="K384" s="102"/>
      <c r="L384" s="102" t="e">
        <f>IF(J384="WAT",IF(I384="PS","Pumped Storage","Hydro"),VLOOKUP(J384,Instructions!$E$3:$F$42,2,FALSE))</f>
        <v>#N/A</v>
      </c>
      <c r="M384" s="104"/>
      <c r="N384" s="104"/>
      <c r="O384" s="105"/>
      <c r="P384" s="45"/>
      <c r="Q384" s="45"/>
      <c r="R384" s="45">
        <f t="shared" si="86"/>
        <v>0</v>
      </c>
      <c r="S384" s="45">
        <f t="shared" si="108"/>
        <v>0</v>
      </c>
      <c r="T384" s="45">
        <f t="shared" si="108"/>
        <v>0</v>
      </c>
      <c r="U384" s="45">
        <f t="shared" si="87"/>
        <v>0</v>
      </c>
      <c r="V384" s="45">
        <f t="shared" si="88"/>
        <v>0</v>
      </c>
      <c r="W384" s="45">
        <f t="shared" si="89"/>
        <v>0</v>
      </c>
      <c r="X384" s="45">
        <f t="shared" si="90"/>
        <v>0</v>
      </c>
      <c r="Y384" s="45">
        <f t="shared" si="91"/>
        <v>0</v>
      </c>
      <c r="Z384" s="45">
        <f t="shared" si="92"/>
        <v>0</v>
      </c>
      <c r="AA384" s="45">
        <f t="shared" si="93"/>
        <v>0</v>
      </c>
      <c r="AB384" s="45">
        <f t="shared" si="94"/>
        <v>0</v>
      </c>
      <c r="AC384" s="45">
        <f t="shared" si="95"/>
        <v>0</v>
      </c>
      <c r="AD384" s="45">
        <f t="shared" si="96"/>
        <v>0</v>
      </c>
      <c r="AE384" s="45">
        <f t="shared" si="97"/>
        <v>0</v>
      </c>
      <c r="AF384" s="45">
        <f t="shared" si="98"/>
        <v>0</v>
      </c>
      <c r="AG384" s="45">
        <f t="shared" si="99"/>
        <v>0</v>
      </c>
      <c r="AH384" s="45">
        <f t="shared" si="100"/>
        <v>0</v>
      </c>
      <c r="AI384" s="45">
        <f t="shared" si="101"/>
        <v>0</v>
      </c>
      <c r="AJ384" s="45">
        <f t="shared" si="102"/>
        <v>0</v>
      </c>
      <c r="AK384" s="45">
        <f t="shared" si="103"/>
        <v>0</v>
      </c>
      <c r="AL384" s="45">
        <f t="shared" si="104"/>
        <v>0</v>
      </c>
      <c r="AM384" s="45">
        <f t="shared" si="105"/>
        <v>0</v>
      </c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</row>
    <row r="385" spans="1:63">
      <c r="A385" s="43"/>
      <c r="B385" s="43"/>
      <c r="C385" s="101"/>
      <c r="D385" s="101"/>
      <c r="E385" s="101"/>
      <c r="F385" s="102"/>
      <c r="G385" s="103"/>
      <c r="H385" s="102"/>
      <c r="I385" s="102"/>
      <c r="J385" s="102"/>
      <c r="K385" s="102"/>
      <c r="L385" s="102" t="e">
        <f>IF(J385="WAT",IF(I385="PS","Pumped Storage","Hydro"),VLOOKUP(J385,Instructions!$E$3:$F$42,2,FALSE))</f>
        <v>#N/A</v>
      </c>
      <c r="M385" s="104"/>
      <c r="N385" s="104"/>
      <c r="O385" s="105"/>
      <c r="P385" s="45"/>
      <c r="Q385" s="45"/>
      <c r="R385" s="45">
        <f t="shared" si="86"/>
        <v>0</v>
      </c>
      <c r="S385" s="45">
        <f t="shared" si="108"/>
        <v>0</v>
      </c>
      <c r="T385" s="45">
        <f t="shared" si="108"/>
        <v>0</v>
      </c>
      <c r="U385" s="45">
        <f t="shared" si="87"/>
        <v>0</v>
      </c>
      <c r="V385" s="45">
        <f t="shared" si="88"/>
        <v>0</v>
      </c>
      <c r="W385" s="45">
        <f t="shared" si="89"/>
        <v>0</v>
      </c>
      <c r="X385" s="45">
        <f t="shared" si="90"/>
        <v>0</v>
      </c>
      <c r="Y385" s="45">
        <f t="shared" si="91"/>
        <v>0</v>
      </c>
      <c r="Z385" s="45">
        <f t="shared" si="92"/>
        <v>0</v>
      </c>
      <c r="AA385" s="45">
        <f t="shared" si="93"/>
        <v>0</v>
      </c>
      <c r="AB385" s="45">
        <f t="shared" si="94"/>
        <v>0</v>
      </c>
      <c r="AC385" s="45">
        <f t="shared" si="95"/>
        <v>0</v>
      </c>
      <c r="AD385" s="45">
        <f t="shared" si="96"/>
        <v>0</v>
      </c>
      <c r="AE385" s="45">
        <f t="shared" si="97"/>
        <v>0</v>
      </c>
      <c r="AF385" s="45">
        <f t="shared" si="98"/>
        <v>0</v>
      </c>
      <c r="AG385" s="45">
        <f t="shared" si="99"/>
        <v>0</v>
      </c>
      <c r="AH385" s="45">
        <f t="shared" si="100"/>
        <v>0</v>
      </c>
      <c r="AI385" s="45">
        <f t="shared" si="101"/>
        <v>0</v>
      </c>
      <c r="AJ385" s="45">
        <f t="shared" si="102"/>
        <v>0</v>
      </c>
      <c r="AK385" s="45">
        <f t="shared" si="103"/>
        <v>0</v>
      </c>
      <c r="AL385" s="45">
        <f t="shared" si="104"/>
        <v>0</v>
      </c>
      <c r="AM385" s="45">
        <f t="shared" si="105"/>
        <v>0</v>
      </c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</row>
    <row r="386" spans="1:63">
      <c r="A386" s="43"/>
      <c r="B386" s="43"/>
      <c r="C386" s="101"/>
      <c r="D386" s="101"/>
      <c r="E386" s="101"/>
      <c r="F386" s="102"/>
      <c r="G386" s="103"/>
      <c r="H386" s="102"/>
      <c r="I386" s="102"/>
      <c r="J386" s="102"/>
      <c r="K386" s="102"/>
      <c r="L386" s="102" t="e">
        <f>IF(J386="WAT",IF(I386="PS","Pumped Storage","Hydro"),VLOOKUP(J386,Instructions!$E$3:$F$42,2,FALSE))</f>
        <v>#N/A</v>
      </c>
      <c r="M386" s="104"/>
      <c r="N386" s="104"/>
      <c r="O386" s="105"/>
      <c r="P386" s="45"/>
      <c r="Q386" s="45"/>
      <c r="R386" s="45">
        <f t="shared" si="86"/>
        <v>0</v>
      </c>
      <c r="S386" s="45">
        <f t="shared" si="108"/>
        <v>0</v>
      </c>
      <c r="T386" s="45">
        <f t="shared" si="108"/>
        <v>0</v>
      </c>
      <c r="U386" s="45">
        <f t="shared" si="87"/>
        <v>0</v>
      </c>
      <c r="V386" s="45">
        <f t="shared" si="88"/>
        <v>0</v>
      </c>
      <c r="W386" s="45">
        <f t="shared" si="89"/>
        <v>0</v>
      </c>
      <c r="X386" s="45">
        <f t="shared" si="90"/>
        <v>0</v>
      </c>
      <c r="Y386" s="45">
        <f t="shared" si="91"/>
        <v>0</v>
      </c>
      <c r="Z386" s="45">
        <f t="shared" si="92"/>
        <v>0</v>
      </c>
      <c r="AA386" s="45">
        <f t="shared" si="93"/>
        <v>0</v>
      </c>
      <c r="AB386" s="45">
        <f t="shared" si="94"/>
        <v>0</v>
      </c>
      <c r="AC386" s="45">
        <f t="shared" si="95"/>
        <v>0</v>
      </c>
      <c r="AD386" s="45">
        <f t="shared" si="96"/>
        <v>0</v>
      </c>
      <c r="AE386" s="45">
        <f t="shared" si="97"/>
        <v>0</v>
      </c>
      <c r="AF386" s="45">
        <f t="shared" si="98"/>
        <v>0</v>
      </c>
      <c r="AG386" s="45">
        <f t="shared" si="99"/>
        <v>0</v>
      </c>
      <c r="AH386" s="45">
        <f t="shared" si="100"/>
        <v>0</v>
      </c>
      <c r="AI386" s="45">
        <f t="shared" si="101"/>
        <v>0</v>
      </c>
      <c r="AJ386" s="45">
        <f t="shared" si="102"/>
        <v>0</v>
      </c>
      <c r="AK386" s="45">
        <f t="shared" si="103"/>
        <v>0</v>
      </c>
      <c r="AL386" s="45">
        <f t="shared" si="104"/>
        <v>0</v>
      </c>
      <c r="AM386" s="45">
        <f t="shared" si="105"/>
        <v>0</v>
      </c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</row>
    <row r="387" spans="1:63">
      <c r="A387" s="43"/>
      <c r="B387" s="43"/>
      <c r="C387" s="101"/>
      <c r="D387" s="101"/>
      <c r="E387" s="101"/>
      <c r="F387" s="102"/>
      <c r="G387" s="103"/>
      <c r="H387" s="102"/>
      <c r="I387" s="102"/>
      <c r="J387" s="102"/>
      <c r="K387" s="102"/>
      <c r="L387" s="102" t="e">
        <f>IF(J387="WAT",IF(I387="PS","Pumped Storage","Hydro"),VLOOKUP(J387,Instructions!$E$3:$F$42,2,FALSE))</f>
        <v>#N/A</v>
      </c>
      <c r="M387" s="104"/>
      <c r="N387" s="104"/>
      <c r="O387" s="105"/>
      <c r="P387" s="45"/>
      <c r="Q387" s="45"/>
      <c r="R387" s="45">
        <f t="shared" si="86"/>
        <v>0</v>
      </c>
      <c r="S387" s="45">
        <f t="shared" si="108"/>
        <v>0</v>
      </c>
      <c r="T387" s="45">
        <f t="shared" si="108"/>
        <v>0</v>
      </c>
      <c r="U387" s="45">
        <f t="shared" si="87"/>
        <v>0</v>
      </c>
      <c r="V387" s="45">
        <f t="shared" si="88"/>
        <v>0</v>
      </c>
      <c r="W387" s="45">
        <f t="shared" si="89"/>
        <v>0</v>
      </c>
      <c r="X387" s="45">
        <f t="shared" si="90"/>
        <v>0</v>
      </c>
      <c r="Y387" s="45">
        <f t="shared" si="91"/>
        <v>0</v>
      </c>
      <c r="Z387" s="45">
        <f t="shared" si="92"/>
        <v>0</v>
      </c>
      <c r="AA387" s="45">
        <f t="shared" si="93"/>
        <v>0</v>
      </c>
      <c r="AB387" s="45">
        <f t="shared" si="94"/>
        <v>0</v>
      </c>
      <c r="AC387" s="45">
        <f t="shared" si="95"/>
        <v>0</v>
      </c>
      <c r="AD387" s="45">
        <f t="shared" si="96"/>
        <v>0</v>
      </c>
      <c r="AE387" s="45">
        <f t="shared" si="97"/>
        <v>0</v>
      </c>
      <c r="AF387" s="45">
        <f t="shared" si="98"/>
        <v>0</v>
      </c>
      <c r="AG387" s="45">
        <f t="shared" si="99"/>
        <v>0</v>
      </c>
      <c r="AH387" s="45">
        <f t="shared" si="100"/>
        <v>0</v>
      </c>
      <c r="AI387" s="45">
        <f t="shared" si="101"/>
        <v>0</v>
      </c>
      <c r="AJ387" s="45">
        <f t="shared" si="102"/>
        <v>0</v>
      </c>
      <c r="AK387" s="45">
        <f t="shared" si="103"/>
        <v>0</v>
      </c>
      <c r="AL387" s="45">
        <f t="shared" si="104"/>
        <v>0</v>
      </c>
      <c r="AM387" s="45">
        <f t="shared" si="105"/>
        <v>0</v>
      </c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</row>
    <row r="388" spans="1:63">
      <c r="A388" s="43"/>
      <c r="B388" s="43"/>
      <c r="C388" s="101"/>
      <c r="D388" s="101"/>
      <c r="E388" s="101"/>
      <c r="F388" s="102"/>
      <c r="G388" s="103"/>
      <c r="H388" s="102"/>
      <c r="I388" s="102"/>
      <c r="J388" s="102"/>
      <c r="K388" s="102"/>
      <c r="L388" s="102" t="e">
        <f>IF(J388="WAT",IF(I388="PS","Pumped Storage","Hydro"),VLOOKUP(J388,Instructions!$E$3:$F$42,2,FALSE))</f>
        <v>#N/A</v>
      </c>
      <c r="M388" s="104"/>
      <c r="N388" s="104"/>
      <c r="O388" s="105"/>
      <c r="P388" s="45"/>
      <c r="Q388" s="45"/>
      <c r="R388" s="45">
        <f t="shared" ref="R388:R451" si="109">P388</f>
        <v>0</v>
      </c>
      <c r="S388" s="45">
        <f t="shared" si="108"/>
        <v>0</v>
      </c>
      <c r="T388" s="45">
        <f t="shared" si="108"/>
        <v>0</v>
      </c>
      <c r="U388" s="45">
        <f t="shared" ref="U388:U451" si="110">T388</f>
        <v>0</v>
      </c>
      <c r="V388" s="45">
        <f t="shared" ref="V388:V451" si="111">U388</f>
        <v>0</v>
      </c>
      <c r="W388" s="45">
        <f t="shared" ref="W388:W451" si="112">V388</f>
        <v>0</v>
      </c>
      <c r="X388" s="45">
        <f t="shared" ref="X388:X451" si="113">W388</f>
        <v>0</v>
      </c>
      <c r="Y388" s="45">
        <f t="shared" ref="Y388:Y451" si="114">X388</f>
        <v>0</v>
      </c>
      <c r="Z388" s="45">
        <f t="shared" ref="Z388:Z451" si="115">Y388</f>
        <v>0</v>
      </c>
      <c r="AA388" s="45">
        <f t="shared" ref="AA388:AA451" si="116">Z388</f>
        <v>0</v>
      </c>
      <c r="AB388" s="45">
        <f t="shared" ref="AB388:AB451" si="117">AA388</f>
        <v>0</v>
      </c>
      <c r="AC388" s="45">
        <f t="shared" ref="AC388:AC451" si="118">Q388</f>
        <v>0</v>
      </c>
      <c r="AD388" s="45">
        <f t="shared" ref="AD388:AD451" si="119">AC388</f>
        <v>0</v>
      </c>
      <c r="AE388" s="45">
        <f t="shared" ref="AE388:AE451" si="120">AD388</f>
        <v>0</v>
      </c>
      <c r="AF388" s="45">
        <f t="shared" ref="AF388:AF451" si="121">AE388</f>
        <v>0</v>
      </c>
      <c r="AG388" s="45">
        <f t="shared" ref="AG388:AG451" si="122">AF388</f>
        <v>0</v>
      </c>
      <c r="AH388" s="45">
        <f t="shared" ref="AH388:AH451" si="123">AG388</f>
        <v>0</v>
      </c>
      <c r="AI388" s="45">
        <f t="shared" ref="AI388:AI451" si="124">AH388</f>
        <v>0</v>
      </c>
      <c r="AJ388" s="45">
        <f t="shared" ref="AJ388:AJ451" si="125">AI388</f>
        <v>0</v>
      </c>
      <c r="AK388" s="45">
        <f t="shared" ref="AK388:AK451" si="126">AJ388</f>
        <v>0</v>
      </c>
      <c r="AL388" s="45">
        <f t="shared" ref="AL388:AL451" si="127">AK388</f>
        <v>0</v>
      </c>
      <c r="AM388" s="45">
        <f t="shared" ref="AM388:AM451" si="128">AL388</f>
        <v>0</v>
      </c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</row>
    <row r="389" spans="1:63">
      <c r="A389" s="43"/>
      <c r="B389" s="43"/>
      <c r="C389" s="101"/>
      <c r="D389" s="101"/>
      <c r="E389" s="101"/>
      <c r="F389" s="102"/>
      <c r="G389" s="103"/>
      <c r="H389" s="102"/>
      <c r="I389" s="102"/>
      <c r="J389" s="102"/>
      <c r="K389" s="102"/>
      <c r="L389" s="102" t="e">
        <f>IF(J389="WAT",IF(I389="PS","Pumped Storage","Hydro"),VLOOKUP(J389,Instructions!$E$3:$F$42,2,FALSE))</f>
        <v>#N/A</v>
      </c>
      <c r="M389" s="104"/>
      <c r="N389" s="104"/>
      <c r="O389" s="105"/>
      <c r="P389" s="45"/>
      <c r="Q389" s="45"/>
      <c r="R389" s="45">
        <f t="shared" si="109"/>
        <v>0</v>
      </c>
      <c r="S389" s="45">
        <f t="shared" si="108"/>
        <v>0</v>
      </c>
      <c r="T389" s="45">
        <f t="shared" si="108"/>
        <v>0</v>
      </c>
      <c r="U389" s="45">
        <f t="shared" si="110"/>
        <v>0</v>
      </c>
      <c r="V389" s="45">
        <f t="shared" si="111"/>
        <v>0</v>
      </c>
      <c r="W389" s="45">
        <f t="shared" si="112"/>
        <v>0</v>
      </c>
      <c r="X389" s="45">
        <f t="shared" si="113"/>
        <v>0</v>
      </c>
      <c r="Y389" s="45">
        <f t="shared" si="114"/>
        <v>0</v>
      </c>
      <c r="Z389" s="45">
        <f t="shared" si="115"/>
        <v>0</v>
      </c>
      <c r="AA389" s="45">
        <f t="shared" si="116"/>
        <v>0</v>
      </c>
      <c r="AB389" s="45">
        <f t="shared" si="117"/>
        <v>0</v>
      </c>
      <c r="AC389" s="45">
        <f t="shared" si="118"/>
        <v>0</v>
      </c>
      <c r="AD389" s="45">
        <f t="shared" si="119"/>
        <v>0</v>
      </c>
      <c r="AE389" s="45">
        <f t="shared" si="120"/>
        <v>0</v>
      </c>
      <c r="AF389" s="45">
        <f t="shared" si="121"/>
        <v>0</v>
      </c>
      <c r="AG389" s="45">
        <f t="shared" si="122"/>
        <v>0</v>
      </c>
      <c r="AH389" s="45">
        <f t="shared" si="123"/>
        <v>0</v>
      </c>
      <c r="AI389" s="45">
        <f t="shared" si="124"/>
        <v>0</v>
      </c>
      <c r="AJ389" s="45">
        <f t="shared" si="125"/>
        <v>0</v>
      </c>
      <c r="AK389" s="45">
        <f t="shared" si="126"/>
        <v>0</v>
      </c>
      <c r="AL389" s="45">
        <f t="shared" si="127"/>
        <v>0</v>
      </c>
      <c r="AM389" s="45">
        <f t="shared" si="128"/>
        <v>0</v>
      </c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</row>
    <row r="390" spans="1:63">
      <c r="A390" s="43"/>
      <c r="B390" s="43"/>
      <c r="C390" s="101"/>
      <c r="D390" s="101"/>
      <c r="E390" s="101"/>
      <c r="F390" s="102"/>
      <c r="G390" s="103"/>
      <c r="H390" s="102"/>
      <c r="I390" s="102"/>
      <c r="J390" s="102"/>
      <c r="K390" s="102"/>
      <c r="L390" s="102" t="e">
        <f>IF(J390="WAT",IF(I390="PS","Pumped Storage","Hydro"),VLOOKUP(J390,Instructions!$E$3:$F$42,2,FALSE))</f>
        <v>#N/A</v>
      </c>
      <c r="M390" s="104"/>
      <c r="N390" s="104"/>
      <c r="O390" s="105"/>
      <c r="P390" s="45"/>
      <c r="Q390" s="45"/>
      <c r="R390" s="45">
        <f t="shared" si="109"/>
        <v>0</v>
      </c>
      <c r="S390" s="45">
        <f t="shared" si="108"/>
        <v>0</v>
      </c>
      <c r="T390" s="45">
        <f t="shared" si="108"/>
        <v>0</v>
      </c>
      <c r="U390" s="45">
        <f t="shared" si="110"/>
        <v>0</v>
      </c>
      <c r="V390" s="45">
        <f t="shared" si="111"/>
        <v>0</v>
      </c>
      <c r="W390" s="45">
        <f t="shared" si="112"/>
        <v>0</v>
      </c>
      <c r="X390" s="45">
        <f t="shared" si="113"/>
        <v>0</v>
      </c>
      <c r="Y390" s="45">
        <f t="shared" si="114"/>
        <v>0</v>
      </c>
      <c r="Z390" s="45">
        <f t="shared" si="115"/>
        <v>0</v>
      </c>
      <c r="AA390" s="45">
        <f t="shared" si="116"/>
        <v>0</v>
      </c>
      <c r="AB390" s="45">
        <f t="shared" si="117"/>
        <v>0</v>
      </c>
      <c r="AC390" s="45">
        <f t="shared" si="118"/>
        <v>0</v>
      </c>
      <c r="AD390" s="45">
        <f t="shared" si="119"/>
        <v>0</v>
      </c>
      <c r="AE390" s="45">
        <f t="shared" si="120"/>
        <v>0</v>
      </c>
      <c r="AF390" s="45">
        <f t="shared" si="121"/>
        <v>0</v>
      </c>
      <c r="AG390" s="45">
        <f t="shared" si="122"/>
        <v>0</v>
      </c>
      <c r="AH390" s="45">
        <f t="shared" si="123"/>
        <v>0</v>
      </c>
      <c r="AI390" s="45">
        <f t="shared" si="124"/>
        <v>0</v>
      </c>
      <c r="AJ390" s="45">
        <f t="shared" si="125"/>
        <v>0</v>
      </c>
      <c r="AK390" s="45">
        <f t="shared" si="126"/>
        <v>0</v>
      </c>
      <c r="AL390" s="45">
        <f t="shared" si="127"/>
        <v>0</v>
      </c>
      <c r="AM390" s="45">
        <f t="shared" si="128"/>
        <v>0</v>
      </c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</row>
    <row r="391" spans="1:63">
      <c r="A391" s="43"/>
      <c r="B391" s="43"/>
      <c r="C391" s="101"/>
      <c r="D391" s="101"/>
      <c r="E391" s="101"/>
      <c r="F391" s="102"/>
      <c r="G391" s="103"/>
      <c r="H391" s="102"/>
      <c r="I391" s="102"/>
      <c r="J391" s="102"/>
      <c r="K391" s="102"/>
      <c r="L391" s="102" t="e">
        <f>IF(J391="WAT",IF(I391="PS","Pumped Storage","Hydro"),VLOOKUP(J391,Instructions!$E$3:$F$42,2,FALSE))</f>
        <v>#N/A</v>
      </c>
      <c r="M391" s="104"/>
      <c r="N391" s="104"/>
      <c r="O391" s="105"/>
      <c r="P391" s="45"/>
      <c r="Q391" s="45"/>
      <c r="R391" s="45">
        <f t="shared" si="109"/>
        <v>0</v>
      </c>
      <c r="S391" s="45">
        <f t="shared" si="108"/>
        <v>0</v>
      </c>
      <c r="T391" s="45">
        <f t="shared" si="108"/>
        <v>0</v>
      </c>
      <c r="U391" s="45">
        <f t="shared" si="110"/>
        <v>0</v>
      </c>
      <c r="V391" s="45">
        <f t="shared" si="111"/>
        <v>0</v>
      </c>
      <c r="W391" s="45">
        <f t="shared" si="112"/>
        <v>0</v>
      </c>
      <c r="X391" s="45">
        <f t="shared" si="113"/>
        <v>0</v>
      </c>
      <c r="Y391" s="45">
        <f t="shared" si="114"/>
        <v>0</v>
      </c>
      <c r="Z391" s="45">
        <f t="shared" si="115"/>
        <v>0</v>
      </c>
      <c r="AA391" s="45">
        <f t="shared" si="116"/>
        <v>0</v>
      </c>
      <c r="AB391" s="45">
        <f t="shared" si="117"/>
        <v>0</v>
      </c>
      <c r="AC391" s="45">
        <f t="shared" si="118"/>
        <v>0</v>
      </c>
      <c r="AD391" s="45">
        <f t="shared" si="119"/>
        <v>0</v>
      </c>
      <c r="AE391" s="45">
        <f t="shared" si="120"/>
        <v>0</v>
      </c>
      <c r="AF391" s="45">
        <f t="shared" si="121"/>
        <v>0</v>
      </c>
      <c r="AG391" s="45">
        <f t="shared" si="122"/>
        <v>0</v>
      </c>
      <c r="AH391" s="45">
        <f t="shared" si="123"/>
        <v>0</v>
      </c>
      <c r="AI391" s="45">
        <f t="shared" si="124"/>
        <v>0</v>
      </c>
      <c r="AJ391" s="45">
        <f t="shared" si="125"/>
        <v>0</v>
      </c>
      <c r="AK391" s="45">
        <f t="shared" si="126"/>
        <v>0</v>
      </c>
      <c r="AL391" s="45">
        <f t="shared" si="127"/>
        <v>0</v>
      </c>
      <c r="AM391" s="45">
        <f t="shared" si="128"/>
        <v>0</v>
      </c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</row>
    <row r="392" spans="1:63">
      <c r="A392" s="43"/>
      <c r="B392" s="43"/>
      <c r="C392" s="101"/>
      <c r="D392" s="101"/>
      <c r="E392" s="101"/>
      <c r="F392" s="102"/>
      <c r="G392" s="103"/>
      <c r="H392" s="102"/>
      <c r="I392" s="102"/>
      <c r="J392" s="102"/>
      <c r="K392" s="102"/>
      <c r="L392" s="102" t="e">
        <f>IF(J392="WAT",IF(I392="PS","Pumped Storage","Hydro"),VLOOKUP(J392,Instructions!$E$3:$F$42,2,FALSE))</f>
        <v>#N/A</v>
      </c>
      <c r="M392" s="104"/>
      <c r="N392" s="104"/>
      <c r="O392" s="105"/>
      <c r="P392" s="45"/>
      <c r="Q392" s="45"/>
      <c r="R392" s="45">
        <f t="shared" si="109"/>
        <v>0</v>
      </c>
      <c r="S392" s="45">
        <f t="shared" si="108"/>
        <v>0</v>
      </c>
      <c r="T392" s="45">
        <f t="shared" si="108"/>
        <v>0</v>
      </c>
      <c r="U392" s="45">
        <f t="shared" si="110"/>
        <v>0</v>
      </c>
      <c r="V392" s="45">
        <f t="shared" si="111"/>
        <v>0</v>
      </c>
      <c r="W392" s="45">
        <f t="shared" si="112"/>
        <v>0</v>
      </c>
      <c r="X392" s="45">
        <f t="shared" si="113"/>
        <v>0</v>
      </c>
      <c r="Y392" s="45">
        <f t="shared" si="114"/>
        <v>0</v>
      </c>
      <c r="Z392" s="45">
        <f t="shared" si="115"/>
        <v>0</v>
      </c>
      <c r="AA392" s="45">
        <f t="shared" si="116"/>
        <v>0</v>
      </c>
      <c r="AB392" s="45">
        <f t="shared" si="117"/>
        <v>0</v>
      </c>
      <c r="AC392" s="45">
        <f t="shared" si="118"/>
        <v>0</v>
      </c>
      <c r="AD392" s="45">
        <f t="shared" si="119"/>
        <v>0</v>
      </c>
      <c r="AE392" s="45">
        <f t="shared" si="120"/>
        <v>0</v>
      </c>
      <c r="AF392" s="45">
        <f t="shared" si="121"/>
        <v>0</v>
      </c>
      <c r="AG392" s="45">
        <f t="shared" si="122"/>
        <v>0</v>
      </c>
      <c r="AH392" s="45">
        <f t="shared" si="123"/>
        <v>0</v>
      </c>
      <c r="AI392" s="45">
        <f t="shared" si="124"/>
        <v>0</v>
      </c>
      <c r="AJ392" s="45">
        <f t="shared" si="125"/>
        <v>0</v>
      </c>
      <c r="AK392" s="45">
        <f t="shared" si="126"/>
        <v>0</v>
      </c>
      <c r="AL392" s="45">
        <f t="shared" si="127"/>
        <v>0</v>
      </c>
      <c r="AM392" s="45">
        <f t="shared" si="128"/>
        <v>0</v>
      </c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</row>
    <row r="393" spans="1:63">
      <c r="A393" s="43"/>
      <c r="B393" s="43"/>
      <c r="C393" s="101"/>
      <c r="D393" s="101"/>
      <c r="E393" s="101"/>
      <c r="F393" s="102"/>
      <c r="G393" s="103"/>
      <c r="H393" s="102"/>
      <c r="I393" s="102"/>
      <c r="J393" s="102"/>
      <c r="K393" s="102"/>
      <c r="L393" s="102" t="e">
        <f>IF(J393="WAT",IF(I393="PS","Pumped Storage","Hydro"),VLOOKUP(J393,Instructions!$E$3:$F$42,2,FALSE))</f>
        <v>#N/A</v>
      </c>
      <c r="M393" s="104"/>
      <c r="N393" s="104"/>
      <c r="O393" s="105"/>
      <c r="P393" s="45"/>
      <c r="Q393" s="45"/>
      <c r="R393" s="45">
        <f t="shared" si="109"/>
        <v>0</v>
      </c>
      <c r="S393" s="45">
        <f t="shared" si="108"/>
        <v>0</v>
      </c>
      <c r="T393" s="45">
        <f t="shared" si="108"/>
        <v>0</v>
      </c>
      <c r="U393" s="45">
        <f t="shared" si="110"/>
        <v>0</v>
      </c>
      <c r="V393" s="45">
        <f t="shared" si="111"/>
        <v>0</v>
      </c>
      <c r="W393" s="45">
        <f t="shared" si="112"/>
        <v>0</v>
      </c>
      <c r="X393" s="45">
        <f t="shared" si="113"/>
        <v>0</v>
      </c>
      <c r="Y393" s="45">
        <f t="shared" si="114"/>
        <v>0</v>
      </c>
      <c r="Z393" s="45">
        <f t="shared" si="115"/>
        <v>0</v>
      </c>
      <c r="AA393" s="45">
        <f t="shared" si="116"/>
        <v>0</v>
      </c>
      <c r="AB393" s="45">
        <f t="shared" si="117"/>
        <v>0</v>
      </c>
      <c r="AC393" s="45">
        <f t="shared" si="118"/>
        <v>0</v>
      </c>
      <c r="AD393" s="45">
        <f t="shared" si="119"/>
        <v>0</v>
      </c>
      <c r="AE393" s="45">
        <f t="shared" si="120"/>
        <v>0</v>
      </c>
      <c r="AF393" s="45">
        <f t="shared" si="121"/>
        <v>0</v>
      </c>
      <c r="AG393" s="45">
        <f t="shared" si="122"/>
        <v>0</v>
      </c>
      <c r="AH393" s="45">
        <f t="shared" si="123"/>
        <v>0</v>
      </c>
      <c r="AI393" s="45">
        <f t="shared" si="124"/>
        <v>0</v>
      </c>
      <c r="AJ393" s="45">
        <f t="shared" si="125"/>
        <v>0</v>
      </c>
      <c r="AK393" s="45">
        <f t="shared" si="126"/>
        <v>0</v>
      </c>
      <c r="AL393" s="45">
        <f t="shared" si="127"/>
        <v>0</v>
      </c>
      <c r="AM393" s="45">
        <f t="shared" si="128"/>
        <v>0</v>
      </c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</row>
    <row r="394" spans="1:63">
      <c r="A394" s="43"/>
      <c r="B394" s="43"/>
      <c r="C394" s="101"/>
      <c r="D394" s="101"/>
      <c r="E394" s="101"/>
      <c r="F394" s="102"/>
      <c r="G394" s="103"/>
      <c r="H394" s="102"/>
      <c r="I394" s="102"/>
      <c r="J394" s="102"/>
      <c r="K394" s="102"/>
      <c r="L394" s="102" t="e">
        <f>IF(J394="WAT",IF(I394="PS","Pumped Storage","Hydro"),VLOOKUP(J394,Instructions!$E$3:$F$42,2,FALSE))</f>
        <v>#N/A</v>
      </c>
      <c r="M394" s="104"/>
      <c r="N394" s="104"/>
      <c r="O394" s="105"/>
      <c r="P394" s="45"/>
      <c r="Q394" s="45"/>
      <c r="R394" s="45">
        <f t="shared" si="109"/>
        <v>0</v>
      </c>
      <c r="S394" s="45">
        <f t="shared" si="108"/>
        <v>0</v>
      </c>
      <c r="T394" s="45">
        <f t="shared" si="108"/>
        <v>0</v>
      </c>
      <c r="U394" s="45">
        <f t="shared" si="110"/>
        <v>0</v>
      </c>
      <c r="V394" s="45">
        <f t="shared" si="111"/>
        <v>0</v>
      </c>
      <c r="W394" s="45">
        <f t="shared" si="112"/>
        <v>0</v>
      </c>
      <c r="X394" s="45">
        <f t="shared" si="113"/>
        <v>0</v>
      </c>
      <c r="Y394" s="45">
        <f t="shared" si="114"/>
        <v>0</v>
      </c>
      <c r="Z394" s="45">
        <f t="shared" si="115"/>
        <v>0</v>
      </c>
      <c r="AA394" s="45">
        <f t="shared" si="116"/>
        <v>0</v>
      </c>
      <c r="AB394" s="45">
        <f t="shared" si="117"/>
        <v>0</v>
      </c>
      <c r="AC394" s="45">
        <f t="shared" si="118"/>
        <v>0</v>
      </c>
      <c r="AD394" s="45">
        <f t="shared" si="119"/>
        <v>0</v>
      </c>
      <c r="AE394" s="45">
        <f t="shared" si="120"/>
        <v>0</v>
      </c>
      <c r="AF394" s="45">
        <f t="shared" si="121"/>
        <v>0</v>
      </c>
      <c r="AG394" s="45">
        <f t="shared" si="122"/>
        <v>0</v>
      </c>
      <c r="AH394" s="45">
        <f t="shared" si="123"/>
        <v>0</v>
      </c>
      <c r="AI394" s="45">
        <f t="shared" si="124"/>
        <v>0</v>
      </c>
      <c r="AJ394" s="45">
        <f t="shared" si="125"/>
        <v>0</v>
      </c>
      <c r="AK394" s="45">
        <f t="shared" si="126"/>
        <v>0</v>
      </c>
      <c r="AL394" s="45">
        <f t="shared" si="127"/>
        <v>0</v>
      </c>
      <c r="AM394" s="45">
        <f t="shared" si="128"/>
        <v>0</v>
      </c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</row>
    <row r="395" spans="1:63">
      <c r="A395" s="43"/>
      <c r="B395" s="43"/>
      <c r="C395" s="101"/>
      <c r="D395" s="101"/>
      <c r="E395" s="101"/>
      <c r="F395" s="102"/>
      <c r="G395" s="103"/>
      <c r="H395" s="102"/>
      <c r="I395" s="102"/>
      <c r="J395" s="102"/>
      <c r="K395" s="102"/>
      <c r="L395" s="102" t="e">
        <f>IF(J395="WAT",IF(I395="PS","Pumped Storage","Hydro"),VLOOKUP(J395,Instructions!$E$3:$F$42,2,FALSE))</f>
        <v>#N/A</v>
      </c>
      <c r="M395" s="104"/>
      <c r="N395" s="104"/>
      <c r="O395" s="105"/>
      <c r="P395" s="45"/>
      <c r="Q395" s="45"/>
      <c r="R395" s="45">
        <f t="shared" si="109"/>
        <v>0</v>
      </c>
      <c r="S395" s="45">
        <f t="shared" si="108"/>
        <v>0</v>
      </c>
      <c r="T395" s="45">
        <f t="shared" si="108"/>
        <v>0</v>
      </c>
      <c r="U395" s="45">
        <f t="shared" si="110"/>
        <v>0</v>
      </c>
      <c r="V395" s="45">
        <f t="shared" si="111"/>
        <v>0</v>
      </c>
      <c r="W395" s="45">
        <f t="shared" si="112"/>
        <v>0</v>
      </c>
      <c r="X395" s="45">
        <f t="shared" si="113"/>
        <v>0</v>
      </c>
      <c r="Y395" s="45">
        <f t="shared" si="114"/>
        <v>0</v>
      </c>
      <c r="Z395" s="45">
        <f t="shared" si="115"/>
        <v>0</v>
      </c>
      <c r="AA395" s="45">
        <f t="shared" si="116"/>
        <v>0</v>
      </c>
      <c r="AB395" s="45">
        <f t="shared" si="117"/>
        <v>0</v>
      </c>
      <c r="AC395" s="45">
        <f t="shared" si="118"/>
        <v>0</v>
      </c>
      <c r="AD395" s="45">
        <f t="shared" si="119"/>
        <v>0</v>
      </c>
      <c r="AE395" s="45">
        <f t="shared" si="120"/>
        <v>0</v>
      </c>
      <c r="AF395" s="45">
        <f t="shared" si="121"/>
        <v>0</v>
      </c>
      <c r="AG395" s="45">
        <f t="shared" si="122"/>
        <v>0</v>
      </c>
      <c r="AH395" s="45">
        <f t="shared" si="123"/>
        <v>0</v>
      </c>
      <c r="AI395" s="45">
        <f t="shared" si="124"/>
        <v>0</v>
      </c>
      <c r="AJ395" s="45">
        <f t="shared" si="125"/>
        <v>0</v>
      </c>
      <c r="AK395" s="45">
        <f t="shared" si="126"/>
        <v>0</v>
      </c>
      <c r="AL395" s="45">
        <f t="shared" si="127"/>
        <v>0</v>
      </c>
      <c r="AM395" s="45">
        <f t="shared" si="128"/>
        <v>0</v>
      </c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</row>
    <row r="396" spans="1:63">
      <c r="A396" s="43"/>
      <c r="B396" s="43"/>
      <c r="C396" s="101"/>
      <c r="D396" s="101"/>
      <c r="E396" s="101"/>
      <c r="F396" s="102"/>
      <c r="G396" s="103"/>
      <c r="H396" s="102"/>
      <c r="I396" s="102"/>
      <c r="J396" s="102"/>
      <c r="K396" s="102"/>
      <c r="L396" s="102" t="e">
        <f>IF(J396="WAT",IF(I396="PS","Pumped Storage","Hydro"),VLOOKUP(J396,Instructions!$E$3:$F$42,2,FALSE))</f>
        <v>#N/A</v>
      </c>
      <c r="M396" s="104"/>
      <c r="N396" s="104"/>
      <c r="O396" s="105"/>
      <c r="P396" s="45"/>
      <c r="Q396" s="45"/>
      <c r="R396" s="45">
        <f t="shared" si="109"/>
        <v>0</v>
      </c>
      <c r="S396" s="45">
        <f t="shared" si="108"/>
        <v>0</v>
      </c>
      <c r="T396" s="45">
        <f t="shared" si="108"/>
        <v>0</v>
      </c>
      <c r="U396" s="45">
        <f t="shared" si="110"/>
        <v>0</v>
      </c>
      <c r="V396" s="45">
        <f t="shared" si="111"/>
        <v>0</v>
      </c>
      <c r="W396" s="45">
        <f t="shared" si="112"/>
        <v>0</v>
      </c>
      <c r="X396" s="45">
        <f t="shared" si="113"/>
        <v>0</v>
      </c>
      <c r="Y396" s="45">
        <f t="shared" si="114"/>
        <v>0</v>
      </c>
      <c r="Z396" s="45">
        <f t="shared" si="115"/>
        <v>0</v>
      </c>
      <c r="AA396" s="45">
        <f t="shared" si="116"/>
        <v>0</v>
      </c>
      <c r="AB396" s="45">
        <f t="shared" si="117"/>
        <v>0</v>
      </c>
      <c r="AC396" s="45">
        <f t="shared" si="118"/>
        <v>0</v>
      </c>
      <c r="AD396" s="45">
        <f t="shared" si="119"/>
        <v>0</v>
      </c>
      <c r="AE396" s="45">
        <f t="shared" si="120"/>
        <v>0</v>
      </c>
      <c r="AF396" s="45">
        <f t="shared" si="121"/>
        <v>0</v>
      </c>
      <c r="AG396" s="45">
        <f t="shared" si="122"/>
        <v>0</v>
      </c>
      <c r="AH396" s="45">
        <f t="shared" si="123"/>
        <v>0</v>
      </c>
      <c r="AI396" s="45">
        <f t="shared" si="124"/>
        <v>0</v>
      </c>
      <c r="AJ396" s="45">
        <f t="shared" si="125"/>
        <v>0</v>
      </c>
      <c r="AK396" s="45">
        <f t="shared" si="126"/>
        <v>0</v>
      </c>
      <c r="AL396" s="45">
        <f t="shared" si="127"/>
        <v>0</v>
      </c>
      <c r="AM396" s="45">
        <f t="shared" si="128"/>
        <v>0</v>
      </c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</row>
    <row r="397" spans="1:63">
      <c r="A397" s="43"/>
      <c r="B397" s="43"/>
      <c r="C397" s="101"/>
      <c r="D397" s="101"/>
      <c r="E397" s="101"/>
      <c r="F397" s="102"/>
      <c r="G397" s="103"/>
      <c r="H397" s="102"/>
      <c r="I397" s="102"/>
      <c r="J397" s="102"/>
      <c r="K397" s="102"/>
      <c r="L397" s="102" t="e">
        <f>IF(J397="WAT",IF(I397="PS","Pumped Storage","Hydro"),VLOOKUP(J397,Instructions!$E$3:$F$42,2,FALSE))</f>
        <v>#N/A</v>
      </c>
      <c r="M397" s="104"/>
      <c r="N397" s="104"/>
      <c r="O397" s="105"/>
      <c r="P397" s="45"/>
      <c r="Q397" s="45"/>
      <c r="R397" s="45">
        <f t="shared" si="109"/>
        <v>0</v>
      </c>
      <c r="S397" s="45">
        <f t="shared" si="108"/>
        <v>0</v>
      </c>
      <c r="T397" s="45">
        <f t="shared" si="108"/>
        <v>0</v>
      </c>
      <c r="U397" s="45">
        <f t="shared" si="110"/>
        <v>0</v>
      </c>
      <c r="V397" s="45">
        <f t="shared" si="111"/>
        <v>0</v>
      </c>
      <c r="W397" s="45">
        <f t="shared" si="112"/>
        <v>0</v>
      </c>
      <c r="X397" s="45">
        <f t="shared" si="113"/>
        <v>0</v>
      </c>
      <c r="Y397" s="45">
        <f t="shared" si="114"/>
        <v>0</v>
      </c>
      <c r="Z397" s="45">
        <f t="shared" si="115"/>
        <v>0</v>
      </c>
      <c r="AA397" s="45">
        <f t="shared" si="116"/>
        <v>0</v>
      </c>
      <c r="AB397" s="45">
        <f t="shared" si="117"/>
        <v>0</v>
      </c>
      <c r="AC397" s="45">
        <f t="shared" si="118"/>
        <v>0</v>
      </c>
      <c r="AD397" s="45">
        <f t="shared" si="119"/>
        <v>0</v>
      </c>
      <c r="AE397" s="45">
        <f t="shared" si="120"/>
        <v>0</v>
      </c>
      <c r="AF397" s="45">
        <f t="shared" si="121"/>
        <v>0</v>
      </c>
      <c r="AG397" s="45">
        <f t="shared" si="122"/>
        <v>0</v>
      </c>
      <c r="AH397" s="45">
        <f t="shared" si="123"/>
        <v>0</v>
      </c>
      <c r="AI397" s="45">
        <f t="shared" si="124"/>
        <v>0</v>
      </c>
      <c r="AJ397" s="45">
        <f t="shared" si="125"/>
        <v>0</v>
      </c>
      <c r="AK397" s="45">
        <f t="shared" si="126"/>
        <v>0</v>
      </c>
      <c r="AL397" s="45">
        <f t="shared" si="127"/>
        <v>0</v>
      </c>
      <c r="AM397" s="45">
        <f t="shared" si="128"/>
        <v>0</v>
      </c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</row>
    <row r="398" spans="1:63">
      <c r="A398" s="43"/>
      <c r="B398" s="43"/>
      <c r="C398" s="101"/>
      <c r="D398" s="101"/>
      <c r="E398" s="101"/>
      <c r="F398" s="102"/>
      <c r="G398" s="103"/>
      <c r="H398" s="102"/>
      <c r="I398" s="102"/>
      <c r="J398" s="102"/>
      <c r="K398" s="102"/>
      <c r="L398" s="102" t="e">
        <f>IF(J398="WAT",IF(I398="PS","Pumped Storage","Hydro"),VLOOKUP(J398,Instructions!$E$3:$F$42,2,FALSE))</f>
        <v>#N/A</v>
      </c>
      <c r="M398" s="104"/>
      <c r="N398" s="104"/>
      <c r="O398" s="105"/>
      <c r="P398" s="45"/>
      <c r="Q398" s="45"/>
      <c r="R398" s="45">
        <f t="shared" si="109"/>
        <v>0</v>
      </c>
      <c r="S398" s="45">
        <f t="shared" si="108"/>
        <v>0</v>
      </c>
      <c r="T398" s="45">
        <f t="shared" si="108"/>
        <v>0</v>
      </c>
      <c r="U398" s="45">
        <f t="shared" si="110"/>
        <v>0</v>
      </c>
      <c r="V398" s="45">
        <f t="shared" si="111"/>
        <v>0</v>
      </c>
      <c r="W398" s="45">
        <f t="shared" si="112"/>
        <v>0</v>
      </c>
      <c r="X398" s="45">
        <f t="shared" si="113"/>
        <v>0</v>
      </c>
      <c r="Y398" s="45">
        <f t="shared" si="114"/>
        <v>0</v>
      </c>
      <c r="Z398" s="45">
        <f t="shared" si="115"/>
        <v>0</v>
      </c>
      <c r="AA398" s="45">
        <f t="shared" si="116"/>
        <v>0</v>
      </c>
      <c r="AB398" s="45">
        <f t="shared" si="117"/>
        <v>0</v>
      </c>
      <c r="AC398" s="45">
        <f t="shared" si="118"/>
        <v>0</v>
      </c>
      <c r="AD398" s="45">
        <f t="shared" si="119"/>
        <v>0</v>
      </c>
      <c r="AE398" s="45">
        <f t="shared" si="120"/>
        <v>0</v>
      </c>
      <c r="AF398" s="45">
        <f t="shared" si="121"/>
        <v>0</v>
      </c>
      <c r="AG398" s="45">
        <f t="shared" si="122"/>
        <v>0</v>
      </c>
      <c r="AH398" s="45">
        <f t="shared" si="123"/>
        <v>0</v>
      </c>
      <c r="AI398" s="45">
        <f t="shared" si="124"/>
        <v>0</v>
      </c>
      <c r="AJ398" s="45">
        <f t="shared" si="125"/>
        <v>0</v>
      </c>
      <c r="AK398" s="45">
        <f t="shared" si="126"/>
        <v>0</v>
      </c>
      <c r="AL398" s="45">
        <f t="shared" si="127"/>
        <v>0</v>
      </c>
      <c r="AM398" s="45">
        <f t="shared" si="128"/>
        <v>0</v>
      </c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</row>
    <row r="399" spans="1:63">
      <c r="A399" s="43"/>
      <c r="B399" s="43"/>
      <c r="C399" s="101"/>
      <c r="D399" s="101"/>
      <c r="E399" s="101"/>
      <c r="F399" s="102"/>
      <c r="G399" s="103"/>
      <c r="H399" s="102"/>
      <c r="I399" s="102"/>
      <c r="J399" s="102"/>
      <c r="K399" s="102"/>
      <c r="L399" s="102" t="e">
        <f>IF(J399="WAT",IF(I399="PS","Pumped Storage","Hydro"),VLOOKUP(J399,Instructions!$E$3:$F$42,2,FALSE))</f>
        <v>#N/A</v>
      </c>
      <c r="M399" s="104"/>
      <c r="N399" s="104"/>
      <c r="O399" s="105"/>
      <c r="P399" s="45"/>
      <c r="Q399" s="45"/>
      <c r="R399" s="45">
        <f t="shared" si="109"/>
        <v>0</v>
      </c>
      <c r="S399" s="45">
        <f t="shared" si="108"/>
        <v>0</v>
      </c>
      <c r="T399" s="45">
        <f t="shared" si="108"/>
        <v>0</v>
      </c>
      <c r="U399" s="45">
        <f t="shared" si="110"/>
        <v>0</v>
      </c>
      <c r="V399" s="45">
        <f t="shared" si="111"/>
        <v>0</v>
      </c>
      <c r="W399" s="45">
        <f t="shared" si="112"/>
        <v>0</v>
      </c>
      <c r="X399" s="45">
        <f t="shared" si="113"/>
        <v>0</v>
      </c>
      <c r="Y399" s="45">
        <f t="shared" si="114"/>
        <v>0</v>
      </c>
      <c r="Z399" s="45">
        <f t="shared" si="115"/>
        <v>0</v>
      </c>
      <c r="AA399" s="45">
        <f t="shared" si="116"/>
        <v>0</v>
      </c>
      <c r="AB399" s="45">
        <f t="shared" si="117"/>
        <v>0</v>
      </c>
      <c r="AC399" s="45">
        <f t="shared" si="118"/>
        <v>0</v>
      </c>
      <c r="AD399" s="45">
        <f t="shared" si="119"/>
        <v>0</v>
      </c>
      <c r="AE399" s="45">
        <f t="shared" si="120"/>
        <v>0</v>
      </c>
      <c r="AF399" s="45">
        <f t="shared" si="121"/>
        <v>0</v>
      </c>
      <c r="AG399" s="45">
        <f t="shared" si="122"/>
        <v>0</v>
      </c>
      <c r="AH399" s="45">
        <f t="shared" si="123"/>
        <v>0</v>
      </c>
      <c r="AI399" s="45">
        <f t="shared" si="124"/>
        <v>0</v>
      </c>
      <c r="AJ399" s="45">
        <f t="shared" si="125"/>
        <v>0</v>
      </c>
      <c r="AK399" s="45">
        <f t="shared" si="126"/>
        <v>0</v>
      </c>
      <c r="AL399" s="45">
        <f t="shared" si="127"/>
        <v>0</v>
      </c>
      <c r="AM399" s="45">
        <f t="shared" si="128"/>
        <v>0</v>
      </c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</row>
    <row r="400" spans="1:63">
      <c r="A400" s="43"/>
      <c r="B400" s="43"/>
      <c r="C400" s="101"/>
      <c r="D400" s="101"/>
      <c r="E400" s="101"/>
      <c r="F400" s="102"/>
      <c r="G400" s="103"/>
      <c r="H400" s="102"/>
      <c r="I400" s="102"/>
      <c r="J400" s="102"/>
      <c r="K400" s="102"/>
      <c r="L400" s="102" t="e">
        <f>IF(J400="WAT",IF(I400="PS","Pumped Storage","Hydro"),VLOOKUP(J400,Instructions!$E$3:$F$42,2,FALSE))</f>
        <v>#N/A</v>
      </c>
      <c r="M400" s="104"/>
      <c r="N400" s="104"/>
      <c r="O400" s="105"/>
      <c r="P400" s="45"/>
      <c r="Q400" s="45"/>
      <c r="R400" s="45">
        <f t="shared" si="109"/>
        <v>0</v>
      </c>
      <c r="S400" s="45">
        <f t="shared" si="108"/>
        <v>0</v>
      </c>
      <c r="T400" s="45">
        <f t="shared" si="108"/>
        <v>0</v>
      </c>
      <c r="U400" s="45">
        <f t="shared" si="110"/>
        <v>0</v>
      </c>
      <c r="V400" s="45">
        <f t="shared" si="111"/>
        <v>0</v>
      </c>
      <c r="W400" s="45">
        <f t="shared" si="112"/>
        <v>0</v>
      </c>
      <c r="X400" s="45">
        <f t="shared" si="113"/>
        <v>0</v>
      </c>
      <c r="Y400" s="45">
        <f t="shared" si="114"/>
        <v>0</v>
      </c>
      <c r="Z400" s="45">
        <f t="shared" si="115"/>
        <v>0</v>
      </c>
      <c r="AA400" s="45">
        <f t="shared" si="116"/>
        <v>0</v>
      </c>
      <c r="AB400" s="45">
        <f t="shared" si="117"/>
        <v>0</v>
      </c>
      <c r="AC400" s="45">
        <f t="shared" si="118"/>
        <v>0</v>
      </c>
      <c r="AD400" s="45">
        <f t="shared" si="119"/>
        <v>0</v>
      </c>
      <c r="AE400" s="45">
        <f t="shared" si="120"/>
        <v>0</v>
      </c>
      <c r="AF400" s="45">
        <f t="shared" si="121"/>
        <v>0</v>
      </c>
      <c r="AG400" s="45">
        <f t="shared" si="122"/>
        <v>0</v>
      </c>
      <c r="AH400" s="45">
        <f t="shared" si="123"/>
        <v>0</v>
      </c>
      <c r="AI400" s="45">
        <f t="shared" si="124"/>
        <v>0</v>
      </c>
      <c r="AJ400" s="45">
        <f t="shared" si="125"/>
        <v>0</v>
      </c>
      <c r="AK400" s="45">
        <f t="shared" si="126"/>
        <v>0</v>
      </c>
      <c r="AL400" s="45">
        <f t="shared" si="127"/>
        <v>0</v>
      </c>
      <c r="AM400" s="45">
        <f t="shared" si="128"/>
        <v>0</v>
      </c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</row>
    <row r="401" spans="1:63">
      <c r="A401" s="43"/>
      <c r="B401" s="43"/>
      <c r="C401" s="101"/>
      <c r="D401" s="101"/>
      <c r="E401" s="101"/>
      <c r="F401" s="102"/>
      <c r="G401" s="103"/>
      <c r="H401" s="102"/>
      <c r="I401" s="102"/>
      <c r="J401" s="102"/>
      <c r="K401" s="102"/>
      <c r="L401" s="102" t="e">
        <f>IF(J401="WAT",IF(I401="PS","Pumped Storage","Hydro"),VLOOKUP(J401,Instructions!$E$3:$F$42,2,FALSE))</f>
        <v>#N/A</v>
      </c>
      <c r="M401" s="104"/>
      <c r="N401" s="104"/>
      <c r="O401" s="105"/>
      <c r="P401" s="45"/>
      <c r="Q401" s="45"/>
      <c r="R401" s="45">
        <f t="shared" si="109"/>
        <v>0</v>
      </c>
      <c r="S401" s="45">
        <f t="shared" si="108"/>
        <v>0</v>
      </c>
      <c r="T401" s="45">
        <f t="shared" si="108"/>
        <v>0</v>
      </c>
      <c r="U401" s="45">
        <f t="shared" si="110"/>
        <v>0</v>
      </c>
      <c r="V401" s="45">
        <f t="shared" si="111"/>
        <v>0</v>
      </c>
      <c r="W401" s="45">
        <f t="shared" si="112"/>
        <v>0</v>
      </c>
      <c r="X401" s="45">
        <f t="shared" si="113"/>
        <v>0</v>
      </c>
      <c r="Y401" s="45">
        <f t="shared" si="114"/>
        <v>0</v>
      </c>
      <c r="Z401" s="45">
        <f t="shared" si="115"/>
        <v>0</v>
      </c>
      <c r="AA401" s="45">
        <f t="shared" si="116"/>
        <v>0</v>
      </c>
      <c r="AB401" s="45">
        <f t="shared" si="117"/>
        <v>0</v>
      </c>
      <c r="AC401" s="45">
        <f t="shared" si="118"/>
        <v>0</v>
      </c>
      <c r="AD401" s="45">
        <f t="shared" si="119"/>
        <v>0</v>
      </c>
      <c r="AE401" s="45">
        <f t="shared" si="120"/>
        <v>0</v>
      </c>
      <c r="AF401" s="45">
        <f t="shared" si="121"/>
        <v>0</v>
      </c>
      <c r="AG401" s="45">
        <f t="shared" si="122"/>
        <v>0</v>
      </c>
      <c r="AH401" s="45">
        <f t="shared" si="123"/>
        <v>0</v>
      </c>
      <c r="AI401" s="45">
        <f t="shared" si="124"/>
        <v>0</v>
      </c>
      <c r="AJ401" s="45">
        <f t="shared" si="125"/>
        <v>0</v>
      </c>
      <c r="AK401" s="45">
        <f t="shared" si="126"/>
        <v>0</v>
      </c>
      <c r="AL401" s="45">
        <f t="shared" si="127"/>
        <v>0</v>
      </c>
      <c r="AM401" s="45">
        <f t="shared" si="128"/>
        <v>0</v>
      </c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</row>
    <row r="402" spans="1:63">
      <c r="A402" s="43"/>
      <c r="B402" s="43"/>
      <c r="C402" s="101"/>
      <c r="D402" s="101"/>
      <c r="E402" s="101"/>
      <c r="F402" s="102"/>
      <c r="G402" s="103"/>
      <c r="H402" s="102"/>
      <c r="I402" s="102"/>
      <c r="J402" s="102"/>
      <c r="K402" s="102"/>
      <c r="L402" s="102" t="e">
        <f>IF(J402="WAT",IF(I402="PS","Pumped Storage","Hydro"),VLOOKUP(J402,Instructions!$E$3:$F$42,2,FALSE))</f>
        <v>#N/A</v>
      </c>
      <c r="M402" s="104"/>
      <c r="N402" s="104"/>
      <c r="O402" s="105"/>
      <c r="P402" s="45"/>
      <c r="Q402" s="45"/>
      <c r="R402" s="45">
        <f t="shared" si="109"/>
        <v>0</v>
      </c>
      <c r="S402" s="45">
        <f t="shared" si="108"/>
        <v>0</v>
      </c>
      <c r="T402" s="45">
        <f t="shared" si="108"/>
        <v>0</v>
      </c>
      <c r="U402" s="45">
        <f t="shared" si="110"/>
        <v>0</v>
      </c>
      <c r="V402" s="45">
        <f t="shared" si="111"/>
        <v>0</v>
      </c>
      <c r="W402" s="45">
        <f t="shared" si="112"/>
        <v>0</v>
      </c>
      <c r="X402" s="45">
        <f t="shared" si="113"/>
        <v>0</v>
      </c>
      <c r="Y402" s="45">
        <f t="shared" si="114"/>
        <v>0</v>
      </c>
      <c r="Z402" s="45">
        <f t="shared" si="115"/>
        <v>0</v>
      </c>
      <c r="AA402" s="45">
        <f t="shared" si="116"/>
        <v>0</v>
      </c>
      <c r="AB402" s="45">
        <f t="shared" si="117"/>
        <v>0</v>
      </c>
      <c r="AC402" s="45">
        <f t="shared" si="118"/>
        <v>0</v>
      </c>
      <c r="AD402" s="45">
        <f t="shared" si="119"/>
        <v>0</v>
      </c>
      <c r="AE402" s="45">
        <f t="shared" si="120"/>
        <v>0</v>
      </c>
      <c r="AF402" s="45">
        <f t="shared" si="121"/>
        <v>0</v>
      </c>
      <c r="AG402" s="45">
        <f t="shared" si="122"/>
        <v>0</v>
      </c>
      <c r="AH402" s="45">
        <f t="shared" si="123"/>
        <v>0</v>
      </c>
      <c r="AI402" s="45">
        <f t="shared" si="124"/>
        <v>0</v>
      </c>
      <c r="AJ402" s="45">
        <f t="shared" si="125"/>
        <v>0</v>
      </c>
      <c r="AK402" s="45">
        <f t="shared" si="126"/>
        <v>0</v>
      </c>
      <c r="AL402" s="45">
        <f t="shared" si="127"/>
        <v>0</v>
      </c>
      <c r="AM402" s="45">
        <f t="shared" si="128"/>
        <v>0</v>
      </c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</row>
    <row r="403" spans="1:63">
      <c r="A403" s="43"/>
      <c r="B403" s="43"/>
      <c r="C403" s="101"/>
      <c r="D403" s="101"/>
      <c r="E403" s="101"/>
      <c r="F403" s="102"/>
      <c r="G403" s="103"/>
      <c r="H403" s="102"/>
      <c r="I403" s="102"/>
      <c r="J403" s="102"/>
      <c r="K403" s="102"/>
      <c r="L403" s="102" t="e">
        <f>IF(J403="WAT",IF(I403="PS","Pumped Storage","Hydro"),VLOOKUP(J403,Instructions!$E$3:$F$42,2,FALSE))</f>
        <v>#N/A</v>
      </c>
      <c r="M403" s="104"/>
      <c r="N403" s="104"/>
      <c r="O403" s="105"/>
      <c r="P403" s="45"/>
      <c r="Q403" s="45"/>
      <c r="R403" s="45">
        <f t="shared" si="109"/>
        <v>0</v>
      </c>
      <c r="S403" s="45">
        <f t="shared" ref="S403:T422" si="129">R403</f>
        <v>0</v>
      </c>
      <c r="T403" s="45">
        <f t="shared" si="129"/>
        <v>0</v>
      </c>
      <c r="U403" s="45">
        <f t="shared" si="110"/>
        <v>0</v>
      </c>
      <c r="V403" s="45">
        <f t="shared" si="111"/>
        <v>0</v>
      </c>
      <c r="W403" s="45">
        <f t="shared" si="112"/>
        <v>0</v>
      </c>
      <c r="X403" s="45">
        <f t="shared" si="113"/>
        <v>0</v>
      </c>
      <c r="Y403" s="45">
        <f t="shared" si="114"/>
        <v>0</v>
      </c>
      <c r="Z403" s="45">
        <f t="shared" si="115"/>
        <v>0</v>
      </c>
      <c r="AA403" s="45">
        <f t="shared" si="116"/>
        <v>0</v>
      </c>
      <c r="AB403" s="45">
        <f t="shared" si="117"/>
        <v>0</v>
      </c>
      <c r="AC403" s="45">
        <f t="shared" si="118"/>
        <v>0</v>
      </c>
      <c r="AD403" s="45">
        <f t="shared" si="119"/>
        <v>0</v>
      </c>
      <c r="AE403" s="45">
        <f t="shared" si="120"/>
        <v>0</v>
      </c>
      <c r="AF403" s="45">
        <f t="shared" si="121"/>
        <v>0</v>
      </c>
      <c r="AG403" s="45">
        <f t="shared" si="122"/>
        <v>0</v>
      </c>
      <c r="AH403" s="45">
        <f t="shared" si="123"/>
        <v>0</v>
      </c>
      <c r="AI403" s="45">
        <f t="shared" si="124"/>
        <v>0</v>
      </c>
      <c r="AJ403" s="45">
        <f t="shared" si="125"/>
        <v>0</v>
      </c>
      <c r="AK403" s="45">
        <f t="shared" si="126"/>
        <v>0</v>
      </c>
      <c r="AL403" s="45">
        <f t="shared" si="127"/>
        <v>0</v>
      </c>
      <c r="AM403" s="45">
        <f t="shared" si="128"/>
        <v>0</v>
      </c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</row>
    <row r="404" spans="1:63">
      <c r="A404" s="43"/>
      <c r="B404" s="43"/>
      <c r="C404" s="101"/>
      <c r="D404" s="101"/>
      <c r="E404" s="101"/>
      <c r="F404" s="102"/>
      <c r="G404" s="103"/>
      <c r="H404" s="102"/>
      <c r="I404" s="102"/>
      <c r="J404" s="102"/>
      <c r="K404" s="102"/>
      <c r="L404" s="102" t="e">
        <f>IF(J404="WAT",IF(I404="PS","Pumped Storage","Hydro"),VLOOKUP(J404,Instructions!$E$3:$F$42,2,FALSE))</f>
        <v>#N/A</v>
      </c>
      <c r="M404" s="104"/>
      <c r="N404" s="104"/>
      <c r="O404" s="105"/>
      <c r="P404" s="45"/>
      <c r="Q404" s="45"/>
      <c r="R404" s="45">
        <f t="shared" si="109"/>
        <v>0</v>
      </c>
      <c r="S404" s="45">
        <f t="shared" si="129"/>
        <v>0</v>
      </c>
      <c r="T404" s="45">
        <f t="shared" si="129"/>
        <v>0</v>
      </c>
      <c r="U404" s="45">
        <f t="shared" si="110"/>
        <v>0</v>
      </c>
      <c r="V404" s="45">
        <f t="shared" si="111"/>
        <v>0</v>
      </c>
      <c r="W404" s="45">
        <f t="shared" si="112"/>
        <v>0</v>
      </c>
      <c r="X404" s="45">
        <f t="shared" si="113"/>
        <v>0</v>
      </c>
      <c r="Y404" s="45">
        <f t="shared" si="114"/>
        <v>0</v>
      </c>
      <c r="Z404" s="45">
        <f t="shared" si="115"/>
        <v>0</v>
      </c>
      <c r="AA404" s="45">
        <f t="shared" si="116"/>
        <v>0</v>
      </c>
      <c r="AB404" s="45">
        <f t="shared" si="117"/>
        <v>0</v>
      </c>
      <c r="AC404" s="45">
        <f t="shared" si="118"/>
        <v>0</v>
      </c>
      <c r="AD404" s="45">
        <f t="shared" si="119"/>
        <v>0</v>
      </c>
      <c r="AE404" s="45">
        <f t="shared" si="120"/>
        <v>0</v>
      </c>
      <c r="AF404" s="45">
        <f t="shared" si="121"/>
        <v>0</v>
      </c>
      <c r="AG404" s="45">
        <f t="shared" si="122"/>
        <v>0</v>
      </c>
      <c r="AH404" s="45">
        <f t="shared" si="123"/>
        <v>0</v>
      </c>
      <c r="AI404" s="45">
        <f t="shared" si="124"/>
        <v>0</v>
      </c>
      <c r="AJ404" s="45">
        <f t="shared" si="125"/>
        <v>0</v>
      </c>
      <c r="AK404" s="45">
        <f t="shared" si="126"/>
        <v>0</v>
      </c>
      <c r="AL404" s="45">
        <f t="shared" si="127"/>
        <v>0</v>
      </c>
      <c r="AM404" s="45">
        <f t="shared" si="128"/>
        <v>0</v>
      </c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</row>
    <row r="405" spans="1:63">
      <c r="A405" s="43"/>
      <c r="B405" s="43"/>
      <c r="C405" s="101"/>
      <c r="D405" s="101"/>
      <c r="E405" s="101"/>
      <c r="F405" s="102"/>
      <c r="G405" s="103"/>
      <c r="H405" s="102"/>
      <c r="I405" s="102"/>
      <c r="J405" s="102"/>
      <c r="K405" s="102"/>
      <c r="L405" s="102" t="e">
        <f>IF(J405="WAT",IF(I405="PS","Pumped Storage","Hydro"),VLOOKUP(J405,Instructions!$E$3:$F$42,2,FALSE))</f>
        <v>#N/A</v>
      </c>
      <c r="M405" s="104"/>
      <c r="N405" s="104"/>
      <c r="O405" s="105"/>
      <c r="P405" s="45"/>
      <c r="Q405" s="45"/>
      <c r="R405" s="45">
        <f t="shared" si="109"/>
        <v>0</v>
      </c>
      <c r="S405" s="45">
        <f t="shared" si="129"/>
        <v>0</v>
      </c>
      <c r="T405" s="45">
        <f t="shared" si="129"/>
        <v>0</v>
      </c>
      <c r="U405" s="45">
        <f t="shared" si="110"/>
        <v>0</v>
      </c>
      <c r="V405" s="45">
        <f t="shared" si="111"/>
        <v>0</v>
      </c>
      <c r="W405" s="45">
        <f t="shared" si="112"/>
        <v>0</v>
      </c>
      <c r="X405" s="45">
        <f t="shared" si="113"/>
        <v>0</v>
      </c>
      <c r="Y405" s="45">
        <f t="shared" si="114"/>
        <v>0</v>
      </c>
      <c r="Z405" s="45">
        <f t="shared" si="115"/>
        <v>0</v>
      </c>
      <c r="AA405" s="45">
        <f t="shared" si="116"/>
        <v>0</v>
      </c>
      <c r="AB405" s="45">
        <f t="shared" si="117"/>
        <v>0</v>
      </c>
      <c r="AC405" s="45">
        <f t="shared" si="118"/>
        <v>0</v>
      </c>
      <c r="AD405" s="45">
        <f t="shared" si="119"/>
        <v>0</v>
      </c>
      <c r="AE405" s="45">
        <f t="shared" si="120"/>
        <v>0</v>
      </c>
      <c r="AF405" s="45">
        <f t="shared" si="121"/>
        <v>0</v>
      </c>
      <c r="AG405" s="45">
        <f t="shared" si="122"/>
        <v>0</v>
      </c>
      <c r="AH405" s="45">
        <f t="shared" si="123"/>
        <v>0</v>
      </c>
      <c r="AI405" s="45">
        <f t="shared" si="124"/>
        <v>0</v>
      </c>
      <c r="AJ405" s="45">
        <f t="shared" si="125"/>
        <v>0</v>
      </c>
      <c r="AK405" s="45">
        <f t="shared" si="126"/>
        <v>0</v>
      </c>
      <c r="AL405" s="45">
        <f t="shared" si="127"/>
        <v>0</v>
      </c>
      <c r="AM405" s="45">
        <f t="shared" si="128"/>
        <v>0</v>
      </c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</row>
    <row r="406" spans="1:63">
      <c r="A406" s="43"/>
      <c r="B406" s="43"/>
      <c r="C406" s="101"/>
      <c r="D406" s="101"/>
      <c r="E406" s="101"/>
      <c r="F406" s="102"/>
      <c r="G406" s="103"/>
      <c r="H406" s="102"/>
      <c r="I406" s="102"/>
      <c r="J406" s="102"/>
      <c r="K406" s="102"/>
      <c r="L406" s="102" t="e">
        <f>IF(J406="WAT",IF(I406="PS","Pumped Storage","Hydro"),VLOOKUP(J406,Instructions!$E$3:$F$42,2,FALSE))</f>
        <v>#N/A</v>
      </c>
      <c r="M406" s="104"/>
      <c r="N406" s="104"/>
      <c r="O406" s="105"/>
      <c r="P406" s="45"/>
      <c r="Q406" s="45"/>
      <c r="R406" s="45">
        <f t="shared" si="109"/>
        <v>0</v>
      </c>
      <c r="S406" s="45">
        <f t="shared" si="129"/>
        <v>0</v>
      </c>
      <c r="T406" s="45">
        <f t="shared" si="129"/>
        <v>0</v>
      </c>
      <c r="U406" s="45">
        <f t="shared" si="110"/>
        <v>0</v>
      </c>
      <c r="V406" s="45">
        <f t="shared" si="111"/>
        <v>0</v>
      </c>
      <c r="W406" s="45">
        <f t="shared" si="112"/>
        <v>0</v>
      </c>
      <c r="X406" s="45">
        <f t="shared" si="113"/>
        <v>0</v>
      </c>
      <c r="Y406" s="45">
        <f t="shared" si="114"/>
        <v>0</v>
      </c>
      <c r="Z406" s="45">
        <f t="shared" si="115"/>
        <v>0</v>
      </c>
      <c r="AA406" s="45">
        <f t="shared" si="116"/>
        <v>0</v>
      </c>
      <c r="AB406" s="45">
        <f t="shared" si="117"/>
        <v>0</v>
      </c>
      <c r="AC406" s="45">
        <f t="shared" si="118"/>
        <v>0</v>
      </c>
      <c r="AD406" s="45">
        <f t="shared" si="119"/>
        <v>0</v>
      </c>
      <c r="AE406" s="45">
        <f t="shared" si="120"/>
        <v>0</v>
      </c>
      <c r="AF406" s="45">
        <f t="shared" si="121"/>
        <v>0</v>
      </c>
      <c r="AG406" s="45">
        <f t="shared" si="122"/>
        <v>0</v>
      </c>
      <c r="AH406" s="45">
        <f t="shared" si="123"/>
        <v>0</v>
      </c>
      <c r="AI406" s="45">
        <f t="shared" si="124"/>
        <v>0</v>
      </c>
      <c r="AJ406" s="45">
        <f t="shared" si="125"/>
        <v>0</v>
      </c>
      <c r="AK406" s="45">
        <f t="shared" si="126"/>
        <v>0</v>
      </c>
      <c r="AL406" s="45">
        <f t="shared" si="127"/>
        <v>0</v>
      </c>
      <c r="AM406" s="45">
        <f t="shared" si="128"/>
        <v>0</v>
      </c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</row>
    <row r="407" spans="1:63">
      <c r="A407" s="43"/>
      <c r="B407" s="43"/>
      <c r="C407" s="101"/>
      <c r="D407" s="101"/>
      <c r="E407" s="101"/>
      <c r="F407" s="102"/>
      <c r="G407" s="103"/>
      <c r="H407" s="102"/>
      <c r="I407" s="102"/>
      <c r="J407" s="102"/>
      <c r="K407" s="102"/>
      <c r="L407" s="102" t="e">
        <f>IF(J407="WAT",IF(I407="PS","Pumped Storage","Hydro"),VLOOKUP(J407,Instructions!$E$3:$F$42,2,FALSE))</f>
        <v>#N/A</v>
      </c>
      <c r="M407" s="104"/>
      <c r="N407" s="104"/>
      <c r="O407" s="105"/>
      <c r="P407" s="45"/>
      <c r="Q407" s="45"/>
      <c r="R407" s="45">
        <f t="shared" si="109"/>
        <v>0</v>
      </c>
      <c r="S407" s="45">
        <f t="shared" si="129"/>
        <v>0</v>
      </c>
      <c r="T407" s="45">
        <f t="shared" si="129"/>
        <v>0</v>
      </c>
      <c r="U407" s="45">
        <f t="shared" si="110"/>
        <v>0</v>
      </c>
      <c r="V407" s="45">
        <f t="shared" si="111"/>
        <v>0</v>
      </c>
      <c r="W407" s="45">
        <f t="shared" si="112"/>
        <v>0</v>
      </c>
      <c r="X407" s="45">
        <f t="shared" si="113"/>
        <v>0</v>
      </c>
      <c r="Y407" s="45">
        <f t="shared" si="114"/>
        <v>0</v>
      </c>
      <c r="Z407" s="45">
        <f t="shared" si="115"/>
        <v>0</v>
      </c>
      <c r="AA407" s="45">
        <f t="shared" si="116"/>
        <v>0</v>
      </c>
      <c r="AB407" s="45">
        <f t="shared" si="117"/>
        <v>0</v>
      </c>
      <c r="AC407" s="45">
        <f t="shared" si="118"/>
        <v>0</v>
      </c>
      <c r="AD407" s="45">
        <f t="shared" si="119"/>
        <v>0</v>
      </c>
      <c r="AE407" s="45">
        <f t="shared" si="120"/>
        <v>0</v>
      </c>
      <c r="AF407" s="45">
        <f t="shared" si="121"/>
        <v>0</v>
      </c>
      <c r="AG407" s="45">
        <f t="shared" si="122"/>
        <v>0</v>
      </c>
      <c r="AH407" s="45">
        <f t="shared" si="123"/>
        <v>0</v>
      </c>
      <c r="AI407" s="45">
        <f t="shared" si="124"/>
        <v>0</v>
      </c>
      <c r="AJ407" s="45">
        <f t="shared" si="125"/>
        <v>0</v>
      </c>
      <c r="AK407" s="45">
        <f t="shared" si="126"/>
        <v>0</v>
      </c>
      <c r="AL407" s="45">
        <f t="shared" si="127"/>
        <v>0</v>
      </c>
      <c r="AM407" s="45">
        <f t="shared" si="128"/>
        <v>0</v>
      </c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</row>
    <row r="408" spans="1:63">
      <c r="A408" s="43"/>
      <c r="B408" s="43"/>
      <c r="C408" s="101"/>
      <c r="D408" s="101"/>
      <c r="E408" s="101"/>
      <c r="F408" s="102"/>
      <c r="G408" s="103"/>
      <c r="H408" s="102"/>
      <c r="I408" s="102"/>
      <c r="J408" s="102"/>
      <c r="K408" s="102"/>
      <c r="L408" s="102" t="e">
        <f>IF(J408="WAT",IF(I408="PS","Pumped Storage","Hydro"),VLOOKUP(J408,Instructions!$E$3:$F$42,2,FALSE))</f>
        <v>#N/A</v>
      </c>
      <c r="M408" s="104"/>
      <c r="N408" s="104"/>
      <c r="O408" s="105"/>
      <c r="P408" s="45"/>
      <c r="Q408" s="45"/>
      <c r="R408" s="45">
        <f t="shared" si="109"/>
        <v>0</v>
      </c>
      <c r="S408" s="45">
        <f t="shared" si="129"/>
        <v>0</v>
      </c>
      <c r="T408" s="45">
        <f t="shared" si="129"/>
        <v>0</v>
      </c>
      <c r="U408" s="45">
        <f t="shared" si="110"/>
        <v>0</v>
      </c>
      <c r="V408" s="45">
        <f t="shared" si="111"/>
        <v>0</v>
      </c>
      <c r="W408" s="45">
        <f t="shared" si="112"/>
        <v>0</v>
      </c>
      <c r="X408" s="45">
        <f t="shared" si="113"/>
        <v>0</v>
      </c>
      <c r="Y408" s="45">
        <f t="shared" si="114"/>
        <v>0</v>
      </c>
      <c r="Z408" s="45">
        <f t="shared" si="115"/>
        <v>0</v>
      </c>
      <c r="AA408" s="45">
        <f t="shared" si="116"/>
        <v>0</v>
      </c>
      <c r="AB408" s="45">
        <f t="shared" si="117"/>
        <v>0</v>
      </c>
      <c r="AC408" s="45">
        <f t="shared" si="118"/>
        <v>0</v>
      </c>
      <c r="AD408" s="45">
        <f t="shared" si="119"/>
        <v>0</v>
      </c>
      <c r="AE408" s="45">
        <f t="shared" si="120"/>
        <v>0</v>
      </c>
      <c r="AF408" s="45">
        <f t="shared" si="121"/>
        <v>0</v>
      </c>
      <c r="AG408" s="45">
        <f t="shared" si="122"/>
        <v>0</v>
      </c>
      <c r="AH408" s="45">
        <f t="shared" si="123"/>
        <v>0</v>
      </c>
      <c r="AI408" s="45">
        <f t="shared" si="124"/>
        <v>0</v>
      </c>
      <c r="AJ408" s="45">
        <f t="shared" si="125"/>
        <v>0</v>
      </c>
      <c r="AK408" s="45">
        <f t="shared" si="126"/>
        <v>0</v>
      </c>
      <c r="AL408" s="45">
        <f t="shared" si="127"/>
        <v>0</v>
      </c>
      <c r="AM408" s="45">
        <f t="shared" si="128"/>
        <v>0</v>
      </c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</row>
    <row r="409" spans="1:63">
      <c r="A409" s="43"/>
      <c r="B409" s="43"/>
      <c r="C409" s="101"/>
      <c r="D409" s="101"/>
      <c r="E409" s="101"/>
      <c r="F409" s="102"/>
      <c r="G409" s="103"/>
      <c r="H409" s="102"/>
      <c r="I409" s="102"/>
      <c r="J409" s="102"/>
      <c r="K409" s="102"/>
      <c r="L409" s="102" t="e">
        <f>IF(J409="WAT",IF(I409="PS","Pumped Storage","Hydro"),VLOOKUP(J409,Instructions!$E$3:$F$42,2,FALSE))</f>
        <v>#N/A</v>
      </c>
      <c r="M409" s="104"/>
      <c r="N409" s="104"/>
      <c r="O409" s="105"/>
      <c r="P409" s="45"/>
      <c r="Q409" s="45"/>
      <c r="R409" s="45">
        <f t="shared" si="109"/>
        <v>0</v>
      </c>
      <c r="S409" s="45">
        <f t="shared" si="129"/>
        <v>0</v>
      </c>
      <c r="T409" s="45">
        <f t="shared" si="129"/>
        <v>0</v>
      </c>
      <c r="U409" s="45">
        <f t="shared" si="110"/>
        <v>0</v>
      </c>
      <c r="V409" s="45">
        <f t="shared" si="111"/>
        <v>0</v>
      </c>
      <c r="W409" s="45">
        <f t="shared" si="112"/>
        <v>0</v>
      </c>
      <c r="X409" s="45">
        <f t="shared" si="113"/>
        <v>0</v>
      </c>
      <c r="Y409" s="45">
        <f t="shared" si="114"/>
        <v>0</v>
      </c>
      <c r="Z409" s="45">
        <f t="shared" si="115"/>
        <v>0</v>
      </c>
      <c r="AA409" s="45">
        <f t="shared" si="116"/>
        <v>0</v>
      </c>
      <c r="AB409" s="45">
        <f t="shared" si="117"/>
        <v>0</v>
      </c>
      <c r="AC409" s="45">
        <f t="shared" si="118"/>
        <v>0</v>
      </c>
      <c r="AD409" s="45">
        <f t="shared" si="119"/>
        <v>0</v>
      </c>
      <c r="AE409" s="45">
        <f t="shared" si="120"/>
        <v>0</v>
      </c>
      <c r="AF409" s="45">
        <f t="shared" si="121"/>
        <v>0</v>
      </c>
      <c r="AG409" s="45">
        <f t="shared" si="122"/>
        <v>0</v>
      </c>
      <c r="AH409" s="45">
        <f t="shared" si="123"/>
        <v>0</v>
      </c>
      <c r="AI409" s="45">
        <f t="shared" si="124"/>
        <v>0</v>
      </c>
      <c r="AJ409" s="45">
        <f t="shared" si="125"/>
        <v>0</v>
      </c>
      <c r="AK409" s="45">
        <f t="shared" si="126"/>
        <v>0</v>
      </c>
      <c r="AL409" s="45">
        <f t="shared" si="127"/>
        <v>0</v>
      </c>
      <c r="AM409" s="45">
        <f t="shared" si="128"/>
        <v>0</v>
      </c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</row>
    <row r="410" spans="1:63">
      <c r="A410" s="43"/>
      <c r="B410" s="43"/>
      <c r="C410" s="101"/>
      <c r="D410" s="101"/>
      <c r="E410" s="101"/>
      <c r="F410" s="102"/>
      <c r="G410" s="103"/>
      <c r="H410" s="102"/>
      <c r="I410" s="102"/>
      <c r="J410" s="102"/>
      <c r="K410" s="102"/>
      <c r="L410" s="102" t="e">
        <f>IF(J410="WAT",IF(I410="PS","Pumped Storage","Hydro"),VLOOKUP(J410,Instructions!$E$3:$F$42,2,FALSE))</f>
        <v>#N/A</v>
      </c>
      <c r="M410" s="104"/>
      <c r="N410" s="104"/>
      <c r="O410" s="105"/>
      <c r="P410" s="45"/>
      <c r="Q410" s="45"/>
      <c r="R410" s="45">
        <f t="shared" si="109"/>
        <v>0</v>
      </c>
      <c r="S410" s="45">
        <f t="shared" si="129"/>
        <v>0</v>
      </c>
      <c r="T410" s="45">
        <f t="shared" si="129"/>
        <v>0</v>
      </c>
      <c r="U410" s="45">
        <f t="shared" si="110"/>
        <v>0</v>
      </c>
      <c r="V410" s="45">
        <f t="shared" si="111"/>
        <v>0</v>
      </c>
      <c r="W410" s="45">
        <f t="shared" si="112"/>
        <v>0</v>
      </c>
      <c r="X410" s="45">
        <f t="shared" si="113"/>
        <v>0</v>
      </c>
      <c r="Y410" s="45">
        <f t="shared" si="114"/>
        <v>0</v>
      </c>
      <c r="Z410" s="45">
        <f t="shared" si="115"/>
        <v>0</v>
      </c>
      <c r="AA410" s="45">
        <f t="shared" si="116"/>
        <v>0</v>
      </c>
      <c r="AB410" s="45">
        <f t="shared" si="117"/>
        <v>0</v>
      </c>
      <c r="AC410" s="45">
        <f t="shared" si="118"/>
        <v>0</v>
      </c>
      <c r="AD410" s="45">
        <f t="shared" si="119"/>
        <v>0</v>
      </c>
      <c r="AE410" s="45">
        <f t="shared" si="120"/>
        <v>0</v>
      </c>
      <c r="AF410" s="45">
        <f t="shared" si="121"/>
        <v>0</v>
      </c>
      <c r="AG410" s="45">
        <f t="shared" si="122"/>
        <v>0</v>
      </c>
      <c r="AH410" s="45">
        <f t="shared" si="123"/>
        <v>0</v>
      </c>
      <c r="AI410" s="45">
        <f t="shared" si="124"/>
        <v>0</v>
      </c>
      <c r="AJ410" s="45">
        <f t="shared" si="125"/>
        <v>0</v>
      </c>
      <c r="AK410" s="45">
        <f t="shared" si="126"/>
        <v>0</v>
      </c>
      <c r="AL410" s="45">
        <f t="shared" si="127"/>
        <v>0</v>
      </c>
      <c r="AM410" s="45">
        <f t="shared" si="128"/>
        <v>0</v>
      </c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</row>
    <row r="411" spans="1:63">
      <c r="A411" s="43"/>
      <c r="B411" s="43"/>
      <c r="C411" s="101"/>
      <c r="D411" s="101"/>
      <c r="E411" s="101"/>
      <c r="F411" s="102"/>
      <c r="G411" s="103"/>
      <c r="H411" s="102"/>
      <c r="I411" s="102"/>
      <c r="J411" s="102"/>
      <c r="K411" s="102"/>
      <c r="L411" s="102" t="e">
        <f>IF(J411="WAT",IF(I411="PS","Pumped Storage","Hydro"),VLOOKUP(J411,Instructions!$E$3:$F$42,2,FALSE))</f>
        <v>#N/A</v>
      </c>
      <c r="M411" s="104"/>
      <c r="N411" s="104"/>
      <c r="O411" s="105"/>
      <c r="P411" s="45"/>
      <c r="Q411" s="45"/>
      <c r="R411" s="45">
        <f t="shared" si="109"/>
        <v>0</v>
      </c>
      <c r="S411" s="45">
        <f t="shared" si="129"/>
        <v>0</v>
      </c>
      <c r="T411" s="45">
        <f t="shared" si="129"/>
        <v>0</v>
      </c>
      <c r="U411" s="45">
        <f t="shared" si="110"/>
        <v>0</v>
      </c>
      <c r="V411" s="45">
        <f t="shared" si="111"/>
        <v>0</v>
      </c>
      <c r="W411" s="45">
        <f t="shared" si="112"/>
        <v>0</v>
      </c>
      <c r="X411" s="45">
        <f t="shared" si="113"/>
        <v>0</v>
      </c>
      <c r="Y411" s="45">
        <f t="shared" si="114"/>
        <v>0</v>
      </c>
      <c r="Z411" s="45">
        <f t="shared" si="115"/>
        <v>0</v>
      </c>
      <c r="AA411" s="45">
        <f t="shared" si="116"/>
        <v>0</v>
      </c>
      <c r="AB411" s="45">
        <f t="shared" si="117"/>
        <v>0</v>
      </c>
      <c r="AC411" s="45">
        <f t="shared" si="118"/>
        <v>0</v>
      </c>
      <c r="AD411" s="45">
        <f t="shared" si="119"/>
        <v>0</v>
      </c>
      <c r="AE411" s="45">
        <f t="shared" si="120"/>
        <v>0</v>
      </c>
      <c r="AF411" s="45">
        <f t="shared" si="121"/>
        <v>0</v>
      </c>
      <c r="AG411" s="45">
        <f t="shared" si="122"/>
        <v>0</v>
      </c>
      <c r="AH411" s="45">
        <f t="shared" si="123"/>
        <v>0</v>
      </c>
      <c r="AI411" s="45">
        <f t="shared" si="124"/>
        <v>0</v>
      </c>
      <c r="AJ411" s="45">
        <f t="shared" si="125"/>
        <v>0</v>
      </c>
      <c r="AK411" s="45">
        <f t="shared" si="126"/>
        <v>0</v>
      </c>
      <c r="AL411" s="45">
        <f t="shared" si="127"/>
        <v>0</v>
      </c>
      <c r="AM411" s="45">
        <f t="shared" si="128"/>
        <v>0</v>
      </c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</row>
    <row r="412" spans="1:63">
      <c r="A412" s="43"/>
      <c r="B412" s="43"/>
      <c r="C412" s="101"/>
      <c r="D412" s="101"/>
      <c r="E412" s="101"/>
      <c r="F412" s="102"/>
      <c r="G412" s="103"/>
      <c r="H412" s="102"/>
      <c r="I412" s="102"/>
      <c r="J412" s="102"/>
      <c r="K412" s="102"/>
      <c r="L412" s="102" t="e">
        <f>IF(J412="WAT",IF(I412="PS","Pumped Storage","Hydro"),VLOOKUP(J412,Instructions!$E$3:$F$42,2,FALSE))</f>
        <v>#N/A</v>
      </c>
      <c r="M412" s="104"/>
      <c r="N412" s="104"/>
      <c r="O412" s="105"/>
      <c r="P412" s="45"/>
      <c r="Q412" s="45"/>
      <c r="R412" s="45">
        <f t="shared" si="109"/>
        <v>0</v>
      </c>
      <c r="S412" s="45">
        <f t="shared" si="129"/>
        <v>0</v>
      </c>
      <c r="T412" s="45">
        <f t="shared" si="129"/>
        <v>0</v>
      </c>
      <c r="U412" s="45">
        <f t="shared" si="110"/>
        <v>0</v>
      </c>
      <c r="V412" s="45">
        <f t="shared" si="111"/>
        <v>0</v>
      </c>
      <c r="W412" s="45">
        <f t="shared" si="112"/>
        <v>0</v>
      </c>
      <c r="X412" s="45">
        <f t="shared" si="113"/>
        <v>0</v>
      </c>
      <c r="Y412" s="45">
        <f t="shared" si="114"/>
        <v>0</v>
      </c>
      <c r="Z412" s="45">
        <f t="shared" si="115"/>
        <v>0</v>
      </c>
      <c r="AA412" s="45">
        <f t="shared" si="116"/>
        <v>0</v>
      </c>
      <c r="AB412" s="45">
        <f t="shared" si="117"/>
        <v>0</v>
      </c>
      <c r="AC412" s="45">
        <f t="shared" si="118"/>
        <v>0</v>
      </c>
      <c r="AD412" s="45">
        <f t="shared" si="119"/>
        <v>0</v>
      </c>
      <c r="AE412" s="45">
        <f t="shared" si="120"/>
        <v>0</v>
      </c>
      <c r="AF412" s="45">
        <f t="shared" si="121"/>
        <v>0</v>
      </c>
      <c r="AG412" s="45">
        <f t="shared" si="122"/>
        <v>0</v>
      </c>
      <c r="AH412" s="45">
        <f t="shared" si="123"/>
        <v>0</v>
      </c>
      <c r="AI412" s="45">
        <f t="shared" si="124"/>
        <v>0</v>
      </c>
      <c r="AJ412" s="45">
        <f t="shared" si="125"/>
        <v>0</v>
      </c>
      <c r="AK412" s="45">
        <f t="shared" si="126"/>
        <v>0</v>
      </c>
      <c r="AL412" s="45">
        <f t="shared" si="127"/>
        <v>0</v>
      </c>
      <c r="AM412" s="45">
        <f t="shared" si="128"/>
        <v>0</v>
      </c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</row>
    <row r="413" spans="1:63">
      <c r="A413" s="43"/>
      <c r="B413" s="43"/>
      <c r="C413" s="101"/>
      <c r="D413" s="101"/>
      <c r="E413" s="101"/>
      <c r="F413" s="102"/>
      <c r="G413" s="103"/>
      <c r="H413" s="102"/>
      <c r="I413" s="102"/>
      <c r="J413" s="102"/>
      <c r="K413" s="102"/>
      <c r="L413" s="102" t="e">
        <f>IF(J413="WAT",IF(I413="PS","Pumped Storage","Hydro"),VLOOKUP(J413,Instructions!$E$3:$F$42,2,FALSE))</f>
        <v>#N/A</v>
      </c>
      <c r="M413" s="104"/>
      <c r="N413" s="104"/>
      <c r="O413" s="105"/>
      <c r="P413" s="45"/>
      <c r="Q413" s="45"/>
      <c r="R413" s="45">
        <f t="shared" si="109"/>
        <v>0</v>
      </c>
      <c r="S413" s="45">
        <f t="shared" si="129"/>
        <v>0</v>
      </c>
      <c r="T413" s="45">
        <f t="shared" si="129"/>
        <v>0</v>
      </c>
      <c r="U413" s="45">
        <f t="shared" si="110"/>
        <v>0</v>
      </c>
      <c r="V413" s="45">
        <f t="shared" si="111"/>
        <v>0</v>
      </c>
      <c r="W413" s="45">
        <f t="shared" si="112"/>
        <v>0</v>
      </c>
      <c r="X413" s="45">
        <f t="shared" si="113"/>
        <v>0</v>
      </c>
      <c r="Y413" s="45">
        <f t="shared" si="114"/>
        <v>0</v>
      </c>
      <c r="Z413" s="45">
        <f t="shared" si="115"/>
        <v>0</v>
      </c>
      <c r="AA413" s="45">
        <f t="shared" si="116"/>
        <v>0</v>
      </c>
      <c r="AB413" s="45">
        <f t="shared" si="117"/>
        <v>0</v>
      </c>
      <c r="AC413" s="45">
        <f t="shared" si="118"/>
        <v>0</v>
      </c>
      <c r="AD413" s="45">
        <f t="shared" si="119"/>
        <v>0</v>
      </c>
      <c r="AE413" s="45">
        <f t="shared" si="120"/>
        <v>0</v>
      </c>
      <c r="AF413" s="45">
        <f t="shared" si="121"/>
        <v>0</v>
      </c>
      <c r="AG413" s="45">
        <f t="shared" si="122"/>
        <v>0</v>
      </c>
      <c r="AH413" s="45">
        <f t="shared" si="123"/>
        <v>0</v>
      </c>
      <c r="AI413" s="45">
        <f t="shared" si="124"/>
        <v>0</v>
      </c>
      <c r="AJ413" s="45">
        <f t="shared" si="125"/>
        <v>0</v>
      </c>
      <c r="AK413" s="45">
        <f t="shared" si="126"/>
        <v>0</v>
      </c>
      <c r="AL413" s="45">
        <f t="shared" si="127"/>
        <v>0</v>
      </c>
      <c r="AM413" s="45">
        <f t="shared" si="128"/>
        <v>0</v>
      </c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</row>
    <row r="414" spans="1:63">
      <c r="A414" s="43"/>
      <c r="B414" s="43"/>
      <c r="C414" s="101"/>
      <c r="D414" s="101"/>
      <c r="E414" s="101"/>
      <c r="F414" s="102"/>
      <c r="G414" s="103"/>
      <c r="H414" s="102"/>
      <c r="I414" s="102"/>
      <c r="J414" s="102"/>
      <c r="K414" s="102"/>
      <c r="L414" s="102" t="e">
        <f>IF(J414="WAT",IF(I414="PS","Pumped Storage","Hydro"),VLOOKUP(J414,Instructions!$E$3:$F$42,2,FALSE))</f>
        <v>#N/A</v>
      </c>
      <c r="M414" s="104"/>
      <c r="N414" s="104"/>
      <c r="O414" s="105"/>
      <c r="P414" s="45"/>
      <c r="Q414" s="45"/>
      <c r="R414" s="45">
        <f t="shared" si="109"/>
        <v>0</v>
      </c>
      <c r="S414" s="45">
        <f t="shared" si="129"/>
        <v>0</v>
      </c>
      <c r="T414" s="45">
        <f t="shared" si="129"/>
        <v>0</v>
      </c>
      <c r="U414" s="45">
        <f t="shared" si="110"/>
        <v>0</v>
      </c>
      <c r="V414" s="45">
        <f t="shared" si="111"/>
        <v>0</v>
      </c>
      <c r="W414" s="45">
        <f t="shared" si="112"/>
        <v>0</v>
      </c>
      <c r="X414" s="45">
        <f t="shared" si="113"/>
        <v>0</v>
      </c>
      <c r="Y414" s="45">
        <f t="shared" si="114"/>
        <v>0</v>
      </c>
      <c r="Z414" s="45">
        <f t="shared" si="115"/>
        <v>0</v>
      </c>
      <c r="AA414" s="45">
        <f t="shared" si="116"/>
        <v>0</v>
      </c>
      <c r="AB414" s="45">
        <f t="shared" si="117"/>
        <v>0</v>
      </c>
      <c r="AC414" s="45">
        <f t="shared" si="118"/>
        <v>0</v>
      </c>
      <c r="AD414" s="45">
        <f t="shared" si="119"/>
        <v>0</v>
      </c>
      <c r="AE414" s="45">
        <f t="shared" si="120"/>
        <v>0</v>
      </c>
      <c r="AF414" s="45">
        <f t="shared" si="121"/>
        <v>0</v>
      </c>
      <c r="AG414" s="45">
        <f t="shared" si="122"/>
        <v>0</v>
      </c>
      <c r="AH414" s="45">
        <f t="shared" si="123"/>
        <v>0</v>
      </c>
      <c r="AI414" s="45">
        <f t="shared" si="124"/>
        <v>0</v>
      </c>
      <c r="AJ414" s="45">
        <f t="shared" si="125"/>
        <v>0</v>
      </c>
      <c r="AK414" s="45">
        <f t="shared" si="126"/>
        <v>0</v>
      </c>
      <c r="AL414" s="45">
        <f t="shared" si="127"/>
        <v>0</v>
      </c>
      <c r="AM414" s="45">
        <f t="shared" si="128"/>
        <v>0</v>
      </c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</row>
    <row r="415" spans="1:63">
      <c r="A415" s="43"/>
      <c r="B415" s="43"/>
      <c r="C415" s="101"/>
      <c r="D415" s="101"/>
      <c r="E415" s="101"/>
      <c r="F415" s="102"/>
      <c r="G415" s="103"/>
      <c r="H415" s="102"/>
      <c r="I415" s="102"/>
      <c r="J415" s="102"/>
      <c r="K415" s="102"/>
      <c r="L415" s="102" t="e">
        <f>IF(J415="WAT",IF(I415="PS","Pumped Storage","Hydro"),VLOOKUP(J415,Instructions!$E$3:$F$42,2,FALSE))</f>
        <v>#N/A</v>
      </c>
      <c r="M415" s="104"/>
      <c r="N415" s="104"/>
      <c r="O415" s="105"/>
      <c r="P415" s="45"/>
      <c r="Q415" s="45"/>
      <c r="R415" s="45">
        <f t="shared" si="109"/>
        <v>0</v>
      </c>
      <c r="S415" s="45">
        <f t="shared" si="129"/>
        <v>0</v>
      </c>
      <c r="T415" s="45">
        <f t="shared" si="129"/>
        <v>0</v>
      </c>
      <c r="U415" s="45">
        <f t="shared" si="110"/>
        <v>0</v>
      </c>
      <c r="V415" s="45">
        <f t="shared" si="111"/>
        <v>0</v>
      </c>
      <c r="W415" s="45">
        <f t="shared" si="112"/>
        <v>0</v>
      </c>
      <c r="X415" s="45">
        <f t="shared" si="113"/>
        <v>0</v>
      </c>
      <c r="Y415" s="45">
        <f t="shared" si="114"/>
        <v>0</v>
      </c>
      <c r="Z415" s="45">
        <f t="shared" si="115"/>
        <v>0</v>
      </c>
      <c r="AA415" s="45">
        <f t="shared" si="116"/>
        <v>0</v>
      </c>
      <c r="AB415" s="45">
        <f t="shared" si="117"/>
        <v>0</v>
      </c>
      <c r="AC415" s="45">
        <f t="shared" si="118"/>
        <v>0</v>
      </c>
      <c r="AD415" s="45">
        <f t="shared" si="119"/>
        <v>0</v>
      </c>
      <c r="AE415" s="45">
        <f t="shared" si="120"/>
        <v>0</v>
      </c>
      <c r="AF415" s="45">
        <f t="shared" si="121"/>
        <v>0</v>
      </c>
      <c r="AG415" s="45">
        <f t="shared" si="122"/>
        <v>0</v>
      </c>
      <c r="AH415" s="45">
        <f t="shared" si="123"/>
        <v>0</v>
      </c>
      <c r="AI415" s="45">
        <f t="shared" si="124"/>
        <v>0</v>
      </c>
      <c r="AJ415" s="45">
        <f t="shared" si="125"/>
        <v>0</v>
      </c>
      <c r="AK415" s="45">
        <f t="shared" si="126"/>
        <v>0</v>
      </c>
      <c r="AL415" s="45">
        <f t="shared" si="127"/>
        <v>0</v>
      </c>
      <c r="AM415" s="45">
        <f t="shared" si="128"/>
        <v>0</v>
      </c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</row>
    <row r="416" spans="1:63">
      <c r="A416" s="43"/>
      <c r="B416" s="43"/>
      <c r="C416" s="101"/>
      <c r="D416" s="101"/>
      <c r="E416" s="101"/>
      <c r="F416" s="102"/>
      <c r="G416" s="103"/>
      <c r="H416" s="102"/>
      <c r="I416" s="102"/>
      <c r="J416" s="102"/>
      <c r="K416" s="102"/>
      <c r="L416" s="102" t="e">
        <f>IF(J416="WAT",IF(I416="PS","Pumped Storage","Hydro"),VLOOKUP(J416,Instructions!$E$3:$F$42,2,FALSE))</f>
        <v>#N/A</v>
      </c>
      <c r="M416" s="104"/>
      <c r="N416" s="104"/>
      <c r="O416" s="105"/>
      <c r="P416" s="45"/>
      <c r="Q416" s="45"/>
      <c r="R416" s="45">
        <f t="shared" si="109"/>
        <v>0</v>
      </c>
      <c r="S416" s="45">
        <f t="shared" si="129"/>
        <v>0</v>
      </c>
      <c r="T416" s="45">
        <f t="shared" si="129"/>
        <v>0</v>
      </c>
      <c r="U416" s="45">
        <f t="shared" si="110"/>
        <v>0</v>
      </c>
      <c r="V416" s="45">
        <f t="shared" si="111"/>
        <v>0</v>
      </c>
      <c r="W416" s="45">
        <f t="shared" si="112"/>
        <v>0</v>
      </c>
      <c r="X416" s="45">
        <f t="shared" si="113"/>
        <v>0</v>
      </c>
      <c r="Y416" s="45">
        <f t="shared" si="114"/>
        <v>0</v>
      </c>
      <c r="Z416" s="45">
        <f t="shared" si="115"/>
        <v>0</v>
      </c>
      <c r="AA416" s="45">
        <f t="shared" si="116"/>
        <v>0</v>
      </c>
      <c r="AB416" s="45">
        <f t="shared" si="117"/>
        <v>0</v>
      </c>
      <c r="AC416" s="45">
        <f t="shared" si="118"/>
        <v>0</v>
      </c>
      <c r="AD416" s="45">
        <f t="shared" si="119"/>
        <v>0</v>
      </c>
      <c r="AE416" s="45">
        <f t="shared" si="120"/>
        <v>0</v>
      </c>
      <c r="AF416" s="45">
        <f t="shared" si="121"/>
        <v>0</v>
      </c>
      <c r="AG416" s="45">
        <f t="shared" si="122"/>
        <v>0</v>
      </c>
      <c r="AH416" s="45">
        <f t="shared" si="123"/>
        <v>0</v>
      </c>
      <c r="AI416" s="45">
        <f t="shared" si="124"/>
        <v>0</v>
      </c>
      <c r="AJ416" s="45">
        <f t="shared" si="125"/>
        <v>0</v>
      </c>
      <c r="AK416" s="45">
        <f t="shared" si="126"/>
        <v>0</v>
      </c>
      <c r="AL416" s="45">
        <f t="shared" si="127"/>
        <v>0</v>
      </c>
      <c r="AM416" s="45">
        <f t="shared" si="128"/>
        <v>0</v>
      </c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</row>
    <row r="417" spans="1:63">
      <c r="A417" s="43"/>
      <c r="B417" s="43"/>
      <c r="C417" s="101"/>
      <c r="D417" s="101"/>
      <c r="E417" s="101"/>
      <c r="F417" s="102"/>
      <c r="G417" s="103"/>
      <c r="H417" s="102"/>
      <c r="I417" s="102"/>
      <c r="J417" s="102"/>
      <c r="K417" s="102"/>
      <c r="L417" s="102" t="e">
        <f>IF(J417="WAT",IF(I417="PS","Pumped Storage","Hydro"),VLOOKUP(J417,Instructions!$E$3:$F$42,2,FALSE))</f>
        <v>#N/A</v>
      </c>
      <c r="M417" s="104"/>
      <c r="N417" s="104"/>
      <c r="O417" s="105"/>
      <c r="P417" s="45"/>
      <c r="Q417" s="45"/>
      <c r="R417" s="45">
        <f t="shared" si="109"/>
        <v>0</v>
      </c>
      <c r="S417" s="45">
        <f t="shared" si="129"/>
        <v>0</v>
      </c>
      <c r="T417" s="45">
        <f t="shared" si="129"/>
        <v>0</v>
      </c>
      <c r="U417" s="45">
        <f t="shared" si="110"/>
        <v>0</v>
      </c>
      <c r="V417" s="45">
        <f t="shared" si="111"/>
        <v>0</v>
      </c>
      <c r="W417" s="45">
        <f t="shared" si="112"/>
        <v>0</v>
      </c>
      <c r="X417" s="45">
        <f t="shared" si="113"/>
        <v>0</v>
      </c>
      <c r="Y417" s="45">
        <f t="shared" si="114"/>
        <v>0</v>
      </c>
      <c r="Z417" s="45">
        <f t="shared" si="115"/>
        <v>0</v>
      </c>
      <c r="AA417" s="45">
        <f t="shared" si="116"/>
        <v>0</v>
      </c>
      <c r="AB417" s="45">
        <f t="shared" si="117"/>
        <v>0</v>
      </c>
      <c r="AC417" s="45">
        <f t="shared" si="118"/>
        <v>0</v>
      </c>
      <c r="AD417" s="45">
        <f t="shared" si="119"/>
        <v>0</v>
      </c>
      <c r="AE417" s="45">
        <f t="shared" si="120"/>
        <v>0</v>
      </c>
      <c r="AF417" s="45">
        <f t="shared" si="121"/>
        <v>0</v>
      </c>
      <c r="AG417" s="45">
        <f t="shared" si="122"/>
        <v>0</v>
      </c>
      <c r="AH417" s="45">
        <f t="shared" si="123"/>
        <v>0</v>
      </c>
      <c r="AI417" s="45">
        <f t="shared" si="124"/>
        <v>0</v>
      </c>
      <c r="AJ417" s="45">
        <f t="shared" si="125"/>
        <v>0</v>
      </c>
      <c r="AK417" s="45">
        <f t="shared" si="126"/>
        <v>0</v>
      </c>
      <c r="AL417" s="45">
        <f t="shared" si="127"/>
        <v>0</v>
      </c>
      <c r="AM417" s="45">
        <f t="shared" si="128"/>
        <v>0</v>
      </c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</row>
    <row r="418" spans="1:63">
      <c r="A418" s="43"/>
      <c r="B418" s="43"/>
      <c r="C418" s="101"/>
      <c r="D418" s="101"/>
      <c r="E418" s="101"/>
      <c r="F418" s="102"/>
      <c r="G418" s="103"/>
      <c r="H418" s="102"/>
      <c r="I418" s="102"/>
      <c r="J418" s="102"/>
      <c r="K418" s="102"/>
      <c r="L418" s="102" t="e">
        <f>IF(J418="WAT",IF(I418="PS","Pumped Storage","Hydro"),VLOOKUP(J418,Instructions!$E$3:$F$42,2,FALSE))</f>
        <v>#N/A</v>
      </c>
      <c r="M418" s="104"/>
      <c r="N418" s="104"/>
      <c r="O418" s="105"/>
      <c r="P418" s="45"/>
      <c r="Q418" s="45"/>
      <c r="R418" s="45">
        <f t="shared" si="109"/>
        <v>0</v>
      </c>
      <c r="S418" s="45">
        <f t="shared" si="129"/>
        <v>0</v>
      </c>
      <c r="T418" s="45">
        <f t="shared" si="129"/>
        <v>0</v>
      </c>
      <c r="U418" s="45">
        <f t="shared" si="110"/>
        <v>0</v>
      </c>
      <c r="V418" s="45">
        <f t="shared" si="111"/>
        <v>0</v>
      </c>
      <c r="W418" s="45">
        <f t="shared" si="112"/>
        <v>0</v>
      </c>
      <c r="X418" s="45">
        <f t="shared" si="113"/>
        <v>0</v>
      </c>
      <c r="Y418" s="45">
        <f t="shared" si="114"/>
        <v>0</v>
      </c>
      <c r="Z418" s="45">
        <f t="shared" si="115"/>
        <v>0</v>
      </c>
      <c r="AA418" s="45">
        <f t="shared" si="116"/>
        <v>0</v>
      </c>
      <c r="AB418" s="45">
        <f t="shared" si="117"/>
        <v>0</v>
      </c>
      <c r="AC418" s="45">
        <f t="shared" si="118"/>
        <v>0</v>
      </c>
      <c r="AD418" s="45">
        <f t="shared" si="119"/>
        <v>0</v>
      </c>
      <c r="AE418" s="45">
        <f t="shared" si="120"/>
        <v>0</v>
      </c>
      <c r="AF418" s="45">
        <f t="shared" si="121"/>
        <v>0</v>
      </c>
      <c r="AG418" s="45">
        <f t="shared" si="122"/>
        <v>0</v>
      </c>
      <c r="AH418" s="45">
        <f t="shared" si="123"/>
        <v>0</v>
      </c>
      <c r="AI418" s="45">
        <f t="shared" si="124"/>
        <v>0</v>
      </c>
      <c r="AJ418" s="45">
        <f t="shared" si="125"/>
        <v>0</v>
      </c>
      <c r="AK418" s="45">
        <f t="shared" si="126"/>
        <v>0</v>
      </c>
      <c r="AL418" s="45">
        <f t="shared" si="127"/>
        <v>0</v>
      </c>
      <c r="AM418" s="45">
        <f t="shared" si="128"/>
        <v>0</v>
      </c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</row>
    <row r="419" spans="1:63">
      <c r="A419" s="43"/>
      <c r="B419" s="43"/>
      <c r="C419" s="101"/>
      <c r="D419" s="101"/>
      <c r="E419" s="101"/>
      <c r="F419" s="102"/>
      <c r="G419" s="103"/>
      <c r="H419" s="102"/>
      <c r="I419" s="102"/>
      <c r="J419" s="102"/>
      <c r="K419" s="102"/>
      <c r="L419" s="102" t="e">
        <f>IF(J419="WAT",IF(I419="PS","Pumped Storage","Hydro"),VLOOKUP(J419,Instructions!$E$3:$F$42,2,FALSE))</f>
        <v>#N/A</v>
      </c>
      <c r="M419" s="104"/>
      <c r="N419" s="104"/>
      <c r="O419" s="105"/>
      <c r="P419" s="45"/>
      <c r="Q419" s="45"/>
      <c r="R419" s="45">
        <f t="shared" si="109"/>
        <v>0</v>
      </c>
      <c r="S419" s="45">
        <f t="shared" si="129"/>
        <v>0</v>
      </c>
      <c r="T419" s="45">
        <f t="shared" si="129"/>
        <v>0</v>
      </c>
      <c r="U419" s="45">
        <f t="shared" si="110"/>
        <v>0</v>
      </c>
      <c r="V419" s="45">
        <f t="shared" si="111"/>
        <v>0</v>
      </c>
      <c r="W419" s="45">
        <f t="shared" si="112"/>
        <v>0</v>
      </c>
      <c r="X419" s="45">
        <f t="shared" si="113"/>
        <v>0</v>
      </c>
      <c r="Y419" s="45">
        <f t="shared" si="114"/>
        <v>0</v>
      </c>
      <c r="Z419" s="45">
        <f t="shared" si="115"/>
        <v>0</v>
      </c>
      <c r="AA419" s="45">
        <f t="shared" si="116"/>
        <v>0</v>
      </c>
      <c r="AB419" s="45">
        <f t="shared" si="117"/>
        <v>0</v>
      </c>
      <c r="AC419" s="45">
        <f t="shared" si="118"/>
        <v>0</v>
      </c>
      <c r="AD419" s="45">
        <f t="shared" si="119"/>
        <v>0</v>
      </c>
      <c r="AE419" s="45">
        <f t="shared" si="120"/>
        <v>0</v>
      </c>
      <c r="AF419" s="45">
        <f t="shared" si="121"/>
        <v>0</v>
      </c>
      <c r="AG419" s="45">
        <f t="shared" si="122"/>
        <v>0</v>
      </c>
      <c r="AH419" s="45">
        <f t="shared" si="123"/>
        <v>0</v>
      </c>
      <c r="AI419" s="45">
        <f t="shared" si="124"/>
        <v>0</v>
      </c>
      <c r="AJ419" s="45">
        <f t="shared" si="125"/>
        <v>0</v>
      </c>
      <c r="AK419" s="45">
        <f t="shared" si="126"/>
        <v>0</v>
      </c>
      <c r="AL419" s="45">
        <f t="shared" si="127"/>
        <v>0</v>
      </c>
      <c r="AM419" s="45">
        <f t="shared" si="128"/>
        <v>0</v>
      </c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</row>
    <row r="420" spans="1:63">
      <c r="A420" s="43"/>
      <c r="B420" s="43"/>
      <c r="C420" s="101"/>
      <c r="D420" s="101"/>
      <c r="E420" s="101"/>
      <c r="F420" s="102"/>
      <c r="G420" s="103"/>
      <c r="H420" s="102"/>
      <c r="I420" s="102"/>
      <c r="J420" s="102"/>
      <c r="K420" s="102"/>
      <c r="L420" s="102" t="e">
        <f>IF(J420="WAT",IF(I420="PS","Pumped Storage","Hydro"),VLOOKUP(J420,Instructions!$E$3:$F$42,2,FALSE))</f>
        <v>#N/A</v>
      </c>
      <c r="M420" s="104"/>
      <c r="N420" s="104"/>
      <c r="O420" s="105"/>
      <c r="P420" s="45"/>
      <c r="Q420" s="45"/>
      <c r="R420" s="45">
        <f t="shared" si="109"/>
        <v>0</v>
      </c>
      <c r="S420" s="45">
        <f t="shared" si="129"/>
        <v>0</v>
      </c>
      <c r="T420" s="45">
        <f t="shared" si="129"/>
        <v>0</v>
      </c>
      <c r="U420" s="45">
        <f t="shared" si="110"/>
        <v>0</v>
      </c>
      <c r="V420" s="45">
        <f t="shared" si="111"/>
        <v>0</v>
      </c>
      <c r="W420" s="45">
        <f t="shared" si="112"/>
        <v>0</v>
      </c>
      <c r="X420" s="45">
        <f t="shared" si="113"/>
        <v>0</v>
      </c>
      <c r="Y420" s="45">
        <f t="shared" si="114"/>
        <v>0</v>
      </c>
      <c r="Z420" s="45">
        <f t="shared" si="115"/>
        <v>0</v>
      </c>
      <c r="AA420" s="45">
        <f t="shared" si="116"/>
        <v>0</v>
      </c>
      <c r="AB420" s="45">
        <f t="shared" si="117"/>
        <v>0</v>
      </c>
      <c r="AC420" s="45">
        <f t="shared" si="118"/>
        <v>0</v>
      </c>
      <c r="AD420" s="45">
        <f t="shared" si="119"/>
        <v>0</v>
      </c>
      <c r="AE420" s="45">
        <f t="shared" si="120"/>
        <v>0</v>
      </c>
      <c r="AF420" s="45">
        <f t="shared" si="121"/>
        <v>0</v>
      </c>
      <c r="AG420" s="45">
        <f t="shared" si="122"/>
        <v>0</v>
      </c>
      <c r="AH420" s="45">
        <f t="shared" si="123"/>
        <v>0</v>
      </c>
      <c r="AI420" s="45">
        <f t="shared" si="124"/>
        <v>0</v>
      </c>
      <c r="AJ420" s="45">
        <f t="shared" si="125"/>
        <v>0</v>
      </c>
      <c r="AK420" s="45">
        <f t="shared" si="126"/>
        <v>0</v>
      </c>
      <c r="AL420" s="45">
        <f t="shared" si="127"/>
        <v>0</v>
      </c>
      <c r="AM420" s="45">
        <f t="shared" si="128"/>
        <v>0</v>
      </c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</row>
    <row r="421" spans="1:63">
      <c r="A421" s="43"/>
      <c r="B421" s="43"/>
      <c r="C421" s="101"/>
      <c r="D421" s="101"/>
      <c r="E421" s="101"/>
      <c r="F421" s="102"/>
      <c r="G421" s="103"/>
      <c r="H421" s="102"/>
      <c r="I421" s="102"/>
      <c r="J421" s="102"/>
      <c r="K421" s="102"/>
      <c r="L421" s="102" t="e">
        <f>IF(J421="WAT",IF(I421="PS","Pumped Storage","Hydro"),VLOOKUP(J421,Instructions!$E$3:$F$42,2,FALSE))</f>
        <v>#N/A</v>
      </c>
      <c r="M421" s="104"/>
      <c r="N421" s="104"/>
      <c r="O421" s="105"/>
      <c r="P421" s="45"/>
      <c r="Q421" s="45"/>
      <c r="R421" s="45">
        <f t="shared" si="109"/>
        <v>0</v>
      </c>
      <c r="S421" s="45">
        <f t="shared" si="129"/>
        <v>0</v>
      </c>
      <c r="T421" s="45">
        <f t="shared" si="129"/>
        <v>0</v>
      </c>
      <c r="U421" s="45">
        <f t="shared" si="110"/>
        <v>0</v>
      </c>
      <c r="V421" s="45">
        <f t="shared" si="111"/>
        <v>0</v>
      </c>
      <c r="W421" s="45">
        <f t="shared" si="112"/>
        <v>0</v>
      </c>
      <c r="X421" s="45">
        <f t="shared" si="113"/>
        <v>0</v>
      </c>
      <c r="Y421" s="45">
        <f t="shared" si="114"/>
        <v>0</v>
      </c>
      <c r="Z421" s="45">
        <f t="shared" si="115"/>
        <v>0</v>
      </c>
      <c r="AA421" s="45">
        <f t="shared" si="116"/>
        <v>0</v>
      </c>
      <c r="AB421" s="45">
        <f t="shared" si="117"/>
        <v>0</v>
      </c>
      <c r="AC421" s="45">
        <f t="shared" si="118"/>
        <v>0</v>
      </c>
      <c r="AD421" s="45">
        <f t="shared" si="119"/>
        <v>0</v>
      </c>
      <c r="AE421" s="45">
        <f t="shared" si="120"/>
        <v>0</v>
      </c>
      <c r="AF421" s="45">
        <f t="shared" si="121"/>
        <v>0</v>
      </c>
      <c r="AG421" s="45">
        <f t="shared" si="122"/>
        <v>0</v>
      </c>
      <c r="AH421" s="45">
        <f t="shared" si="123"/>
        <v>0</v>
      </c>
      <c r="AI421" s="45">
        <f t="shared" si="124"/>
        <v>0</v>
      </c>
      <c r="AJ421" s="45">
        <f t="shared" si="125"/>
        <v>0</v>
      </c>
      <c r="AK421" s="45">
        <f t="shared" si="126"/>
        <v>0</v>
      </c>
      <c r="AL421" s="45">
        <f t="shared" si="127"/>
        <v>0</v>
      </c>
      <c r="AM421" s="45">
        <f t="shared" si="128"/>
        <v>0</v>
      </c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</row>
    <row r="422" spans="1:63">
      <c r="A422" s="43"/>
      <c r="B422" s="43"/>
      <c r="C422" s="101"/>
      <c r="D422" s="101"/>
      <c r="E422" s="101"/>
      <c r="F422" s="102"/>
      <c r="G422" s="103"/>
      <c r="H422" s="102"/>
      <c r="I422" s="102"/>
      <c r="J422" s="102"/>
      <c r="K422" s="102"/>
      <c r="L422" s="102" t="e">
        <f>IF(J422="WAT",IF(I422="PS","Pumped Storage","Hydro"),VLOOKUP(J422,Instructions!$E$3:$F$42,2,FALSE))</f>
        <v>#N/A</v>
      </c>
      <c r="M422" s="104"/>
      <c r="N422" s="104"/>
      <c r="O422" s="105"/>
      <c r="P422" s="45"/>
      <c r="Q422" s="45"/>
      <c r="R422" s="45">
        <f t="shared" si="109"/>
        <v>0</v>
      </c>
      <c r="S422" s="45">
        <f t="shared" si="129"/>
        <v>0</v>
      </c>
      <c r="T422" s="45">
        <f t="shared" si="129"/>
        <v>0</v>
      </c>
      <c r="U422" s="45">
        <f t="shared" si="110"/>
        <v>0</v>
      </c>
      <c r="V422" s="45">
        <f t="shared" si="111"/>
        <v>0</v>
      </c>
      <c r="W422" s="45">
        <f t="shared" si="112"/>
        <v>0</v>
      </c>
      <c r="X422" s="45">
        <f t="shared" si="113"/>
        <v>0</v>
      </c>
      <c r="Y422" s="45">
        <f t="shared" si="114"/>
        <v>0</v>
      </c>
      <c r="Z422" s="45">
        <f t="shared" si="115"/>
        <v>0</v>
      </c>
      <c r="AA422" s="45">
        <f t="shared" si="116"/>
        <v>0</v>
      </c>
      <c r="AB422" s="45">
        <f t="shared" si="117"/>
        <v>0</v>
      </c>
      <c r="AC422" s="45">
        <f t="shared" si="118"/>
        <v>0</v>
      </c>
      <c r="AD422" s="45">
        <f t="shared" si="119"/>
        <v>0</v>
      </c>
      <c r="AE422" s="45">
        <f t="shared" si="120"/>
        <v>0</v>
      </c>
      <c r="AF422" s="45">
        <f t="shared" si="121"/>
        <v>0</v>
      </c>
      <c r="AG422" s="45">
        <f t="shared" si="122"/>
        <v>0</v>
      </c>
      <c r="AH422" s="45">
        <f t="shared" si="123"/>
        <v>0</v>
      </c>
      <c r="AI422" s="45">
        <f t="shared" si="124"/>
        <v>0</v>
      </c>
      <c r="AJ422" s="45">
        <f t="shared" si="125"/>
        <v>0</v>
      </c>
      <c r="AK422" s="45">
        <f t="shared" si="126"/>
        <v>0</v>
      </c>
      <c r="AL422" s="45">
        <f t="shared" si="127"/>
        <v>0</v>
      </c>
      <c r="AM422" s="45">
        <f t="shared" si="128"/>
        <v>0</v>
      </c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</row>
    <row r="423" spans="1:63">
      <c r="A423" s="43"/>
      <c r="B423" s="43"/>
      <c r="C423" s="101"/>
      <c r="D423" s="101"/>
      <c r="E423" s="101"/>
      <c r="F423" s="102"/>
      <c r="G423" s="103"/>
      <c r="H423" s="102"/>
      <c r="I423" s="102"/>
      <c r="J423" s="102"/>
      <c r="K423" s="102"/>
      <c r="L423" s="102" t="e">
        <f>IF(J423="WAT",IF(I423="PS","Pumped Storage","Hydro"),VLOOKUP(J423,Instructions!$E$3:$F$42,2,FALSE))</f>
        <v>#N/A</v>
      </c>
      <c r="M423" s="104"/>
      <c r="N423" s="104"/>
      <c r="O423" s="105"/>
      <c r="P423" s="45"/>
      <c r="Q423" s="45"/>
      <c r="R423" s="45">
        <f t="shared" si="109"/>
        <v>0</v>
      </c>
      <c r="S423" s="45">
        <f t="shared" ref="S423:T442" si="130">R423</f>
        <v>0</v>
      </c>
      <c r="T423" s="45">
        <f t="shared" si="130"/>
        <v>0</v>
      </c>
      <c r="U423" s="45">
        <f t="shared" si="110"/>
        <v>0</v>
      </c>
      <c r="V423" s="45">
        <f t="shared" si="111"/>
        <v>0</v>
      </c>
      <c r="W423" s="45">
        <f t="shared" si="112"/>
        <v>0</v>
      </c>
      <c r="X423" s="45">
        <f t="shared" si="113"/>
        <v>0</v>
      </c>
      <c r="Y423" s="45">
        <f t="shared" si="114"/>
        <v>0</v>
      </c>
      <c r="Z423" s="45">
        <f t="shared" si="115"/>
        <v>0</v>
      </c>
      <c r="AA423" s="45">
        <f t="shared" si="116"/>
        <v>0</v>
      </c>
      <c r="AB423" s="45">
        <f t="shared" si="117"/>
        <v>0</v>
      </c>
      <c r="AC423" s="45">
        <f t="shared" si="118"/>
        <v>0</v>
      </c>
      <c r="AD423" s="45">
        <f t="shared" si="119"/>
        <v>0</v>
      </c>
      <c r="AE423" s="45">
        <f t="shared" si="120"/>
        <v>0</v>
      </c>
      <c r="AF423" s="45">
        <f t="shared" si="121"/>
        <v>0</v>
      </c>
      <c r="AG423" s="45">
        <f t="shared" si="122"/>
        <v>0</v>
      </c>
      <c r="AH423" s="45">
        <f t="shared" si="123"/>
        <v>0</v>
      </c>
      <c r="AI423" s="45">
        <f t="shared" si="124"/>
        <v>0</v>
      </c>
      <c r="AJ423" s="45">
        <f t="shared" si="125"/>
        <v>0</v>
      </c>
      <c r="AK423" s="45">
        <f t="shared" si="126"/>
        <v>0</v>
      </c>
      <c r="AL423" s="45">
        <f t="shared" si="127"/>
        <v>0</v>
      </c>
      <c r="AM423" s="45">
        <f t="shared" si="128"/>
        <v>0</v>
      </c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</row>
    <row r="424" spans="1:63">
      <c r="A424" s="43"/>
      <c r="B424" s="43"/>
      <c r="C424" s="101"/>
      <c r="D424" s="101"/>
      <c r="E424" s="101"/>
      <c r="F424" s="102"/>
      <c r="G424" s="103"/>
      <c r="H424" s="102"/>
      <c r="I424" s="102"/>
      <c r="J424" s="102"/>
      <c r="K424" s="102"/>
      <c r="L424" s="102" t="e">
        <f>IF(J424="WAT",IF(I424="PS","Pumped Storage","Hydro"),VLOOKUP(J424,Instructions!$E$3:$F$42,2,FALSE))</f>
        <v>#N/A</v>
      </c>
      <c r="M424" s="104"/>
      <c r="N424" s="104"/>
      <c r="O424" s="105"/>
      <c r="P424" s="45"/>
      <c r="Q424" s="45"/>
      <c r="R424" s="45">
        <f t="shared" si="109"/>
        <v>0</v>
      </c>
      <c r="S424" s="45">
        <f t="shared" si="130"/>
        <v>0</v>
      </c>
      <c r="T424" s="45">
        <f t="shared" si="130"/>
        <v>0</v>
      </c>
      <c r="U424" s="45">
        <f t="shared" si="110"/>
        <v>0</v>
      </c>
      <c r="V424" s="45">
        <f t="shared" si="111"/>
        <v>0</v>
      </c>
      <c r="W424" s="45">
        <f t="shared" si="112"/>
        <v>0</v>
      </c>
      <c r="X424" s="45">
        <f t="shared" si="113"/>
        <v>0</v>
      </c>
      <c r="Y424" s="45">
        <f t="shared" si="114"/>
        <v>0</v>
      </c>
      <c r="Z424" s="45">
        <f t="shared" si="115"/>
        <v>0</v>
      </c>
      <c r="AA424" s="45">
        <f t="shared" si="116"/>
        <v>0</v>
      </c>
      <c r="AB424" s="45">
        <f t="shared" si="117"/>
        <v>0</v>
      </c>
      <c r="AC424" s="45">
        <f t="shared" si="118"/>
        <v>0</v>
      </c>
      <c r="AD424" s="45">
        <f t="shared" si="119"/>
        <v>0</v>
      </c>
      <c r="AE424" s="45">
        <f t="shared" si="120"/>
        <v>0</v>
      </c>
      <c r="AF424" s="45">
        <f t="shared" si="121"/>
        <v>0</v>
      </c>
      <c r="AG424" s="45">
        <f t="shared" si="122"/>
        <v>0</v>
      </c>
      <c r="AH424" s="45">
        <f t="shared" si="123"/>
        <v>0</v>
      </c>
      <c r="AI424" s="45">
        <f t="shared" si="124"/>
        <v>0</v>
      </c>
      <c r="AJ424" s="45">
        <f t="shared" si="125"/>
        <v>0</v>
      </c>
      <c r="AK424" s="45">
        <f t="shared" si="126"/>
        <v>0</v>
      </c>
      <c r="AL424" s="45">
        <f t="shared" si="127"/>
        <v>0</v>
      </c>
      <c r="AM424" s="45">
        <f t="shared" si="128"/>
        <v>0</v>
      </c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</row>
    <row r="425" spans="1:63">
      <c r="A425" s="43"/>
      <c r="B425" s="43"/>
      <c r="C425" s="101"/>
      <c r="D425" s="101"/>
      <c r="E425" s="101"/>
      <c r="F425" s="102"/>
      <c r="G425" s="103"/>
      <c r="H425" s="102"/>
      <c r="I425" s="102"/>
      <c r="J425" s="102"/>
      <c r="K425" s="102"/>
      <c r="L425" s="102" t="e">
        <f>IF(J425="WAT",IF(I425="PS","Pumped Storage","Hydro"),VLOOKUP(J425,Instructions!$E$3:$F$42,2,FALSE))</f>
        <v>#N/A</v>
      </c>
      <c r="M425" s="104"/>
      <c r="N425" s="104"/>
      <c r="O425" s="105"/>
      <c r="P425" s="45"/>
      <c r="Q425" s="45"/>
      <c r="R425" s="45">
        <f t="shared" si="109"/>
        <v>0</v>
      </c>
      <c r="S425" s="45">
        <f t="shared" si="130"/>
        <v>0</v>
      </c>
      <c r="T425" s="45">
        <f t="shared" si="130"/>
        <v>0</v>
      </c>
      <c r="U425" s="45">
        <f t="shared" si="110"/>
        <v>0</v>
      </c>
      <c r="V425" s="45">
        <f t="shared" si="111"/>
        <v>0</v>
      </c>
      <c r="W425" s="45">
        <f t="shared" si="112"/>
        <v>0</v>
      </c>
      <c r="X425" s="45">
        <f t="shared" si="113"/>
        <v>0</v>
      </c>
      <c r="Y425" s="45">
        <f t="shared" si="114"/>
        <v>0</v>
      </c>
      <c r="Z425" s="45">
        <f t="shared" si="115"/>
        <v>0</v>
      </c>
      <c r="AA425" s="45">
        <f t="shared" si="116"/>
        <v>0</v>
      </c>
      <c r="AB425" s="45">
        <f t="shared" si="117"/>
        <v>0</v>
      </c>
      <c r="AC425" s="45">
        <f t="shared" si="118"/>
        <v>0</v>
      </c>
      <c r="AD425" s="45">
        <f t="shared" si="119"/>
        <v>0</v>
      </c>
      <c r="AE425" s="45">
        <f t="shared" si="120"/>
        <v>0</v>
      </c>
      <c r="AF425" s="45">
        <f t="shared" si="121"/>
        <v>0</v>
      </c>
      <c r="AG425" s="45">
        <f t="shared" si="122"/>
        <v>0</v>
      </c>
      <c r="AH425" s="45">
        <f t="shared" si="123"/>
        <v>0</v>
      </c>
      <c r="AI425" s="45">
        <f t="shared" si="124"/>
        <v>0</v>
      </c>
      <c r="AJ425" s="45">
        <f t="shared" si="125"/>
        <v>0</v>
      </c>
      <c r="AK425" s="45">
        <f t="shared" si="126"/>
        <v>0</v>
      </c>
      <c r="AL425" s="45">
        <f t="shared" si="127"/>
        <v>0</v>
      </c>
      <c r="AM425" s="45">
        <f t="shared" si="128"/>
        <v>0</v>
      </c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</row>
    <row r="426" spans="1:63">
      <c r="A426" s="43"/>
      <c r="B426" s="43"/>
      <c r="C426" s="101"/>
      <c r="D426" s="101"/>
      <c r="E426" s="101"/>
      <c r="F426" s="102"/>
      <c r="G426" s="103"/>
      <c r="H426" s="102"/>
      <c r="I426" s="102"/>
      <c r="J426" s="102"/>
      <c r="K426" s="102"/>
      <c r="L426" s="102" t="e">
        <f>IF(J426="WAT",IF(I426="PS","Pumped Storage","Hydro"),VLOOKUP(J426,Instructions!$E$3:$F$42,2,FALSE))</f>
        <v>#N/A</v>
      </c>
      <c r="M426" s="104"/>
      <c r="N426" s="104"/>
      <c r="O426" s="105"/>
      <c r="P426" s="45"/>
      <c r="Q426" s="45"/>
      <c r="R426" s="45">
        <f t="shared" si="109"/>
        <v>0</v>
      </c>
      <c r="S426" s="45">
        <f t="shared" si="130"/>
        <v>0</v>
      </c>
      <c r="T426" s="45">
        <f t="shared" si="130"/>
        <v>0</v>
      </c>
      <c r="U426" s="45">
        <f t="shared" si="110"/>
        <v>0</v>
      </c>
      <c r="V426" s="45">
        <f t="shared" si="111"/>
        <v>0</v>
      </c>
      <c r="W426" s="45">
        <f t="shared" si="112"/>
        <v>0</v>
      </c>
      <c r="X426" s="45">
        <f t="shared" si="113"/>
        <v>0</v>
      </c>
      <c r="Y426" s="45">
        <f t="shared" si="114"/>
        <v>0</v>
      </c>
      <c r="Z426" s="45">
        <f t="shared" si="115"/>
        <v>0</v>
      </c>
      <c r="AA426" s="45">
        <f t="shared" si="116"/>
        <v>0</v>
      </c>
      <c r="AB426" s="45">
        <f t="shared" si="117"/>
        <v>0</v>
      </c>
      <c r="AC426" s="45">
        <f t="shared" si="118"/>
        <v>0</v>
      </c>
      <c r="AD426" s="45">
        <f t="shared" si="119"/>
        <v>0</v>
      </c>
      <c r="AE426" s="45">
        <f t="shared" si="120"/>
        <v>0</v>
      </c>
      <c r="AF426" s="45">
        <f t="shared" si="121"/>
        <v>0</v>
      </c>
      <c r="AG426" s="45">
        <f t="shared" si="122"/>
        <v>0</v>
      </c>
      <c r="AH426" s="45">
        <f t="shared" si="123"/>
        <v>0</v>
      </c>
      <c r="AI426" s="45">
        <f t="shared" si="124"/>
        <v>0</v>
      </c>
      <c r="AJ426" s="45">
        <f t="shared" si="125"/>
        <v>0</v>
      </c>
      <c r="AK426" s="45">
        <f t="shared" si="126"/>
        <v>0</v>
      </c>
      <c r="AL426" s="45">
        <f t="shared" si="127"/>
        <v>0</v>
      </c>
      <c r="AM426" s="45">
        <f t="shared" si="128"/>
        <v>0</v>
      </c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</row>
    <row r="427" spans="1:63">
      <c r="A427" s="43"/>
      <c r="B427" s="43"/>
      <c r="C427" s="101"/>
      <c r="D427" s="101"/>
      <c r="E427" s="101"/>
      <c r="F427" s="102"/>
      <c r="G427" s="103"/>
      <c r="H427" s="102"/>
      <c r="I427" s="102"/>
      <c r="J427" s="102"/>
      <c r="K427" s="102"/>
      <c r="L427" s="102" t="e">
        <f>IF(J427="WAT",IF(I427="PS","Pumped Storage","Hydro"),VLOOKUP(J427,Instructions!$E$3:$F$42,2,FALSE))</f>
        <v>#N/A</v>
      </c>
      <c r="M427" s="104"/>
      <c r="N427" s="104"/>
      <c r="O427" s="105"/>
      <c r="P427" s="45"/>
      <c r="Q427" s="45"/>
      <c r="R427" s="45">
        <f t="shared" si="109"/>
        <v>0</v>
      </c>
      <c r="S427" s="45">
        <f t="shared" si="130"/>
        <v>0</v>
      </c>
      <c r="T427" s="45">
        <f t="shared" si="130"/>
        <v>0</v>
      </c>
      <c r="U427" s="45">
        <f t="shared" si="110"/>
        <v>0</v>
      </c>
      <c r="V427" s="45">
        <f t="shared" si="111"/>
        <v>0</v>
      </c>
      <c r="W427" s="45">
        <f t="shared" si="112"/>
        <v>0</v>
      </c>
      <c r="X427" s="45">
        <f t="shared" si="113"/>
        <v>0</v>
      </c>
      <c r="Y427" s="45">
        <f t="shared" si="114"/>
        <v>0</v>
      </c>
      <c r="Z427" s="45">
        <f t="shared" si="115"/>
        <v>0</v>
      </c>
      <c r="AA427" s="45">
        <f t="shared" si="116"/>
        <v>0</v>
      </c>
      <c r="AB427" s="45">
        <f t="shared" si="117"/>
        <v>0</v>
      </c>
      <c r="AC427" s="45">
        <f t="shared" si="118"/>
        <v>0</v>
      </c>
      <c r="AD427" s="45">
        <f t="shared" si="119"/>
        <v>0</v>
      </c>
      <c r="AE427" s="45">
        <f t="shared" si="120"/>
        <v>0</v>
      </c>
      <c r="AF427" s="45">
        <f t="shared" si="121"/>
        <v>0</v>
      </c>
      <c r="AG427" s="45">
        <f t="shared" si="122"/>
        <v>0</v>
      </c>
      <c r="AH427" s="45">
        <f t="shared" si="123"/>
        <v>0</v>
      </c>
      <c r="AI427" s="45">
        <f t="shared" si="124"/>
        <v>0</v>
      </c>
      <c r="AJ427" s="45">
        <f t="shared" si="125"/>
        <v>0</v>
      </c>
      <c r="AK427" s="45">
        <f t="shared" si="126"/>
        <v>0</v>
      </c>
      <c r="AL427" s="45">
        <f t="shared" si="127"/>
        <v>0</v>
      </c>
      <c r="AM427" s="45">
        <f t="shared" si="128"/>
        <v>0</v>
      </c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</row>
    <row r="428" spans="1:63">
      <c r="A428" s="43"/>
      <c r="B428" s="43"/>
      <c r="C428" s="101"/>
      <c r="D428" s="101"/>
      <c r="E428" s="101"/>
      <c r="F428" s="102"/>
      <c r="G428" s="103"/>
      <c r="H428" s="102"/>
      <c r="I428" s="102"/>
      <c r="J428" s="102"/>
      <c r="K428" s="102"/>
      <c r="L428" s="102" t="e">
        <f>IF(J428="WAT",IF(I428="PS","Pumped Storage","Hydro"),VLOOKUP(J428,Instructions!$E$3:$F$42,2,FALSE))</f>
        <v>#N/A</v>
      </c>
      <c r="M428" s="104"/>
      <c r="N428" s="104"/>
      <c r="O428" s="105"/>
      <c r="P428" s="45"/>
      <c r="Q428" s="45"/>
      <c r="R428" s="45">
        <f t="shared" si="109"/>
        <v>0</v>
      </c>
      <c r="S428" s="45">
        <f t="shared" si="130"/>
        <v>0</v>
      </c>
      <c r="T428" s="45">
        <f t="shared" si="130"/>
        <v>0</v>
      </c>
      <c r="U428" s="45">
        <f t="shared" si="110"/>
        <v>0</v>
      </c>
      <c r="V428" s="45">
        <f t="shared" si="111"/>
        <v>0</v>
      </c>
      <c r="W428" s="45">
        <f t="shared" si="112"/>
        <v>0</v>
      </c>
      <c r="X428" s="45">
        <f t="shared" si="113"/>
        <v>0</v>
      </c>
      <c r="Y428" s="45">
        <f t="shared" si="114"/>
        <v>0</v>
      </c>
      <c r="Z428" s="45">
        <f t="shared" si="115"/>
        <v>0</v>
      </c>
      <c r="AA428" s="45">
        <f t="shared" si="116"/>
        <v>0</v>
      </c>
      <c r="AB428" s="45">
        <f t="shared" si="117"/>
        <v>0</v>
      </c>
      <c r="AC428" s="45">
        <f t="shared" si="118"/>
        <v>0</v>
      </c>
      <c r="AD428" s="45">
        <f t="shared" si="119"/>
        <v>0</v>
      </c>
      <c r="AE428" s="45">
        <f t="shared" si="120"/>
        <v>0</v>
      </c>
      <c r="AF428" s="45">
        <f t="shared" si="121"/>
        <v>0</v>
      </c>
      <c r="AG428" s="45">
        <f t="shared" si="122"/>
        <v>0</v>
      </c>
      <c r="AH428" s="45">
        <f t="shared" si="123"/>
        <v>0</v>
      </c>
      <c r="AI428" s="45">
        <f t="shared" si="124"/>
        <v>0</v>
      </c>
      <c r="AJ428" s="45">
        <f t="shared" si="125"/>
        <v>0</v>
      </c>
      <c r="AK428" s="45">
        <f t="shared" si="126"/>
        <v>0</v>
      </c>
      <c r="AL428" s="45">
        <f t="shared" si="127"/>
        <v>0</v>
      </c>
      <c r="AM428" s="45">
        <f t="shared" si="128"/>
        <v>0</v>
      </c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</row>
    <row r="429" spans="1:63">
      <c r="A429" s="43"/>
      <c r="B429" s="43"/>
      <c r="C429" s="101"/>
      <c r="D429" s="101"/>
      <c r="E429" s="101"/>
      <c r="F429" s="102"/>
      <c r="G429" s="103"/>
      <c r="H429" s="102"/>
      <c r="I429" s="102"/>
      <c r="J429" s="102"/>
      <c r="K429" s="102"/>
      <c r="L429" s="102" t="e">
        <f>IF(J429="WAT",IF(I429="PS","Pumped Storage","Hydro"),VLOOKUP(J429,Instructions!$E$3:$F$42,2,FALSE))</f>
        <v>#N/A</v>
      </c>
      <c r="M429" s="104"/>
      <c r="N429" s="104"/>
      <c r="O429" s="105"/>
      <c r="P429" s="45"/>
      <c r="Q429" s="45"/>
      <c r="R429" s="45">
        <f t="shared" si="109"/>
        <v>0</v>
      </c>
      <c r="S429" s="45">
        <f t="shared" si="130"/>
        <v>0</v>
      </c>
      <c r="T429" s="45">
        <f t="shared" si="130"/>
        <v>0</v>
      </c>
      <c r="U429" s="45">
        <f t="shared" si="110"/>
        <v>0</v>
      </c>
      <c r="V429" s="45">
        <f t="shared" si="111"/>
        <v>0</v>
      </c>
      <c r="W429" s="45">
        <f t="shared" si="112"/>
        <v>0</v>
      </c>
      <c r="X429" s="45">
        <f t="shared" si="113"/>
        <v>0</v>
      </c>
      <c r="Y429" s="45">
        <f t="shared" si="114"/>
        <v>0</v>
      </c>
      <c r="Z429" s="45">
        <f t="shared" si="115"/>
        <v>0</v>
      </c>
      <c r="AA429" s="45">
        <f t="shared" si="116"/>
        <v>0</v>
      </c>
      <c r="AB429" s="45">
        <f t="shared" si="117"/>
        <v>0</v>
      </c>
      <c r="AC429" s="45">
        <f t="shared" si="118"/>
        <v>0</v>
      </c>
      <c r="AD429" s="45">
        <f t="shared" si="119"/>
        <v>0</v>
      </c>
      <c r="AE429" s="45">
        <f t="shared" si="120"/>
        <v>0</v>
      </c>
      <c r="AF429" s="45">
        <f t="shared" si="121"/>
        <v>0</v>
      </c>
      <c r="AG429" s="45">
        <f t="shared" si="122"/>
        <v>0</v>
      </c>
      <c r="AH429" s="45">
        <f t="shared" si="123"/>
        <v>0</v>
      </c>
      <c r="AI429" s="45">
        <f t="shared" si="124"/>
        <v>0</v>
      </c>
      <c r="AJ429" s="45">
        <f t="shared" si="125"/>
        <v>0</v>
      </c>
      <c r="AK429" s="45">
        <f t="shared" si="126"/>
        <v>0</v>
      </c>
      <c r="AL429" s="45">
        <f t="shared" si="127"/>
        <v>0</v>
      </c>
      <c r="AM429" s="45">
        <f t="shared" si="128"/>
        <v>0</v>
      </c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</row>
    <row r="430" spans="1:63">
      <c r="A430" s="43"/>
      <c r="B430" s="43"/>
      <c r="C430" s="101"/>
      <c r="D430" s="101"/>
      <c r="E430" s="101"/>
      <c r="F430" s="102"/>
      <c r="G430" s="103"/>
      <c r="H430" s="102"/>
      <c r="I430" s="102"/>
      <c r="J430" s="102"/>
      <c r="K430" s="102"/>
      <c r="L430" s="102" t="e">
        <f>IF(J430="WAT",IF(I430="PS","Pumped Storage","Hydro"),VLOOKUP(J430,Instructions!$E$3:$F$42,2,FALSE))</f>
        <v>#N/A</v>
      </c>
      <c r="M430" s="104"/>
      <c r="N430" s="104"/>
      <c r="O430" s="105"/>
      <c r="P430" s="45"/>
      <c r="Q430" s="45"/>
      <c r="R430" s="45">
        <f t="shared" si="109"/>
        <v>0</v>
      </c>
      <c r="S430" s="45">
        <f t="shared" si="130"/>
        <v>0</v>
      </c>
      <c r="T430" s="45">
        <f t="shared" si="130"/>
        <v>0</v>
      </c>
      <c r="U430" s="45">
        <f t="shared" si="110"/>
        <v>0</v>
      </c>
      <c r="V430" s="45">
        <f t="shared" si="111"/>
        <v>0</v>
      </c>
      <c r="W430" s="45">
        <f t="shared" si="112"/>
        <v>0</v>
      </c>
      <c r="X430" s="45">
        <f t="shared" si="113"/>
        <v>0</v>
      </c>
      <c r="Y430" s="45">
        <f t="shared" si="114"/>
        <v>0</v>
      </c>
      <c r="Z430" s="45">
        <f t="shared" si="115"/>
        <v>0</v>
      </c>
      <c r="AA430" s="45">
        <f t="shared" si="116"/>
        <v>0</v>
      </c>
      <c r="AB430" s="45">
        <f t="shared" si="117"/>
        <v>0</v>
      </c>
      <c r="AC430" s="45">
        <f t="shared" si="118"/>
        <v>0</v>
      </c>
      <c r="AD430" s="45">
        <f t="shared" si="119"/>
        <v>0</v>
      </c>
      <c r="AE430" s="45">
        <f t="shared" si="120"/>
        <v>0</v>
      </c>
      <c r="AF430" s="45">
        <f t="shared" si="121"/>
        <v>0</v>
      </c>
      <c r="AG430" s="45">
        <f t="shared" si="122"/>
        <v>0</v>
      </c>
      <c r="AH430" s="45">
        <f t="shared" si="123"/>
        <v>0</v>
      </c>
      <c r="AI430" s="45">
        <f t="shared" si="124"/>
        <v>0</v>
      </c>
      <c r="AJ430" s="45">
        <f t="shared" si="125"/>
        <v>0</v>
      </c>
      <c r="AK430" s="45">
        <f t="shared" si="126"/>
        <v>0</v>
      </c>
      <c r="AL430" s="45">
        <f t="shared" si="127"/>
        <v>0</v>
      </c>
      <c r="AM430" s="45">
        <f t="shared" si="128"/>
        <v>0</v>
      </c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</row>
    <row r="431" spans="1:63">
      <c r="A431" s="43"/>
      <c r="B431" s="43"/>
      <c r="C431" s="101"/>
      <c r="D431" s="101"/>
      <c r="E431" s="101"/>
      <c r="F431" s="102"/>
      <c r="G431" s="103"/>
      <c r="H431" s="102"/>
      <c r="I431" s="102"/>
      <c r="J431" s="102"/>
      <c r="K431" s="102"/>
      <c r="L431" s="102" t="e">
        <f>IF(J431="WAT",IF(I431="PS","Pumped Storage","Hydro"),VLOOKUP(J431,Instructions!$E$3:$F$42,2,FALSE))</f>
        <v>#N/A</v>
      </c>
      <c r="M431" s="104"/>
      <c r="N431" s="104"/>
      <c r="O431" s="105"/>
      <c r="P431" s="45"/>
      <c r="Q431" s="45"/>
      <c r="R431" s="45">
        <f t="shared" si="109"/>
        <v>0</v>
      </c>
      <c r="S431" s="45">
        <f t="shared" si="130"/>
        <v>0</v>
      </c>
      <c r="T431" s="45">
        <f t="shared" si="130"/>
        <v>0</v>
      </c>
      <c r="U431" s="45">
        <f t="shared" si="110"/>
        <v>0</v>
      </c>
      <c r="V431" s="45">
        <f t="shared" si="111"/>
        <v>0</v>
      </c>
      <c r="W431" s="45">
        <f t="shared" si="112"/>
        <v>0</v>
      </c>
      <c r="X431" s="45">
        <f t="shared" si="113"/>
        <v>0</v>
      </c>
      <c r="Y431" s="45">
        <f t="shared" si="114"/>
        <v>0</v>
      </c>
      <c r="Z431" s="45">
        <f t="shared" si="115"/>
        <v>0</v>
      </c>
      <c r="AA431" s="45">
        <f t="shared" si="116"/>
        <v>0</v>
      </c>
      <c r="AB431" s="45">
        <f t="shared" si="117"/>
        <v>0</v>
      </c>
      <c r="AC431" s="45">
        <f t="shared" si="118"/>
        <v>0</v>
      </c>
      <c r="AD431" s="45">
        <f t="shared" si="119"/>
        <v>0</v>
      </c>
      <c r="AE431" s="45">
        <f t="shared" si="120"/>
        <v>0</v>
      </c>
      <c r="AF431" s="45">
        <f t="shared" si="121"/>
        <v>0</v>
      </c>
      <c r="AG431" s="45">
        <f t="shared" si="122"/>
        <v>0</v>
      </c>
      <c r="AH431" s="45">
        <f t="shared" si="123"/>
        <v>0</v>
      </c>
      <c r="AI431" s="45">
        <f t="shared" si="124"/>
        <v>0</v>
      </c>
      <c r="AJ431" s="45">
        <f t="shared" si="125"/>
        <v>0</v>
      </c>
      <c r="AK431" s="45">
        <f t="shared" si="126"/>
        <v>0</v>
      </c>
      <c r="AL431" s="45">
        <f t="shared" si="127"/>
        <v>0</v>
      </c>
      <c r="AM431" s="45">
        <f t="shared" si="128"/>
        <v>0</v>
      </c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</row>
    <row r="432" spans="1:63">
      <c r="A432" s="43"/>
      <c r="B432" s="43"/>
      <c r="C432" s="101"/>
      <c r="D432" s="101"/>
      <c r="E432" s="101"/>
      <c r="F432" s="102"/>
      <c r="G432" s="103"/>
      <c r="H432" s="102"/>
      <c r="I432" s="102"/>
      <c r="J432" s="102"/>
      <c r="K432" s="102"/>
      <c r="L432" s="102" t="e">
        <f>IF(J432="WAT",IF(I432="PS","Pumped Storage","Hydro"),VLOOKUP(J432,Instructions!$E$3:$F$42,2,FALSE))</f>
        <v>#N/A</v>
      </c>
      <c r="M432" s="104"/>
      <c r="N432" s="104"/>
      <c r="O432" s="105"/>
      <c r="P432" s="45"/>
      <c r="Q432" s="45"/>
      <c r="R432" s="45">
        <f t="shared" si="109"/>
        <v>0</v>
      </c>
      <c r="S432" s="45">
        <f t="shared" si="130"/>
        <v>0</v>
      </c>
      <c r="T432" s="45">
        <f t="shared" si="130"/>
        <v>0</v>
      </c>
      <c r="U432" s="45">
        <f t="shared" si="110"/>
        <v>0</v>
      </c>
      <c r="V432" s="45">
        <f t="shared" si="111"/>
        <v>0</v>
      </c>
      <c r="W432" s="45">
        <f t="shared" si="112"/>
        <v>0</v>
      </c>
      <c r="X432" s="45">
        <f t="shared" si="113"/>
        <v>0</v>
      </c>
      <c r="Y432" s="45">
        <f t="shared" si="114"/>
        <v>0</v>
      </c>
      <c r="Z432" s="45">
        <f t="shared" si="115"/>
        <v>0</v>
      </c>
      <c r="AA432" s="45">
        <f t="shared" si="116"/>
        <v>0</v>
      </c>
      <c r="AB432" s="45">
        <f t="shared" si="117"/>
        <v>0</v>
      </c>
      <c r="AC432" s="45">
        <f t="shared" si="118"/>
        <v>0</v>
      </c>
      <c r="AD432" s="45">
        <f t="shared" si="119"/>
        <v>0</v>
      </c>
      <c r="AE432" s="45">
        <f t="shared" si="120"/>
        <v>0</v>
      </c>
      <c r="AF432" s="45">
        <f t="shared" si="121"/>
        <v>0</v>
      </c>
      <c r="AG432" s="45">
        <f t="shared" si="122"/>
        <v>0</v>
      </c>
      <c r="AH432" s="45">
        <f t="shared" si="123"/>
        <v>0</v>
      </c>
      <c r="AI432" s="45">
        <f t="shared" si="124"/>
        <v>0</v>
      </c>
      <c r="AJ432" s="45">
        <f t="shared" si="125"/>
        <v>0</v>
      </c>
      <c r="AK432" s="45">
        <f t="shared" si="126"/>
        <v>0</v>
      </c>
      <c r="AL432" s="45">
        <f t="shared" si="127"/>
        <v>0</v>
      </c>
      <c r="AM432" s="45">
        <f t="shared" si="128"/>
        <v>0</v>
      </c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</row>
    <row r="433" spans="1:63">
      <c r="A433" s="43"/>
      <c r="B433" s="43"/>
      <c r="C433" s="101"/>
      <c r="D433" s="101"/>
      <c r="E433" s="101"/>
      <c r="F433" s="102"/>
      <c r="G433" s="103"/>
      <c r="H433" s="102"/>
      <c r="I433" s="102"/>
      <c r="J433" s="102"/>
      <c r="K433" s="102"/>
      <c r="L433" s="102" t="e">
        <f>IF(J433="WAT",IF(I433="PS","Pumped Storage","Hydro"),VLOOKUP(J433,Instructions!$E$3:$F$42,2,FALSE))</f>
        <v>#N/A</v>
      </c>
      <c r="M433" s="104"/>
      <c r="N433" s="104"/>
      <c r="O433" s="105"/>
      <c r="P433" s="45"/>
      <c r="Q433" s="45"/>
      <c r="R433" s="45">
        <f t="shared" si="109"/>
        <v>0</v>
      </c>
      <c r="S433" s="45">
        <f t="shared" si="130"/>
        <v>0</v>
      </c>
      <c r="T433" s="45">
        <f t="shared" si="130"/>
        <v>0</v>
      </c>
      <c r="U433" s="45">
        <f t="shared" si="110"/>
        <v>0</v>
      </c>
      <c r="V433" s="45">
        <f t="shared" si="111"/>
        <v>0</v>
      </c>
      <c r="W433" s="45">
        <f t="shared" si="112"/>
        <v>0</v>
      </c>
      <c r="X433" s="45">
        <f t="shared" si="113"/>
        <v>0</v>
      </c>
      <c r="Y433" s="45">
        <f t="shared" si="114"/>
        <v>0</v>
      </c>
      <c r="Z433" s="45">
        <f t="shared" si="115"/>
        <v>0</v>
      </c>
      <c r="AA433" s="45">
        <f t="shared" si="116"/>
        <v>0</v>
      </c>
      <c r="AB433" s="45">
        <f t="shared" si="117"/>
        <v>0</v>
      </c>
      <c r="AC433" s="45">
        <f t="shared" si="118"/>
        <v>0</v>
      </c>
      <c r="AD433" s="45">
        <f t="shared" si="119"/>
        <v>0</v>
      </c>
      <c r="AE433" s="45">
        <f t="shared" si="120"/>
        <v>0</v>
      </c>
      <c r="AF433" s="45">
        <f t="shared" si="121"/>
        <v>0</v>
      </c>
      <c r="AG433" s="45">
        <f t="shared" si="122"/>
        <v>0</v>
      </c>
      <c r="AH433" s="45">
        <f t="shared" si="123"/>
        <v>0</v>
      </c>
      <c r="AI433" s="45">
        <f t="shared" si="124"/>
        <v>0</v>
      </c>
      <c r="AJ433" s="45">
        <f t="shared" si="125"/>
        <v>0</v>
      </c>
      <c r="AK433" s="45">
        <f t="shared" si="126"/>
        <v>0</v>
      </c>
      <c r="AL433" s="45">
        <f t="shared" si="127"/>
        <v>0</v>
      </c>
      <c r="AM433" s="45">
        <f t="shared" si="128"/>
        <v>0</v>
      </c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</row>
    <row r="434" spans="1:63">
      <c r="A434" s="43"/>
      <c r="B434" s="43"/>
      <c r="C434" s="101"/>
      <c r="D434" s="101"/>
      <c r="E434" s="101"/>
      <c r="F434" s="102"/>
      <c r="G434" s="103"/>
      <c r="H434" s="102"/>
      <c r="I434" s="102"/>
      <c r="J434" s="102"/>
      <c r="K434" s="102"/>
      <c r="L434" s="102" t="e">
        <f>IF(J434="WAT",IF(I434="PS","Pumped Storage","Hydro"),VLOOKUP(J434,Instructions!$E$3:$F$42,2,FALSE))</f>
        <v>#N/A</v>
      </c>
      <c r="M434" s="104"/>
      <c r="N434" s="104"/>
      <c r="O434" s="105"/>
      <c r="P434" s="45"/>
      <c r="Q434" s="45"/>
      <c r="R434" s="45">
        <f t="shared" si="109"/>
        <v>0</v>
      </c>
      <c r="S434" s="45">
        <f t="shared" si="130"/>
        <v>0</v>
      </c>
      <c r="T434" s="45">
        <f t="shared" si="130"/>
        <v>0</v>
      </c>
      <c r="U434" s="45">
        <f t="shared" si="110"/>
        <v>0</v>
      </c>
      <c r="V434" s="45">
        <f t="shared" si="111"/>
        <v>0</v>
      </c>
      <c r="W434" s="45">
        <f t="shared" si="112"/>
        <v>0</v>
      </c>
      <c r="X434" s="45">
        <f t="shared" si="113"/>
        <v>0</v>
      </c>
      <c r="Y434" s="45">
        <f t="shared" si="114"/>
        <v>0</v>
      </c>
      <c r="Z434" s="45">
        <f t="shared" si="115"/>
        <v>0</v>
      </c>
      <c r="AA434" s="45">
        <f t="shared" si="116"/>
        <v>0</v>
      </c>
      <c r="AB434" s="45">
        <f t="shared" si="117"/>
        <v>0</v>
      </c>
      <c r="AC434" s="45">
        <f t="shared" si="118"/>
        <v>0</v>
      </c>
      <c r="AD434" s="45">
        <f t="shared" si="119"/>
        <v>0</v>
      </c>
      <c r="AE434" s="45">
        <f t="shared" si="120"/>
        <v>0</v>
      </c>
      <c r="AF434" s="45">
        <f t="shared" si="121"/>
        <v>0</v>
      </c>
      <c r="AG434" s="45">
        <f t="shared" si="122"/>
        <v>0</v>
      </c>
      <c r="AH434" s="45">
        <f t="shared" si="123"/>
        <v>0</v>
      </c>
      <c r="AI434" s="45">
        <f t="shared" si="124"/>
        <v>0</v>
      </c>
      <c r="AJ434" s="45">
        <f t="shared" si="125"/>
        <v>0</v>
      </c>
      <c r="AK434" s="45">
        <f t="shared" si="126"/>
        <v>0</v>
      </c>
      <c r="AL434" s="45">
        <f t="shared" si="127"/>
        <v>0</v>
      </c>
      <c r="AM434" s="45">
        <f t="shared" si="128"/>
        <v>0</v>
      </c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</row>
    <row r="435" spans="1:63">
      <c r="A435" s="43"/>
      <c r="B435" s="43"/>
      <c r="C435" s="101"/>
      <c r="D435" s="101"/>
      <c r="E435" s="101"/>
      <c r="F435" s="102"/>
      <c r="G435" s="103"/>
      <c r="H435" s="102"/>
      <c r="I435" s="102"/>
      <c r="J435" s="102"/>
      <c r="K435" s="102"/>
      <c r="L435" s="102" t="e">
        <f>IF(J435="WAT",IF(I435="PS","Pumped Storage","Hydro"),VLOOKUP(J435,Instructions!$E$3:$F$42,2,FALSE))</f>
        <v>#N/A</v>
      </c>
      <c r="M435" s="104"/>
      <c r="N435" s="104"/>
      <c r="O435" s="105"/>
      <c r="P435" s="45"/>
      <c r="Q435" s="45"/>
      <c r="R435" s="45">
        <f t="shared" si="109"/>
        <v>0</v>
      </c>
      <c r="S435" s="45">
        <f t="shared" si="130"/>
        <v>0</v>
      </c>
      <c r="T435" s="45">
        <f t="shared" si="130"/>
        <v>0</v>
      </c>
      <c r="U435" s="45">
        <f t="shared" si="110"/>
        <v>0</v>
      </c>
      <c r="V435" s="45">
        <f t="shared" si="111"/>
        <v>0</v>
      </c>
      <c r="W435" s="45">
        <f t="shared" si="112"/>
        <v>0</v>
      </c>
      <c r="X435" s="45">
        <f t="shared" si="113"/>
        <v>0</v>
      </c>
      <c r="Y435" s="45">
        <f t="shared" si="114"/>
        <v>0</v>
      </c>
      <c r="Z435" s="45">
        <f t="shared" si="115"/>
        <v>0</v>
      </c>
      <c r="AA435" s="45">
        <f t="shared" si="116"/>
        <v>0</v>
      </c>
      <c r="AB435" s="45">
        <f t="shared" si="117"/>
        <v>0</v>
      </c>
      <c r="AC435" s="45">
        <f t="shared" si="118"/>
        <v>0</v>
      </c>
      <c r="AD435" s="45">
        <f t="shared" si="119"/>
        <v>0</v>
      </c>
      <c r="AE435" s="45">
        <f t="shared" si="120"/>
        <v>0</v>
      </c>
      <c r="AF435" s="45">
        <f t="shared" si="121"/>
        <v>0</v>
      </c>
      <c r="AG435" s="45">
        <f t="shared" si="122"/>
        <v>0</v>
      </c>
      <c r="AH435" s="45">
        <f t="shared" si="123"/>
        <v>0</v>
      </c>
      <c r="AI435" s="45">
        <f t="shared" si="124"/>
        <v>0</v>
      </c>
      <c r="AJ435" s="45">
        <f t="shared" si="125"/>
        <v>0</v>
      </c>
      <c r="AK435" s="45">
        <f t="shared" si="126"/>
        <v>0</v>
      </c>
      <c r="AL435" s="45">
        <f t="shared" si="127"/>
        <v>0</v>
      </c>
      <c r="AM435" s="45">
        <f t="shared" si="128"/>
        <v>0</v>
      </c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</row>
    <row r="436" spans="1:63">
      <c r="A436" s="43"/>
      <c r="B436" s="43"/>
      <c r="C436" s="101"/>
      <c r="D436" s="101"/>
      <c r="E436" s="101"/>
      <c r="F436" s="102"/>
      <c r="G436" s="103"/>
      <c r="H436" s="102"/>
      <c r="I436" s="102"/>
      <c r="J436" s="102"/>
      <c r="K436" s="102"/>
      <c r="L436" s="102" t="e">
        <f>IF(J436="WAT",IF(I436="PS","Pumped Storage","Hydro"),VLOOKUP(J436,Instructions!$E$3:$F$42,2,FALSE))</f>
        <v>#N/A</v>
      </c>
      <c r="M436" s="104"/>
      <c r="N436" s="104"/>
      <c r="O436" s="105"/>
      <c r="P436" s="45"/>
      <c r="Q436" s="45"/>
      <c r="R436" s="45">
        <f t="shared" si="109"/>
        <v>0</v>
      </c>
      <c r="S436" s="45">
        <f t="shared" si="130"/>
        <v>0</v>
      </c>
      <c r="T436" s="45">
        <f t="shared" si="130"/>
        <v>0</v>
      </c>
      <c r="U436" s="45">
        <f t="shared" si="110"/>
        <v>0</v>
      </c>
      <c r="V436" s="45">
        <f t="shared" si="111"/>
        <v>0</v>
      </c>
      <c r="W436" s="45">
        <f t="shared" si="112"/>
        <v>0</v>
      </c>
      <c r="X436" s="45">
        <f t="shared" si="113"/>
        <v>0</v>
      </c>
      <c r="Y436" s="45">
        <f t="shared" si="114"/>
        <v>0</v>
      </c>
      <c r="Z436" s="45">
        <f t="shared" si="115"/>
        <v>0</v>
      </c>
      <c r="AA436" s="45">
        <f t="shared" si="116"/>
        <v>0</v>
      </c>
      <c r="AB436" s="45">
        <f t="shared" si="117"/>
        <v>0</v>
      </c>
      <c r="AC436" s="45">
        <f t="shared" si="118"/>
        <v>0</v>
      </c>
      <c r="AD436" s="45">
        <f t="shared" si="119"/>
        <v>0</v>
      </c>
      <c r="AE436" s="45">
        <f t="shared" si="120"/>
        <v>0</v>
      </c>
      <c r="AF436" s="45">
        <f t="shared" si="121"/>
        <v>0</v>
      </c>
      <c r="AG436" s="45">
        <f t="shared" si="122"/>
        <v>0</v>
      </c>
      <c r="AH436" s="45">
        <f t="shared" si="123"/>
        <v>0</v>
      </c>
      <c r="AI436" s="45">
        <f t="shared" si="124"/>
        <v>0</v>
      </c>
      <c r="AJ436" s="45">
        <f t="shared" si="125"/>
        <v>0</v>
      </c>
      <c r="AK436" s="45">
        <f t="shared" si="126"/>
        <v>0</v>
      </c>
      <c r="AL436" s="45">
        <f t="shared" si="127"/>
        <v>0</v>
      </c>
      <c r="AM436" s="45">
        <f t="shared" si="128"/>
        <v>0</v>
      </c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</row>
    <row r="437" spans="1:63">
      <c r="A437" s="43"/>
      <c r="B437" s="43"/>
      <c r="C437" s="101"/>
      <c r="D437" s="101"/>
      <c r="E437" s="101"/>
      <c r="F437" s="102"/>
      <c r="G437" s="103"/>
      <c r="H437" s="102"/>
      <c r="I437" s="102"/>
      <c r="J437" s="102"/>
      <c r="K437" s="102"/>
      <c r="L437" s="102" t="e">
        <f>IF(J437="WAT",IF(I437="PS","Pumped Storage","Hydro"),VLOOKUP(J437,Instructions!$E$3:$F$42,2,FALSE))</f>
        <v>#N/A</v>
      </c>
      <c r="M437" s="104"/>
      <c r="N437" s="104"/>
      <c r="O437" s="105"/>
      <c r="P437" s="45"/>
      <c r="Q437" s="45"/>
      <c r="R437" s="45">
        <f t="shared" si="109"/>
        <v>0</v>
      </c>
      <c r="S437" s="45">
        <f t="shared" si="130"/>
        <v>0</v>
      </c>
      <c r="T437" s="45">
        <f t="shared" si="130"/>
        <v>0</v>
      </c>
      <c r="U437" s="45">
        <f t="shared" si="110"/>
        <v>0</v>
      </c>
      <c r="V437" s="45">
        <f t="shared" si="111"/>
        <v>0</v>
      </c>
      <c r="W437" s="45">
        <f t="shared" si="112"/>
        <v>0</v>
      </c>
      <c r="X437" s="45">
        <f t="shared" si="113"/>
        <v>0</v>
      </c>
      <c r="Y437" s="45">
        <f t="shared" si="114"/>
        <v>0</v>
      </c>
      <c r="Z437" s="45">
        <f t="shared" si="115"/>
        <v>0</v>
      </c>
      <c r="AA437" s="45">
        <f t="shared" si="116"/>
        <v>0</v>
      </c>
      <c r="AB437" s="45">
        <f t="shared" si="117"/>
        <v>0</v>
      </c>
      <c r="AC437" s="45">
        <f t="shared" si="118"/>
        <v>0</v>
      </c>
      <c r="AD437" s="45">
        <f t="shared" si="119"/>
        <v>0</v>
      </c>
      <c r="AE437" s="45">
        <f t="shared" si="120"/>
        <v>0</v>
      </c>
      <c r="AF437" s="45">
        <f t="shared" si="121"/>
        <v>0</v>
      </c>
      <c r="AG437" s="45">
        <f t="shared" si="122"/>
        <v>0</v>
      </c>
      <c r="AH437" s="45">
        <f t="shared" si="123"/>
        <v>0</v>
      </c>
      <c r="AI437" s="45">
        <f t="shared" si="124"/>
        <v>0</v>
      </c>
      <c r="AJ437" s="45">
        <f t="shared" si="125"/>
        <v>0</v>
      </c>
      <c r="AK437" s="45">
        <f t="shared" si="126"/>
        <v>0</v>
      </c>
      <c r="AL437" s="45">
        <f t="shared" si="127"/>
        <v>0</v>
      </c>
      <c r="AM437" s="45">
        <f t="shared" si="128"/>
        <v>0</v>
      </c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</row>
    <row r="438" spans="1:63">
      <c r="A438" s="43"/>
      <c r="B438" s="43"/>
      <c r="C438" s="101"/>
      <c r="D438" s="101"/>
      <c r="E438" s="101"/>
      <c r="F438" s="102"/>
      <c r="G438" s="103"/>
      <c r="H438" s="102"/>
      <c r="I438" s="102"/>
      <c r="J438" s="102"/>
      <c r="K438" s="102"/>
      <c r="L438" s="102" t="e">
        <f>IF(J438="WAT",IF(I438="PS","Pumped Storage","Hydro"),VLOOKUP(J438,Instructions!$E$3:$F$42,2,FALSE))</f>
        <v>#N/A</v>
      </c>
      <c r="M438" s="104"/>
      <c r="N438" s="104"/>
      <c r="O438" s="105"/>
      <c r="P438" s="45"/>
      <c r="Q438" s="45"/>
      <c r="R438" s="45">
        <f t="shared" si="109"/>
        <v>0</v>
      </c>
      <c r="S438" s="45">
        <f t="shared" si="130"/>
        <v>0</v>
      </c>
      <c r="T438" s="45">
        <f t="shared" si="130"/>
        <v>0</v>
      </c>
      <c r="U438" s="45">
        <f t="shared" si="110"/>
        <v>0</v>
      </c>
      <c r="V438" s="45">
        <f t="shared" si="111"/>
        <v>0</v>
      </c>
      <c r="W438" s="45">
        <f t="shared" si="112"/>
        <v>0</v>
      </c>
      <c r="X438" s="45">
        <f t="shared" si="113"/>
        <v>0</v>
      </c>
      <c r="Y438" s="45">
        <f t="shared" si="114"/>
        <v>0</v>
      </c>
      <c r="Z438" s="45">
        <f t="shared" si="115"/>
        <v>0</v>
      </c>
      <c r="AA438" s="45">
        <f t="shared" si="116"/>
        <v>0</v>
      </c>
      <c r="AB438" s="45">
        <f t="shared" si="117"/>
        <v>0</v>
      </c>
      <c r="AC438" s="45">
        <f t="shared" si="118"/>
        <v>0</v>
      </c>
      <c r="AD438" s="45">
        <f t="shared" si="119"/>
        <v>0</v>
      </c>
      <c r="AE438" s="45">
        <f t="shared" si="120"/>
        <v>0</v>
      </c>
      <c r="AF438" s="45">
        <f t="shared" si="121"/>
        <v>0</v>
      </c>
      <c r="AG438" s="45">
        <f t="shared" si="122"/>
        <v>0</v>
      </c>
      <c r="AH438" s="45">
        <f t="shared" si="123"/>
        <v>0</v>
      </c>
      <c r="AI438" s="45">
        <f t="shared" si="124"/>
        <v>0</v>
      </c>
      <c r="AJ438" s="45">
        <f t="shared" si="125"/>
        <v>0</v>
      </c>
      <c r="AK438" s="45">
        <f t="shared" si="126"/>
        <v>0</v>
      </c>
      <c r="AL438" s="45">
        <f t="shared" si="127"/>
        <v>0</v>
      </c>
      <c r="AM438" s="45">
        <f t="shared" si="128"/>
        <v>0</v>
      </c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</row>
    <row r="439" spans="1:63">
      <c r="A439" s="43"/>
      <c r="B439" s="43"/>
      <c r="C439" s="101"/>
      <c r="D439" s="101"/>
      <c r="E439" s="101"/>
      <c r="F439" s="102"/>
      <c r="G439" s="103"/>
      <c r="H439" s="102"/>
      <c r="I439" s="102"/>
      <c r="J439" s="102"/>
      <c r="K439" s="102"/>
      <c r="L439" s="102" t="e">
        <f>IF(J439="WAT",IF(I439="PS","Pumped Storage","Hydro"),VLOOKUP(J439,Instructions!$E$3:$F$42,2,FALSE))</f>
        <v>#N/A</v>
      </c>
      <c r="M439" s="104"/>
      <c r="N439" s="104"/>
      <c r="O439" s="105"/>
      <c r="P439" s="45"/>
      <c r="Q439" s="45"/>
      <c r="R439" s="45">
        <f t="shared" si="109"/>
        <v>0</v>
      </c>
      <c r="S439" s="45">
        <f t="shared" si="130"/>
        <v>0</v>
      </c>
      <c r="T439" s="45">
        <f t="shared" si="130"/>
        <v>0</v>
      </c>
      <c r="U439" s="45">
        <f t="shared" si="110"/>
        <v>0</v>
      </c>
      <c r="V439" s="45">
        <f t="shared" si="111"/>
        <v>0</v>
      </c>
      <c r="W439" s="45">
        <f t="shared" si="112"/>
        <v>0</v>
      </c>
      <c r="X439" s="45">
        <f t="shared" si="113"/>
        <v>0</v>
      </c>
      <c r="Y439" s="45">
        <f t="shared" si="114"/>
        <v>0</v>
      </c>
      <c r="Z439" s="45">
        <f t="shared" si="115"/>
        <v>0</v>
      </c>
      <c r="AA439" s="45">
        <f t="shared" si="116"/>
        <v>0</v>
      </c>
      <c r="AB439" s="45">
        <f t="shared" si="117"/>
        <v>0</v>
      </c>
      <c r="AC439" s="45">
        <f t="shared" si="118"/>
        <v>0</v>
      </c>
      <c r="AD439" s="45">
        <f t="shared" si="119"/>
        <v>0</v>
      </c>
      <c r="AE439" s="45">
        <f t="shared" si="120"/>
        <v>0</v>
      </c>
      <c r="AF439" s="45">
        <f t="shared" si="121"/>
        <v>0</v>
      </c>
      <c r="AG439" s="45">
        <f t="shared" si="122"/>
        <v>0</v>
      </c>
      <c r="AH439" s="45">
        <f t="shared" si="123"/>
        <v>0</v>
      </c>
      <c r="AI439" s="45">
        <f t="shared" si="124"/>
        <v>0</v>
      </c>
      <c r="AJ439" s="45">
        <f t="shared" si="125"/>
        <v>0</v>
      </c>
      <c r="AK439" s="45">
        <f t="shared" si="126"/>
        <v>0</v>
      </c>
      <c r="AL439" s="45">
        <f t="shared" si="127"/>
        <v>0</v>
      </c>
      <c r="AM439" s="45">
        <f t="shared" si="128"/>
        <v>0</v>
      </c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</row>
    <row r="440" spans="1:63">
      <c r="A440" s="43"/>
      <c r="B440" s="43"/>
      <c r="C440" s="101"/>
      <c r="D440" s="101"/>
      <c r="E440" s="101"/>
      <c r="F440" s="102"/>
      <c r="G440" s="103"/>
      <c r="H440" s="102"/>
      <c r="I440" s="102"/>
      <c r="J440" s="102"/>
      <c r="K440" s="102"/>
      <c r="L440" s="102" t="e">
        <f>IF(J440="WAT",IF(I440="PS","Pumped Storage","Hydro"),VLOOKUP(J440,Instructions!$E$3:$F$42,2,FALSE))</f>
        <v>#N/A</v>
      </c>
      <c r="M440" s="104"/>
      <c r="N440" s="104"/>
      <c r="O440" s="105"/>
      <c r="P440" s="45"/>
      <c r="Q440" s="45"/>
      <c r="R440" s="45">
        <f t="shared" si="109"/>
        <v>0</v>
      </c>
      <c r="S440" s="45">
        <f t="shared" si="130"/>
        <v>0</v>
      </c>
      <c r="T440" s="45">
        <f t="shared" si="130"/>
        <v>0</v>
      </c>
      <c r="U440" s="45">
        <f t="shared" si="110"/>
        <v>0</v>
      </c>
      <c r="V440" s="45">
        <f t="shared" si="111"/>
        <v>0</v>
      </c>
      <c r="W440" s="45">
        <f t="shared" si="112"/>
        <v>0</v>
      </c>
      <c r="X440" s="45">
        <f t="shared" si="113"/>
        <v>0</v>
      </c>
      <c r="Y440" s="45">
        <f t="shared" si="114"/>
        <v>0</v>
      </c>
      <c r="Z440" s="45">
        <f t="shared" si="115"/>
        <v>0</v>
      </c>
      <c r="AA440" s="45">
        <f t="shared" si="116"/>
        <v>0</v>
      </c>
      <c r="AB440" s="45">
        <f t="shared" si="117"/>
        <v>0</v>
      </c>
      <c r="AC440" s="45">
        <f t="shared" si="118"/>
        <v>0</v>
      </c>
      <c r="AD440" s="45">
        <f t="shared" si="119"/>
        <v>0</v>
      </c>
      <c r="AE440" s="45">
        <f t="shared" si="120"/>
        <v>0</v>
      </c>
      <c r="AF440" s="45">
        <f t="shared" si="121"/>
        <v>0</v>
      </c>
      <c r="AG440" s="45">
        <f t="shared" si="122"/>
        <v>0</v>
      </c>
      <c r="AH440" s="45">
        <f t="shared" si="123"/>
        <v>0</v>
      </c>
      <c r="AI440" s="45">
        <f t="shared" si="124"/>
        <v>0</v>
      </c>
      <c r="AJ440" s="45">
        <f t="shared" si="125"/>
        <v>0</v>
      </c>
      <c r="AK440" s="45">
        <f t="shared" si="126"/>
        <v>0</v>
      </c>
      <c r="AL440" s="45">
        <f t="shared" si="127"/>
        <v>0</v>
      </c>
      <c r="AM440" s="45">
        <f t="shared" si="128"/>
        <v>0</v>
      </c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</row>
    <row r="441" spans="1:63">
      <c r="A441" s="43"/>
      <c r="B441" s="43"/>
      <c r="C441" s="101"/>
      <c r="D441" s="101"/>
      <c r="E441" s="101"/>
      <c r="F441" s="102"/>
      <c r="G441" s="103"/>
      <c r="H441" s="102"/>
      <c r="I441" s="102"/>
      <c r="J441" s="102"/>
      <c r="K441" s="102"/>
      <c r="L441" s="102" t="e">
        <f>IF(J441="WAT",IF(I441="PS","Pumped Storage","Hydro"),VLOOKUP(J441,Instructions!$E$3:$F$42,2,FALSE))</f>
        <v>#N/A</v>
      </c>
      <c r="M441" s="104"/>
      <c r="N441" s="104"/>
      <c r="O441" s="105"/>
      <c r="P441" s="45"/>
      <c r="Q441" s="45"/>
      <c r="R441" s="45">
        <f t="shared" si="109"/>
        <v>0</v>
      </c>
      <c r="S441" s="45">
        <f t="shared" si="130"/>
        <v>0</v>
      </c>
      <c r="T441" s="45">
        <f t="shared" si="130"/>
        <v>0</v>
      </c>
      <c r="U441" s="45">
        <f t="shared" si="110"/>
        <v>0</v>
      </c>
      <c r="V441" s="45">
        <f t="shared" si="111"/>
        <v>0</v>
      </c>
      <c r="W441" s="45">
        <f t="shared" si="112"/>
        <v>0</v>
      </c>
      <c r="X441" s="45">
        <f t="shared" si="113"/>
        <v>0</v>
      </c>
      <c r="Y441" s="45">
        <f t="shared" si="114"/>
        <v>0</v>
      </c>
      <c r="Z441" s="45">
        <f t="shared" si="115"/>
        <v>0</v>
      </c>
      <c r="AA441" s="45">
        <f t="shared" si="116"/>
        <v>0</v>
      </c>
      <c r="AB441" s="45">
        <f t="shared" si="117"/>
        <v>0</v>
      </c>
      <c r="AC441" s="45">
        <f t="shared" si="118"/>
        <v>0</v>
      </c>
      <c r="AD441" s="45">
        <f t="shared" si="119"/>
        <v>0</v>
      </c>
      <c r="AE441" s="45">
        <f t="shared" si="120"/>
        <v>0</v>
      </c>
      <c r="AF441" s="45">
        <f t="shared" si="121"/>
        <v>0</v>
      </c>
      <c r="AG441" s="45">
        <f t="shared" si="122"/>
        <v>0</v>
      </c>
      <c r="AH441" s="45">
        <f t="shared" si="123"/>
        <v>0</v>
      </c>
      <c r="AI441" s="45">
        <f t="shared" si="124"/>
        <v>0</v>
      </c>
      <c r="AJ441" s="45">
        <f t="shared" si="125"/>
        <v>0</v>
      </c>
      <c r="AK441" s="45">
        <f t="shared" si="126"/>
        <v>0</v>
      </c>
      <c r="AL441" s="45">
        <f t="shared" si="127"/>
        <v>0</v>
      </c>
      <c r="AM441" s="45">
        <f t="shared" si="128"/>
        <v>0</v>
      </c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</row>
    <row r="442" spans="1:63">
      <c r="A442" s="43"/>
      <c r="B442" s="43"/>
      <c r="C442" s="101"/>
      <c r="D442" s="101"/>
      <c r="E442" s="101"/>
      <c r="F442" s="102"/>
      <c r="G442" s="103"/>
      <c r="H442" s="102"/>
      <c r="I442" s="102"/>
      <c r="J442" s="102"/>
      <c r="K442" s="102"/>
      <c r="L442" s="102" t="e">
        <f>IF(J442="WAT",IF(I442="PS","Pumped Storage","Hydro"),VLOOKUP(J442,Instructions!$E$3:$F$42,2,FALSE))</f>
        <v>#N/A</v>
      </c>
      <c r="M442" s="104"/>
      <c r="N442" s="104"/>
      <c r="O442" s="105"/>
      <c r="P442" s="45"/>
      <c r="Q442" s="45"/>
      <c r="R442" s="45">
        <f t="shared" si="109"/>
        <v>0</v>
      </c>
      <c r="S442" s="45">
        <f t="shared" si="130"/>
        <v>0</v>
      </c>
      <c r="T442" s="45">
        <f t="shared" si="130"/>
        <v>0</v>
      </c>
      <c r="U442" s="45">
        <f t="shared" si="110"/>
        <v>0</v>
      </c>
      <c r="V442" s="45">
        <f t="shared" si="111"/>
        <v>0</v>
      </c>
      <c r="W442" s="45">
        <f t="shared" si="112"/>
        <v>0</v>
      </c>
      <c r="X442" s="45">
        <f t="shared" si="113"/>
        <v>0</v>
      </c>
      <c r="Y442" s="45">
        <f t="shared" si="114"/>
        <v>0</v>
      </c>
      <c r="Z442" s="45">
        <f t="shared" si="115"/>
        <v>0</v>
      </c>
      <c r="AA442" s="45">
        <f t="shared" si="116"/>
        <v>0</v>
      </c>
      <c r="AB442" s="45">
        <f t="shared" si="117"/>
        <v>0</v>
      </c>
      <c r="AC442" s="45">
        <f t="shared" si="118"/>
        <v>0</v>
      </c>
      <c r="AD442" s="45">
        <f t="shared" si="119"/>
        <v>0</v>
      </c>
      <c r="AE442" s="45">
        <f t="shared" si="120"/>
        <v>0</v>
      </c>
      <c r="AF442" s="45">
        <f t="shared" si="121"/>
        <v>0</v>
      </c>
      <c r="AG442" s="45">
        <f t="shared" si="122"/>
        <v>0</v>
      </c>
      <c r="AH442" s="45">
        <f t="shared" si="123"/>
        <v>0</v>
      </c>
      <c r="AI442" s="45">
        <f t="shared" si="124"/>
        <v>0</v>
      </c>
      <c r="AJ442" s="45">
        <f t="shared" si="125"/>
        <v>0</v>
      </c>
      <c r="AK442" s="45">
        <f t="shared" si="126"/>
        <v>0</v>
      </c>
      <c r="AL442" s="45">
        <f t="shared" si="127"/>
        <v>0</v>
      </c>
      <c r="AM442" s="45">
        <f t="shared" si="128"/>
        <v>0</v>
      </c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</row>
    <row r="443" spans="1:63">
      <c r="A443" s="43"/>
      <c r="B443" s="43"/>
      <c r="C443" s="101"/>
      <c r="D443" s="101"/>
      <c r="E443" s="101"/>
      <c r="F443" s="102"/>
      <c r="G443" s="103"/>
      <c r="H443" s="102"/>
      <c r="I443" s="102"/>
      <c r="J443" s="102"/>
      <c r="K443" s="102"/>
      <c r="L443" s="102" t="e">
        <f>IF(J443="WAT",IF(I443="PS","Pumped Storage","Hydro"),VLOOKUP(J443,Instructions!$E$3:$F$42,2,FALSE))</f>
        <v>#N/A</v>
      </c>
      <c r="M443" s="104"/>
      <c r="N443" s="104"/>
      <c r="O443" s="105"/>
      <c r="P443" s="45"/>
      <c r="Q443" s="45"/>
      <c r="R443" s="45">
        <f t="shared" si="109"/>
        <v>0</v>
      </c>
      <c r="S443" s="45">
        <f t="shared" ref="S443:T462" si="131">R443</f>
        <v>0</v>
      </c>
      <c r="T443" s="45">
        <f t="shared" si="131"/>
        <v>0</v>
      </c>
      <c r="U443" s="45">
        <f t="shared" si="110"/>
        <v>0</v>
      </c>
      <c r="V443" s="45">
        <f t="shared" si="111"/>
        <v>0</v>
      </c>
      <c r="W443" s="45">
        <f t="shared" si="112"/>
        <v>0</v>
      </c>
      <c r="X443" s="45">
        <f t="shared" si="113"/>
        <v>0</v>
      </c>
      <c r="Y443" s="45">
        <f t="shared" si="114"/>
        <v>0</v>
      </c>
      <c r="Z443" s="45">
        <f t="shared" si="115"/>
        <v>0</v>
      </c>
      <c r="AA443" s="45">
        <f t="shared" si="116"/>
        <v>0</v>
      </c>
      <c r="AB443" s="45">
        <f t="shared" si="117"/>
        <v>0</v>
      </c>
      <c r="AC443" s="45">
        <f t="shared" si="118"/>
        <v>0</v>
      </c>
      <c r="AD443" s="45">
        <f t="shared" si="119"/>
        <v>0</v>
      </c>
      <c r="AE443" s="45">
        <f t="shared" si="120"/>
        <v>0</v>
      </c>
      <c r="AF443" s="45">
        <f t="shared" si="121"/>
        <v>0</v>
      </c>
      <c r="AG443" s="45">
        <f t="shared" si="122"/>
        <v>0</v>
      </c>
      <c r="AH443" s="45">
        <f t="shared" si="123"/>
        <v>0</v>
      </c>
      <c r="AI443" s="45">
        <f t="shared" si="124"/>
        <v>0</v>
      </c>
      <c r="AJ443" s="45">
        <f t="shared" si="125"/>
        <v>0</v>
      </c>
      <c r="AK443" s="45">
        <f t="shared" si="126"/>
        <v>0</v>
      </c>
      <c r="AL443" s="45">
        <f t="shared" si="127"/>
        <v>0</v>
      </c>
      <c r="AM443" s="45">
        <f t="shared" si="128"/>
        <v>0</v>
      </c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</row>
    <row r="444" spans="1:63">
      <c r="A444" s="43"/>
      <c r="B444" s="43"/>
      <c r="C444" s="101"/>
      <c r="D444" s="101"/>
      <c r="E444" s="101"/>
      <c r="F444" s="102"/>
      <c r="G444" s="103"/>
      <c r="H444" s="102"/>
      <c r="I444" s="102"/>
      <c r="J444" s="102"/>
      <c r="K444" s="102"/>
      <c r="L444" s="102" t="e">
        <f>IF(J444="WAT",IF(I444="PS","Pumped Storage","Hydro"),VLOOKUP(J444,Instructions!$E$3:$F$42,2,FALSE))</f>
        <v>#N/A</v>
      </c>
      <c r="M444" s="104"/>
      <c r="N444" s="104"/>
      <c r="O444" s="105"/>
      <c r="P444" s="45"/>
      <c r="Q444" s="45"/>
      <c r="R444" s="45">
        <f t="shared" si="109"/>
        <v>0</v>
      </c>
      <c r="S444" s="45">
        <f t="shared" si="131"/>
        <v>0</v>
      </c>
      <c r="T444" s="45">
        <f t="shared" si="131"/>
        <v>0</v>
      </c>
      <c r="U444" s="45">
        <f t="shared" si="110"/>
        <v>0</v>
      </c>
      <c r="V444" s="45">
        <f t="shared" si="111"/>
        <v>0</v>
      </c>
      <c r="W444" s="45">
        <f t="shared" si="112"/>
        <v>0</v>
      </c>
      <c r="X444" s="45">
        <f t="shared" si="113"/>
        <v>0</v>
      </c>
      <c r="Y444" s="45">
        <f t="shared" si="114"/>
        <v>0</v>
      </c>
      <c r="Z444" s="45">
        <f t="shared" si="115"/>
        <v>0</v>
      </c>
      <c r="AA444" s="45">
        <f t="shared" si="116"/>
        <v>0</v>
      </c>
      <c r="AB444" s="45">
        <f t="shared" si="117"/>
        <v>0</v>
      </c>
      <c r="AC444" s="45">
        <f t="shared" si="118"/>
        <v>0</v>
      </c>
      <c r="AD444" s="45">
        <f t="shared" si="119"/>
        <v>0</v>
      </c>
      <c r="AE444" s="45">
        <f t="shared" si="120"/>
        <v>0</v>
      </c>
      <c r="AF444" s="45">
        <f t="shared" si="121"/>
        <v>0</v>
      </c>
      <c r="AG444" s="45">
        <f t="shared" si="122"/>
        <v>0</v>
      </c>
      <c r="AH444" s="45">
        <f t="shared" si="123"/>
        <v>0</v>
      </c>
      <c r="AI444" s="45">
        <f t="shared" si="124"/>
        <v>0</v>
      </c>
      <c r="AJ444" s="45">
        <f t="shared" si="125"/>
        <v>0</v>
      </c>
      <c r="AK444" s="45">
        <f t="shared" si="126"/>
        <v>0</v>
      </c>
      <c r="AL444" s="45">
        <f t="shared" si="127"/>
        <v>0</v>
      </c>
      <c r="AM444" s="45">
        <f t="shared" si="128"/>
        <v>0</v>
      </c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</row>
    <row r="445" spans="1:63">
      <c r="A445" s="43"/>
      <c r="B445" s="43"/>
      <c r="C445" s="101"/>
      <c r="D445" s="101"/>
      <c r="E445" s="101"/>
      <c r="F445" s="102"/>
      <c r="G445" s="103"/>
      <c r="H445" s="102"/>
      <c r="I445" s="102"/>
      <c r="J445" s="102"/>
      <c r="K445" s="102"/>
      <c r="L445" s="102" t="e">
        <f>IF(J445="WAT",IF(I445="PS","Pumped Storage","Hydro"),VLOOKUP(J445,Instructions!$E$3:$F$42,2,FALSE))</f>
        <v>#N/A</v>
      </c>
      <c r="M445" s="104"/>
      <c r="N445" s="104"/>
      <c r="O445" s="105"/>
      <c r="P445" s="45"/>
      <c r="Q445" s="45"/>
      <c r="R445" s="45">
        <f t="shared" si="109"/>
        <v>0</v>
      </c>
      <c r="S445" s="45">
        <f t="shared" si="131"/>
        <v>0</v>
      </c>
      <c r="T445" s="45">
        <f t="shared" si="131"/>
        <v>0</v>
      </c>
      <c r="U445" s="45">
        <f t="shared" si="110"/>
        <v>0</v>
      </c>
      <c r="V445" s="45">
        <f t="shared" si="111"/>
        <v>0</v>
      </c>
      <c r="W445" s="45">
        <f t="shared" si="112"/>
        <v>0</v>
      </c>
      <c r="X445" s="45">
        <f t="shared" si="113"/>
        <v>0</v>
      </c>
      <c r="Y445" s="45">
        <f t="shared" si="114"/>
        <v>0</v>
      </c>
      <c r="Z445" s="45">
        <f t="shared" si="115"/>
        <v>0</v>
      </c>
      <c r="AA445" s="45">
        <f t="shared" si="116"/>
        <v>0</v>
      </c>
      <c r="AB445" s="45">
        <f t="shared" si="117"/>
        <v>0</v>
      </c>
      <c r="AC445" s="45">
        <f t="shared" si="118"/>
        <v>0</v>
      </c>
      <c r="AD445" s="45">
        <f t="shared" si="119"/>
        <v>0</v>
      </c>
      <c r="AE445" s="45">
        <f t="shared" si="120"/>
        <v>0</v>
      </c>
      <c r="AF445" s="45">
        <f t="shared" si="121"/>
        <v>0</v>
      </c>
      <c r="AG445" s="45">
        <f t="shared" si="122"/>
        <v>0</v>
      </c>
      <c r="AH445" s="45">
        <f t="shared" si="123"/>
        <v>0</v>
      </c>
      <c r="AI445" s="45">
        <f t="shared" si="124"/>
        <v>0</v>
      </c>
      <c r="AJ445" s="45">
        <f t="shared" si="125"/>
        <v>0</v>
      </c>
      <c r="AK445" s="45">
        <f t="shared" si="126"/>
        <v>0</v>
      </c>
      <c r="AL445" s="45">
        <f t="shared" si="127"/>
        <v>0</v>
      </c>
      <c r="AM445" s="45">
        <f t="shared" si="128"/>
        <v>0</v>
      </c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</row>
    <row r="446" spans="1:63">
      <c r="A446" s="43"/>
      <c r="B446" s="43"/>
      <c r="C446" s="101"/>
      <c r="D446" s="101"/>
      <c r="E446" s="101"/>
      <c r="F446" s="102"/>
      <c r="G446" s="103"/>
      <c r="H446" s="102"/>
      <c r="I446" s="102"/>
      <c r="J446" s="102"/>
      <c r="K446" s="102"/>
      <c r="L446" s="102" t="e">
        <f>IF(J446="WAT",IF(I446="PS","Pumped Storage","Hydro"),VLOOKUP(J446,Instructions!$E$3:$F$42,2,FALSE))</f>
        <v>#N/A</v>
      </c>
      <c r="M446" s="104"/>
      <c r="N446" s="104"/>
      <c r="O446" s="105"/>
      <c r="P446" s="45"/>
      <c r="Q446" s="45"/>
      <c r="R446" s="45">
        <f t="shared" si="109"/>
        <v>0</v>
      </c>
      <c r="S446" s="45">
        <f t="shared" si="131"/>
        <v>0</v>
      </c>
      <c r="T446" s="45">
        <f t="shared" si="131"/>
        <v>0</v>
      </c>
      <c r="U446" s="45">
        <f t="shared" si="110"/>
        <v>0</v>
      </c>
      <c r="V446" s="45">
        <f t="shared" si="111"/>
        <v>0</v>
      </c>
      <c r="W446" s="45">
        <f t="shared" si="112"/>
        <v>0</v>
      </c>
      <c r="X446" s="45">
        <f t="shared" si="113"/>
        <v>0</v>
      </c>
      <c r="Y446" s="45">
        <f t="shared" si="114"/>
        <v>0</v>
      </c>
      <c r="Z446" s="45">
        <f t="shared" si="115"/>
        <v>0</v>
      </c>
      <c r="AA446" s="45">
        <f t="shared" si="116"/>
        <v>0</v>
      </c>
      <c r="AB446" s="45">
        <f t="shared" si="117"/>
        <v>0</v>
      </c>
      <c r="AC446" s="45">
        <f t="shared" si="118"/>
        <v>0</v>
      </c>
      <c r="AD446" s="45">
        <f t="shared" si="119"/>
        <v>0</v>
      </c>
      <c r="AE446" s="45">
        <f t="shared" si="120"/>
        <v>0</v>
      </c>
      <c r="AF446" s="45">
        <f t="shared" si="121"/>
        <v>0</v>
      </c>
      <c r="AG446" s="45">
        <f t="shared" si="122"/>
        <v>0</v>
      </c>
      <c r="AH446" s="45">
        <f t="shared" si="123"/>
        <v>0</v>
      </c>
      <c r="AI446" s="45">
        <f t="shared" si="124"/>
        <v>0</v>
      </c>
      <c r="AJ446" s="45">
        <f t="shared" si="125"/>
        <v>0</v>
      </c>
      <c r="AK446" s="45">
        <f t="shared" si="126"/>
        <v>0</v>
      </c>
      <c r="AL446" s="45">
        <f t="shared" si="127"/>
        <v>0</v>
      </c>
      <c r="AM446" s="45">
        <f t="shared" si="128"/>
        <v>0</v>
      </c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</row>
    <row r="447" spans="1:63">
      <c r="A447" s="43"/>
      <c r="B447" s="43"/>
      <c r="C447" s="101"/>
      <c r="D447" s="101"/>
      <c r="E447" s="101"/>
      <c r="F447" s="102"/>
      <c r="G447" s="103"/>
      <c r="H447" s="102"/>
      <c r="I447" s="102"/>
      <c r="J447" s="102"/>
      <c r="K447" s="102"/>
      <c r="L447" s="102" t="e">
        <f>IF(J447="WAT",IF(I447="PS","Pumped Storage","Hydro"),VLOOKUP(J447,Instructions!$E$3:$F$42,2,FALSE))</f>
        <v>#N/A</v>
      </c>
      <c r="M447" s="104"/>
      <c r="N447" s="104"/>
      <c r="O447" s="105"/>
      <c r="P447" s="45"/>
      <c r="Q447" s="45"/>
      <c r="R447" s="45">
        <f t="shared" si="109"/>
        <v>0</v>
      </c>
      <c r="S447" s="45">
        <f t="shared" si="131"/>
        <v>0</v>
      </c>
      <c r="T447" s="45">
        <f t="shared" si="131"/>
        <v>0</v>
      </c>
      <c r="U447" s="45">
        <f t="shared" si="110"/>
        <v>0</v>
      </c>
      <c r="V447" s="45">
        <f t="shared" si="111"/>
        <v>0</v>
      </c>
      <c r="W447" s="45">
        <f t="shared" si="112"/>
        <v>0</v>
      </c>
      <c r="X447" s="45">
        <f t="shared" si="113"/>
        <v>0</v>
      </c>
      <c r="Y447" s="45">
        <f t="shared" si="114"/>
        <v>0</v>
      </c>
      <c r="Z447" s="45">
        <f t="shared" si="115"/>
        <v>0</v>
      </c>
      <c r="AA447" s="45">
        <f t="shared" si="116"/>
        <v>0</v>
      </c>
      <c r="AB447" s="45">
        <f t="shared" si="117"/>
        <v>0</v>
      </c>
      <c r="AC447" s="45">
        <f t="shared" si="118"/>
        <v>0</v>
      </c>
      <c r="AD447" s="45">
        <f t="shared" si="119"/>
        <v>0</v>
      </c>
      <c r="AE447" s="45">
        <f t="shared" si="120"/>
        <v>0</v>
      </c>
      <c r="AF447" s="45">
        <f t="shared" si="121"/>
        <v>0</v>
      </c>
      <c r="AG447" s="45">
        <f t="shared" si="122"/>
        <v>0</v>
      </c>
      <c r="AH447" s="45">
        <f t="shared" si="123"/>
        <v>0</v>
      </c>
      <c r="AI447" s="45">
        <f t="shared" si="124"/>
        <v>0</v>
      </c>
      <c r="AJ447" s="45">
        <f t="shared" si="125"/>
        <v>0</v>
      </c>
      <c r="AK447" s="45">
        <f t="shared" si="126"/>
        <v>0</v>
      </c>
      <c r="AL447" s="45">
        <f t="shared" si="127"/>
        <v>0</v>
      </c>
      <c r="AM447" s="45">
        <f t="shared" si="128"/>
        <v>0</v>
      </c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</row>
    <row r="448" spans="1:63">
      <c r="A448" s="43"/>
      <c r="B448" s="43"/>
      <c r="C448" s="101"/>
      <c r="D448" s="101"/>
      <c r="E448" s="101"/>
      <c r="F448" s="102"/>
      <c r="G448" s="103"/>
      <c r="H448" s="102"/>
      <c r="I448" s="102"/>
      <c r="J448" s="102"/>
      <c r="K448" s="102"/>
      <c r="L448" s="102" t="e">
        <f>IF(J448="WAT",IF(I448="PS","Pumped Storage","Hydro"),VLOOKUP(J448,Instructions!$E$3:$F$42,2,FALSE))</f>
        <v>#N/A</v>
      </c>
      <c r="M448" s="104"/>
      <c r="N448" s="104"/>
      <c r="O448" s="105"/>
      <c r="P448" s="45"/>
      <c r="Q448" s="45"/>
      <c r="R448" s="45">
        <f t="shared" si="109"/>
        <v>0</v>
      </c>
      <c r="S448" s="45">
        <f t="shared" si="131"/>
        <v>0</v>
      </c>
      <c r="T448" s="45">
        <f t="shared" si="131"/>
        <v>0</v>
      </c>
      <c r="U448" s="45">
        <f t="shared" si="110"/>
        <v>0</v>
      </c>
      <c r="V448" s="45">
        <f t="shared" si="111"/>
        <v>0</v>
      </c>
      <c r="W448" s="45">
        <f t="shared" si="112"/>
        <v>0</v>
      </c>
      <c r="X448" s="45">
        <f t="shared" si="113"/>
        <v>0</v>
      </c>
      <c r="Y448" s="45">
        <f t="shared" si="114"/>
        <v>0</v>
      </c>
      <c r="Z448" s="45">
        <f t="shared" si="115"/>
        <v>0</v>
      </c>
      <c r="AA448" s="45">
        <f t="shared" si="116"/>
        <v>0</v>
      </c>
      <c r="AB448" s="45">
        <f t="shared" si="117"/>
        <v>0</v>
      </c>
      <c r="AC448" s="45">
        <f t="shared" si="118"/>
        <v>0</v>
      </c>
      <c r="AD448" s="45">
        <f t="shared" si="119"/>
        <v>0</v>
      </c>
      <c r="AE448" s="45">
        <f t="shared" si="120"/>
        <v>0</v>
      </c>
      <c r="AF448" s="45">
        <f t="shared" si="121"/>
        <v>0</v>
      </c>
      <c r="AG448" s="45">
        <f t="shared" si="122"/>
        <v>0</v>
      </c>
      <c r="AH448" s="45">
        <f t="shared" si="123"/>
        <v>0</v>
      </c>
      <c r="AI448" s="45">
        <f t="shared" si="124"/>
        <v>0</v>
      </c>
      <c r="AJ448" s="45">
        <f t="shared" si="125"/>
        <v>0</v>
      </c>
      <c r="AK448" s="45">
        <f t="shared" si="126"/>
        <v>0</v>
      </c>
      <c r="AL448" s="45">
        <f t="shared" si="127"/>
        <v>0</v>
      </c>
      <c r="AM448" s="45">
        <f t="shared" si="128"/>
        <v>0</v>
      </c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</row>
    <row r="449" spans="1:63">
      <c r="A449" s="43"/>
      <c r="B449" s="43"/>
      <c r="C449" s="101"/>
      <c r="D449" s="101"/>
      <c r="E449" s="101"/>
      <c r="F449" s="102"/>
      <c r="G449" s="103"/>
      <c r="H449" s="102"/>
      <c r="I449" s="102"/>
      <c r="J449" s="102"/>
      <c r="K449" s="102"/>
      <c r="L449" s="102" t="e">
        <f>IF(J449="WAT",IF(I449="PS","Pumped Storage","Hydro"),VLOOKUP(J449,Instructions!$E$3:$F$42,2,FALSE))</f>
        <v>#N/A</v>
      </c>
      <c r="M449" s="104"/>
      <c r="N449" s="104"/>
      <c r="O449" s="105"/>
      <c r="P449" s="45"/>
      <c r="Q449" s="45"/>
      <c r="R449" s="45">
        <f t="shared" si="109"/>
        <v>0</v>
      </c>
      <c r="S449" s="45">
        <f t="shared" si="131"/>
        <v>0</v>
      </c>
      <c r="T449" s="45">
        <f t="shared" si="131"/>
        <v>0</v>
      </c>
      <c r="U449" s="45">
        <f t="shared" si="110"/>
        <v>0</v>
      </c>
      <c r="V449" s="45">
        <f t="shared" si="111"/>
        <v>0</v>
      </c>
      <c r="W449" s="45">
        <f t="shared" si="112"/>
        <v>0</v>
      </c>
      <c r="X449" s="45">
        <f t="shared" si="113"/>
        <v>0</v>
      </c>
      <c r="Y449" s="45">
        <f t="shared" si="114"/>
        <v>0</v>
      </c>
      <c r="Z449" s="45">
        <f t="shared" si="115"/>
        <v>0</v>
      </c>
      <c r="AA449" s="45">
        <f t="shared" si="116"/>
        <v>0</v>
      </c>
      <c r="AB449" s="45">
        <f t="shared" si="117"/>
        <v>0</v>
      </c>
      <c r="AC449" s="45">
        <f t="shared" si="118"/>
        <v>0</v>
      </c>
      <c r="AD449" s="45">
        <f t="shared" si="119"/>
        <v>0</v>
      </c>
      <c r="AE449" s="45">
        <f t="shared" si="120"/>
        <v>0</v>
      </c>
      <c r="AF449" s="45">
        <f t="shared" si="121"/>
        <v>0</v>
      </c>
      <c r="AG449" s="45">
        <f t="shared" si="122"/>
        <v>0</v>
      </c>
      <c r="AH449" s="45">
        <f t="shared" si="123"/>
        <v>0</v>
      </c>
      <c r="AI449" s="45">
        <f t="shared" si="124"/>
        <v>0</v>
      </c>
      <c r="AJ449" s="45">
        <f t="shared" si="125"/>
        <v>0</v>
      </c>
      <c r="AK449" s="45">
        <f t="shared" si="126"/>
        <v>0</v>
      </c>
      <c r="AL449" s="45">
        <f t="shared" si="127"/>
        <v>0</v>
      </c>
      <c r="AM449" s="45">
        <f t="shared" si="128"/>
        <v>0</v>
      </c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</row>
    <row r="450" spans="1:63">
      <c r="A450" s="43"/>
      <c r="B450" s="43"/>
      <c r="C450" s="101"/>
      <c r="D450" s="101"/>
      <c r="E450" s="101"/>
      <c r="F450" s="102"/>
      <c r="G450" s="103"/>
      <c r="H450" s="102"/>
      <c r="I450" s="102"/>
      <c r="J450" s="102"/>
      <c r="K450" s="102"/>
      <c r="L450" s="102" t="e">
        <f>IF(J450="WAT",IF(I450="PS","Pumped Storage","Hydro"),VLOOKUP(J450,Instructions!$E$3:$F$42,2,FALSE))</f>
        <v>#N/A</v>
      </c>
      <c r="M450" s="104"/>
      <c r="N450" s="104"/>
      <c r="O450" s="105"/>
      <c r="P450" s="45"/>
      <c r="Q450" s="45"/>
      <c r="R450" s="45">
        <f t="shared" si="109"/>
        <v>0</v>
      </c>
      <c r="S450" s="45">
        <f t="shared" si="131"/>
        <v>0</v>
      </c>
      <c r="T450" s="45">
        <f t="shared" si="131"/>
        <v>0</v>
      </c>
      <c r="U450" s="45">
        <f t="shared" si="110"/>
        <v>0</v>
      </c>
      <c r="V450" s="45">
        <f t="shared" si="111"/>
        <v>0</v>
      </c>
      <c r="W450" s="45">
        <f t="shared" si="112"/>
        <v>0</v>
      </c>
      <c r="X450" s="45">
        <f t="shared" si="113"/>
        <v>0</v>
      </c>
      <c r="Y450" s="45">
        <f t="shared" si="114"/>
        <v>0</v>
      </c>
      <c r="Z450" s="45">
        <f t="shared" si="115"/>
        <v>0</v>
      </c>
      <c r="AA450" s="45">
        <f t="shared" si="116"/>
        <v>0</v>
      </c>
      <c r="AB450" s="45">
        <f t="shared" si="117"/>
        <v>0</v>
      </c>
      <c r="AC450" s="45">
        <f t="shared" si="118"/>
        <v>0</v>
      </c>
      <c r="AD450" s="45">
        <f t="shared" si="119"/>
        <v>0</v>
      </c>
      <c r="AE450" s="45">
        <f t="shared" si="120"/>
        <v>0</v>
      </c>
      <c r="AF450" s="45">
        <f t="shared" si="121"/>
        <v>0</v>
      </c>
      <c r="AG450" s="45">
        <f t="shared" si="122"/>
        <v>0</v>
      </c>
      <c r="AH450" s="45">
        <f t="shared" si="123"/>
        <v>0</v>
      </c>
      <c r="AI450" s="45">
        <f t="shared" si="124"/>
        <v>0</v>
      </c>
      <c r="AJ450" s="45">
        <f t="shared" si="125"/>
        <v>0</v>
      </c>
      <c r="AK450" s="45">
        <f t="shared" si="126"/>
        <v>0</v>
      </c>
      <c r="AL450" s="45">
        <f t="shared" si="127"/>
        <v>0</v>
      </c>
      <c r="AM450" s="45">
        <f t="shared" si="128"/>
        <v>0</v>
      </c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</row>
    <row r="451" spans="1:63">
      <c r="A451" s="43"/>
      <c r="B451" s="43"/>
      <c r="C451" s="101"/>
      <c r="D451" s="101"/>
      <c r="E451" s="101"/>
      <c r="F451" s="102"/>
      <c r="G451" s="103"/>
      <c r="H451" s="102"/>
      <c r="I451" s="102"/>
      <c r="J451" s="102"/>
      <c r="K451" s="102"/>
      <c r="L451" s="102" t="e">
        <f>IF(J451="WAT",IF(I451="PS","Pumped Storage","Hydro"),VLOOKUP(J451,Instructions!$E$3:$F$42,2,FALSE))</f>
        <v>#N/A</v>
      </c>
      <c r="M451" s="104"/>
      <c r="N451" s="104"/>
      <c r="O451" s="105"/>
      <c r="P451" s="45"/>
      <c r="Q451" s="45"/>
      <c r="R451" s="45">
        <f t="shared" si="109"/>
        <v>0</v>
      </c>
      <c r="S451" s="45">
        <f t="shared" si="131"/>
        <v>0</v>
      </c>
      <c r="T451" s="45">
        <f t="shared" si="131"/>
        <v>0</v>
      </c>
      <c r="U451" s="45">
        <f t="shared" si="110"/>
        <v>0</v>
      </c>
      <c r="V451" s="45">
        <f t="shared" si="111"/>
        <v>0</v>
      </c>
      <c r="W451" s="45">
        <f t="shared" si="112"/>
        <v>0</v>
      </c>
      <c r="X451" s="45">
        <f t="shared" si="113"/>
        <v>0</v>
      </c>
      <c r="Y451" s="45">
        <f t="shared" si="114"/>
        <v>0</v>
      </c>
      <c r="Z451" s="45">
        <f t="shared" si="115"/>
        <v>0</v>
      </c>
      <c r="AA451" s="45">
        <f t="shared" si="116"/>
        <v>0</v>
      </c>
      <c r="AB451" s="45">
        <f t="shared" si="117"/>
        <v>0</v>
      </c>
      <c r="AC451" s="45">
        <f t="shared" si="118"/>
        <v>0</v>
      </c>
      <c r="AD451" s="45">
        <f t="shared" si="119"/>
        <v>0</v>
      </c>
      <c r="AE451" s="45">
        <f t="shared" si="120"/>
        <v>0</v>
      </c>
      <c r="AF451" s="45">
        <f t="shared" si="121"/>
        <v>0</v>
      </c>
      <c r="AG451" s="45">
        <f t="shared" si="122"/>
        <v>0</v>
      </c>
      <c r="AH451" s="45">
        <f t="shared" si="123"/>
        <v>0</v>
      </c>
      <c r="AI451" s="45">
        <f t="shared" si="124"/>
        <v>0</v>
      </c>
      <c r="AJ451" s="45">
        <f t="shared" si="125"/>
        <v>0</v>
      </c>
      <c r="AK451" s="45">
        <f t="shared" si="126"/>
        <v>0</v>
      </c>
      <c r="AL451" s="45">
        <f t="shared" si="127"/>
        <v>0</v>
      </c>
      <c r="AM451" s="45">
        <f t="shared" si="128"/>
        <v>0</v>
      </c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</row>
    <row r="452" spans="1:63">
      <c r="A452" s="43"/>
      <c r="B452" s="43"/>
      <c r="C452" s="101"/>
      <c r="D452" s="101"/>
      <c r="E452" s="101"/>
      <c r="F452" s="102"/>
      <c r="G452" s="103"/>
      <c r="H452" s="102"/>
      <c r="I452" s="102"/>
      <c r="J452" s="102"/>
      <c r="K452" s="102"/>
      <c r="L452" s="102" t="e">
        <f>IF(J452="WAT",IF(I452="PS","Pumped Storage","Hydro"),VLOOKUP(J452,Instructions!$E$3:$F$42,2,FALSE))</f>
        <v>#N/A</v>
      </c>
      <c r="M452" s="104"/>
      <c r="N452" s="104"/>
      <c r="O452" s="105"/>
      <c r="P452" s="45"/>
      <c r="Q452" s="45"/>
      <c r="R452" s="45">
        <f t="shared" ref="R452:R515" si="132">P452</f>
        <v>0</v>
      </c>
      <c r="S452" s="45">
        <f t="shared" si="131"/>
        <v>0</v>
      </c>
      <c r="T452" s="45">
        <f t="shared" si="131"/>
        <v>0</v>
      </c>
      <c r="U452" s="45">
        <f t="shared" ref="U452:U515" si="133">T452</f>
        <v>0</v>
      </c>
      <c r="V452" s="45">
        <f t="shared" ref="V452:V515" si="134">U452</f>
        <v>0</v>
      </c>
      <c r="W452" s="45">
        <f t="shared" ref="W452:W515" si="135">V452</f>
        <v>0</v>
      </c>
      <c r="X452" s="45">
        <f t="shared" ref="X452:X515" si="136">W452</f>
        <v>0</v>
      </c>
      <c r="Y452" s="45">
        <f t="shared" ref="Y452:Y515" si="137">X452</f>
        <v>0</v>
      </c>
      <c r="Z452" s="45">
        <f t="shared" ref="Z452:Z515" si="138">Y452</f>
        <v>0</v>
      </c>
      <c r="AA452" s="45">
        <f t="shared" ref="AA452:AA515" si="139">Z452</f>
        <v>0</v>
      </c>
      <c r="AB452" s="45">
        <f t="shared" ref="AB452:AB515" si="140">AA452</f>
        <v>0</v>
      </c>
      <c r="AC452" s="45">
        <f t="shared" ref="AC452:AC515" si="141">Q452</f>
        <v>0</v>
      </c>
      <c r="AD452" s="45">
        <f t="shared" ref="AD452:AD515" si="142">AC452</f>
        <v>0</v>
      </c>
      <c r="AE452" s="45">
        <f t="shared" ref="AE452:AE515" si="143">AD452</f>
        <v>0</v>
      </c>
      <c r="AF452" s="45">
        <f t="shared" ref="AF452:AF515" si="144">AE452</f>
        <v>0</v>
      </c>
      <c r="AG452" s="45">
        <f t="shared" ref="AG452:AG515" si="145">AF452</f>
        <v>0</v>
      </c>
      <c r="AH452" s="45">
        <f t="shared" ref="AH452:AH515" si="146">AG452</f>
        <v>0</v>
      </c>
      <c r="AI452" s="45">
        <f t="shared" ref="AI452:AI515" si="147">AH452</f>
        <v>0</v>
      </c>
      <c r="AJ452" s="45">
        <f t="shared" ref="AJ452:AJ515" si="148">AI452</f>
        <v>0</v>
      </c>
      <c r="AK452" s="45">
        <f t="shared" ref="AK452:AK515" si="149">AJ452</f>
        <v>0</v>
      </c>
      <c r="AL452" s="45">
        <f t="shared" ref="AL452:AL515" si="150">AK452</f>
        <v>0</v>
      </c>
      <c r="AM452" s="45">
        <f t="shared" ref="AM452:AM515" si="151">AL452</f>
        <v>0</v>
      </c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</row>
    <row r="453" spans="1:63">
      <c r="A453" s="43"/>
      <c r="B453" s="43"/>
      <c r="C453" s="101"/>
      <c r="D453" s="101"/>
      <c r="E453" s="101"/>
      <c r="F453" s="102"/>
      <c r="G453" s="103"/>
      <c r="H453" s="102"/>
      <c r="I453" s="102"/>
      <c r="J453" s="102"/>
      <c r="K453" s="102"/>
      <c r="L453" s="102" t="e">
        <f>IF(J453="WAT",IF(I453="PS","Pumped Storage","Hydro"),VLOOKUP(J453,Instructions!$E$3:$F$42,2,FALSE))</f>
        <v>#N/A</v>
      </c>
      <c r="M453" s="104"/>
      <c r="N453" s="104"/>
      <c r="O453" s="105"/>
      <c r="P453" s="45"/>
      <c r="Q453" s="45"/>
      <c r="R453" s="45">
        <f t="shared" si="132"/>
        <v>0</v>
      </c>
      <c r="S453" s="45">
        <f t="shared" si="131"/>
        <v>0</v>
      </c>
      <c r="T453" s="45">
        <f t="shared" si="131"/>
        <v>0</v>
      </c>
      <c r="U453" s="45">
        <f t="shared" si="133"/>
        <v>0</v>
      </c>
      <c r="V453" s="45">
        <f t="shared" si="134"/>
        <v>0</v>
      </c>
      <c r="W453" s="45">
        <f t="shared" si="135"/>
        <v>0</v>
      </c>
      <c r="X453" s="45">
        <f t="shared" si="136"/>
        <v>0</v>
      </c>
      <c r="Y453" s="45">
        <f t="shared" si="137"/>
        <v>0</v>
      </c>
      <c r="Z453" s="45">
        <f t="shared" si="138"/>
        <v>0</v>
      </c>
      <c r="AA453" s="45">
        <f t="shared" si="139"/>
        <v>0</v>
      </c>
      <c r="AB453" s="45">
        <f t="shared" si="140"/>
        <v>0</v>
      </c>
      <c r="AC453" s="45">
        <f t="shared" si="141"/>
        <v>0</v>
      </c>
      <c r="AD453" s="45">
        <f t="shared" si="142"/>
        <v>0</v>
      </c>
      <c r="AE453" s="45">
        <f t="shared" si="143"/>
        <v>0</v>
      </c>
      <c r="AF453" s="45">
        <f t="shared" si="144"/>
        <v>0</v>
      </c>
      <c r="AG453" s="45">
        <f t="shared" si="145"/>
        <v>0</v>
      </c>
      <c r="AH453" s="45">
        <f t="shared" si="146"/>
        <v>0</v>
      </c>
      <c r="AI453" s="45">
        <f t="shared" si="147"/>
        <v>0</v>
      </c>
      <c r="AJ453" s="45">
        <f t="shared" si="148"/>
        <v>0</v>
      </c>
      <c r="AK453" s="45">
        <f t="shared" si="149"/>
        <v>0</v>
      </c>
      <c r="AL453" s="45">
        <f t="shared" si="150"/>
        <v>0</v>
      </c>
      <c r="AM453" s="45">
        <f t="shared" si="151"/>
        <v>0</v>
      </c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</row>
    <row r="454" spans="1:63">
      <c r="A454" s="43"/>
      <c r="B454" s="43"/>
      <c r="C454" s="101"/>
      <c r="D454" s="101"/>
      <c r="E454" s="101"/>
      <c r="F454" s="102"/>
      <c r="G454" s="103"/>
      <c r="H454" s="102"/>
      <c r="I454" s="102"/>
      <c r="J454" s="102"/>
      <c r="K454" s="102"/>
      <c r="L454" s="102" t="e">
        <f>IF(J454="WAT",IF(I454="PS","Pumped Storage","Hydro"),VLOOKUP(J454,Instructions!$E$3:$F$42,2,FALSE))</f>
        <v>#N/A</v>
      </c>
      <c r="M454" s="104"/>
      <c r="N454" s="104"/>
      <c r="O454" s="105"/>
      <c r="P454" s="45"/>
      <c r="Q454" s="45"/>
      <c r="R454" s="45">
        <f t="shared" si="132"/>
        <v>0</v>
      </c>
      <c r="S454" s="45">
        <f t="shared" si="131"/>
        <v>0</v>
      </c>
      <c r="T454" s="45">
        <f t="shared" si="131"/>
        <v>0</v>
      </c>
      <c r="U454" s="45">
        <f t="shared" si="133"/>
        <v>0</v>
      </c>
      <c r="V454" s="45">
        <f t="shared" si="134"/>
        <v>0</v>
      </c>
      <c r="W454" s="45">
        <f t="shared" si="135"/>
        <v>0</v>
      </c>
      <c r="X454" s="45">
        <f t="shared" si="136"/>
        <v>0</v>
      </c>
      <c r="Y454" s="45">
        <f t="shared" si="137"/>
        <v>0</v>
      </c>
      <c r="Z454" s="45">
        <f t="shared" si="138"/>
        <v>0</v>
      </c>
      <c r="AA454" s="45">
        <f t="shared" si="139"/>
        <v>0</v>
      </c>
      <c r="AB454" s="45">
        <f t="shared" si="140"/>
        <v>0</v>
      </c>
      <c r="AC454" s="45">
        <f t="shared" si="141"/>
        <v>0</v>
      </c>
      <c r="AD454" s="45">
        <f t="shared" si="142"/>
        <v>0</v>
      </c>
      <c r="AE454" s="45">
        <f t="shared" si="143"/>
        <v>0</v>
      </c>
      <c r="AF454" s="45">
        <f t="shared" si="144"/>
        <v>0</v>
      </c>
      <c r="AG454" s="45">
        <f t="shared" si="145"/>
        <v>0</v>
      </c>
      <c r="AH454" s="45">
        <f t="shared" si="146"/>
        <v>0</v>
      </c>
      <c r="AI454" s="45">
        <f t="shared" si="147"/>
        <v>0</v>
      </c>
      <c r="AJ454" s="45">
        <f t="shared" si="148"/>
        <v>0</v>
      </c>
      <c r="AK454" s="45">
        <f t="shared" si="149"/>
        <v>0</v>
      </c>
      <c r="AL454" s="45">
        <f t="shared" si="150"/>
        <v>0</v>
      </c>
      <c r="AM454" s="45">
        <f t="shared" si="151"/>
        <v>0</v>
      </c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</row>
    <row r="455" spans="1:63">
      <c r="A455" s="43"/>
      <c r="B455" s="43"/>
      <c r="C455" s="101"/>
      <c r="D455" s="101"/>
      <c r="E455" s="101"/>
      <c r="F455" s="102"/>
      <c r="G455" s="103"/>
      <c r="H455" s="102"/>
      <c r="I455" s="102"/>
      <c r="J455" s="102"/>
      <c r="K455" s="102"/>
      <c r="L455" s="102" t="e">
        <f>IF(J455="WAT",IF(I455="PS","Pumped Storage","Hydro"),VLOOKUP(J455,Instructions!$E$3:$F$42,2,FALSE))</f>
        <v>#N/A</v>
      </c>
      <c r="M455" s="104"/>
      <c r="N455" s="104"/>
      <c r="O455" s="105"/>
      <c r="P455" s="45"/>
      <c r="Q455" s="45"/>
      <c r="R455" s="45">
        <f t="shared" si="132"/>
        <v>0</v>
      </c>
      <c r="S455" s="45">
        <f t="shared" si="131"/>
        <v>0</v>
      </c>
      <c r="T455" s="45">
        <f t="shared" si="131"/>
        <v>0</v>
      </c>
      <c r="U455" s="45">
        <f t="shared" si="133"/>
        <v>0</v>
      </c>
      <c r="V455" s="45">
        <f t="shared" si="134"/>
        <v>0</v>
      </c>
      <c r="W455" s="45">
        <f t="shared" si="135"/>
        <v>0</v>
      </c>
      <c r="X455" s="45">
        <f t="shared" si="136"/>
        <v>0</v>
      </c>
      <c r="Y455" s="45">
        <f t="shared" si="137"/>
        <v>0</v>
      </c>
      <c r="Z455" s="45">
        <f t="shared" si="138"/>
        <v>0</v>
      </c>
      <c r="AA455" s="45">
        <f t="shared" si="139"/>
        <v>0</v>
      </c>
      <c r="AB455" s="45">
        <f t="shared" si="140"/>
        <v>0</v>
      </c>
      <c r="AC455" s="45">
        <f t="shared" si="141"/>
        <v>0</v>
      </c>
      <c r="AD455" s="45">
        <f t="shared" si="142"/>
        <v>0</v>
      </c>
      <c r="AE455" s="45">
        <f t="shared" si="143"/>
        <v>0</v>
      </c>
      <c r="AF455" s="45">
        <f t="shared" si="144"/>
        <v>0</v>
      </c>
      <c r="AG455" s="45">
        <f t="shared" si="145"/>
        <v>0</v>
      </c>
      <c r="AH455" s="45">
        <f t="shared" si="146"/>
        <v>0</v>
      </c>
      <c r="AI455" s="45">
        <f t="shared" si="147"/>
        <v>0</v>
      </c>
      <c r="AJ455" s="45">
        <f t="shared" si="148"/>
        <v>0</v>
      </c>
      <c r="AK455" s="45">
        <f t="shared" si="149"/>
        <v>0</v>
      </c>
      <c r="AL455" s="45">
        <f t="shared" si="150"/>
        <v>0</v>
      </c>
      <c r="AM455" s="45">
        <f t="shared" si="151"/>
        <v>0</v>
      </c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</row>
    <row r="456" spans="1:63">
      <c r="A456" s="43"/>
      <c r="B456" s="43"/>
      <c r="C456" s="101"/>
      <c r="D456" s="101"/>
      <c r="E456" s="101"/>
      <c r="F456" s="102"/>
      <c r="G456" s="103"/>
      <c r="H456" s="102"/>
      <c r="I456" s="102"/>
      <c r="J456" s="102"/>
      <c r="K456" s="102"/>
      <c r="L456" s="102" t="e">
        <f>IF(J456="WAT",IF(I456="PS","Pumped Storage","Hydro"),VLOOKUP(J456,Instructions!$E$3:$F$42,2,FALSE))</f>
        <v>#N/A</v>
      </c>
      <c r="M456" s="104"/>
      <c r="N456" s="104"/>
      <c r="O456" s="105"/>
      <c r="P456" s="45"/>
      <c r="Q456" s="45"/>
      <c r="R456" s="45">
        <f t="shared" si="132"/>
        <v>0</v>
      </c>
      <c r="S456" s="45">
        <f t="shared" si="131"/>
        <v>0</v>
      </c>
      <c r="T456" s="45">
        <f t="shared" si="131"/>
        <v>0</v>
      </c>
      <c r="U456" s="45">
        <f t="shared" si="133"/>
        <v>0</v>
      </c>
      <c r="V456" s="45">
        <f t="shared" si="134"/>
        <v>0</v>
      </c>
      <c r="W456" s="45">
        <f t="shared" si="135"/>
        <v>0</v>
      </c>
      <c r="X456" s="45">
        <f t="shared" si="136"/>
        <v>0</v>
      </c>
      <c r="Y456" s="45">
        <f t="shared" si="137"/>
        <v>0</v>
      </c>
      <c r="Z456" s="45">
        <f t="shared" si="138"/>
        <v>0</v>
      </c>
      <c r="AA456" s="45">
        <f t="shared" si="139"/>
        <v>0</v>
      </c>
      <c r="AB456" s="45">
        <f t="shared" si="140"/>
        <v>0</v>
      </c>
      <c r="AC456" s="45">
        <f t="shared" si="141"/>
        <v>0</v>
      </c>
      <c r="AD456" s="45">
        <f t="shared" si="142"/>
        <v>0</v>
      </c>
      <c r="AE456" s="45">
        <f t="shared" si="143"/>
        <v>0</v>
      </c>
      <c r="AF456" s="45">
        <f t="shared" si="144"/>
        <v>0</v>
      </c>
      <c r="AG456" s="45">
        <f t="shared" si="145"/>
        <v>0</v>
      </c>
      <c r="AH456" s="45">
        <f t="shared" si="146"/>
        <v>0</v>
      </c>
      <c r="AI456" s="45">
        <f t="shared" si="147"/>
        <v>0</v>
      </c>
      <c r="AJ456" s="45">
        <f t="shared" si="148"/>
        <v>0</v>
      </c>
      <c r="AK456" s="45">
        <f t="shared" si="149"/>
        <v>0</v>
      </c>
      <c r="AL456" s="45">
        <f t="shared" si="150"/>
        <v>0</v>
      </c>
      <c r="AM456" s="45">
        <f t="shared" si="151"/>
        <v>0</v>
      </c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</row>
    <row r="457" spans="1:63">
      <c r="A457" s="43"/>
      <c r="B457" s="43"/>
      <c r="C457" s="101"/>
      <c r="D457" s="101"/>
      <c r="E457" s="101"/>
      <c r="F457" s="102"/>
      <c r="G457" s="103"/>
      <c r="H457" s="102"/>
      <c r="I457" s="102"/>
      <c r="J457" s="102"/>
      <c r="K457" s="102"/>
      <c r="L457" s="102" t="e">
        <f>IF(J457="WAT",IF(I457="PS","Pumped Storage","Hydro"),VLOOKUP(J457,Instructions!$E$3:$F$42,2,FALSE))</f>
        <v>#N/A</v>
      </c>
      <c r="M457" s="104"/>
      <c r="N457" s="104"/>
      <c r="O457" s="105"/>
      <c r="P457" s="45"/>
      <c r="Q457" s="45"/>
      <c r="R457" s="45">
        <f t="shared" si="132"/>
        <v>0</v>
      </c>
      <c r="S457" s="45">
        <f t="shared" si="131"/>
        <v>0</v>
      </c>
      <c r="T457" s="45">
        <f t="shared" si="131"/>
        <v>0</v>
      </c>
      <c r="U457" s="45">
        <f t="shared" si="133"/>
        <v>0</v>
      </c>
      <c r="V457" s="45">
        <f t="shared" si="134"/>
        <v>0</v>
      </c>
      <c r="W457" s="45">
        <f t="shared" si="135"/>
        <v>0</v>
      </c>
      <c r="X457" s="45">
        <f t="shared" si="136"/>
        <v>0</v>
      </c>
      <c r="Y457" s="45">
        <f t="shared" si="137"/>
        <v>0</v>
      </c>
      <c r="Z457" s="45">
        <f t="shared" si="138"/>
        <v>0</v>
      </c>
      <c r="AA457" s="45">
        <f t="shared" si="139"/>
        <v>0</v>
      </c>
      <c r="AB457" s="45">
        <f t="shared" si="140"/>
        <v>0</v>
      </c>
      <c r="AC457" s="45">
        <f t="shared" si="141"/>
        <v>0</v>
      </c>
      <c r="AD457" s="45">
        <f t="shared" si="142"/>
        <v>0</v>
      </c>
      <c r="AE457" s="45">
        <f t="shared" si="143"/>
        <v>0</v>
      </c>
      <c r="AF457" s="45">
        <f t="shared" si="144"/>
        <v>0</v>
      </c>
      <c r="AG457" s="45">
        <f t="shared" si="145"/>
        <v>0</v>
      </c>
      <c r="AH457" s="45">
        <f t="shared" si="146"/>
        <v>0</v>
      </c>
      <c r="AI457" s="45">
        <f t="shared" si="147"/>
        <v>0</v>
      </c>
      <c r="AJ457" s="45">
        <f t="shared" si="148"/>
        <v>0</v>
      </c>
      <c r="AK457" s="45">
        <f t="shared" si="149"/>
        <v>0</v>
      </c>
      <c r="AL457" s="45">
        <f t="shared" si="150"/>
        <v>0</v>
      </c>
      <c r="AM457" s="45">
        <f t="shared" si="151"/>
        <v>0</v>
      </c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</row>
    <row r="458" spans="1:63">
      <c r="A458" s="43"/>
      <c r="B458" s="43"/>
      <c r="C458" s="101"/>
      <c r="D458" s="101"/>
      <c r="E458" s="101"/>
      <c r="F458" s="102"/>
      <c r="G458" s="103"/>
      <c r="H458" s="102"/>
      <c r="I458" s="102"/>
      <c r="J458" s="102"/>
      <c r="K458" s="102"/>
      <c r="L458" s="102" t="e">
        <f>IF(J458="WAT",IF(I458="PS","Pumped Storage","Hydro"),VLOOKUP(J458,Instructions!$E$3:$F$42,2,FALSE))</f>
        <v>#N/A</v>
      </c>
      <c r="M458" s="104"/>
      <c r="N458" s="104"/>
      <c r="O458" s="105"/>
      <c r="P458" s="45"/>
      <c r="Q458" s="45"/>
      <c r="R458" s="45">
        <f t="shared" si="132"/>
        <v>0</v>
      </c>
      <c r="S458" s="45">
        <f t="shared" si="131"/>
        <v>0</v>
      </c>
      <c r="T458" s="45">
        <f t="shared" si="131"/>
        <v>0</v>
      </c>
      <c r="U458" s="45">
        <f t="shared" si="133"/>
        <v>0</v>
      </c>
      <c r="V458" s="45">
        <f t="shared" si="134"/>
        <v>0</v>
      </c>
      <c r="W458" s="45">
        <f t="shared" si="135"/>
        <v>0</v>
      </c>
      <c r="X458" s="45">
        <f t="shared" si="136"/>
        <v>0</v>
      </c>
      <c r="Y458" s="45">
        <f t="shared" si="137"/>
        <v>0</v>
      </c>
      <c r="Z458" s="45">
        <f t="shared" si="138"/>
        <v>0</v>
      </c>
      <c r="AA458" s="45">
        <f t="shared" si="139"/>
        <v>0</v>
      </c>
      <c r="AB458" s="45">
        <f t="shared" si="140"/>
        <v>0</v>
      </c>
      <c r="AC458" s="45">
        <f t="shared" si="141"/>
        <v>0</v>
      </c>
      <c r="AD458" s="45">
        <f t="shared" si="142"/>
        <v>0</v>
      </c>
      <c r="AE458" s="45">
        <f t="shared" si="143"/>
        <v>0</v>
      </c>
      <c r="AF458" s="45">
        <f t="shared" si="144"/>
        <v>0</v>
      </c>
      <c r="AG458" s="45">
        <f t="shared" si="145"/>
        <v>0</v>
      </c>
      <c r="AH458" s="45">
        <f t="shared" si="146"/>
        <v>0</v>
      </c>
      <c r="AI458" s="45">
        <f t="shared" si="147"/>
        <v>0</v>
      </c>
      <c r="AJ458" s="45">
        <f t="shared" si="148"/>
        <v>0</v>
      </c>
      <c r="AK458" s="45">
        <f t="shared" si="149"/>
        <v>0</v>
      </c>
      <c r="AL458" s="45">
        <f t="shared" si="150"/>
        <v>0</v>
      </c>
      <c r="AM458" s="45">
        <f t="shared" si="151"/>
        <v>0</v>
      </c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</row>
    <row r="459" spans="1:63">
      <c r="A459" s="43"/>
      <c r="B459" s="43"/>
      <c r="C459" s="101"/>
      <c r="D459" s="101"/>
      <c r="E459" s="101"/>
      <c r="F459" s="102"/>
      <c r="G459" s="103"/>
      <c r="H459" s="102"/>
      <c r="I459" s="102"/>
      <c r="J459" s="102"/>
      <c r="K459" s="102"/>
      <c r="L459" s="102" t="e">
        <f>IF(J459="WAT",IF(I459="PS","Pumped Storage","Hydro"),VLOOKUP(J459,Instructions!$E$3:$F$42,2,FALSE))</f>
        <v>#N/A</v>
      </c>
      <c r="M459" s="104"/>
      <c r="N459" s="104"/>
      <c r="O459" s="105"/>
      <c r="P459" s="45"/>
      <c r="Q459" s="45"/>
      <c r="R459" s="45">
        <f t="shared" si="132"/>
        <v>0</v>
      </c>
      <c r="S459" s="45">
        <f t="shared" si="131"/>
        <v>0</v>
      </c>
      <c r="T459" s="45">
        <f t="shared" si="131"/>
        <v>0</v>
      </c>
      <c r="U459" s="45">
        <f t="shared" si="133"/>
        <v>0</v>
      </c>
      <c r="V459" s="45">
        <f t="shared" si="134"/>
        <v>0</v>
      </c>
      <c r="W459" s="45">
        <f t="shared" si="135"/>
        <v>0</v>
      </c>
      <c r="X459" s="45">
        <f t="shared" si="136"/>
        <v>0</v>
      </c>
      <c r="Y459" s="45">
        <f t="shared" si="137"/>
        <v>0</v>
      </c>
      <c r="Z459" s="45">
        <f t="shared" si="138"/>
        <v>0</v>
      </c>
      <c r="AA459" s="45">
        <f t="shared" si="139"/>
        <v>0</v>
      </c>
      <c r="AB459" s="45">
        <f t="shared" si="140"/>
        <v>0</v>
      </c>
      <c r="AC459" s="45">
        <f t="shared" si="141"/>
        <v>0</v>
      </c>
      <c r="AD459" s="45">
        <f t="shared" si="142"/>
        <v>0</v>
      </c>
      <c r="AE459" s="45">
        <f t="shared" si="143"/>
        <v>0</v>
      </c>
      <c r="AF459" s="45">
        <f t="shared" si="144"/>
        <v>0</v>
      </c>
      <c r="AG459" s="45">
        <f t="shared" si="145"/>
        <v>0</v>
      </c>
      <c r="AH459" s="45">
        <f t="shared" si="146"/>
        <v>0</v>
      </c>
      <c r="AI459" s="45">
        <f t="shared" si="147"/>
        <v>0</v>
      </c>
      <c r="AJ459" s="45">
        <f t="shared" si="148"/>
        <v>0</v>
      </c>
      <c r="AK459" s="45">
        <f t="shared" si="149"/>
        <v>0</v>
      </c>
      <c r="AL459" s="45">
        <f t="shared" si="150"/>
        <v>0</v>
      </c>
      <c r="AM459" s="45">
        <f t="shared" si="151"/>
        <v>0</v>
      </c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</row>
    <row r="460" spans="1:63">
      <c r="A460" s="43"/>
      <c r="B460" s="43"/>
      <c r="C460" s="101"/>
      <c r="D460" s="101"/>
      <c r="E460" s="101"/>
      <c r="F460" s="102"/>
      <c r="G460" s="103"/>
      <c r="H460" s="102"/>
      <c r="I460" s="102"/>
      <c r="J460" s="102"/>
      <c r="K460" s="102"/>
      <c r="L460" s="102" t="e">
        <f>IF(J460="WAT",IF(I460="PS","Pumped Storage","Hydro"),VLOOKUP(J460,Instructions!$E$3:$F$42,2,FALSE))</f>
        <v>#N/A</v>
      </c>
      <c r="M460" s="104"/>
      <c r="N460" s="104"/>
      <c r="O460" s="105"/>
      <c r="P460" s="45"/>
      <c r="Q460" s="45"/>
      <c r="R460" s="45">
        <f t="shared" si="132"/>
        <v>0</v>
      </c>
      <c r="S460" s="45">
        <f t="shared" si="131"/>
        <v>0</v>
      </c>
      <c r="T460" s="45">
        <f t="shared" si="131"/>
        <v>0</v>
      </c>
      <c r="U460" s="45">
        <f t="shared" si="133"/>
        <v>0</v>
      </c>
      <c r="V460" s="45">
        <f t="shared" si="134"/>
        <v>0</v>
      </c>
      <c r="W460" s="45">
        <f t="shared" si="135"/>
        <v>0</v>
      </c>
      <c r="X460" s="45">
        <f t="shared" si="136"/>
        <v>0</v>
      </c>
      <c r="Y460" s="45">
        <f t="shared" si="137"/>
        <v>0</v>
      </c>
      <c r="Z460" s="45">
        <f t="shared" si="138"/>
        <v>0</v>
      </c>
      <c r="AA460" s="45">
        <f t="shared" si="139"/>
        <v>0</v>
      </c>
      <c r="AB460" s="45">
        <f t="shared" si="140"/>
        <v>0</v>
      </c>
      <c r="AC460" s="45">
        <f t="shared" si="141"/>
        <v>0</v>
      </c>
      <c r="AD460" s="45">
        <f t="shared" si="142"/>
        <v>0</v>
      </c>
      <c r="AE460" s="45">
        <f t="shared" si="143"/>
        <v>0</v>
      </c>
      <c r="AF460" s="45">
        <f t="shared" si="144"/>
        <v>0</v>
      </c>
      <c r="AG460" s="45">
        <f t="shared" si="145"/>
        <v>0</v>
      </c>
      <c r="AH460" s="45">
        <f t="shared" si="146"/>
        <v>0</v>
      </c>
      <c r="AI460" s="45">
        <f t="shared" si="147"/>
        <v>0</v>
      </c>
      <c r="AJ460" s="45">
        <f t="shared" si="148"/>
        <v>0</v>
      </c>
      <c r="AK460" s="45">
        <f t="shared" si="149"/>
        <v>0</v>
      </c>
      <c r="AL460" s="45">
        <f t="shared" si="150"/>
        <v>0</v>
      </c>
      <c r="AM460" s="45">
        <f t="shared" si="151"/>
        <v>0</v>
      </c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</row>
    <row r="461" spans="1:63">
      <c r="A461" s="43"/>
      <c r="B461" s="43"/>
      <c r="C461" s="101"/>
      <c r="D461" s="101"/>
      <c r="E461" s="101"/>
      <c r="F461" s="102"/>
      <c r="G461" s="103"/>
      <c r="H461" s="102"/>
      <c r="I461" s="102"/>
      <c r="J461" s="102"/>
      <c r="K461" s="102"/>
      <c r="L461" s="102" t="e">
        <f>IF(J461="WAT",IF(I461="PS","Pumped Storage","Hydro"),VLOOKUP(J461,Instructions!$E$3:$F$42,2,FALSE))</f>
        <v>#N/A</v>
      </c>
      <c r="M461" s="104"/>
      <c r="N461" s="104"/>
      <c r="O461" s="105"/>
      <c r="P461" s="45"/>
      <c r="Q461" s="45"/>
      <c r="R461" s="45">
        <f t="shared" si="132"/>
        <v>0</v>
      </c>
      <c r="S461" s="45">
        <f t="shared" si="131"/>
        <v>0</v>
      </c>
      <c r="T461" s="45">
        <f t="shared" si="131"/>
        <v>0</v>
      </c>
      <c r="U461" s="45">
        <f t="shared" si="133"/>
        <v>0</v>
      </c>
      <c r="V461" s="45">
        <f t="shared" si="134"/>
        <v>0</v>
      </c>
      <c r="W461" s="45">
        <f t="shared" si="135"/>
        <v>0</v>
      </c>
      <c r="X461" s="45">
        <f t="shared" si="136"/>
        <v>0</v>
      </c>
      <c r="Y461" s="45">
        <f t="shared" si="137"/>
        <v>0</v>
      </c>
      <c r="Z461" s="45">
        <f t="shared" si="138"/>
        <v>0</v>
      </c>
      <c r="AA461" s="45">
        <f t="shared" si="139"/>
        <v>0</v>
      </c>
      <c r="AB461" s="45">
        <f t="shared" si="140"/>
        <v>0</v>
      </c>
      <c r="AC461" s="45">
        <f t="shared" si="141"/>
        <v>0</v>
      </c>
      <c r="AD461" s="45">
        <f t="shared" si="142"/>
        <v>0</v>
      </c>
      <c r="AE461" s="45">
        <f t="shared" si="143"/>
        <v>0</v>
      </c>
      <c r="AF461" s="45">
        <f t="shared" si="144"/>
        <v>0</v>
      </c>
      <c r="AG461" s="45">
        <f t="shared" si="145"/>
        <v>0</v>
      </c>
      <c r="AH461" s="45">
        <f t="shared" si="146"/>
        <v>0</v>
      </c>
      <c r="AI461" s="45">
        <f t="shared" si="147"/>
        <v>0</v>
      </c>
      <c r="AJ461" s="45">
        <f t="shared" si="148"/>
        <v>0</v>
      </c>
      <c r="AK461" s="45">
        <f t="shared" si="149"/>
        <v>0</v>
      </c>
      <c r="AL461" s="45">
        <f t="shared" si="150"/>
        <v>0</v>
      </c>
      <c r="AM461" s="45">
        <f t="shared" si="151"/>
        <v>0</v>
      </c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</row>
    <row r="462" spans="1:63">
      <c r="A462" s="43"/>
      <c r="B462" s="43"/>
      <c r="C462" s="101"/>
      <c r="D462" s="101"/>
      <c r="E462" s="101"/>
      <c r="F462" s="102"/>
      <c r="G462" s="103"/>
      <c r="H462" s="102"/>
      <c r="I462" s="102"/>
      <c r="J462" s="102"/>
      <c r="K462" s="102"/>
      <c r="L462" s="102" t="e">
        <f>IF(J462="WAT",IF(I462="PS","Pumped Storage","Hydro"),VLOOKUP(J462,Instructions!$E$3:$F$42,2,FALSE))</f>
        <v>#N/A</v>
      </c>
      <c r="M462" s="104"/>
      <c r="N462" s="104"/>
      <c r="O462" s="105"/>
      <c r="P462" s="45"/>
      <c r="Q462" s="45"/>
      <c r="R462" s="45">
        <f t="shared" si="132"/>
        <v>0</v>
      </c>
      <c r="S462" s="45">
        <f t="shared" si="131"/>
        <v>0</v>
      </c>
      <c r="T462" s="45">
        <f t="shared" si="131"/>
        <v>0</v>
      </c>
      <c r="U462" s="45">
        <f t="shared" si="133"/>
        <v>0</v>
      </c>
      <c r="V462" s="45">
        <f t="shared" si="134"/>
        <v>0</v>
      </c>
      <c r="W462" s="45">
        <f t="shared" si="135"/>
        <v>0</v>
      </c>
      <c r="X462" s="45">
        <f t="shared" si="136"/>
        <v>0</v>
      </c>
      <c r="Y462" s="45">
        <f t="shared" si="137"/>
        <v>0</v>
      </c>
      <c r="Z462" s="45">
        <f t="shared" si="138"/>
        <v>0</v>
      </c>
      <c r="AA462" s="45">
        <f t="shared" si="139"/>
        <v>0</v>
      </c>
      <c r="AB462" s="45">
        <f t="shared" si="140"/>
        <v>0</v>
      </c>
      <c r="AC462" s="45">
        <f t="shared" si="141"/>
        <v>0</v>
      </c>
      <c r="AD462" s="45">
        <f t="shared" si="142"/>
        <v>0</v>
      </c>
      <c r="AE462" s="45">
        <f t="shared" si="143"/>
        <v>0</v>
      </c>
      <c r="AF462" s="45">
        <f t="shared" si="144"/>
        <v>0</v>
      </c>
      <c r="AG462" s="45">
        <f t="shared" si="145"/>
        <v>0</v>
      </c>
      <c r="AH462" s="45">
        <f t="shared" si="146"/>
        <v>0</v>
      </c>
      <c r="AI462" s="45">
        <f t="shared" si="147"/>
        <v>0</v>
      </c>
      <c r="AJ462" s="45">
        <f t="shared" si="148"/>
        <v>0</v>
      </c>
      <c r="AK462" s="45">
        <f t="shared" si="149"/>
        <v>0</v>
      </c>
      <c r="AL462" s="45">
        <f t="shared" si="150"/>
        <v>0</v>
      </c>
      <c r="AM462" s="45">
        <f t="shared" si="151"/>
        <v>0</v>
      </c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</row>
    <row r="463" spans="1:63">
      <c r="A463" s="43"/>
      <c r="B463" s="43"/>
      <c r="C463" s="101"/>
      <c r="D463" s="101"/>
      <c r="E463" s="101"/>
      <c r="F463" s="102"/>
      <c r="G463" s="103"/>
      <c r="H463" s="102"/>
      <c r="I463" s="102"/>
      <c r="J463" s="102"/>
      <c r="K463" s="102"/>
      <c r="L463" s="102" t="e">
        <f>IF(J463="WAT",IF(I463="PS","Pumped Storage","Hydro"),VLOOKUP(J463,Instructions!$E$3:$F$42,2,FALSE))</f>
        <v>#N/A</v>
      </c>
      <c r="M463" s="104"/>
      <c r="N463" s="104"/>
      <c r="O463" s="105"/>
      <c r="P463" s="45"/>
      <c r="Q463" s="45"/>
      <c r="R463" s="45">
        <f t="shared" si="132"/>
        <v>0</v>
      </c>
      <c r="S463" s="45">
        <f t="shared" ref="S463:T482" si="152">R463</f>
        <v>0</v>
      </c>
      <c r="T463" s="45">
        <f t="shared" si="152"/>
        <v>0</v>
      </c>
      <c r="U463" s="45">
        <f t="shared" si="133"/>
        <v>0</v>
      </c>
      <c r="V463" s="45">
        <f t="shared" si="134"/>
        <v>0</v>
      </c>
      <c r="W463" s="45">
        <f t="shared" si="135"/>
        <v>0</v>
      </c>
      <c r="X463" s="45">
        <f t="shared" si="136"/>
        <v>0</v>
      </c>
      <c r="Y463" s="45">
        <f t="shared" si="137"/>
        <v>0</v>
      </c>
      <c r="Z463" s="45">
        <f t="shared" si="138"/>
        <v>0</v>
      </c>
      <c r="AA463" s="45">
        <f t="shared" si="139"/>
        <v>0</v>
      </c>
      <c r="AB463" s="45">
        <f t="shared" si="140"/>
        <v>0</v>
      </c>
      <c r="AC463" s="45">
        <f t="shared" si="141"/>
        <v>0</v>
      </c>
      <c r="AD463" s="45">
        <f t="shared" si="142"/>
        <v>0</v>
      </c>
      <c r="AE463" s="45">
        <f t="shared" si="143"/>
        <v>0</v>
      </c>
      <c r="AF463" s="45">
        <f t="shared" si="144"/>
        <v>0</v>
      </c>
      <c r="AG463" s="45">
        <f t="shared" si="145"/>
        <v>0</v>
      </c>
      <c r="AH463" s="45">
        <f t="shared" si="146"/>
        <v>0</v>
      </c>
      <c r="AI463" s="45">
        <f t="shared" si="147"/>
        <v>0</v>
      </c>
      <c r="AJ463" s="45">
        <f t="shared" si="148"/>
        <v>0</v>
      </c>
      <c r="AK463" s="45">
        <f t="shared" si="149"/>
        <v>0</v>
      </c>
      <c r="AL463" s="45">
        <f t="shared" si="150"/>
        <v>0</v>
      </c>
      <c r="AM463" s="45">
        <f t="shared" si="151"/>
        <v>0</v>
      </c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</row>
    <row r="464" spans="1:63">
      <c r="A464" s="43"/>
      <c r="B464" s="43"/>
      <c r="C464" s="101"/>
      <c r="D464" s="101"/>
      <c r="E464" s="101"/>
      <c r="F464" s="102"/>
      <c r="G464" s="103"/>
      <c r="H464" s="102"/>
      <c r="I464" s="102"/>
      <c r="J464" s="102"/>
      <c r="K464" s="102"/>
      <c r="L464" s="102" t="e">
        <f>IF(J464="WAT",IF(I464="PS","Pumped Storage","Hydro"),VLOOKUP(J464,Instructions!$E$3:$F$42,2,FALSE))</f>
        <v>#N/A</v>
      </c>
      <c r="M464" s="104"/>
      <c r="N464" s="104"/>
      <c r="O464" s="105"/>
      <c r="P464" s="45"/>
      <c r="Q464" s="45"/>
      <c r="R464" s="45">
        <f t="shared" si="132"/>
        <v>0</v>
      </c>
      <c r="S464" s="45">
        <f t="shared" si="152"/>
        <v>0</v>
      </c>
      <c r="T464" s="45">
        <f t="shared" si="152"/>
        <v>0</v>
      </c>
      <c r="U464" s="45">
        <f t="shared" si="133"/>
        <v>0</v>
      </c>
      <c r="V464" s="45">
        <f t="shared" si="134"/>
        <v>0</v>
      </c>
      <c r="W464" s="45">
        <f t="shared" si="135"/>
        <v>0</v>
      </c>
      <c r="X464" s="45">
        <f t="shared" si="136"/>
        <v>0</v>
      </c>
      <c r="Y464" s="45">
        <f t="shared" si="137"/>
        <v>0</v>
      </c>
      <c r="Z464" s="45">
        <f t="shared" si="138"/>
        <v>0</v>
      </c>
      <c r="AA464" s="45">
        <f t="shared" si="139"/>
        <v>0</v>
      </c>
      <c r="AB464" s="45">
        <f t="shared" si="140"/>
        <v>0</v>
      </c>
      <c r="AC464" s="45">
        <f t="shared" si="141"/>
        <v>0</v>
      </c>
      <c r="AD464" s="45">
        <f t="shared" si="142"/>
        <v>0</v>
      </c>
      <c r="AE464" s="45">
        <f t="shared" si="143"/>
        <v>0</v>
      </c>
      <c r="AF464" s="45">
        <f t="shared" si="144"/>
        <v>0</v>
      </c>
      <c r="AG464" s="45">
        <f t="shared" si="145"/>
        <v>0</v>
      </c>
      <c r="AH464" s="45">
        <f t="shared" si="146"/>
        <v>0</v>
      </c>
      <c r="AI464" s="45">
        <f t="shared" si="147"/>
        <v>0</v>
      </c>
      <c r="AJ464" s="45">
        <f t="shared" si="148"/>
        <v>0</v>
      </c>
      <c r="AK464" s="45">
        <f t="shared" si="149"/>
        <v>0</v>
      </c>
      <c r="AL464" s="45">
        <f t="shared" si="150"/>
        <v>0</v>
      </c>
      <c r="AM464" s="45">
        <f t="shared" si="151"/>
        <v>0</v>
      </c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</row>
    <row r="465" spans="1:63">
      <c r="A465" s="43"/>
      <c r="B465" s="43"/>
      <c r="C465" s="101"/>
      <c r="D465" s="101"/>
      <c r="E465" s="101"/>
      <c r="F465" s="102"/>
      <c r="G465" s="103"/>
      <c r="H465" s="102"/>
      <c r="I465" s="102"/>
      <c r="J465" s="102"/>
      <c r="K465" s="102"/>
      <c r="L465" s="102" t="e">
        <f>IF(J465="WAT",IF(I465="PS","Pumped Storage","Hydro"),VLOOKUP(J465,Instructions!$E$3:$F$42,2,FALSE))</f>
        <v>#N/A</v>
      </c>
      <c r="M465" s="104"/>
      <c r="N465" s="104"/>
      <c r="O465" s="105"/>
      <c r="P465" s="45"/>
      <c r="Q465" s="45"/>
      <c r="R465" s="45">
        <f t="shared" si="132"/>
        <v>0</v>
      </c>
      <c r="S465" s="45">
        <f t="shared" si="152"/>
        <v>0</v>
      </c>
      <c r="T465" s="45">
        <f t="shared" si="152"/>
        <v>0</v>
      </c>
      <c r="U465" s="45">
        <f t="shared" si="133"/>
        <v>0</v>
      </c>
      <c r="V465" s="45">
        <f t="shared" si="134"/>
        <v>0</v>
      </c>
      <c r="W465" s="45">
        <f t="shared" si="135"/>
        <v>0</v>
      </c>
      <c r="X465" s="45">
        <f t="shared" si="136"/>
        <v>0</v>
      </c>
      <c r="Y465" s="45">
        <f t="shared" si="137"/>
        <v>0</v>
      </c>
      <c r="Z465" s="45">
        <f t="shared" si="138"/>
        <v>0</v>
      </c>
      <c r="AA465" s="45">
        <f t="shared" si="139"/>
        <v>0</v>
      </c>
      <c r="AB465" s="45">
        <f t="shared" si="140"/>
        <v>0</v>
      </c>
      <c r="AC465" s="45">
        <f t="shared" si="141"/>
        <v>0</v>
      </c>
      <c r="AD465" s="45">
        <f t="shared" si="142"/>
        <v>0</v>
      </c>
      <c r="AE465" s="45">
        <f t="shared" si="143"/>
        <v>0</v>
      </c>
      <c r="AF465" s="45">
        <f t="shared" si="144"/>
        <v>0</v>
      </c>
      <c r="AG465" s="45">
        <f t="shared" si="145"/>
        <v>0</v>
      </c>
      <c r="AH465" s="45">
        <f t="shared" si="146"/>
        <v>0</v>
      </c>
      <c r="AI465" s="45">
        <f t="shared" si="147"/>
        <v>0</v>
      </c>
      <c r="AJ465" s="45">
        <f t="shared" si="148"/>
        <v>0</v>
      </c>
      <c r="AK465" s="45">
        <f t="shared" si="149"/>
        <v>0</v>
      </c>
      <c r="AL465" s="45">
        <f t="shared" si="150"/>
        <v>0</v>
      </c>
      <c r="AM465" s="45">
        <f t="shared" si="151"/>
        <v>0</v>
      </c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</row>
    <row r="466" spans="1:63">
      <c r="A466" s="43"/>
      <c r="B466" s="43"/>
      <c r="C466" s="101"/>
      <c r="D466" s="101"/>
      <c r="E466" s="101"/>
      <c r="F466" s="102"/>
      <c r="G466" s="103"/>
      <c r="H466" s="102"/>
      <c r="I466" s="102"/>
      <c r="J466" s="102"/>
      <c r="K466" s="102"/>
      <c r="L466" s="102" t="e">
        <f>IF(J466="WAT",IF(I466="PS","Pumped Storage","Hydro"),VLOOKUP(J466,Instructions!$E$3:$F$42,2,FALSE))</f>
        <v>#N/A</v>
      </c>
      <c r="M466" s="104"/>
      <c r="N466" s="104"/>
      <c r="O466" s="105"/>
      <c r="P466" s="45"/>
      <c r="Q466" s="45"/>
      <c r="R466" s="45">
        <f t="shared" si="132"/>
        <v>0</v>
      </c>
      <c r="S466" s="45">
        <f t="shared" si="152"/>
        <v>0</v>
      </c>
      <c r="T466" s="45">
        <f t="shared" si="152"/>
        <v>0</v>
      </c>
      <c r="U466" s="45">
        <f t="shared" si="133"/>
        <v>0</v>
      </c>
      <c r="V466" s="45">
        <f t="shared" si="134"/>
        <v>0</v>
      </c>
      <c r="W466" s="45">
        <f t="shared" si="135"/>
        <v>0</v>
      </c>
      <c r="X466" s="45">
        <f t="shared" si="136"/>
        <v>0</v>
      </c>
      <c r="Y466" s="45">
        <f t="shared" si="137"/>
        <v>0</v>
      </c>
      <c r="Z466" s="45">
        <f t="shared" si="138"/>
        <v>0</v>
      </c>
      <c r="AA466" s="45">
        <f t="shared" si="139"/>
        <v>0</v>
      </c>
      <c r="AB466" s="45">
        <f t="shared" si="140"/>
        <v>0</v>
      </c>
      <c r="AC466" s="45">
        <f t="shared" si="141"/>
        <v>0</v>
      </c>
      <c r="AD466" s="45">
        <f t="shared" si="142"/>
        <v>0</v>
      </c>
      <c r="AE466" s="45">
        <f t="shared" si="143"/>
        <v>0</v>
      </c>
      <c r="AF466" s="45">
        <f t="shared" si="144"/>
        <v>0</v>
      </c>
      <c r="AG466" s="45">
        <f t="shared" si="145"/>
        <v>0</v>
      </c>
      <c r="AH466" s="45">
        <f t="shared" si="146"/>
        <v>0</v>
      </c>
      <c r="AI466" s="45">
        <f t="shared" si="147"/>
        <v>0</v>
      </c>
      <c r="AJ466" s="45">
        <f t="shared" si="148"/>
        <v>0</v>
      </c>
      <c r="AK466" s="45">
        <f t="shared" si="149"/>
        <v>0</v>
      </c>
      <c r="AL466" s="45">
        <f t="shared" si="150"/>
        <v>0</v>
      </c>
      <c r="AM466" s="45">
        <f t="shared" si="151"/>
        <v>0</v>
      </c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</row>
    <row r="467" spans="1:63">
      <c r="A467" s="43"/>
      <c r="B467" s="43"/>
      <c r="C467" s="101"/>
      <c r="D467" s="101"/>
      <c r="E467" s="101"/>
      <c r="F467" s="102"/>
      <c r="G467" s="103"/>
      <c r="H467" s="102"/>
      <c r="I467" s="102"/>
      <c r="J467" s="102"/>
      <c r="K467" s="102"/>
      <c r="L467" s="102" t="e">
        <f>IF(J467="WAT",IF(I467="PS","Pumped Storage","Hydro"),VLOOKUP(J467,Instructions!$E$3:$F$42,2,FALSE))</f>
        <v>#N/A</v>
      </c>
      <c r="M467" s="104"/>
      <c r="N467" s="104"/>
      <c r="O467" s="105"/>
      <c r="P467" s="45"/>
      <c r="Q467" s="45"/>
      <c r="R467" s="45">
        <f t="shared" si="132"/>
        <v>0</v>
      </c>
      <c r="S467" s="45">
        <f t="shared" si="152"/>
        <v>0</v>
      </c>
      <c r="T467" s="45">
        <f t="shared" si="152"/>
        <v>0</v>
      </c>
      <c r="U467" s="45">
        <f t="shared" si="133"/>
        <v>0</v>
      </c>
      <c r="V467" s="45">
        <f t="shared" si="134"/>
        <v>0</v>
      </c>
      <c r="W467" s="45">
        <f t="shared" si="135"/>
        <v>0</v>
      </c>
      <c r="X467" s="45">
        <f t="shared" si="136"/>
        <v>0</v>
      </c>
      <c r="Y467" s="45">
        <f t="shared" si="137"/>
        <v>0</v>
      </c>
      <c r="Z467" s="45">
        <f t="shared" si="138"/>
        <v>0</v>
      </c>
      <c r="AA467" s="45">
        <f t="shared" si="139"/>
        <v>0</v>
      </c>
      <c r="AB467" s="45">
        <f t="shared" si="140"/>
        <v>0</v>
      </c>
      <c r="AC467" s="45">
        <f t="shared" si="141"/>
        <v>0</v>
      </c>
      <c r="AD467" s="45">
        <f t="shared" si="142"/>
        <v>0</v>
      </c>
      <c r="AE467" s="45">
        <f t="shared" si="143"/>
        <v>0</v>
      </c>
      <c r="AF467" s="45">
        <f t="shared" si="144"/>
        <v>0</v>
      </c>
      <c r="AG467" s="45">
        <f t="shared" si="145"/>
        <v>0</v>
      </c>
      <c r="AH467" s="45">
        <f t="shared" si="146"/>
        <v>0</v>
      </c>
      <c r="AI467" s="45">
        <f t="shared" si="147"/>
        <v>0</v>
      </c>
      <c r="AJ467" s="45">
        <f t="shared" si="148"/>
        <v>0</v>
      </c>
      <c r="AK467" s="45">
        <f t="shared" si="149"/>
        <v>0</v>
      </c>
      <c r="AL467" s="45">
        <f t="shared" si="150"/>
        <v>0</v>
      </c>
      <c r="AM467" s="45">
        <f t="shared" si="151"/>
        <v>0</v>
      </c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</row>
    <row r="468" spans="1:63">
      <c r="A468" s="43"/>
      <c r="B468" s="43"/>
      <c r="C468" s="101"/>
      <c r="D468" s="101"/>
      <c r="E468" s="101"/>
      <c r="F468" s="102"/>
      <c r="G468" s="103"/>
      <c r="H468" s="102"/>
      <c r="I468" s="102"/>
      <c r="J468" s="102"/>
      <c r="K468" s="102"/>
      <c r="L468" s="102" t="e">
        <f>IF(J468="WAT",IF(I468="PS","Pumped Storage","Hydro"),VLOOKUP(J468,Instructions!$E$3:$F$42,2,FALSE))</f>
        <v>#N/A</v>
      </c>
      <c r="M468" s="104"/>
      <c r="N468" s="104"/>
      <c r="O468" s="105"/>
      <c r="P468" s="45"/>
      <c r="Q468" s="45"/>
      <c r="R468" s="45">
        <f t="shared" si="132"/>
        <v>0</v>
      </c>
      <c r="S468" s="45">
        <f t="shared" si="152"/>
        <v>0</v>
      </c>
      <c r="T468" s="45">
        <f t="shared" si="152"/>
        <v>0</v>
      </c>
      <c r="U468" s="45">
        <f t="shared" si="133"/>
        <v>0</v>
      </c>
      <c r="V468" s="45">
        <f t="shared" si="134"/>
        <v>0</v>
      </c>
      <c r="W468" s="45">
        <f t="shared" si="135"/>
        <v>0</v>
      </c>
      <c r="X468" s="45">
        <f t="shared" si="136"/>
        <v>0</v>
      </c>
      <c r="Y468" s="45">
        <f t="shared" si="137"/>
        <v>0</v>
      </c>
      <c r="Z468" s="45">
        <f t="shared" si="138"/>
        <v>0</v>
      </c>
      <c r="AA468" s="45">
        <f t="shared" si="139"/>
        <v>0</v>
      </c>
      <c r="AB468" s="45">
        <f t="shared" si="140"/>
        <v>0</v>
      </c>
      <c r="AC468" s="45">
        <f t="shared" si="141"/>
        <v>0</v>
      </c>
      <c r="AD468" s="45">
        <f t="shared" si="142"/>
        <v>0</v>
      </c>
      <c r="AE468" s="45">
        <f t="shared" si="143"/>
        <v>0</v>
      </c>
      <c r="AF468" s="45">
        <f t="shared" si="144"/>
        <v>0</v>
      </c>
      <c r="AG468" s="45">
        <f t="shared" si="145"/>
        <v>0</v>
      </c>
      <c r="AH468" s="45">
        <f t="shared" si="146"/>
        <v>0</v>
      </c>
      <c r="AI468" s="45">
        <f t="shared" si="147"/>
        <v>0</v>
      </c>
      <c r="AJ468" s="45">
        <f t="shared" si="148"/>
        <v>0</v>
      </c>
      <c r="AK468" s="45">
        <f t="shared" si="149"/>
        <v>0</v>
      </c>
      <c r="AL468" s="45">
        <f t="shared" si="150"/>
        <v>0</v>
      </c>
      <c r="AM468" s="45">
        <f t="shared" si="151"/>
        <v>0</v>
      </c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</row>
    <row r="469" spans="1:63">
      <c r="A469" s="43"/>
      <c r="B469" s="43"/>
      <c r="C469" s="101"/>
      <c r="D469" s="101"/>
      <c r="E469" s="101"/>
      <c r="F469" s="102"/>
      <c r="G469" s="103"/>
      <c r="H469" s="102"/>
      <c r="I469" s="102"/>
      <c r="J469" s="102"/>
      <c r="K469" s="102"/>
      <c r="L469" s="102" t="e">
        <f>IF(J469="WAT",IF(I469="PS","Pumped Storage","Hydro"),VLOOKUP(J469,Instructions!$E$3:$F$42,2,FALSE))</f>
        <v>#N/A</v>
      </c>
      <c r="M469" s="104"/>
      <c r="N469" s="104"/>
      <c r="O469" s="105"/>
      <c r="P469" s="45"/>
      <c r="Q469" s="45"/>
      <c r="R469" s="45">
        <f t="shared" si="132"/>
        <v>0</v>
      </c>
      <c r="S469" s="45">
        <f t="shared" si="152"/>
        <v>0</v>
      </c>
      <c r="T469" s="45">
        <f t="shared" si="152"/>
        <v>0</v>
      </c>
      <c r="U469" s="45">
        <f t="shared" si="133"/>
        <v>0</v>
      </c>
      <c r="V469" s="45">
        <f t="shared" si="134"/>
        <v>0</v>
      </c>
      <c r="W469" s="45">
        <f t="shared" si="135"/>
        <v>0</v>
      </c>
      <c r="X469" s="45">
        <f t="shared" si="136"/>
        <v>0</v>
      </c>
      <c r="Y469" s="45">
        <f t="shared" si="137"/>
        <v>0</v>
      </c>
      <c r="Z469" s="45">
        <f t="shared" si="138"/>
        <v>0</v>
      </c>
      <c r="AA469" s="45">
        <f t="shared" si="139"/>
        <v>0</v>
      </c>
      <c r="AB469" s="45">
        <f t="shared" si="140"/>
        <v>0</v>
      </c>
      <c r="AC469" s="45">
        <f t="shared" si="141"/>
        <v>0</v>
      </c>
      <c r="AD469" s="45">
        <f t="shared" si="142"/>
        <v>0</v>
      </c>
      <c r="AE469" s="45">
        <f t="shared" si="143"/>
        <v>0</v>
      </c>
      <c r="AF469" s="45">
        <f t="shared" si="144"/>
        <v>0</v>
      </c>
      <c r="AG469" s="45">
        <f t="shared" si="145"/>
        <v>0</v>
      </c>
      <c r="AH469" s="45">
        <f t="shared" si="146"/>
        <v>0</v>
      </c>
      <c r="AI469" s="45">
        <f t="shared" si="147"/>
        <v>0</v>
      </c>
      <c r="AJ469" s="45">
        <f t="shared" si="148"/>
        <v>0</v>
      </c>
      <c r="AK469" s="45">
        <f t="shared" si="149"/>
        <v>0</v>
      </c>
      <c r="AL469" s="45">
        <f t="shared" si="150"/>
        <v>0</v>
      </c>
      <c r="AM469" s="45">
        <f t="shared" si="151"/>
        <v>0</v>
      </c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</row>
    <row r="470" spans="1:63">
      <c r="A470" s="43"/>
      <c r="B470" s="43"/>
      <c r="C470" s="101"/>
      <c r="D470" s="101"/>
      <c r="E470" s="101"/>
      <c r="F470" s="102"/>
      <c r="G470" s="103"/>
      <c r="H470" s="102"/>
      <c r="I470" s="102"/>
      <c r="J470" s="102"/>
      <c r="K470" s="102"/>
      <c r="L470" s="102" t="e">
        <f>IF(J470="WAT",IF(I470="PS","Pumped Storage","Hydro"),VLOOKUP(J470,Instructions!$E$3:$F$42,2,FALSE))</f>
        <v>#N/A</v>
      </c>
      <c r="M470" s="104"/>
      <c r="N470" s="104"/>
      <c r="O470" s="105"/>
      <c r="P470" s="45"/>
      <c r="Q470" s="45"/>
      <c r="R470" s="45">
        <f t="shared" si="132"/>
        <v>0</v>
      </c>
      <c r="S470" s="45">
        <f t="shared" si="152"/>
        <v>0</v>
      </c>
      <c r="T470" s="45">
        <f t="shared" si="152"/>
        <v>0</v>
      </c>
      <c r="U470" s="45">
        <f t="shared" si="133"/>
        <v>0</v>
      </c>
      <c r="V470" s="45">
        <f t="shared" si="134"/>
        <v>0</v>
      </c>
      <c r="W470" s="45">
        <f t="shared" si="135"/>
        <v>0</v>
      </c>
      <c r="X470" s="45">
        <f t="shared" si="136"/>
        <v>0</v>
      </c>
      <c r="Y470" s="45">
        <f t="shared" si="137"/>
        <v>0</v>
      </c>
      <c r="Z470" s="45">
        <f t="shared" si="138"/>
        <v>0</v>
      </c>
      <c r="AA470" s="45">
        <f t="shared" si="139"/>
        <v>0</v>
      </c>
      <c r="AB470" s="45">
        <f t="shared" si="140"/>
        <v>0</v>
      </c>
      <c r="AC470" s="45">
        <f t="shared" si="141"/>
        <v>0</v>
      </c>
      <c r="AD470" s="45">
        <f t="shared" si="142"/>
        <v>0</v>
      </c>
      <c r="AE470" s="45">
        <f t="shared" si="143"/>
        <v>0</v>
      </c>
      <c r="AF470" s="45">
        <f t="shared" si="144"/>
        <v>0</v>
      </c>
      <c r="AG470" s="45">
        <f t="shared" si="145"/>
        <v>0</v>
      </c>
      <c r="AH470" s="45">
        <f t="shared" si="146"/>
        <v>0</v>
      </c>
      <c r="AI470" s="45">
        <f t="shared" si="147"/>
        <v>0</v>
      </c>
      <c r="AJ470" s="45">
        <f t="shared" si="148"/>
        <v>0</v>
      </c>
      <c r="AK470" s="45">
        <f t="shared" si="149"/>
        <v>0</v>
      </c>
      <c r="AL470" s="45">
        <f t="shared" si="150"/>
        <v>0</v>
      </c>
      <c r="AM470" s="45">
        <f t="shared" si="151"/>
        <v>0</v>
      </c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</row>
    <row r="471" spans="1:63">
      <c r="A471" s="43"/>
      <c r="B471" s="43"/>
      <c r="C471" s="101"/>
      <c r="D471" s="101"/>
      <c r="E471" s="101"/>
      <c r="F471" s="102"/>
      <c r="G471" s="103"/>
      <c r="H471" s="102"/>
      <c r="I471" s="102"/>
      <c r="J471" s="102"/>
      <c r="K471" s="102"/>
      <c r="L471" s="102" t="e">
        <f>IF(J471="WAT",IF(I471="PS","Pumped Storage","Hydro"),VLOOKUP(J471,Instructions!$E$3:$F$42,2,FALSE))</f>
        <v>#N/A</v>
      </c>
      <c r="M471" s="104"/>
      <c r="N471" s="104"/>
      <c r="O471" s="105"/>
      <c r="P471" s="45"/>
      <c r="Q471" s="45"/>
      <c r="R471" s="45">
        <f t="shared" si="132"/>
        <v>0</v>
      </c>
      <c r="S471" s="45">
        <f t="shared" si="152"/>
        <v>0</v>
      </c>
      <c r="T471" s="45">
        <f t="shared" si="152"/>
        <v>0</v>
      </c>
      <c r="U471" s="45">
        <f t="shared" si="133"/>
        <v>0</v>
      </c>
      <c r="V471" s="45">
        <f t="shared" si="134"/>
        <v>0</v>
      </c>
      <c r="W471" s="45">
        <f t="shared" si="135"/>
        <v>0</v>
      </c>
      <c r="X471" s="45">
        <f t="shared" si="136"/>
        <v>0</v>
      </c>
      <c r="Y471" s="45">
        <f t="shared" si="137"/>
        <v>0</v>
      </c>
      <c r="Z471" s="45">
        <f t="shared" si="138"/>
        <v>0</v>
      </c>
      <c r="AA471" s="45">
        <f t="shared" si="139"/>
        <v>0</v>
      </c>
      <c r="AB471" s="45">
        <f t="shared" si="140"/>
        <v>0</v>
      </c>
      <c r="AC471" s="45">
        <f t="shared" si="141"/>
        <v>0</v>
      </c>
      <c r="AD471" s="45">
        <f t="shared" si="142"/>
        <v>0</v>
      </c>
      <c r="AE471" s="45">
        <f t="shared" si="143"/>
        <v>0</v>
      </c>
      <c r="AF471" s="45">
        <f t="shared" si="144"/>
        <v>0</v>
      </c>
      <c r="AG471" s="45">
        <f t="shared" si="145"/>
        <v>0</v>
      </c>
      <c r="AH471" s="45">
        <f t="shared" si="146"/>
        <v>0</v>
      </c>
      <c r="AI471" s="45">
        <f t="shared" si="147"/>
        <v>0</v>
      </c>
      <c r="AJ471" s="45">
        <f t="shared" si="148"/>
        <v>0</v>
      </c>
      <c r="AK471" s="45">
        <f t="shared" si="149"/>
        <v>0</v>
      </c>
      <c r="AL471" s="45">
        <f t="shared" si="150"/>
        <v>0</v>
      </c>
      <c r="AM471" s="45">
        <f t="shared" si="151"/>
        <v>0</v>
      </c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</row>
    <row r="472" spans="1:63">
      <c r="A472" s="43"/>
      <c r="B472" s="43"/>
      <c r="C472" s="101"/>
      <c r="D472" s="101"/>
      <c r="E472" s="101"/>
      <c r="F472" s="102"/>
      <c r="G472" s="103"/>
      <c r="H472" s="102"/>
      <c r="I472" s="102"/>
      <c r="J472" s="102"/>
      <c r="K472" s="102"/>
      <c r="L472" s="102" t="e">
        <f>IF(J472="WAT",IF(I472="PS","Pumped Storage","Hydro"),VLOOKUP(J472,Instructions!$E$3:$F$42,2,FALSE))</f>
        <v>#N/A</v>
      </c>
      <c r="M472" s="104"/>
      <c r="N472" s="104"/>
      <c r="O472" s="105"/>
      <c r="P472" s="45"/>
      <c r="Q472" s="45"/>
      <c r="R472" s="45">
        <f t="shared" si="132"/>
        <v>0</v>
      </c>
      <c r="S472" s="45">
        <f t="shared" si="152"/>
        <v>0</v>
      </c>
      <c r="T472" s="45">
        <f t="shared" si="152"/>
        <v>0</v>
      </c>
      <c r="U472" s="45">
        <f t="shared" si="133"/>
        <v>0</v>
      </c>
      <c r="V472" s="45">
        <f t="shared" si="134"/>
        <v>0</v>
      </c>
      <c r="W472" s="45">
        <f t="shared" si="135"/>
        <v>0</v>
      </c>
      <c r="X472" s="45">
        <f t="shared" si="136"/>
        <v>0</v>
      </c>
      <c r="Y472" s="45">
        <f t="shared" si="137"/>
        <v>0</v>
      </c>
      <c r="Z472" s="45">
        <f t="shared" si="138"/>
        <v>0</v>
      </c>
      <c r="AA472" s="45">
        <f t="shared" si="139"/>
        <v>0</v>
      </c>
      <c r="AB472" s="45">
        <f t="shared" si="140"/>
        <v>0</v>
      </c>
      <c r="AC472" s="45">
        <f t="shared" si="141"/>
        <v>0</v>
      </c>
      <c r="AD472" s="45">
        <f t="shared" si="142"/>
        <v>0</v>
      </c>
      <c r="AE472" s="45">
        <f t="shared" si="143"/>
        <v>0</v>
      </c>
      <c r="AF472" s="45">
        <f t="shared" si="144"/>
        <v>0</v>
      </c>
      <c r="AG472" s="45">
        <f t="shared" si="145"/>
        <v>0</v>
      </c>
      <c r="AH472" s="45">
        <f t="shared" si="146"/>
        <v>0</v>
      </c>
      <c r="AI472" s="45">
        <f t="shared" si="147"/>
        <v>0</v>
      </c>
      <c r="AJ472" s="45">
        <f t="shared" si="148"/>
        <v>0</v>
      </c>
      <c r="AK472" s="45">
        <f t="shared" si="149"/>
        <v>0</v>
      </c>
      <c r="AL472" s="45">
        <f t="shared" si="150"/>
        <v>0</v>
      </c>
      <c r="AM472" s="45">
        <f t="shared" si="151"/>
        <v>0</v>
      </c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</row>
    <row r="473" spans="1:63">
      <c r="A473" s="43"/>
      <c r="B473" s="43"/>
      <c r="C473" s="101"/>
      <c r="D473" s="101"/>
      <c r="E473" s="101"/>
      <c r="F473" s="102"/>
      <c r="G473" s="103"/>
      <c r="H473" s="102"/>
      <c r="I473" s="102"/>
      <c r="J473" s="102"/>
      <c r="K473" s="102"/>
      <c r="L473" s="102" t="e">
        <f>IF(J473="WAT",IF(I473="PS","Pumped Storage","Hydro"),VLOOKUP(J473,Instructions!$E$3:$F$42,2,FALSE))</f>
        <v>#N/A</v>
      </c>
      <c r="M473" s="104"/>
      <c r="N473" s="104"/>
      <c r="O473" s="105"/>
      <c r="P473" s="45"/>
      <c r="Q473" s="45"/>
      <c r="R473" s="45">
        <f t="shared" si="132"/>
        <v>0</v>
      </c>
      <c r="S473" s="45">
        <f t="shared" si="152"/>
        <v>0</v>
      </c>
      <c r="T473" s="45">
        <f t="shared" si="152"/>
        <v>0</v>
      </c>
      <c r="U473" s="45">
        <f t="shared" si="133"/>
        <v>0</v>
      </c>
      <c r="V473" s="45">
        <f t="shared" si="134"/>
        <v>0</v>
      </c>
      <c r="W473" s="45">
        <f t="shared" si="135"/>
        <v>0</v>
      </c>
      <c r="X473" s="45">
        <f t="shared" si="136"/>
        <v>0</v>
      </c>
      <c r="Y473" s="45">
        <f t="shared" si="137"/>
        <v>0</v>
      </c>
      <c r="Z473" s="45">
        <f t="shared" si="138"/>
        <v>0</v>
      </c>
      <c r="AA473" s="45">
        <f t="shared" si="139"/>
        <v>0</v>
      </c>
      <c r="AB473" s="45">
        <f t="shared" si="140"/>
        <v>0</v>
      </c>
      <c r="AC473" s="45">
        <f t="shared" si="141"/>
        <v>0</v>
      </c>
      <c r="AD473" s="45">
        <f t="shared" si="142"/>
        <v>0</v>
      </c>
      <c r="AE473" s="45">
        <f t="shared" si="143"/>
        <v>0</v>
      </c>
      <c r="AF473" s="45">
        <f t="shared" si="144"/>
        <v>0</v>
      </c>
      <c r="AG473" s="45">
        <f t="shared" si="145"/>
        <v>0</v>
      </c>
      <c r="AH473" s="45">
        <f t="shared" si="146"/>
        <v>0</v>
      </c>
      <c r="AI473" s="45">
        <f t="shared" si="147"/>
        <v>0</v>
      </c>
      <c r="AJ473" s="45">
        <f t="shared" si="148"/>
        <v>0</v>
      </c>
      <c r="AK473" s="45">
        <f t="shared" si="149"/>
        <v>0</v>
      </c>
      <c r="AL473" s="45">
        <f t="shared" si="150"/>
        <v>0</v>
      </c>
      <c r="AM473" s="45">
        <f t="shared" si="151"/>
        <v>0</v>
      </c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</row>
    <row r="474" spans="1:63">
      <c r="A474" s="43"/>
      <c r="B474" s="43"/>
      <c r="C474" s="101"/>
      <c r="D474" s="101"/>
      <c r="E474" s="101"/>
      <c r="F474" s="102"/>
      <c r="G474" s="103"/>
      <c r="H474" s="102"/>
      <c r="I474" s="102"/>
      <c r="J474" s="102"/>
      <c r="K474" s="102"/>
      <c r="L474" s="102" t="e">
        <f>IF(J474="WAT",IF(I474="PS","Pumped Storage","Hydro"),VLOOKUP(J474,Instructions!$E$3:$F$42,2,FALSE))</f>
        <v>#N/A</v>
      </c>
      <c r="M474" s="104"/>
      <c r="N474" s="104"/>
      <c r="O474" s="105"/>
      <c r="P474" s="45"/>
      <c r="Q474" s="45"/>
      <c r="R474" s="45">
        <f t="shared" si="132"/>
        <v>0</v>
      </c>
      <c r="S474" s="45">
        <f t="shared" si="152"/>
        <v>0</v>
      </c>
      <c r="T474" s="45">
        <f t="shared" si="152"/>
        <v>0</v>
      </c>
      <c r="U474" s="45">
        <f t="shared" si="133"/>
        <v>0</v>
      </c>
      <c r="V474" s="45">
        <f t="shared" si="134"/>
        <v>0</v>
      </c>
      <c r="W474" s="45">
        <f t="shared" si="135"/>
        <v>0</v>
      </c>
      <c r="X474" s="45">
        <f t="shared" si="136"/>
        <v>0</v>
      </c>
      <c r="Y474" s="45">
        <f t="shared" si="137"/>
        <v>0</v>
      </c>
      <c r="Z474" s="45">
        <f t="shared" si="138"/>
        <v>0</v>
      </c>
      <c r="AA474" s="45">
        <f t="shared" si="139"/>
        <v>0</v>
      </c>
      <c r="AB474" s="45">
        <f t="shared" si="140"/>
        <v>0</v>
      </c>
      <c r="AC474" s="45">
        <f t="shared" si="141"/>
        <v>0</v>
      </c>
      <c r="AD474" s="45">
        <f t="shared" si="142"/>
        <v>0</v>
      </c>
      <c r="AE474" s="45">
        <f t="shared" si="143"/>
        <v>0</v>
      </c>
      <c r="AF474" s="45">
        <f t="shared" si="144"/>
        <v>0</v>
      </c>
      <c r="AG474" s="45">
        <f t="shared" si="145"/>
        <v>0</v>
      </c>
      <c r="AH474" s="45">
        <f t="shared" si="146"/>
        <v>0</v>
      </c>
      <c r="AI474" s="45">
        <f t="shared" si="147"/>
        <v>0</v>
      </c>
      <c r="AJ474" s="45">
        <f t="shared" si="148"/>
        <v>0</v>
      </c>
      <c r="AK474" s="45">
        <f t="shared" si="149"/>
        <v>0</v>
      </c>
      <c r="AL474" s="45">
        <f t="shared" si="150"/>
        <v>0</v>
      </c>
      <c r="AM474" s="45">
        <f t="shared" si="151"/>
        <v>0</v>
      </c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</row>
    <row r="475" spans="1:63">
      <c r="A475" s="43"/>
      <c r="B475" s="43"/>
      <c r="C475" s="101"/>
      <c r="D475" s="101"/>
      <c r="E475" s="101"/>
      <c r="F475" s="102"/>
      <c r="G475" s="103"/>
      <c r="H475" s="102"/>
      <c r="I475" s="102"/>
      <c r="J475" s="102"/>
      <c r="K475" s="102"/>
      <c r="L475" s="102" t="e">
        <f>IF(J475="WAT",IF(I475="PS","Pumped Storage","Hydro"),VLOOKUP(J475,Instructions!$E$3:$F$42,2,FALSE))</f>
        <v>#N/A</v>
      </c>
      <c r="M475" s="104"/>
      <c r="N475" s="104"/>
      <c r="O475" s="105"/>
      <c r="P475" s="45"/>
      <c r="Q475" s="45"/>
      <c r="R475" s="45">
        <f t="shared" si="132"/>
        <v>0</v>
      </c>
      <c r="S475" s="45">
        <f t="shared" si="152"/>
        <v>0</v>
      </c>
      <c r="T475" s="45">
        <f t="shared" si="152"/>
        <v>0</v>
      </c>
      <c r="U475" s="45">
        <f t="shared" si="133"/>
        <v>0</v>
      </c>
      <c r="V475" s="45">
        <f t="shared" si="134"/>
        <v>0</v>
      </c>
      <c r="W475" s="45">
        <f t="shared" si="135"/>
        <v>0</v>
      </c>
      <c r="X475" s="45">
        <f t="shared" si="136"/>
        <v>0</v>
      </c>
      <c r="Y475" s="45">
        <f t="shared" si="137"/>
        <v>0</v>
      </c>
      <c r="Z475" s="45">
        <f t="shared" si="138"/>
        <v>0</v>
      </c>
      <c r="AA475" s="45">
        <f t="shared" si="139"/>
        <v>0</v>
      </c>
      <c r="AB475" s="45">
        <f t="shared" si="140"/>
        <v>0</v>
      </c>
      <c r="AC475" s="45">
        <f t="shared" si="141"/>
        <v>0</v>
      </c>
      <c r="AD475" s="45">
        <f t="shared" si="142"/>
        <v>0</v>
      </c>
      <c r="AE475" s="45">
        <f t="shared" si="143"/>
        <v>0</v>
      </c>
      <c r="AF475" s="45">
        <f t="shared" si="144"/>
        <v>0</v>
      </c>
      <c r="AG475" s="45">
        <f t="shared" si="145"/>
        <v>0</v>
      </c>
      <c r="AH475" s="45">
        <f t="shared" si="146"/>
        <v>0</v>
      </c>
      <c r="AI475" s="45">
        <f t="shared" si="147"/>
        <v>0</v>
      </c>
      <c r="AJ475" s="45">
        <f t="shared" si="148"/>
        <v>0</v>
      </c>
      <c r="AK475" s="45">
        <f t="shared" si="149"/>
        <v>0</v>
      </c>
      <c r="AL475" s="45">
        <f t="shared" si="150"/>
        <v>0</v>
      </c>
      <c r="AM475" s="45">
        <f t="shared" si="151"/>
        <v>0</v>
      </c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</row>
    <row r="476" spans="1:63">
      <c r="A476" s="43"/>
      <c r="B476" s="43"/>
      <c r="C476" s="101"/>
      <c r="D476" s="101"/>
      <c r="E476" s="101"/>
      <c r="F476" s="102"/>
      <c r="G476" s="103"/>
      <c r="H476" s="102"/>
      <c r="I476" s="102"/>
      <c r="J476" s="102"/>
      <c r="K476" s="102"/>
      <c r="L476" s="102" t="e">
        <f>IF(J476="WAT",IF(I476="PS","Pumped Storage","Hydro"),VLOOKUP(J476,Instructions!$E$3:$F$42,2,FALSE))</f>
        <v>#N/A</v>
      </c>
      <c r="M476" s="104"/>
      <c r="N476" s="104"/>
      <c r="O476" s="105"/>
      <c r="P476" s="45"/>
      <c r="Q476" s="45"/>
      <c r="R476" s="45">
        <f t="shared" si="132"/>
        <v>0</v>
      </c>
      <c r="S476" s="45">
        <f t="shared" si="152"/>
        <v>0</v>
      </c>
      <c r="T476" s="45">
        <f t="shared" si="152"/>
        <v>0</v>
      </c>
      <c r="U476" s="45">
        <f t="shared" si="133"/>
        <v>0</v>
      </c>
      <c r="V476" s="45">
        <f t="shared" si="134"/>
        <v>0</v>
      </c>
      <c r="W476" s="45">
        <f t="shared" si="135"/>
        <v>0</v>
      </c>
      <c r="X476" s="45">
        <f t="shared" si="136"/>
        <v>0</v>
      </c>
      <c r="Y476" s="45">
        <f t="shared" si="137"/>
        <v>0</v>
      </c>
      <c r="Z476" s="45">
        <f t="shared" si="138"/>
        <v>0</v>
      </c>
      <c r="AA476" s="45">
        <f t="shared" si="139"/>
        <v>0</v>
      </c>
      <c r="AB476" s="45">
        <f t="shared" si="140"/>
        <v>0</v>
      </c>
      <c r="AC476" s="45">
        <f t="shared" si="141"/>
        <v>0</v>
      </c>
      <c r="AD476" s="45">
        <f t="shared" si="142"/>
        <v>0</v>
      </c>
      <c r="AE476" s="45">
        <f t="shared" si="143"/>
        <v>0</v>
      </c>
      <c r="AF476" s="45">
        <f t="shared" si="144"/>
        <v>0</v>
      </c>
      <c r="AG476" s="45">
        <f t="shared" si="145"/>
        <v>0</v>
      </c>
      <c r="AH476" s="45">
        <f t="shared" si="146"/>
        <v>0</v>
      </c>
      <c r="AI476" s="45">
        <f t="shared" si="147"/>
        <v>0</v>
      </c>
      <c r="AJ476" s="45">
        <f t="shared" si="148"/>
        <v>0</v>
      </c>
      <c r="AK476" s="45">
        <f t="shared" si="149"/>
        <v>0</v>
      </c>
      <c r="AL476" s="45">
        <f t="shared" si="150"/>
        <v>0</v>
      </c>
      <c r="AM476" s="45">
        <f t="shared" si="151"/>
        <v>0</v>
      </c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</row>
    <row r="477" spans="1:63">
      <c r="A477" s="43"/>
      <c r="B477" s="43"/>
      <c r="C477" s="101"/>
      <c r="D477" s="101"/>
      <c r="E477" s="101"/>
      <c r="F477" s="102"/>
      <c r="G477" s="103"/>
      <c r="H477" s="102"/>
      <c r="I477" s="102"/>
      <c r="J477" s="102"/>
      <c r="K477" s="102"/>
      <c r="L477" s="102" t="e">
        <f>IF(J477="WAT",IF(I477="PS","Pumped Storage","Hydro"),VLOOKUP(J477,Instructions!$E$3:$F$42,2,FALSE))</f>
        <v>#N/A</v>
      </c>
      <c r="M477" s="104"/>
      <c r="N477" s="104"/>
      <c r="O477" s="105"/>
      <c r="P477" s="45"/>
      <c r="Q477" s="45"/>
      <c r="R477" s="45">
        <f t="shared" si="132"/>
        <v>0</v>
      </c>
      <c r="S477" s="45">
        <f t="shared" si="152"/>
        <v>0</v>
      </c>
      <c r="T477" s="45">
        <f t="shared" si="152"/>
        <v>0</v>
      </c>
      <c r="U477" s="45">
        <f t="shared" si="133"/>
        <v>0</v>
      </c>
      <c r="V477" s="45">
        <f t="shared" si="134"/>
        <v>0</v>
      </c>
      <c r="W477" s="45">
        <f t="shared" si="135"/>
        <v>0</v>
      </c>
      <c r="X477" s="45">
        <f t="shared" si="136"/>
        <v>0</v>
      </c>
      <c r="Y477" s="45">
        <f t="shared" si="137"/>
        <v>0</v>
      </c>
      <c r="Z477" s="45">
        <f t="shared" si="138"/>
        <v>0</v>
      </c>
      <c r="AA477" s="45">
        <f t="shared" si="139"/>
        <v>0</v>
      </c>
      <c r="AB477" s="45">
        <f t="shared" si="140"/>
        <v>0</v>
      </c>
      <c r="AC477" s="45">
        <f t="shared" si="141"/>
        <v>0</v>
      </c>
      <c r="AD477" s="45">
        <f t="shared" si="142"/>
        <v>0</v>
      </c>
      <c r="AE477" s="45">
        <f t="shared" si="143"/>
        <v>0</v>
      </c>
      <c r="AF477" s="45">
        <f t="shared" si="144"/>
        <v>0</v>
      </c>
      <c r="AG477" s="45">
        <f t="shared" si="145"/>
        <v>0</v>
      </c>
      <c r="AH477" s="45">
        <f t="shared" si="146"/>
        <v>0</v>
      </c>
      <c r="AI477" s="45">
        <f t="shared" si="147"/>
        <v>0</v>
      </c>
      <c r="AJ477" s="45">
        <f t="shared" si="148"/>
        <v>0</v>
      </c>
      <c r="AK477" s="45">
        <f t="shared" si="149"/>
        <v>0</v>
      </c>
      <c r="AL477" s="45">
        <f t="shared" si="150"/>
        <v>0</v>
      </c>
      <c r="AM477" s="45">
        <f t="shared" si="151"/>
        <v>0</v>
      </c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</row>
    <row r="478" spans="1:63">
      <c r="A478" s="43"/>
      <c r="B478" s="43"/>
      <c r="C478" s="101"/>
      <c r="D478" s="101"/>
      <c r="E478" s="101"/>
      <c r="F478" s="102"/>
      <c r="G478" s="103"/>
      <c r="H478" s="102"/>
      <c r="I478" s="102"/>
      <c r="J478" s="102"/>
      <c r="K478" s="102"/>
      <c r="L478" s="102" t="e">
        <f>IF(J478="WAT",IF(I478="PS","Pumped Storage","Hydro"),VLOOKUP(J478,Instructions!$E$3:$F$42,2,FALSE))</f>
        <v>#N/A</v>
      </c>
      <c r="M478" s="104"/>
      <c r="N478" s="104"/>
      <c r="O478" s="105"/>
      <c r="P478" s="45"/>
      <c r="Q478" s="45"/>
      <c r="R478" s="45">
        <f t="shared" si="132"/>
        <v>0</v>
      </c>
      <c r="S478" s="45">
        <f t="shared" si="152"/>
        <v>0</v>
      </c>
      <c r="T478" s="45">
        <f t="shared" si="152"/>
        <v>0</v>
      </c>
      <c r="U478" s="45">
        <f t="shared" si="133"/>
        <v>0</v>
      </c>
      <c r="V478" s="45">
        <f t="shared" si="134"/>
        <v>0</v>
      </c>
      <c r="W478" s="45">
        <f t="shared" si="135"/>
        <v>0</v>
      </c>
      <c r="X478" s="45">
        <f t="shared" si="136"/>
        <v>0</v>
      </c>
      <c r="Y478" s="45">
        <f t="shared" si="137"/>
        <v>0</v>
      </c>
      <c r="Z478" s="45">
        <f t="shared" si="138"/>
        <v>0</v>
      </c>
      <c r="AA478" s="45">
        <f t="shared" si="139"/>
        <v>0</v>
      </c>
      <c r="AB478" s="45">
        <f t="shared" si="140"/>
        <v>0</v>
      </c>
      <c r="AC478" s="45">
        <f t="shared" si="141"/>
        <v>0</v>
      </c>
      <c r="AD478" s="45">
        <f t="shared" si="142"/>
        <v>0</v>
      </c>
      <c r="AE478" s="45">
        <f t="shared" si="143"/>
        <v>0</v>
      </c>
      <c r="AF478" s="45">
        <f t="shared" si="144"/>
        <v>0</v>
      </c>
      <c r="AG478" s="45">
        <f t="shared" si="145"/>
        <v>0</v>
      </c>
      <c r="AH478" s="45">
        <f t="shared" si="146"/>
        <v>0</v>
      </c>
      <c r="AI478" s="45">
        <f t="shared" si="147"/>
        <v>0</v>
      </c>
      <c r="AJ478" s="45">
        <f t="shared" si="148"/>
        <v>0</v>
      </c>
      <c r="AK478" s="45">
        <f t="shared" si="149"/>
        <v>0</v>
      </c>
      <c r="AL478" s="45">
        <f t="shared" si="150"/>
        <v>0</v>
      </c>
      <c r="AM478" s="45">
        <f t="shared" si="151"/>
        <v>0</v>
      </c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</row>
    <row r="479" spans="1:63">
      <c r="A479" s="43"/>
      <c r="B479" s="43"/>
      <c r="C479" s="101"/>
      <c r="D479" s="101"/>
      <c r="E479" s="101"/>
      <c r="F479" s="102"/>
      <c r="G479" s="103"/>
      <c r="H479" s="102"/>
      <c r="I479" s="102"/>
      <c r="J479" s="102"/>
      <c r="K479" s="102"/>
      <c r="L479" s="102" t="e">
        <f>IF(J479="WAT",IF(I479="PS","Pumped Storage","Hydro"),VLOOKUP(J479,Instructions!$E$3:$F$42,2,FALSE))</f>
        <v>#N/A</v>
      </c>
      <c r="M479" s="104"/>
      <c r="N479" s="104"/>
      <c r="O479" s="105"/>
      <c r="P479" s="45"/>
      <c r="Q479" s="45"/>
      <c r="R479" s="45">
        <f t="shared" si="132"/>
        <v>0</v>
      </c>
      <c r="S479" s="45">
        <f t="shared" si="152"/>
        <v>0</v>
      </c>
      <c r="T479" s="45">
        <f t="shared" si="152"/>
        <v>0</v>
      </c>
      <c r="U479" s="45">
        <f t="shared" si="133"/>
        <v>0</v>
      </c>
      <c r="V479" s="45">
        <f t="shared" si="134"/>
        <v>0</v>
      </c>
      <c r="W479" s="45">
        <f t="shared" si="135"/>
        <v>0</v>
      </c>
      <c r="X479" s="45">
        <f t="shared" si="136"/>
        <v>0</v>
      </c>
      <c r="Y479" s="45">
        <f t="shared" si="137"/>
        <v>0</v>
      </c>
      <c r="Z479" s="45">
        <f t="shared" si="138"/>
        <v>0</v>
      </c>
      <c r="AA479" s="45">
        <f t="shared" si="139"/>
        <v>0</v>
      </c>
      <c r="AB479" s="45">
        <f t="shared" si="140"/>
        <v>0</v>
      </c>
      <c r="AC479" s="45">
        <f t="shared" si="141"/>
        <v>0</v>
      </c>
      <c r="AD479" s="45">
        <f t="shared" si="142"/>
        <v>0</v>
      </c>
      <c r="AE479" s="45">
        <f t="shared" si="143"/>
        <v>0</v>
      </c>
      <c r="AF479" s="45">
        <f t="shared" si="144"/>
        <v>0</v>
      </c>
      <c r="AG479" s="45">
        <f t="shared" si="145"/>
        <v>0</v>
      </c>
      <c r="AH479" s="45">
        <f t="shared" si="146"/>
        <v>0</v>
      </c>
      <c r="AI479" s="45">
        <f t="shared" si="147"/>
        <v>0</v>
      </c>
      <c r="AJ479" s="45">
        <f t="shared" si="148"/>
        <v>0</v>
      </c>
      <c r="AK479" s="45">
        <f t="shared" si="149"/>
        <v>0</v>
      </c>
      <c r="AL479" s="45">
        <f t="shared" si="150"/>
        <v>0</v>
      </c>
      <c r="AM479" s="45">
        <f t="shared" si="151"/>
        <v>0</v>
      </c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</row>
    <row r="480" spans="1:63">
      <c r="A480" s="43"/>
      <c r="B480" s="43"/>
      <c r="C480" s="101"/>
      <c r="D480" s="101"/>
      <c r="E480" s="101"/>
      <c r="F480" s="102"/>
      <c r="G480" s="103"/>
      <c r="H480" s="102"/>
      <c r="I480" s="102"/>
      <c r="J480" s="102"/>
      <c r="K480" s="102"/>
      <c r="L480" s="102" t="e">
        <f>IF(J480="WAT",IF(I480="PS","Pumped Storage","Hydro"),VLOOKUP(J480,Instructions!$E$3:$F$42,2,FALSE))</f>
        <v>#N/A</v>
      </c>
      <c r="M480" s="104"/>
      <c r="N480" s="104"/>
      <c r="O480" s="105"/>
      <c r="P480" s="45"/>
      <c r="Q480" s="45"/>
      <c r="R480" s="45">
        <f t="shared" si="132"/>
        <v>0</v>
      </c>
      <c r="S480" s="45">
        <f t="shared" si="152"/>
        <v>0</v>
      </c>
      <c r="T480" s="45">
        <f t="shared" si="152"/>
        <v>0</v>
      </c>
      <c r="U480" s="45">
        <f t="shared" si="133"/>
        <v>0</v>
      </c>
      <c r="V480" s="45">
        <f t="shared" si="134"/>
        <v>0</v>
      </c>
      <c r="W480" s="45">
        <f t="shared" si="135"/>
        <v>0</v>
      </c>
      <c r="X480" s="45">
        <f t="shared" si="136"/>
        <v>0</v>
      </c>
      <c r="Y480" s="45">
        <f t="shared" si="137"/>
        <v>0</v>
      </c>
      <c r="Z480" s="45">
        <f t="shared" si="138"/>
        <v>0</v>
      </c>
      <c r="AA480" s="45">
        <f t="shared" si="139"/>
        <v>0</v>
      </c>
      <c r="AB480" s="45">
        <f t="shared" si="140"/>
        <v>0</v>
      </c>
      <c r="AC480" s="45">
        <f t="shared" si="141"/>
        <v>0</v>
      </c>
      <c r="AD480" s="45">
        <f t="shared" si="142"/>
        <v>0</v>
      </c>
      <c r="AE480" s="45">
        <f t="shared" si="143"/>
        <v>0</v>
      </c>
      <c r="AF480" s="45">
        <f t="shared" si="144"/>
        <v>0</v>
      </c>
      <c r="AG480" s="45">
        <f t="shared" si="145"/>
        <v>0</v>
      </c>
      <c r="AH480" s="45">
        <f t="shared" si="146"/>
        <v>0</v>
      </c>
      <c r="AI480" s="45">
        <f t="shared" si="147"/>
        <v>0</v>
      </c>
      <c r="AJ480" s="45">
        <f t="shared" si="148"/>
        <v>0</v>
      </c>
      <c r="AK480" s="45">
        <f t="shared" si="149"/>
        <v>0</v>
      </c>
      <c r="AL480" s="45">
        <f t="shared" si="150"/>
        <v>0</v>
      </c>
      <c r="AM480" s="45">
        <f t="shared" si="151"/>
        <v>0</v>
      </c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</row>
    <row r="481" spans="1:63">
      <c r="A481" s="43"/>
      <c r="B481" s="43"/>
      <c r="C481" s="101"/>
      <c r="D481" s="101"/>
      <c r="E481" s="101"/>
      <c r="F481" s="102"/>
      <c r="G481" s="103"/>
      <c r="H481" s="102"/>
      <c r="I481" s="102"/>
      <c r="J481" s="102"/>
      <c r="K481" s="102"/>
      <c r="L481" s="102" t="e">
        <f>IF(J481="WAT",IF(I481="PS","Pumped Storage","Hydro"),VLOOKUP(J481,Instructions!$E$3:$F$42,2,FALSE))</f>
        <v>#N/A</v>
      </c>
      <c r="M481" s="104"/>
      <c r="N481" s="104"/>
      <c r="O481" s="105"/>
      <c r="P481" s="45"/>
      <c r="Q481" s="45"/>
      <c r="R481" s="45">
        <f t="shared" si="132"/>
        <v>0</v>
      </c>
      <c r="S481" s="45">
        <f t="shared" si="152"/>
        <v>0</v>
      </c>
      <c r="T481" s="45">
        <f t="shared" si="152"/>
        <v>0</v>
      </c>
      <c r="U481" s="45">
        <f t="shared" si="133"/>
        <v>0</v>
      </c>
      <c r="V481" s="45">
        <f t="shared" si="134"/>
        <v>0</v>
      </c>
      <c r="W481" s="45">
        <f t="shared" si="135"/>
        <v>0</v>
      </c>
      <c r="X481" s="45">
        <f t="shared" si="136"/>
        <v>0</v>
      </c>
      <c r="Y481" s="45">
        <f t="shared" si="137"/>
        <v>0</v>
      </c>
      <c r="Z481" s="45">
        <f t="shared" si="138"/>
        <v>0</v>
      </c>
      <c r="AA481" s="45">
        <f t="shared" si="139"/>
        <v>0</v>
      </c>
      <c r="AB481" s="45">
        <f t="shared" si="140"/>
        <v>0</v>
      </c>
      <c r="AC481" s="45">
        <f t="shared" si="141"/>
        <v>0</v>
      </c>
      <c r="AD481" s="45">
        <f t="shared" si="142"/>
        <v>0</v>
      </c>
      <c r="AE481" s="45">
        <f t="shared" si="143"/>
        <v>0</v>
      </c>
      <c r="AF481" s="45">
        <f t="shared" si="144"/>
        <v>0</v>
      </c>
      <c r="AG481" s="45">
        <f t="shared" si="145"/>
        <v>0</v>
      </c>
      <c r="AH481" s="45">
        <f t="shared" si="146"/>
        <v>0</v>
      </c>
      <c r="AI481" s="45">
        <f t="shared" si="147"/>
        <v>0</v>
      </c>
      <c r="AJ481" s="45">
        <f t="shared" si="148"/>
        <v>0</v>
      </c>
      <c r="AK481" s="45">
        <f t="shared" si="149"/>
        <v>0</v>
      </c>
      <c r="AL481" s="45">
        <f t="shared" si="150"/>
        <v>0</v>
      </c>
      <c r="AM481" s="45">
        <f t="shared" si="151"/>
        <v>0</v>
      </c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</row>
    <row r="482" spans="1:63">
      <c r="A482" s="43"/>
      <c r="B482" s="43"/>
      <c r="C482" s="101"/>
      <c r="D482" s="101"/>
      <c r="E482" s="101"/>
      <c r="F482" s="102"/>
      <c r="G482" s="103"/>
      <c r="H482" s="102"/>
      <c r="I482" s="102"/>
      <c r="J482" s="102"/>
      <c r="K482" s="102"/>
      <c r="L482" s="102" t="e">
        <f>IF(J482="WAT",IF(I482="PS","Pumped Storage","Hydro"),VLOOKUP(J482,Instructions!$E$3:$F$42,2,FALSE))</f>
        <v>#N/A</v>
      </c>
      <c r="M482" s="104"/>
      <c r="N482" s="104"/>
      <c r="O482" s="105"/>
      <c r="P482" s="45"/>
      <c r="Q482" s="45"/>
      <c r="R482" s="45">
        <f t="shared" si="132"/>
        <v>0</v>
      </c>
      <c r="S482" s="45">
        <f t="shared" si="152"/>
        <v>0</v>
      </c>
      <c r="T482" s="45">
        <f t="shared" si="152"/>
        <v>0</v>
      </c>
      <c r="U482" s="45">
        <f t="shared" si="133"/>
        <v>0</v>
      </c>
      <c r="V482" s="45">
        <f t="shared" si="134"/>
        <v>0</v>
      </c>
      <c r="W482" s="45">
        <f t="shared" si="135"/>
        <v>0</v>
      </c>
      <c r="X482" s="45">
        <f t="shared" si="136"/>
        <v>0</v>
      </c>
      <c r="Y482" s="45">
        <f t="shared" si="137"/>
        <v>0</v>
      </c>
      <c r="Z482" s="45">
        <f t="shared" si="138"/>
        <v>0</v>
      </c>
      <c r="AA482" s="45">
        <f t="shared" si="139"/>
        <v>0</v>
      </c>
      <c r="AB482" s="45">
        <f t="shared" si="140"/>
        <v>0</v>
      </c>
      <c r="AC482" s="45">
        <f t="shared" si="141"/>
        <v>0</v>
      </c>
      <c r="AD482" s="45">
        <f t="shared" si="142"/>
        <v>0</v>
      </c>
      <c r="AE482" s="45">
        <f t="shared" si="143"/>
        <v>0</v>
      </c>
      <c r="AF482" s="45">
        <f t="shared" si="144"/>
        <v>0</v>
      </c>
      <c r="AG482" s="45">
        <f t="shared" si="145"/>
        <v>0</v>
      </c>
      <c r="AH482" s="45">
        <f t="shared" si="146"/>
        <v>0</v>
      </c>
      <c r="AI482" s="45">
        <f t="shared" si="147"/>
        <v>0</v>
      </c>
      <c r="AJ482" s="45">
        <f t="shared" si="148"/>
        <v>0</v>
      </c>
      <c r="AK482" s="45">
        <f t="shared" si="149"/>
        <v>0</v>
      </c>
      <c r="AL482" s="45">
        <f t="shared" si="150"/>
        <v>0</v>
      </c>
      <c r="AM482" s="45">
        <f t="shared" si="151"/>
        <v>0</v>
      </c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</row>
    <row r="483" spans="1:63">
      <c r="A483" s="43"/>
      <c r="B483" s="43"/>
      <c r="C483" s="101"/>
      <c r="D483" s="101"/>
      <c r="E483" s="101"/>
      <c r="F483" s="102"/>
      <c r="G483" s="103"/>
      <c r="H483" s="102"/>
      <c r="I483" s="102"/>
      <c r="J483" s="102"/>
      <c r="K483" s="102"/>
      <c r="L483" s="102" t="e">
        <f>IF(J483="WAT",IF(I483="PS","Pumped Storage","Hydro"),VLOOKUP(J483,Instructions!$E$3:$F$42,2,FALSE))</f>
        <v>#N/A</v>
      </c>
      <c r="M483" s="104"/>
      <c r="N483" s="104"/>
      <c r="O483" s="105"/>
      <c r="P483" s="45"/>
      <c r="Q483" s="45"/>
      <c r="R483" s="45">
        <f t="shared" si="132"/>
        <v>0</v>
      </c>
      <c r="S483" s="45">
        <f t="shared" ref="S483:T502" si="153">R483</f>
        <v>0</v>
      </c>
      <c r="T483" s="45">
        <f t="shared" si="153"/>
        <v>0</v>
      </c>
      <c r="U483" s="45">
        <f t="shared" si="133"/>
        <v>0</v>
      </c>
      <c r="V483" s="45">
        <f t="shared" si="134"/>
        <v>0</v>
      </c>
      <c r="W483" s="45">
        <f t="shared" si="135"/>
        <v>0</v>
      </c>
      <c r="X483" s="45">
        <f t="shared" si="136"/>
        <v>0</v>
      </c>
      <c r="Y483" s="45">
        <f t="shared" si="137"/>
        <v>0</v>
      </c>
      <c r="Z483" s="45">
        <f t="shared" si="138"/>
        <v>0</v>
      </c>
      <c r="AA483" s="45">
        <f t="shared" si="139"/>
        <v>0</v>
      </c>
      <c r="AB483" s="45">
        <f t="shared" si="140"/>
        <v>0</v>
      </c>
      <c r="AC483" s="45">
        <f t="shared" si="141"/>
        <v>0</v>
      </c>
      <c r="AD483" s="45">
        <f t="shared" si="142"/>
        <v>0</v>
      </c>
      <c r="AE483" s="45">
        <f t="shared" si="143"/>
        <v>0</v>
      </c>
      <c r="AF483" s="45">
        <f t="shared" si="144"/>
        <v>0</v>
      </c>
      <c r="AG483" s="45">
        <f t="shared" si="145"/>
        <v>0</v>
      </c>
      <c r="AH483" s="45">
        <f t="shared" si="146"/>
        <v>0</v>
      </c>
      <c r="AI483" s="45">
        <f t="shared" si="147"/>
        <v>0</v>
      </c>
      <c r="AJ483" s="45">
        <f t="shared" si="148"/>
        <v>0</v>
      </c>
      <c r="AK483" s="45">
        <f t="shared" si="149"/>
        <v>0</v>
      </c>
      <c r="AL483" s="45">
        <f t="shared" si="150"/>
        <v>0</v>
      </c>
      <c r="AM483" s="45">
        <f t="shared" si="151"/>
        <v>0</v>
      </c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</row>
    <row r="484" spans="1:63">
      <c r="A484" s="43"/>
      <c r="B484" s="43"/>
      <c r="C484" s="101"/>
      <c r="D484" s="101"/>
      <c r="E484" s="101"/>
      <c r="F484" s="102"/>
      <c r="G484" s="103"/>
      <c r="H484" s="102"/>
      <c r="I484" s="102"/>
      <c r="J484" s="102"/>
      <c r="K484" s="102"/>
      <c r="L484" s="102" t="e">
        <f>IF(J484="WAT",IF(I484="PS","Pumped Storage","Hydro"),VLOOKUP(J484,Instructions!$E$3:$F$42,2,FALSE))</f>
        <v>#N/A</v>
      </c>
      <c r="M484" s="104"/>
      <c r="N484" s="104"/>
      <c r="O484" s="105"/>
      <c r="P484" s="45"/>
      <c r="Q484" s="45"/>
      <c r="R484" s="45">
        <f t="shared" si="132"/>
        <v>0</v>
      </c>
      <c r="S484" s="45">
        <f t="shared" si="153"/>
        <v>0</v>
      </c>
      <c r="T484" s="45">
        <f t="shared" si="153"/>
        <v>0</v>
      </c>
      <c r="U484" s="45">
        <f t="shared" si="133"/>
        <v>0</v>
      </c>
      <c r="V484" s="45">
        <f t="shared" si="134"/>
        <v>0</v>
      </c>
      <c r="W484" s="45">
        <f t="shared" si="135"/>
        <v>0</v>
      </c>
      <c r="X484" s="45">
        <f t="shared" si="136"/>
        <v>0</v>
      </c>
      <c r="Y484" s="45">
        <f t="shared" si="137"/>
        <v>0</v>
      </c>
      <c r="Z484" s="45">
        <f t="shared" si="138"/>
        <v>0</v>
      </c>
      <c r="AA484" s="45">
        <f t="shared" si="139"/>
        <v>0</v>
      </c>
      <c r="AB484" s="45">
        <f t="shared" si="140"/>
        <v>0</v>
      </c>
      <c r="AC484" s="45">
        <f t="shared" si="141"/>
        <v>0</v>
      </c>
      <c r="AD484" s="45">
        <f t="shared" si="142"/>
        <v>0</v>
      </c>
      <c r="AE484" s="45">
        <f t="shared" si="143"/>
        <v>0</v>
      </c>
      <c r="AF484" s="45">
        <f t="shared" si="144"/>
        <v>0</v>
      </c>
      <c r="AG484" s="45">
        <f t="shared" si="145"/>
        <v>0</v>
      </c>
      <c r="AH484" s="45">
        <f t="shared" si="146"/>
        <v>0</v>
      </c>
      <c r="AI484" s="45">
        <f t="shared" si="147"/>
        <v>0</v>
      </c>
      <c r="AJ484" s="45">
        <f t="shared" si="148"/>
        <v>0</v>
      </c>
      <c r="AK484" s="45">
        <f t="shared" si="149"/>
        <v>0</v>
      </c>
      <c r="AL484" s="45">
        <f t="shared" si="150"/>
        <v>0</v>
      </c>
      <c r="AM484" s="45">
        <f t="shared" si="151"/>
        <v>0</v>
      </c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</row>
    <row r="485" spans="1:63">
      <c r="A485" s="43"/>
      <c r="B485" s="43"/>
      <c r="C485" s="101"/>
      <c r="D485" s="101"/>
      <c r="E485" s="101"/>
      <c r="F485" s="102"/>
      <c r="G485" s="103"/>
      <c r="H485" s="102"/>
      <c r="I485" s="102"/>
      <c r="J485" s="102"/>
      <c r="K485" s="102"/>
      <c r="L485" s="102" t="e">
        <f>IF(J485="WAT",IF(I485="PS","Pumped Storage","Hydro"),VLOOKUP(J485,Instructions!$E$3:$F$42,2,FALSE))</f>
        <v>#N/A</v>
      </c>
      <c r="M485" s="104"/>
      <c r="N485" s="104"/>
      <c r="O485" s="105"/>
      <c r="P485" s="45"/>
      <c r="Q485" s="45"/>
      <c r="R485" s="45">
        <f t="shared" si="132"/>
        <v>0</v>
      </c>
      <c r="S485" s="45">
        <f t="shared" si="153"/>
        <v>0</v>
      </c>
      <c r="T485" s="45">
        <f t="shared" si="153"/>
        <v>0</v>
      </c>
      <c r="U485" s="45">
        <f t="shared" si="133"/>
        <v>0</v>
      </c>
      <c r="V485" s="45">
        <f t="shared" si="134"/>
        <v>0</v>
      </c>
      <c r="W485" s="45">
        <f t="shared" si="135"/>
        <v>0</v>
      </c>
      <c r="X485" s="45">
        <f t="shared" si="136"/>
        <v>0</v>
      </c>
      <c r="Y485" s="45">
        <f t="shared" si="137"/>
        <v>0</v>
      </c>
      <c r="Z485" s="45">
        <f t="shared" si="138"/>
        <v>0</v>
      </c>
      <c r="AA485" s="45">
        <f t="shared" si="139"/>
        <v>0</v>
      </c>
      <c r="AB485" s="45">
        <f t="shared" si="140"/>
        <v>0</v>
      </c>
      <c r="AC485" s="45">
        <f t="shared" si="141"/>
        <v>0</v>
      </c>
      <c r="AD485" s="45">
        <f t="shared" si="142"/>
        <v>0</v>
      </c>
      <c r="AE485" s="45">
        <f t="shared" si="143"/>
        <v>0</v>
      </c>
      <c r="AF485" s="45">
        <f t="shared" si="144"/>
        <v>0</v>
      </c>
      <c r="AG485" s="45">
        <f t="shared" si="145"/>
        <v>0</v>
      </c>
      <c r="AH485" s="45">
        <f t="shared" si="146"/>
        <v>0</v>
      </c>
      <c r="AI485" s="45">
        <f t="shared" si="147"/>
        <v>0</v>
      </c>
      <c r="AJ485" s="45">
        <f t="shared" si="148"/>
        <v>0</v>
      </c>
      <c r="AK485" s="45">
        <f t="shared" si="149"/>
        <v>0</v>
      </c>
      <c r="AL485" s="45">
        <f t="shared" si="150"/>
        <v>0</v>
      </c>
      <c r="AM485" s="45">
        <f t="shared" si="151"/>
        <v>0</v>
      </c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</row>
    <row r="486" spans="1:63">
      <c r="A486" s="43"/>
      <c r="B486" s="43"/>
      <c r="C486" s="101"/>
      <c r="D486" s="101"/>
      <c r="E486" s="101"/>
      <c r="F486" s="102"/>
      <c r="G486" s="103"/>
      <c r="H486" s="102"/>
      <c r="I486" s="102"/>
      <c r="J486" s="102"/>
      <c r="K486" s="102"/>
      <c r="L486" s="102" t="e">
        <f>IF(J486="WAT",IF(I486="PS","Pumped Storage","Hydro"),VLOOKUP(J486,Instructions!$E$3:$F$42,2,FALSE))</f>
        <v>#N/A</v>
      </c>
      <c r="M486" s="104"/>
      <c r="N486" s="104"/>
      <c r="O486" s="105"/>
      <c r="P486" s="45"/>
      <c r="Q486" s="45"/>
      <c r="R486" s="45">
        <f t="shared" si="132"/>
        <v>0</v>
      </c>
      <c r="S486" s="45">
        <f t="shared" si="153"/>
        <v>0</v>
      </c>
      <c r="T486" s="45">
        <f t="shared" si="153"/>
        <v>0</v>
      </c>
      <c r="U486" s="45">
        <f t="shared" si="133"/>
        <v>0</v>
      </c>
      <c r="V486" s="45">
        <f t="shared" si="134"/>
        <v>0</v>
      </c>
      <c r="W486" s="45">
        <f t="shared" si="135"/>
        <v>0</v>
      </c>
      <c r="X486" s="45">
        <f t="shared" si="136"/>
        <v>0</v>
      </c>
      <c r="Y486" s="45">
        <f t="shared" si="137"/>
        <v>0</v>
      </c>
      <c r="Z486" s="45">
        <f t="shared" si="138"/>
        <v>0</v>
      </c>
      <c r="AA486" s="45">
        <f t="shared" si="139"/>
        <v>0</v>
      </c>
      <c r="AB486" s="45">
        <f t="shared" si="140"/>
        <v>0</v>
      </c>
      <c r="AC486" s="45">
        <f t="shared" si="141"/>
        <v>0</v>
      </c>
      <c r="AD486" s="45">
        <f t="shared" si="142"/>
        <v>0</v>
      </c>
      <c r="AE486" s="45">
        <f t="shared" si="143"/>
        <v>0</v>
      </c>
      <c r="AF486" s="45">
        <f t="shared" si="144"/>
        <v>0</v>
      </c>
      <c r="AG486" s="45">
        <f t="shared" si="145"/>
        <v>0</v>
      </c>
      <c r="AH486" s="45">
        <f t="shared" si="146"/>
        <v>0</v>
      </c>
      <c r="AI486" s="45">
        <f t="shared" si="147"/>
        <v>0</v>
      </c>
      <c r="AJ486" s="45">
        <f t="shared" si="148"/>
        <v>0</v>
      </c>
      <c r="AK486" s="45">
        <f t="shared" si="149"/>
        <v>0</v>
      </c>
      <c r="AL486" s="45">
        <f t="shared" si="150"/>
        <v>0</v>
      </c>
      <c r="AM486" s="45">
        <f t="shared" si="151"/>
        <v>0</v>
      </c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</row>
    <row r="487" spans="1:63">
      <c r="A487" s="43"/>
      <c r="B487" s="43"/>
      <c r="C487" s="101"/>
      <c r="D487" s="101"/>
      <c r="E487" s="101"/>
      <c r="F487" s="102"/>
      <c r="G487" s="103"/>
      <c r="H487" s="102"/>
      <c r="I487" s="102"/>
      <c r="J487" s="102"/>
      <c r="K487" s="102"/>
      <c r="L487" s="102" t="e">
        <f>IF(J487="WAT",IF(I487="PS","Pumped Storage","Hydro"),VLOOKUP(J487,Instructions!$E$3:$F$42,2,FALSE))</f>
        <v>#N/A</v>
      </c>
      <c r="M487" s="104"/>
      <c r="N487" s="104"/>
      <c r="O487" s="105"/>
      <c r="P487" s="45"/>
      <c r="Q487" s="45"/>
      <c r="R487" s="45">
        <f t="shared" si="132"/>
        <v>0</v>
      </c>
      <c r="S487" s="45">
        <f t="shared" si="153"/>
        <v>0</v>
      </c>
      <c r="T487" s="45">
        <f t="shared" si="153"/>
        <v>0</v>
      </c>
      <c r="U487" s="45">
        <f t="shared" si="133"/>
        <v>0</v>
      </c>
      <c r="V487" s="45">
        <f t="shared" si="134"/>
        <v>0</v>
      </c>
      <c r="W487" s="45">
        <f t="shared" si="135"/>
        <v>0</v>
      </c>
      <c r="X487" s="45">
        <f t="shared" si="136"/>
        <v>0</v>
      </c>
      <c r="Y487" s="45">
        <f t="shared" si="137"/>
        <v>0</v>
      </c>
      <c r="Z487" s="45">
        <f t="shared" si="138"/>
        <v>0</v>
      </c>
      <c r="AA487" s="45">
        <f t="shared" si="139"/>
        <v>0</v>
      </c>
      <c r="AB487" s="45">
        <f t="shared" si="140"/>
        <v>0</v>
      </c>
      <c r="AC487" s="45">
        <f t="shared" si="141"/>
        <v>0</v>
      </c>
      <c r="AD487" s="45">
        <f t="shared" si="142"/>
        <v>0</v>
      </c>
      <c r="AE487" s="45">
        <f t="shared" si="143"/>
        <v>0</v>
      </c>
      <c r="AF487" s="45">
        <f t="shared" si="144"/>
        <v>0</v>
      </c>
      <c r="AG487" s="45">
        <f t="shared" si="145"/>
        <v>0</v>
      </c>
      <c r="AH487" s="45">
        <f t="shared" si="146"/>
        <v>0</v>
      </c>
      <c r="AI487" s="45">
        <f t="shared" si="147"/>
        <v>0</v>
      </c>
      <c r="AJ487" s="45">
        <f t="shared" si="148"/>
        <v>0</v>
      </c>
      <c r="AK487" s="45">
        <f t="shared" si="149"/>
        <v>0</v>
      </c>
      <c r="AL487" s="45">
        <f t="shared" si="150"/>
        <v>0</v>
      </c>
      <c r="AM487" s="45">
        <f t="shared" si="151"/>
        <v>0</v>
      </c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</row>
    <row r="488" spans="1:63">
      <c r="A488" s="43"/>
      <c r="B488" s="43"/>
      <c r="C488" s="101"/>
      <c r="D488" s="101"/>
      <c r="E488" s="101"/>
      <c r="F488" s="102"/>
      <c r="G488" s="103"/>
      <c r="H488" s="102"/>
      <c r="I488" s="102"/>
      <c r="J488" s="102"/>
      <c r="K488" s="102"/>
      <c r="L488" s="102" t="e">
        <f>IF(J488="WAT",IF(I488="PS","Pumped Storage","Hydro"),VLOOKUP(J488,Instructions!$E$3:$F$42,2,FALSE))</f>
        <v>#N/A</v>
      </c>
      <c r="M488" s="104"/>
      <c r="N488" s="104"/>
      <c r="O488" s="105"/>
      <c r="P488" s="45"/>
      <c r="Q488" s="45"/>
      <c r="R488" s="45">
        <f t="shared" si="132"/>
        <v>0</v>
      </c>
      <c r="S488" s="45">
        <f t="shared" si="153"/>
        <v>0</v>
      </c>
      <c r="T488" s="45">
        <f t="shared" si="153"/>
        <v>0</v>
      </c>
      <c r="U488" s="45">
        <f t="shared" si="133"/>
        <v>0</v>
      </c>
      <c r="V488" s="45">
        <f t="shared" si="134"/>
        <v>0</v>
      </c>
      <c r="W488" s="45">
        <f t="shared" si="135"/>
        <v>0</v>
      </c>
      <c r="X488" s="45">
        <f t="shared" si="136"/>
        <v>0</v>
      </c>
      <c r="Y488" s="45">
        <f t="shared" si="137"/>
        <v>0</v>
      </c>
      <c r="Z488" s="45">
        <f t="shared" si="138"/>
        <v>0</v>
      </c>
      <c r="AA488" s="45">
        <f t="shared" si="139"/>
        <v>0</v>
      </c>
      <c r="AB488" s="45">
        <f t="shared" si="140"/>
        <v>0</v>
      </c>
      <c r="AC488" s="45">
        <f t="shared" si="141"/>
        <v>0</v>
      </c>
      <c r="AD488" s="45">
        <f t="shared" si="142"/>
        <v>0</v>
      </c>
      <c r="AE488" s="45">
        <f t="shared" si="143"/>
        <v>0</v>
      </c>
      <c r="AF488" s="45">
        <f t="shared" si="144"/>
        <v>0</v>
      </c>
      <c r="AG488" s="45">
        <f t="shared" si="145"/>
        <v>0</v>
      </c>
      <c r="AH488" s="45">
        <f t="shared" si="146"/>
        <v>0</v>
      </c>
      <c r="AI488" s="45">
        <f t="shared" si="147"/>
        <v>0</v>
      </c>
      <c r="AJ488" s="45">
        <f t="shared" si="148"/>
        <v>0</v>
      </c>
      <c r="AK488" s="45">
        <f t="shared" si="149"/>
        <v>0</v>
      </c>
      <c r="AL488" s="45">
        <f t="shared" si="150"/>
        <v>0</v>
      </c>
      <c r="AM488" s="45">
        <f t="shared" si="151"/>
        <v>0</v>
      </c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</row>
    <row r="489" spans="1:63">
      <c r="A489" s="43"/>
      <c r="B489" s="43"/>
      <c r="C489" s="101"/>
      <c r="D489" s="101"/>
      <c r="E489" s="101"/>
      <c r="F489" s="102"/>
      <c r="G489" s="103"/>
      <c r="H489" s="102"/>
      <c r="I489" s="102"/>
      <c r="J489" s="102"/>
      <c r="K489" s="102"/>
      <c r="L489" s="102" t="e">
        <f>IF(J489="WAT",IF(I489="PS","Pumped Storage","Hydro"),VLOOKUP(J489,Instructions!$E$3:$F$42,2,FALSE))</f>
        <v>#N/A</v>
      </c>
      <c r="M489" s="104"/>
      <c r="N489" s="104"/>
      <c r="O489" s="105"/>
      <c r="P489" s="45"/>
      <c r="Q489" s="45"/>
      <c r="R489" s="45">
        <f t="shared" si="132"/>
        <v>0</v>
      </c>
      <c r="S489" s="45">
        <f t="shared" si="153"/>
        <v>0</v>
      </c>
      <c r="T489" s="45">
        <f t="shared" si="153"/>
        <v>0</v>
      </c>
      <c r="U489" s="45">
        <f t="shared" si="133"/>
        <v>0</v>
      </c>
      <c r="V489" s="45">
        <f t="shared" si="134"/>
        <v>0</v>
      </c>
      <c r="W489" s="45">
        <f t="shared" si="135"/>
        <v>0</v>
      </c>
      <c r="X489" s="45">
        <f t="shared" si="136"/>
        <v>0</v>
      </c>
      <c r="Y489" s="45">
        <f t="shared" si="137"/>
        <v>0</v>
      </c>
      <c r="Z489" s="45">
        <f t="shared" si="138"/>
        <v>0</v>
      </c>
      <c r="AA489" s="45">
        <f t="shared" si="139"/>
        <v>0</v>
      </c>
      <c r="AB489" s="45">
        <f t="shared" si="140"/>
        <v>0</v>
      </c>
      <c r="AC489" s="45">
        <f t="shared" si="141"/>
        <v>0</v>
      </c>
      <c r="AD489" s="45">
        <f t="shared" si="142"/>
        <v>0</v>
      </c>
      <c r="AE489" s="45">
        <f t="shared" si="143"/>
        <v>0</v>
      </c>
      <c r="AF489" s="45">
        <f t="shared" si="144"/>
        <v>0</v>
      </c>
      <c r="AG489" s="45">
        <f t="shared" si="145"/>
        <v>0</v>
      </c>
      <c r="AH489" s="45">
        <f t="shared" si="146"/>
        <v>0</v>
      </c>
      <c r="AI489" s="45">
        <f t="shared" si="147"/>
        <v>0</v>
      </c>
      <c r="AJ489" s="45">
        <f t="shared" si="148"/>
        <v>0</v>
      </c>
      <c r="AK489" s="45">
        <f t="shared" si="149"/>
        <v>0</v>
      </c>
      <c r="AL489" s="45">
        <f t="shared" si="150"/>
        <v>0</v>
      </c>
      <c r="AM489" s="45">
        <f t="shared" si="151"/>
        <v>0</v>
      </c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</row>
    <row r="490" spans="1:63">
      <c r="A490" s="43"/>
      <c r="B490" s="43"/>
      <c r="C490" s="101"/>
      <c r="D490" s="101"/>
      <c r="E490" s="101"/>
      <c r="F490" s="102"/>
      <c r="G490" s="103"/>
      <c r="H490" s="102"/>
      <c r="I490" s="102"/>
      <c r="J490" s="102"/>
      <c r="K490" s="102"/>
      <c r="L490" s="102" t="e">
        <f>IF(J490="WAT",IF(I490="PS","Pumped Storage","Hydro"),VLOOKUP(J490,Instructions!$E$3:$F$42,2,FALSE))</f>
        <v>#N/A</v>
      </c>
      <c r="M490" s="104"/>
      <c r="N490" s="104"/>
      <c r="O490" s="105"/>
      <c r="P490" s="45"/>
      <c r="Q490" s="45"/>
      <c r="R490" s="45">
        <f t="shared" si="132"/>
        <v>0</v>
      </c>
      <c r="S490" s="45">
        <f t="shared" si="153"/>
        <v>0</v>
      </c>
      <c r="T490" s="45">
        <f t="shared" si="153"/>
        <v>0</v>
      </c>
      <c r="U490" s="45">
        <f t="shared" si="133"/>
        <v>0</v>
      </c>
      <c r="V490" s="45">
        <f t="shared" si="134"/>
        <v>0</v>
      </c>
      <c r="W490" s="45">
        <f t="shared" si="135"/>
        <v>0</v>
      </c>
      <c r="X490" s="45">
        <f t="shared" si="136"/>
        <v>0</v>
      </c>
      <c r="Y490" s="45">
        <f t="shared" si="137"/>
        <v>0</v>
      </c>
      <c r="Z490" s="45">
        <f t="shared" si="138"/>
        <v>0</v>
      </c>
      <c r="AA490" s="45">
        <f t="shared" si="139"/>
        <v>0</v>
      </c>
      <c r="AB490" s="45">
        <f t="shared" si="140"/>
        <v>0</v>
      </c>
      <c r="AC490" s="45">
        <f t="shared" si="141"/>
        <v>0</v>
      </c>
      <c r="AD490" s="45">
        <f t="shared" si="142"/>
        <v>0</v>
      </c>
      <c r="AE490" s="45">
        <f t="shared" si="143"/>
        <v>0</v>
      </c>
      <c r="AF490" s="45">
        <f t="shared" si="144"/>
        <v>0</v>
      </c>
      <c r="AG490" s="45">
        <f t="shared" si="145"/>
        <v>0</v>
      </c>
      <c r="AH490" s="45">
        <f t="shared" si="146"/>
        <v>0</v>
      </c>
      <c r="AI490" s="45">
        <f t="shared" si="147"/>
        <v>0</v>
      </c>
      <c r="AJ490" s="45">
        <f t="shared" si="148"/>
        <v>0</v>
      </c>
      <c r="AK490" s="45">
        <f t="shared" si="149"/>
        <v>0</v>
      </c>
      <c r="AL490" s="45">
        <f t="shared" si="150"/>
        <v>0</v>
      </c>
      <c r="AM490" s="45">
        <f t="shared" si="151"/>
        <v>0</v>
      </c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</row>
    <row r="491" spans="1:63">
      <c r="A491" s="43"/>
      <c r="B491" s="43"/>
      <c r="C491" s="101"/>
      <c r="D491" s="101"/>
      <c r="E491" s="101"/>
      <c r="F491" s="102"/>
      <c r="G491" s="103"/>
      <c r="H491" s="102"/>
      <c r="I491" s="102"/>
      <c r="J491" s="102"/>
      <c r="K491" s="102"/>
      <c r="L491" s="102" t="e">
        <f>IF(J491="WAT",IF(I491="PS","Pumped Storage","Hydro"),VLOOKUP(J491,Instructions!$E$3:$F$42,2,FALSE))</f>
        <v>#N/A</v>
      </c>
      <c r="M491" s="104"/>
      <c r="N491" s="104"/>
      <c r="O491" s="105"/>
      <c r="P491" s="45"/>
      <c r="Q491" s="45"/>
      <c r="R491" s="45">
        <f t="shared" si="132"/>
        <v>0</v>
      </c>
      <c r="S491" s="45">
        <f t="shared" si="153"/>
        <v>0</v>
      </c>
      <c r="T491" s="45">
        <f t="shared" si="153"/>
        <v>0</v>
      </c>
      <c r="U491" s="45">
        <f t="shared" si="133"/>
        <v>0</v>
      </c>
      <c r="V491" s="45">
        <f t="shared" si="134"/>
        <v>0</v>
      </c>
      <c r="W491" s="45">
        <f t="shared" si="135"/>
        <v>0</v>
      </c>
      <c r="X491" s="45">
        <f t="shared" si="136"/>
        <v>0</v>
      </c>
      <c r="Y491" s="45">
        <f t="shared" si="137"/>
        <v>0</v>
      </c>
      <c r="Z491" s="45">
        <f t="shared" si="138"/>
        <v>0</v>
      </c>
      <c r="AA491" s="45">
        <f t="shared" si="139"/>
        <v>0</v>
      </c>
      <c r="AB491" s="45">
        <f t="shared" si="140"/>
        <v>0</v>
      </c>
      <c r="AC491" s="45">
        <f t="shared" si="141"/>
        <v>0</v>
      </c>
      <c r="AD491" s="45">
        <f t="shared" si="142"/>
        <v>0</v>
      </c>
      <c r="AE491" s="45">
        <f t="shared" si="143"/>
        <v>0</v>
      </c>
      <c r="AF491" s="45">
        <f t="shared" si="144"/>
        <v>0</v>
      </c>
      <c r="AG491" s="45">
        <f t="shared" si="145"/>
        <v>0</v>
      </c>
      <c r="AH491" s="45">
        <f t="shared" si="146"/>
        <v>0</v>
      </c>
      <c r="AI491" s="45">
        <f t="shared" si="147"/>
        <v>0</v>
      </c>
      <c r="AJ491" s="45">
        <f t="shared" si="148"/>
        <v>0</v>
      </c>
      <c r="AK491" s="45">
        <f t="shared" si="149"/>
        <v>0</v>
      </c>
      <c r="AL491" s="45">
        <f t="shared" si="150"/>
        <v>0</v>
      </c>
      <c r="AM491" s="45">
        <f t="shared" si="151"/>
        <v>0</v>
      </c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</row>
    <row r="492" spans="1:63">
      <c r="A492" s="43"/>
      <c r="B492" s="43"/>
      <c r="C492" s="101"/>
      <c r="D492" s="101"/>
      <c r="E492" s="101"/>
      <c r="F492" s="102"/>
      <c r="G492" s="103"/>
      <c r="H492" s="102"/>
      <c r="I492" s="102"/>
      <c r="J492" s="102"/>
      <c r="K492" s="102"/>
      <c r="L492" s="102" t="e">
        <f>IF(J492="WAT",IF(I492="PS","Pumped Storage","Hydro"),VLOOKUP(J492,Instructions!$E$3:$F$42,2,FALSE))</f>
        <v>#N/A</v>
      </c>
      <c r="M492" s="104"/>
      <c r="N492" s="104"/>
      <c r="O492" s="105"/>
      <c r="P492" s="45"/>
      <c r="Q492" s="45"/>
      <c r="R492" s="45">
        <f t="shared" si="132"/>
        <v>0</v>
      </c>
      <c r="S492" s="45">
        <f t="shared" si="153"/>
        <v>0</v>
      </c>
      <c r="T492" s="45">
        <f t="shared" si="153"/>
        <v>0</v>
      </c>
      <c r="U492" s="45">
        <f t="shared" si="133"/>
        <v>0</v>
      </c>
      <c r="V492" s="45">
        <f t="shared" si="134"/>
        <v>0</v>
      </c>
      <c r="W492" s="45">
        <f t="shared" si="135"/>
        <v>0</v>
      </c>
      <c r="X492" s="45">
        <f t="shared" si="136"/>
        <v>0</v>
      </c>
      <c r="Y492" s="45">
        <f t="shared" si="137"/>
        <v>0</v>
      </c>
      <c r="Z492" s="45">
        <f t="shared" si="138"/>
        <v>0</v>
      </c>
      <c r="AA492" s="45">
        <f t="shared" si="139"/>
        <v>0</v>
      </c>
      <c r="AB492" s="45">
        <f t="shared" si="140"/>
        <v>0</v>
      </c>
      <c r="AC492" s="45">
        <f t="shared" si="141"/>
        <v>0</v>
      </c>
      <c r="AD492" s="45">
        <f t="shared" si="142"/>
        <v>0</v>
      </c>
      <c r="AE492" s="45">
        <f t="shared" si="143"/>
        <v>0</v>
      </c>
      <c r="AF492" s="45">
        <f t="shared" si="144"/>
        <v>0</v>
      </c>
      <c r="AG492" s="45">
        <f t="shared" si="145"/>
        <v>0</v>
      </c>
      <c r="AH492" s="45">
        <f t="shared" si="146"/>
        <v>0</v>
      </c>
      <c r="AI492" s="45">
        <f t="shared" si="147"/>
        <v>0</v>
      </c>
      <c r="AJ492" s="45">
        <f t="shared" si="148"/>
        <v>0</v>
      </c>
      <c r="AK492" s="45">
        <f t="shared" si="149"/>
        <v>0</v>
      </c>
      <c r="AL492" s="45">
        <f t="shared" si="150"/>
        <v>0</v>
      </c>
      <c r="AM492" s="45">
        <f t="shared" si="151"/>
        <v>0</v>
      </c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</row>
    <row r="493" spans="1:63">
      <c r="A493" s="43"/>
      <c r="B493" s="43"/>
      <c r="C493" s="101"/>
      <c r="D493" s="101"/>
      <c r="E493" s="101"/>
      <c r="F493" s="102"/>
      <c r="G493" s="103"/>
      <c r="H493" s="102"/>
      <c r="I493" s="102"/>
      <c r="J493" s="102"/>
      <c r="K493" s="102"/>
      <c r="L493" s="102" t="e">
        <f>IF(J493="WAT",IF(I493="PS","Pumped Storage","Hydro"),VLOOKUP(J493,Instructions!$E$3:$F$42,2,FALSE))</f>
        <v>#N/A</v>
      </c>
      <c r="M493" s="104"/>
      <c r="N493" s="104"/>
      <c r="O493" s="105"/>
      <c r="P493" s="45"/>
      <c r="Q493" s="45"/>
      <c r="R493" s="45">
        <f t="shared" si="132"/>
        <v>0</v>
      </c>
      <c r="S493" s="45">
        <f t="shared" si="153"/>
        <v>0</v>
      </c>
      <c r="T493" s="45">
        <f t="shared" si="153"/>
        <v>0</v>
      </c>
      <c r="U493" s="45">
        <f t="shared" si="133"/>
        <v>0</v>
      </c>
      <c r="V493" s="45">
        <f t="shared" si="134"/>
        <v>0</v>
      </c>
      <c r="W493" s="45">
        <f t="shared" si="135"/>
        <v>0</v>
      </c>
      <c r="X493" s="45">
        <f t="shared" si="136"/>
        <v>0</v>
      </c>
      <c r="Y493" s="45">
        <f t="shared" si="137"/>
        <v>0</v>
      </c>
      <c r="Z493" s="45">
        <f t="shared" si="138"/>
        <v>0</v>
      </c>
      <c r="AA493" s="45">
        <f t="shared" si="139"/>
        <v>0</v>
      </c>
      <c r="AB493" s="45">
        <f t="shared" si="140"/>
        <v>0</v>
      </c>
      <c r="AC493" s="45">
        <f t="shared" si="141"/>
        <v>0</v>
      </c>
      <c r="AD493" s="45">
        <f t="shared" si="142"/>
        <v>0</v>
      </c>
      <c r="AE493" s="45">
        <f t="shared" si="143"/>
        <v>0</v>
      </c>
      <c r="AF493" s="45">
        <f t="shared" si="144"/>
        <v>0</v>
      </c>
      <c r="AG493" s="45">
        <f t="shared" si="145"/>
        <v>0</v>
      </c>
      <c r="AH493" s="45">
        <f t="shared" si="146"/>
        <v>0</v>
      </c>
      <c r="AI493" s="45">
        <f t="shared" si="147"/>
        <v>0</v>
      </c>
      <c r="AJ493" s="45">
        <f t="shared" si="148"/>
        <v>0</v>
      </c>
      <c r="AK493" s="45">
        <f t="shared" si="149"/>
        <v>0</v>
      </c>
      <c r="AL493" s="45">
        <f t="shared" si="150"/>
        <v>0</v>
      </c>
      <c r="AM493" s="45">
        <f t="shared" si="151"/>
        <v>0</v>
      </c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</row>
    <row r="494" spans="1:63">
      <c r="A494" s="43"/>
      <c r="B494" s="43"/>
      <c r="C494" s="101"/>
      <c r="D494" s="101"/>
      <c r="E494" s="101"/>
      <c r="F494" s="102"/>
      <c r="G494" s="103"/>
      <c r="H494" s="102"/>
      <c r="I494" s="102"/>
      <c r="J494" s="102"/>
      <c r="K494" s="102"/>
      <c r="L494" s="102" t="e">
        <f>IF(J494="WAT",IF(I494="PS","Pumped Storage","Hydro"),VLOOKUP(J494,Instructions!$E$3:$F$42,2,FALSE))</f>
        <v>#N/A</v>
      </c>
      <c r="M494" s="104"/>
      <c r="N494" s="104"/>
      <c r="O494" s="105"/>
      <c r="P494" s="45"/>
      <c r="Q494" s="45"/>
      <c r="R494" s="45">
        <f t="shared" si="132"/>
        <v>0</v>
      </c>
      <c r="S494" s="45">
        <f t="shared" si="153"/>
        <v>0</v>
      </c>
      <c r="T494" s="45">
        <f t="shared" si="153"/>
        <v>0</v>
      </c>
      <c r="U494" s="45">
        <f t="shared" si="133"/>
        <v>0</v>
      </c>
      <c r="V494" s="45">
        <f t="shared" si="134"/>
        <v>0</v>
      </c>
      <c r="W494" s="45">
        <f t="shared" si="135"/>
        <v>0</v>
      </c>
      <c r="X494" s="45">
        <f t="shared" si="136"/>
        <v>0</v>
      </c>
      <c r="Y494" s="45">
        <f t="shared" si="137"/>
        <v>0</v>
      </c>
      <c r="Z494" s="45">
        <f t="shared" si="138"/>
        <v>0</v>
      </c>
      <c r="AA494" s="45">
        <f t="shared" si="139"/>
        <v>0</v>
      </c>
      <c r="AB494" s="45">
        <f t="shared" si="140"/>
        <v>0</v>
      </c>
      <c r="AC494" s="45">
        <f t="shared" si="141"/>
        <v>0</v>
      </c>
      <c r="AD494" s="45">
        <f t="shared" si="142"/>
        <v>0</v>
      </c>
      <c r="AE494" s="45">
        <f t="shared" si="143"/>
        <v>0</v>
      </c>
      <c r="AF494" s="45">
        <f t="shared" si="144"/>
        <v>0</v>
      </c>
      <c r="AG494" s="45">
        <f t="shared" si="145"/>
        <v>0</v>
      </c>
      <c r="AH494" s="45">
        <f t="shared" si="146"/>
        <v>0</v>
      </c>
      <c r="AI494" s="45">
        <f t="shared" si="147"/>
        <v>0</v>
      </c>
      <c r="AJ494" s="45">
        <f t="shared" si="148"/>
        <v>0</v>
      </c>
      <c r="AK494" s="45">
        <f t="shared" si="149"/>
        <v>0</v>
      </c>
      <c r="AL494" s="45">
        <f t="shared" si="150"/>
        <v>0</v>
      </c>
      <c r="AM494" s="45">
        <f t="shared" si="151"/>
        <v>0</v>
      </c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</row>
    <row r="495" spans="1:63">
      <c r="A495" s="43"/>
      <c r="B495" s="43"/>
      <c r="C495" s="101"/>
      <c r="D495" s="101"/>
      <c r="E495" s="101"/>
      <c r="F495" s="102"/>
      <c r="G495" s="103"/>
      <c r="H495" s="102"/>
      <c r="I495" s="102"/>
      <c r="J495" s="102"/>
      <c r="K495" s="102"/>
      <c r="L495" s="102" t="e">
        <f>IF(J495="WAT",IF(I495="PS","Pumped Storage","Hydro"),VLOOKUP(J495,Instructions!$E$3:$F$42,2,FALSE))</f>
        <v>#N/A</v>
      </c>
      <c r="M495" s="104"/>
      <c r="N495" s="104"/>
      <c r="O495" s="105"/>
      <c r="P495" s="45"/>
      <c r="Q495" s="45"/>
      <c r="R495" s="45">
        <f t="shared" si="132"/>
        <v>0</v>
      </c>
      <c r="S495" s="45">
        <f t="shared" si="153"/>
        <v>0</v>
      </c>
      <c r="T495" s="45">
        <f t="shared" si="153"/>
        <v>0</v>
      </c>
      <c r="U495" s="45">
        <f t="shared" si="133"/>
        <v>0</v>
      </c>
      <c r="V495" s="45">
        <f t="shared" si="134"/>
        <v>0</v>
      </c>
      <c r="W495" s="45">
        <f t="shared" si="135"/>
        <v>0</v>
      </c>
      <c r="X495" s="45">
        <f t="shared" si="136"/>
        <v>0</v>
      </c>
      <c r="Y495" s="45">
        <f t="shared" si="137"/>
        <v>0</v>
      </c>
      <c r="Z495" s="45">
        <f t="shared" si="138"/>
        <v>0</v>
      </c>
      <c r="AA495" s="45">
        <f t="shared" si="139"/>
        <v>0</v>
      </c>
      <c r="AB495" s="45">
        <f t="shared" si="140"/>
        <v>0</v>
      </c>
      <c r="AC495" s="45">
        <f t="shared" si="141"/>
        <v>0</v>
      </c>
      <c r="AD495" s="45">
        <f t="shared" si="142"/>
        <v>0</v>
      </c>
      <c r="AE495" s="45">
        <f t="shared" si="143"/>
        <v>0</v>
      </c>
      <c r="AF495" s="45">
        <f t="shared" si="144"/>
        <v>0</v>
      </c>
      <c r="AG495" s="45">
        <f t="shared" si="145"/>
        <v>0</v>
      </c>
      <c r="AH495" s="45">
        <f t="shared" si="146"/>
        <v>0</v>
      </c>
      <c r="AI495" s="45">
        <f t="shared" si="147"/>
        <v>0</v>
      </c>
      <c r="AJ495" s="45">
        <f t="shared" si="148"/>
        <v>0</v>
      </c>
      <c r="AK495" s="45">
        <f t="shared" si="149"/>
        <v>0</v>
      </c>
      <c r="AL495" s="45">
        <f t="shared" si="150"/>
        <v>0</v>
      </c>
      <c r="AM495" s="45">
        <f t="shared" si="151"/>
        <v>0</v>
      </c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</row>
    <row r="496" spans="1:63">
      <c r="A496" s="43"/>
      <c r="B496" s="43"/>
      <c r="C496" s="101"/>
      <c r="D496" s="101"/>
      <c r="E496" s="101"/>
      <c r="F496" s="102"/>
      <c r="G496" s="103"/>
      <c r="H496" s="102"/>
      <c r="I496" s="102"/>
      <c r="J496" s="102"/>
      <c r="K496" s="102"/>
      <c r="L496" s="102" t="e">
        <f>IF(J496="WAT",IF(I496="PS","Pumped Storage","Hydro"),VLOOKUP(J496,Instructions!$E$3:$F$42,2,FALSE))</f>
        <v>#N/A</v>
      </c>
      <c r="M496" s="104"/>
      <c r="N496" s="104"/>
      <c r="O496" s="105"/>
      <c r="P496" s="45"/>
      <c r="Q496" s="45"/>
      <c r="R496" s="45">
        <f t="shared" si="132"/>
        <v>0</v>
      </c>
      <c r="S496" s="45">
        <f t="shared" si="153"/>
        <v>0</v>
      </c>
      <c r="T496" s="45">
        <f t="shared" si="153"/>
        <v>0</v>
      </c>
      <c r="U496" s="45">
        <f t="shared" si="133"/>
        <v>0</v>
      </c>
      <c r="V496" s="45">
        <f t="shared" si="134"/>
        <v>0</v>
      </c>
      <c r="W496" s="45">
        <f t="shared" si="135"/>
        <v>0</v>
      </c>
      <c r="X496" s="45">
        <f t="shared" si="136"/>
        <v>0</v>
      </c>
      <c r="Y496" s="45">
        <f t="shared" si="137"/>
        <v>0</v>
      </c>
      <c r="Z496" s="45">
        <f t="shared" si="138"/>
        <v>0</v>
      </c>
      <c r="AA496" s="45">
        <f t="shared" si="139"/>
        <v>0</v>
      </c>
      <c r="AB496" s="45">
        <f t="shared" si="140"/>
        <v>0</v>
      </c>
      <c r="AC496" s="45">
        <f t="shared" si="141"/>
        <v>0</v>
      </c>
      <c r="AD496" s="45">
        <f t="shared" si="142"/>
        <v>0</v>
      </c>
      <c r="AE496" s="45">
        <f t="shared" si="143"/>
        <v>0</v>
      </c>
      <c r="AF496" s="45">
        <f t="shared" si="144"/>
        <v>0</v>
      </c>
      <c r="AG496" s="45">
        <f t="shared" si="145"/>
        <v>0</v>
      </c>
      <c r="AH496" s="45">
        <f t="shared" si="146"/>
        <v>0</v>
      </c>
      <c r="AI496" s="45">
        <f t="shared" si="147"/>
        <v>0</v>
      </c>
      <c r="AJ496" s="45">
        <f t="shared" si="148"/>
        <v>0</v>
      </c>
      <c r="AK496" s="45">
        <f t="shared" si="149"/>
        <v>0</v>
      </c>
      <c r="AL496" s="45">
        <f t="shared" si="150"/>
        <v>0</v>
      </c>
      <c r="AM496" s="45">
        <f t="shared" si="151"/>
        <v>0</v>
      </c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</row>
    <row r="497" spans="1:63">
      <c r="A497" s="43"/>
      <c r="B497" s="43"/>
      <c r="C497" s="101"/>
      <c r="D497" s="101"/>
      <c r="E497" s="101"/>
      <c r="F497" s="102"/>
      <c r="G497" s="103"/>
      <c r="H497" s="102"/>
      <c r="I497" s="102"/>
      <c r="J497" s="102"/>
      <c r="K497" s="102"/>
      <c r="L497" s="102" t="e">
        <f>IF(J497="WAT",IF(I497="PS","Pumped Storage","Hydro"),VLOOKUP(J497,Instructions!$E$3:$F$42,2,FALSE))</f>
        <v>#N/A</v>
      </c>
      <c r="M497" s="104"/>
      <c r="N497" s="104"/>
      <c r="O497" s="105"/>
      <c r="P497" s="45"/>
      <c r="Q497" s="45"/>
      <c r="R497" s="45">
        <f t="shared" si="132"/>
        <v>0</v>
      </c>
      <c r="S497" s="45">
        <f t="shared" si="153"/>
        <v>0</v>
      </c>
      <c r="T497" s="45">
        <f t="shared" si="153"/>
        <v>0</v>
      </c>
      <c r="U497" s="45">
        <f t="shared" si="133"/>
        <v>0</v>
      </c>
      <c r="V497" s="45">
        <f t="shared" si="134"/>
        <v>0</v>
      </c>
      <c r="W497" s="45">
        <f t="shared" si="135"/>
        <v>0</v>
      </c>
      <c r="X497" s="45">
        <f t="shared" si="136"/>
        <v>0</v>
      </c>
      <c r="Y497" s="45">
        <f t="shared" si="137"/>
        <v>0</v>
      </c>
      <c r="Z497" s="45">
        <f t="shared" si="138"/>
        <v>0</v>
      </c>
      <c r="AA497" s="45">
        <f t="shared" si="139"/>
        <v>0</v>
      </c>
      <c r="AB497" s="45">
        <f t="shared" si="140"/>
        <v>0</v>
      </c>
      <c r="AC497" s="45">
        <f t="shared" si="141"/>
        <v>0</v>
      </c>
      <c r="AD497" s="45">
        <f t="shared" si="142"/>
        <v>0</v>
      </c>
      <c r="AE497" s="45">
        <f t="shared" si="143"/>
        <v>0</v>
      </c>
      <c r="AF497" s="45">
        <f t="shared" si="144"/>
        <v>0</v>
      </c>
      <c r="AG497" s="45">
        <f t="shared" si="145"/>
        <v>0</v>
      </c>
      <c r="AH497" s="45">
        <f t="shared" si="146"/>
        <v>0</v>
      </c>
      <c r="AI497" s="45">
        <f t="shared" si="147"/>
        <v>0</v>
      </c>
      <c r="AJ497" s="45">
        <f t="shared" si="148"/>
        <v>0</v>
      </c>
      <c r="AK497" s="45">
        <f t="shared" si="149"/>
        <v>0</v>
      </c>
      <c r="AL497" s="45">
        <f t="shared" si="150"/>
        <v>0</v>
      </c>
      <c r="AM497" s="45">
        <f t="shared" si="151"/>
        <v>0</v>
      </c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</row>
    <row r="498" spans="1:63">
      <c r="A498" s="43"/>
      <c r="B498" s="43"/>
      <c r="C498" s="101"/>
      <c r="D498" s="101"/>
      <c r="E498" s="101"/>
      <c r="F498" s="102"/>
      <c r="G498" s="103"/>
      <c r="H498" s="102"/>
      <c r="I498" s="102"/>
      <c r="J498" s="102"/>
      <c r="K498" s="102"/>
      <c r="L498" s="102" t="e">
        <f>IF(J498="WAT",IF(I498="PS","Pumped Storage","Hydro"),VLOOKUP(J498,Instructions!$E$3:$F$42,2,FALSE))</f>
        <v>#N/A</v>
      </c>
      <c r="M498" s="104"/>
      <c r="N498" s="104"/>
      <c r="O498" s="105"/>
      <c r="P498" s="45"/>
      <c r="Q498" s="45"/>
      <c r="R498" s="45">
        <f t="shared" si="132"/>
        <v>0</v>
      </c>
      <c r="S498" s="45">
        <f t="shared" si="153"/>
        <v>0</v>
      </c>
      <c r="T498" s="45">
        <f t="shared" si="153"/>
        <v>0</v>
      </c>
      <c r="U498" s="45">
        <f t="shared" si="133"/>
        <v>0</v>
      </c>
      <c r="V498" s="45">
        <f t="shared" si="134"/>
        <v>0</v>
      </c>
      <c r="W498" s="45">
        <f t="shared" si="135"/>
        <v>0</v>
      </c>
      <c r="X498" s="45">
        <f t="shared" si="136"/>
        <v>0</v>
      </c>
      <c r="Y498" s="45">
        <f t="shared" si="137"/>
        <v>0</v>
      </c>
      <c r="Z498" s="45">
        <f t="shared" si="138"/>
        <v>0</v>
      </c>
      <c r="AA498" s="45">
        <f t="shared" si="139"/>
        <v>0</v>
      </c>
      <c r="AB498" s="45">
        <f t="shared" si="140"/>
        <v>0</v>
      </c>
      <c r="AC498" s="45">
        <f t="shared" si="141"/>
        <v>0</v>
      </c>
      <c r="AD498" s="45">
        <f t="shared" si="142"/>
        <v>0</v>
      </c>
      <c r="AE498" s="45">
        <f t="shared" si="143"/>
        <v>0</v>
      </c>
      <c r="AF498" s="45">
        <f t="shared" si="144"/>
        <v>0</v>
      </c>
      <c r="AG498" s="45">
        <f t="shared" si="145"/>
        <v>0</v>
      </c>
      <c r="AH498" s="45">
        <f t="shared" si="146"/>
        <v>0</v>
      </c>
      <c r="AI498" s="45">
        <f t="shared" si="147"/>
        <v>0</v>
      </c>
      <c r="AJ498" s="45">
        <f t="shared" si="148"/>
        <v>0</v>
      </c>
      <c r="AK498" s="45">
        <f t="shared" si="149"/>
        <v>0</v>
      </c>
      <c r="AL498" s="45">
        <f t="shared" si="150"/>
        <v>0</v>
      </c>
      <c r="AM498" s="45">
        <f t="shared" si="151"/>
        <v>0</v>
      </c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</row>
    <row r="499" spans="1:63">
      <c r="A499" s="43"/>
      <c r="B499" s="43"/>
      <c r="C499" s="101"/>
      <c r="D499" s="101"/>
      <c r="E499" s="101"/>
      <c r="F499" s="102"/>
      <c r="G499" s="103"/>
      <c r="H499" s="102"/>
      <c r="I499" s="102"/>
      <c r="J499" s="102"/>
      <c r="K499" s="102"/>
      <c r="L499" s="102" t="e">
        <f>IF(J499="WAT",IF(I499="PS","Pumped Storage","Hydro"),VLOOKUP(J499,Instructions!$E$3:$F$42,2,FALSE))</f>
        <v>#N/A</v>
      </c>
      <c r="M499" s="104"/>
      <c r="N499" s="104"/>
      <c r="O499" s="105"/>
      <c r="P499" s="45"/>
      <c r="Q499" s="45"/>
      <c r="R499" s="45">
        <f t="shared" si="132"/>
        <v>0</v>
      </c>
      <c r="S499" s="45">
        <f t="shared" si="153"/>
        <v>0</v>
      </c>
      <c r="T499" s="45">
        <f t="shared" si="153"/>
        <v>0</v>
      </c>
      <c r="U499" s="45">
        <f t="shared" si="133"/>
        <v>0</v>
      </c>
      <c r="V499" s="45">
        <f t="shared" si="134"/>
        <v>0</v>
      </c>
      <c r="W499" s="45">
        <f t="shared" si="135"/>
        <v>0</v>
      </c>
      <c r="X499" s="45">
        <f t="shared" si="136"/>
        <v>0</v>
      </c>
      <c r="Y499" s="45">
        <f t="shared" si="137"/>
        <v>0</v>
      </c>
      <c r="Z499" s="45">
        <f t="shared" si="138"/>
        <v>0</v>
      </c>
      <c r="AA499" s="45">
        <f t="shared" si="139"/>
        <v>0</v>
      </c>
      <c r="AB499" s="45">
        <f t="shared" si="140"/>
        <v>0</v>
      </c>
      <c r="AC499" s="45">
        <f t="shared" si="141"/>
        <v>0</v>
      </c>
      <c r="AD499" s="45">
        <f t="shared" si="142"/>
        <v>0</v>
      </c>
      <c r="AE499" s="45">
        <f t="shared" si="143"/>
        <v>0</v>
      </c>
      <c r="AF499" s="45">
        <f t="shared" si="144"/>
        <v>0</v>
      </c>
      <c r="AG499" s="45">
        <f t="shared" si="145"/>
        <v>0</v>
      </c>
      <c r="AH499" s="45">
        <f t="shared" si="146"/>
        <v>0</v>
      </c>
      <c r="AI499" s="45">
        <f t="shared" si="147"/>
        <v>0</v>
      </c>
      <c r="AJ499" s="45">
        <f t="shared" si="148"/>
        <v>0</v>
      </c>
      <c r="AK499" s="45">
        <f t="shared" si="149"/>
        <v>0</v>
      </c>
      <c r="AL499" s="45">
        <f t="shared" si="150"/>
        <v>0</v>
      </c>
      <c r="AM499" s="45">
        <f t="shared" si="151"/>
        <v>0</v>
      </c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</row>
    <row r="500" spans="1:63">
      <c r="A500" s="43"/>
      <c r="B500" s="43"/>
      <c r="C500" s="101"/>
      <c r="D500" s="101"/>
      <c r="E500" s="101"/>
      <c r="F500" s="102"/>
      <c r="G500" s="103"/>
      <c r="H500" s="102"/>
      <c r="I500" s="102"/>
      <c r="J500" s="102"/>
      <c r="K500" s="102"/>
      <c r="L500" s="102" t="e">
        <f>IF(J500="WAT",IF(I500="PS","Pumped Storage","Hydro"),VLOOKUP(J500,Instructions!$E$3:$F$42,2,FALSE))</f>
        <v>#N/A</v>
      </c>
      <c r="M500" s="104"/>
      <c r="N500" s="104"/>
      <c r="O500" s="105"/>
      <c r="P500" s="45"/>
      <c r="Q500" s="45"/>
      <c r="R500" s="45">
        <f t="shared" si="132"/>
        <v>0</v>
      </c>
      <c r="S500" s="45">
        <f t="shared" si="153"/>
        <v>0</v>
      </c>
      <c r="T500" s="45">
        <f t="shared" si="153"/>
        <v>0</v>
      </c>
      <c r="U500" s="45">
        <f t="shared" si="133"/>
        <v>0</v>
      </c>
      <c r="V500" s="45">
        <f t="shared" si="134"/>
        <v>0</v>
      </c>
      <c r="W500" s="45">
        <f t="shared" si="135"/>
        <v>0</v>
      </c>
      <c r="X500" s="45">
        <f t="shared" si="136"/>
        <v>0</v>
      </c>
      <c r="Y500" s="45">
        <f t="shared" si="137"/>
        <v>0</v>
      </c>
      <c r="Z500" s="45">
        <f t="shared" si="138"/>
        <v>0</v>
      </c>
      <c r="AA500" s="45">
        <f t="shared" si="139"/>
        <v>0</v>
      </c>
      <c r="AB500" s="45">
        <f t="shared" si="140"/>
        <v>0</v>
      </c>
      <c r="AC500" s="45">
        <f t="shared" si="141"/>
        <v>0</v>
      </c>
      <c r="AD500" s="45">
        <f t="shared" si="142"/>
        <v>0</v>
      </c>
      <c r="AE500" s="45">
        <f t="shared" si="143"/>
        <v>0</v>
      </c>
      <c r="AF500" s="45">
        <f t="shared" si="144"/>
        <v>0</v>
      </c>
      <c r="AG500" s="45">
        <f t="shared" si="145"/>
        <v>0</v>
      </c>
      <c r="AH500" s="45">
        <f t="shared" si="146"/>
        <v>0</v>
      </c>
      <c r="AI500" s="45">
        <f t="shared" si="147"/>
        <v>0</v>
      </c>
      <c r="AJ500" s="45">
        <f t="shared" si="148"/>
        <v>0</v>
      </c>
      <c r="AK500" s="45">
        <f t="shared" si="149"/>
        <v>0</v>
      </c>
      <c r="AL500" s="45">
        <f t="shared" si="150"/>
        <v>0</v>
      </c>
      <c r="AM500" s="45">
        <f t="shared" si="151"/>
        <v>0</v>
      </c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</row>
    <row r="501" spans="1:63">
      <c r="A501" s="43"/>
      <c r="B501" s="43"/>
      <c r="C501" s="101"/>
      <c r="D501" s="101"/>
      <c r="E501" s="101"/>
      <c r="F501" s="102"/>
      <c r="G501" s="103"/>
      <c r="H501" s="102"/>
      <c r="I501" s="102"/>
      <c r="J501" s="102"/>
      <c r="K501" s="102"/>
      <c r="L501" s="102" t="e">
        <f>IF(J501="WAT",IF(I501="PS","Pumped Storage","Hydro"),VLOOKUP(J501,Instructions!$E$3:$F$42,2,FALSE))</f>
        <v>#N/A</v>
      </c>
      <c r="M501" s="104"/>
      <c r="N501" s="104"/>
      <c r="O501" s="105"/>
      <c r="P501" s="45"/>
      <c r="Q501" s="45"/>
      <c r="R501" s="45">
        <f t="shared" si="132"/>
        <v>0</v>
      </c>
      <c r="S501" s="45">
        <f t="shared" si="153"/>
        <v>0</v>
      </c>
      <c r="T501" s="45">
        <f t="shared" si="153"/>
        <v>0</v>
      </c>
      <c r="U501" s="45">
        <f t="shared" si="133"/>
        <v>0</v>
      </c>
      <c r="V501" s="45">
        <f t="shared" si="134"/>
        <v>0</v>
      </c>
      <c r="W501" s="45">
        <f t="shared" si="135"/>
        <v>0</v>
      </c>
      <c r="X501" s="45">
        <f t="shared" si="136"/>
        <v>0</v>
      </c>
      <c r="Y501" s="45">
        <f t="shared" si="137"/>
        <v>0</v>
      </c>
      <c r="Z501" s="45">
        <f t="shared" si="138"/>
        <v>0</v>
      </c>
      <c r="AA501" s="45">
        <f t="shared" si="139"/>
        <v>0</v>
      </c>
      <c r="AB501" s="45">
        <f t="shared" si="140"/>
        <v>0</v>
      </c>
      <c r="AC501" s="45">
        <f t="shared" si="141"/>
        <v>0</v>
      </c>
      <c r="AD501" s="45">
        <f t="shared" si="142"/>
        <v>0</v>
      </c>
      <c r="AE501" s="45">
        <f t="shared" si="143"/>
        <v>0</v>
      </c>
      <c r="AF501" s="45">
        <f t="shared" si="144"/>
        <v>0</v>
      </c>
      <c r="AG501" s="45">
        <f t="shared" si="145"/>
        <v>0</v>
      </c>
      <c r="AH501" s="45">
        <f t="shared" si="146"/>
        <v>0</v>
      </c>
      <c r="AI501" s="45">
        <f t="shared" si="147"/>
        <v>0</v>
      </c>
      <c r="AJ501" s="45">
        <f t="shared" si="148"/>
        <v>0</v>
      </c>
      <c r="AK501" s="45">
        <f t="shared" si="149"/>
        <v>0</v>
      </c>
      <c r="AL501" s="45">
        <f t="shared" si="150"/>
        <v>0</v>
      </c>
      <c r="AM501" s="45">
        <f t="shared" si="151"/>
        <v>0</v>
      </c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</row>
    <row r="502" spans="1:63">
      <c r="A502" s="43"/>
      <c r="B502" s="43"/>
      <c r="C502" s="101"/>
      <c r="D502" s="101"/>
      <c r="E502" s="101"/>
      <c r="F502" s="102"/>
      <c r="G502" s="103"/>
      <c r="H502" s="102"/>
      <c r="I502" s="102"/>
      <c r="J502" s="102"/>
      <c r="K502" s="102"/>
      <c r="L502" s="102" t="e">
        <f>IF(J502="WAT",IF(I502="PS","Pumped Storage","Hydro"),VLOOKUP(J502,Instructions!$E$3:$F$42,2,FALSE))</f>
        <v>#N/A</v>
      </c>
      <c r="M502" s="104"/>
      <c r="N502" s="104"/>
      <c r="O502" s="105"/>
      <c r="P502" s="45"/>
      <c r="Q502" s="45"/>
      <c r="R502" s="45">
        <f t="shared" si="132"/>
        <v>0</v>
      </c>
      <c r="S502" s="45">
        <f t="shared" si="153"/>
        <v>0</v>
      </c>
      <c r="T502" s="45">
        <f t="shared" si="153"/>
        <v>0</v>
      </c>
      <c r="U502" s="45">
        <f t="shared" si="133"/>
        <v>0</v>
      </c>
      <c r="V502" s="45">
        <f t="shared" si="134"/>
        <v>0</v>
      </c>
      <c r="W502" s="45">
        <f t="shared" si="135"/>
        <v>0</v>
      </c>
      <c r="X502" s="45">
        <f t="shared" si="136"/>
        <v>0</v>
      </c>
      <c r="Y502" s="45">
        <f t="shared" si="137"/>
        <v>0</v>
      </c>
      <c r="Z502" s="45">
        <f t="shared" si="138"/>
        <v>0</v>
      </c>
      <c r="AA502" s="45">
        <f t="shared" si="139"/>
        <v>0</v>
      </c>
      <c r="AB502" s="45">
        <f t="shared" si="140"/>
        <v>0</v>
      </c>
      <c r="AC502" s="45">
        <f t="shared" si="141"/>
        <v>0</v>
      </c>
      <c r="AD502" s="45">
        <f t="shared" si="142"/>
        <v>0</v>
      </c>
      <c r="AE502" s="45">
        <f t="shared" si="143"/>
        <v>0</v>
      </c>
      <c r="AF502" s="45">
        <f t="shared" si="144"/>
        <v>0</v>
      </c>
      <c r="AG502" s="45">
        <f t="shared" si="145"/>
        <v>0</v>
      </c>
      <c r="AH502" s="45">
        <f t="shared" si="146"/>
        <v>0</v>
      </c>
      <c r="AI502" s="45">
        <f t="shared" si="147"/>
        <v>0</v>
      </c>
      <c r="AJ502" s="45">
        <f t="shared" si="148"/>
        <v>0</v>
      </c>
      <c r="AK502" s="45">
        <f t="shared" si="149"/>
        <v>0</v>
      </c>
      <c r="AL502" s="45">
        <f t="shared" si="150"/>
        <v>0</v>
      </c>
      <c r="AM502" s="45">
        <f t="shared" si="151"/>
        <v>0</v>
      </c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</row>
    <row r="503" spans="1:63">
      <c r="A503" s="43"/>
      <c r="B503" s="43"/>
      <c r="C503" s="101"/>
      <c r="D503" s="101"/>
      <c r="E503" s="101"/>
      <c r="F503" s="102"/>
      <c r="G503" s="103"/>
      <c r="H503" s="102"/>
      <c r="I503" s="102"/>
      <c r="J503" s="102"/>
      <c r="K503" s="102"/>
      <c r="L503" s="102" t="e">
        <f>IF(J503="WAT",IF(I503="PS","Pumped Storage","Hydro"),VLOOKUP(J503,Instructions!$E$3:$F$42,2,FALSE))</f>
        <v>#N/A</v>
      </c>
      <c r="M503" s="104"/>
      <c r="N503" s="104"/>
      <c r="O503" s="105"/>
      <c r="P503" s="45"/>
      <c r="Q503" s="45"/>
      <c r="R503" s="45">
        <f t="shared" si="132"/>
        <v>0</v>
      </c>
      <c r="S503" s="45">
        <f t="shared" ref="S503:T522" si="154">R503</f>
        <v>0</v>
      </c>
      <c r="T503" s="45">
        <f t="shared" si="154"/>
        <v>0</v>
      </c>
      <c r="U503" s="45">
        <f t="shared" si="133"/>
        <v>0</v>
      </c>
      <c r="V503" s="45">
        <f t="shared" si="134"/>
        <v>0</v>
      </c>
      <c r="W503" s="45">
        <f t="shared" si="135"/>
        <v>0</v>
      </c>
      <c r="X503" s="45">
        <f t="shared" si="136"/>
        <v>0</v>
      </c>
      <c r="Y503" s="45">
        <f t="shared" si="137"/>
        <v>0</v>
      </c>
      <c r="Z503" s="45">
        <f t="shared" si="138"/>
        <v>0</v>
      </c>
      <c r="AA503" s="45">
        <f t="shared" si="139"/>
        <v>0</v>
      </c>
      <c r="AB503" s="45">
        <f t="shared" si="140"/>
        <v>0</v>
      </c>
      <c r="AC503" s="45">
        <f t="shared" si="141"/>
        <v>0</v>
      </c>
      <c r="AD503" s="45">
        <f t="shared" si="142"/>
        <v>0</v>
      </c>
      <c r="AE503" s="45">
        <f t="shared" si="143"/>
        <v>0</v>
      </c>
      <c r="AF503" s="45">
        <f t="shared" si="144"/>
        <v>0</v>
      </c>
      <c r="AG503" s="45">
        <f t="shared" si="145"/>
        <v>0</v>
      </c>
      <c r="AH503" s="45">
        <f t="shared" si="146"/>
        <v>0</v>
      </c>
      <c r="AI503" s="45">
        <f t="shared" si="147"/>
        <v>0</v>
      </c>
      <c r="AJ503" s="45">
        <f t="shared" si="148"/>
        <v>0</v>
      </c>
      <c r="AK503" s="45">
        <f t="shared" si="149"/>
        <v>0</v>
      </c>
      <c r="AL503" s="45">
        <f t="shared" si="150"/>
        <v>0</v>
      </c>
      <c r="AM503" s="45">
        <f t="shared" si="151"/>
        <v>0</v>
      </c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</row>
    <row r="504" spans="1:63">
      <c r="A504" s="43"/>
      <c r="B504" s="43"/>
      <c r="C504" s="101"/>
      <c r="D504" s="101"/>
      <c r="E504" s="101"/>
      <c r="F504" s="102"/>
      <c r="G504" s="103"/>
      <c r="H504" s="102"/>
      <c r="I504" s="102"/>
      <c r="J504" s="102"/>
      <c r="K504" s="102"/>
      <c r="L504" s="102" t="e">
        <f>IF(J504="WAT",IF(I504="PS","Pumped Storage","Hydro"),VLOOKUP(J504,Instructions!$E$3:$F$42,2,FALSE))</f>
        <v>#N/A</v>
      </c>
      <c r="M504" s="104"/>
      <c r="N504" s="104"/>
      <c r="O504" s="105"/>
      <c r="P504" s="45"/>
      <c r="Q504" s="45"/>
      <c r="R504" s="45">
        <f t="shared" si="132"/>
        <v>0</v>
      </c>
      <c r="S504" s="45">
        <f t="shared" si="154"/>
        <v>0</v>
      </c>
      <c r="T504" s="45">
        <f t="shared" si="154"/>
        <v>0</v>
      </c>
      <c r="U504" s="45">
        <f t="shared" si="133"/>
        <v>0</v>
      </c>
      <c r="V504" s="45">
        <f t="shared" si="134"/>
        <v>0</v>
      </c>
      <c r="W504" s="45">
        <f t="shared" si="135"/>
        <v>0</v>
      </c>
      <c r="X504" s="45">
        <f t="shared" si="136"/>
        <v>0</v>
      </c>
      <c r="Y504" s="45">
        <f t="shared" si="137"/>
        <v>0</v>
      </c>
      <c r="Z504" s="45">
        <f t="shared" si="138"/>
        <v>0</v>
      </c>
      <c r="AA504" s="45">
        <f t="shared" si="139"/>
        <v>0</v>
      </c>
      <c r="AB504" s="45">
        <f t="shared" si="140"/>
        <v>0</v>
      </c>
      <c r="AC504" s="45">
        <f t="shared" si="141"/>
        <v>0</v>
      </c>
      <c r="AD504" s="45">
        <f t="shared" si="142"/>
        <v>0</v>
      </c>
      <c r="AE504" s="45">
        <f t="shared" si="143"/>
        <v>0</v>
      </c>
      <c r="AF504" s="45">
        <f t="shared" si="144"/>
        <v>0</v>
      </c>
      <c r="AG504" s="45">
        <f t="shared" si="145"/>
        <v>0</v>
      </c>
      <c r="AH504" s="45">
        <f t="shared" si="146"/>
        <v>0</v>
      </c>
      <c r="AI504" s="45">
        <f t="shared" si="147"/>
        <v>0</v>
      </c>
      <c r="AJ504" s="45">
        <f t="shared" si="148"/>
        <v>0</v>
      </c>
      <c r="AK504" s="45">
        <f t="shared" si="149"/>
        <v>0</v>
      </c>
      <c r="AL504" s="45">
        <f t="shared" si="150"/>
        <v>0</v>
      </c>
      <c r="AM504" s="45">
        <f t="shared" si="151"/>
        <v>0</v>
      </c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</row>
    <row r="505" spans="1:63">
      <c r="A505" s="43"/>
      <c r="B505" s="43"/>
      <c r="C505" s="101"/>
      <c r="D505" s="101"/>
      <c r="E505" s="101"/>
      <c r="F505" s="102"/>
      <c r="G505" s="103"/>
      <c r="H505" s="102"/>
      <c r="I505" s="102"/>
      <c r="J505" s="102"/>
      <c r="K505" s="102"/>
      <c r="L505" s="102" t="e">
        <f>IF(J505="WAT",IF(I505="PS","Pumped Storage","Hydro"),VLOOKUP(J505,Instructions!$E$3:$F$42,2,FALSE))</f>
        <v>#N/A</v>
      </c>
      <c r="M505" s="104"/>
      <c r="N505" s="104"/>
      <c r="O505" s="105"/>
      <c r="P505" s="45"/>
      <c r="Q505" s="45"/>
      <c r="R505" s="45">
        <f t="shared" si="132"/>
        <v>0</v>
      </c>
      <c r="S505" s="45">
        <f t="shared" si="154"/>
        <v>0</v>
      </c>
      <c r="T505" s="45">
        <f t="shared" si="154"/>
        <v>0</v>
      </c>
      <c r="U505" s="45">
        <f t="shared" si="133"/>
        <v>0</v>
      </c>
      <c r="V505" s="45">
        <f t="shared" si="134"/>
        <v>0</v>
      </c>
      <c r="W505" s="45">
        <f t="shared" si="135"/>
        <v>0</v>
      </c>
      <c r="X505" s="45">
        <f t="shared" si="136"/>
        <v>0</v>
      </c>
      <c r="Y505" s="45">
        <f t="shared" si="137"/>
        <v>0</v>
      </c>
      <c r="Z505" s="45">
        <f t="shared" si="138"/>
        <v>0</v>
      </c>
      <c r="AA505" s="45">
        <f t="shared" si="139"/>
        <v>0</v>
      </c>
      <c r="AB505" s="45">
        <f t="shared" si="140"/>
        <v>0</v>
      </c>
      <c r="AC505" s="45">
        <f t="shared" si="141"/>
        <v>0</v>
      </c>
      <c r="AD505" s="45">
        <f t="shared" si="142"/>
        <v>0</v>
      </c>
      <c r="AE505" s="45">
        <f t="shared" si="143"/>
        <v>0</v>
      </c>
      <c r="AF505" s="45">
        <f t="shared" si="144"/>
        <v>0</v>
      </c>
      <c r="AG505" s="45">
        <f t="shared" si="145"/>
        <v>0</v>
      </c>
      <c r="AH505" s="45">
        <f t="shared" si="146"/>
        <v>0</v>
      </c>
      <c r="AI505" s="45">
        <f t="shared" si="147"/>
        <v>0</v>
      </c>
      <c r="AJ505" s="45">
        <f t="shared" si="148"/>
        <v>0</v>
      </c>
      <c r="AK505" s="45">
        <f t="shared" si="149"/>
        <v>0</v>
      </c>
      <c r="AL505" s="45">
        <f t="shared" si="150"/>
        <v>0</v>
      </c>
      <c r="AM505" s="45">
        <f t="shared" si="151"/>
        <v>0</v>
      </c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</row>
    <row r="506" spans="1:63">
      <c r="A506" s="43"/>
      <c r="B506" s="43"/>
      <c r="C506" s="101"/>
      <c r="D506" s="101"/>
      <c r="E506" s="101"/>
      <c r="F506" s="102"/>
      <c r="G506" s="103"/>
      <c r="H506" s="102"/>
      <c r="I506" s="102"/>
      <c r="J506" s="102"/>
      <c r="K506" s="102"/>
      <c r="L506" s="102" t="e">
        <f>IF(J506="WAT",IF(I506="PS","Pumped Storage","Hydro"),VLOOKUP(J506,Instructions!$E$3:$F$42,2,FALSE))</f>
        <v>#N/A</v>
      </c>
      <c r="M506" s="104"/>
      <c r="N506" s="104"/>
      <c r="O506" s="105"/>
      <c r="P506" s="45"/>
      <c r="Q506" s="45"/>
      <c r="R506" s="45">
        <f t="shared" si="132"/>
        <v>0</v>
      </c>
      <c r="S506" s="45">
        <f t="shared" si="154"/>
        <v>0</v>
      </c>
      <c r="T506" s="45">
        <f t="shared" si="154"/>
        <v>0</v>
      </c>
      <c r="U506" s="45">
        <f t="shared" si="133"/>
        <v>0</v>
      </c>
      <c r="V506" s="45">
        <f t="shared" si="134"/>
        <v>0</v>
      </c>
      <c r="W506" s="45">
        <f t="shared" si="135"/>
        <v>0</v>
      </c>
      <c r="X506" s="45">
        <f t="shared" si="136"/>
        <v>0</v>
      </c>
      <c r="Y506" s="45">
        <f t="shared" si="137"/>
        <v>0</v>
      </c>
      <c r="Z506" s="45">
        <f t="shared" si="138"/>
        <v>0</v>
      </c>
      <c r="AA506" s="45">
        <f t="shared" si="139"/>
        <v>0</v>
      </c>
      <c r="AB506" s="45">
        <f t="shared" si="140"/>
        <v>0</v>
      </c>
      <c r="AC506" s="45">
        <f t="shared" si="141"/>
        <v>0</v>
      </c>
      <c r="AD506" s="45">
        <f t="shared" si="142"/>
        <v>0</v>
      </c>
      <c r="AE506" s="45">
        <f t="shared" si="143"/>
        <v>0</v>
      </c>
      <c r="AF506" s="45">
        <f t="shared" si="144"/>
        <v>0</v>
      </c>
      <c r="AG506" s="45">
        <f t="shared" si="145"/>
        <v>0</v>
      </c>
      <c r="AH506" s="45">
        <f t="shared" si="146"/>
        <v>0</v>
      </c>
      <c r="AI506" s="45">
        <f t="shared" si="147"/>
        <v>0</v>
      </c>
      <c r="AJ506" s="45">
        <f t="shared" si="148"/>
        <v>0</v>
      </c>
      <c r="AK506" s="45">
        <f t="shared" si="149"/>
        <v>0</v>
      </c>
      <c r="AL506" s="45">
        <f t="shared" si="150"/>
        <v>0</v>
      </c>
      <c r="AM506" s="45">
        <f t="shared" si="151"/>
        <v>0</v>
      </c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</row>
    <row r="507" spans="1:63">
      <c r="A507" s="43"/>
      <c r="B507" s="43"/>
      <c r="C507" s="101"/>
      <c r="D507" s="101"/>
      <c r="E507" s="101"/>
      <c r="F507" s="102"/>
      <c r="G507" s="103"/>
      <c r="H507" s="102"/>
      <c r="I507" s="102"/>
      <c r="J507" s="102"/>
      <c r="K507" s="102"/>
      <c r="L507" s="102" t="e">
        <f>IF(J507="WAT",IF(I507="PS","Pumped Storage","Hydro"),VLOOKUP(J507,Instructions!$E$3:$F$42,2,FALSE))</f>
        <v>#N/A</v>
      </c>
      <c r="M507" s="104"/>
      <c r="N507" s="104"/>
      <c r="O507" s="105"/>
      <c r="P507" s="45"/>
      <c r="Q507" s="45"/>
      <c r="R507" s="45">
        <f t="shared" si="132"/>
        <v>0</v>
      </c>
      <c r="S507" s="45">
        <f t="shared" si="154"/>
        <v>0</v>
      </c>
      <c r="T507" s="45">
        <f t="shared" si="154"/>
        <v>0</v>
      </c>
      <c r="U507" s="45">
        <f t="shared" si="133"/>
        <v>0</v>
      </c>
      <c r="V507" s="45">
        <f t="shared" si="134"/>
        <v>0</v>
      </c>
      <c r="W507" s="45">
        <f t="shared" si="135"/>
        <v>0</v>
      </c>
      <c r="X507" s="45">
        <f t="shared" si="136"/>
        <v>0</v>
      </c>
      <c r="Y507" s="45">
        <f t="shared" si="137"/>
        <v>0</v>
      </c>
      <c r="Z507" s="45">
        <f t="shared" si="138"/>
        <v>0</v>
      </c>
      <c r="AA507" s="45">
        <f t="shared" si="139"/>
        <v>0</v>
      </c>
      <c r="AB507" s="45">
        <f t="shared" si="140"/>
        <v>0</v>
      </c>
      <c r="AC507" s="45">
        <f t="shared" si="141"/>
        <v>0</v>
      </c>
      <c r="AD507" s="45">
        <f t="shared" si="142"/>
        <v>0</v>
      </c>
      <c r="AE507" s="45">
        <f t="shared" si="143"/>
        <v>0</v>
      </c>
      <c r="AF507" s="45">
        <f t="shared" si="144"/>
        <v>0</v>
      </c>
      <c r="AG507" s="45">
        <f t="shared" si="145"/>
        <v>0</v>
      </c>
      <c r="AH507" s="45">
        <f t="shared" si="146"/>
        <v>0</v>
      </c>
      <c r="AI507" s="45">
        <f t="shared" si="147"/>
        <v>0</v>
      </c>
      <c r="AJ507" s="45">
        <f t="shared" si="148"/>
        <v>0</v>
      </c>
      <c r="AK507" s="45">
        <f t="shared" si="149"/>
        <v>0</v>
      </c>
      <c r="AL507" s="45">
        <f t="shared" si="150"/>
        <v>0</v>
      </c>
      <c r="AM507" s="45">
        <f t="shared" si="151"/>
        <v>0</v>
      </c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</row>
    <row r="508" spans="1:63">
      <c r="A508" s="43"/>
      <c r="B508" s="43"/>
      <c r="C508" s="101"/>
      <c r="D508" s="101"/>
      <c r="E508" s="101"/>
      <c r="F508" s="102"/>
      <c r="G508" s="103"/>
      <c r="H508" s="102"/>
      <c r="I508" s="102"/>
      <c r="J508" s="102"/>
      <c r="K508" s="102"/>
      <c r="L508" s="102" t="e">
        <f>IF(J508="WAT",IF(I508="PS","Pumped Storage","Hydro"),VLOOKUP(J508,Instructions!$E$3:$F$42,2,FALSE))</f>
        <v>#N/A</v>
      </c>
      <c r="M508" s="104"/>
      <c r="N508" s="104"/>
      <c r="O508" s="105"/>
      <c r="P508" s="45"/>
      <c r="Q508" s="45"/>
      <c r="R508" s="45">
        <f t="shared" si="132"/>
        <v>0</v>
      </c>
      <c r="S508" s="45">
        <f t="shared" si="154"/>
        <v>0</v>
      </c>
      <c r="T508" s="45">
        <f t="shared" si="154"/>
        <v>0</v>
      </c>
      <c r="U508" s="45">
        <f t="shared" si="133"/>
        <v>0</v>
      </c>
      <c r="V508" s="45">
        <f t="shared" si="134"/>
        <v>0</v>
      </c>
      <c r="W508" s="45">
        <f t="shared" si="135"/>
        <v>0</v>
      </c>
      <c r="X508" s="45">
        <f t="shared" si="136"/>
        <v>0</v>
      </c>
      <c r="Y508" s="45">
        <f t="shared" si="137"/>
        <v>0</v>
      </c>
      <c r="Z508" s="45">
        <f t="shared" si="138"/>
        <v>0</v>
      </c>
      <c r="AA508" s="45">
        <f t="shared" si="139"/>
        <v>0</v>
      </c>
      <c r="AB508" s="45">
        <f t="shared" si="140"/>
        <v>0</v>
      </c>
      <c r="AC508" s="45">
        <f t="shared" si="141"/>
        <v>0</v>
      </c>
      <c r="AD508" s="45">
        <f t="shared" si="142"/>
        <v>0</v>
      </c>
      <c r="AE508" s="45">
        <f t="shared" si="143"/>
        <v>0</v>
      </c>
      <c r="AF508" s="45">
        <f t="shared" si="144"/>
        <v>0</v>
      </c>
      <c r="AG508" s="45">
        <f t="shared" si="145"/>
        <v>0</v>
      </c>
      <c r="AH508" s="45">
        <f t="shared" si="146"/>
        <v>0</v>
      </c>
      <c r="AI508" s="45">
        <f t="shared" si="147"/>
        <v>0</v>
      </c>
      <c r="AJ508" s="45">
        <f t="shared" si="148"/>
        <v>0</v>
      </c>
      <c r="AK508" s="45">
        <f t="shared" si="149"/>
        <v>0</v>
      </c>
      <c r="AL508" s="45">
        <f t="shared" si="150"/>
        <v>0</v>
      </c>
      <c r="AM508" s="45">
        <f t="shared" si="151"/>
        <v>0</v>
      </c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</row>
    <row r="509" spans="1:63">
      <c r="A509" s="43"/>
      <c r="B509" s="43"/>
      <c r="C509" s="101"/>
      <c r="D509" s="101"/>
      <c r="E509" s="101"/>
      <c r="F509" s="102"/>
      <c r="G509" s="103"/>
      <c r="H509" s="102"/>
      <c r="I509" s="102"/>
      <c r="J509" s="102"/>
      <c r="K509" s="102"/>
      <c r="L509" s="102" t="e">
        <f>IF(J509="WAT",IF(I509="PS","Pumped Storage","Hydro"),VLOOKUP(J509,Instructions!$E$3:$F$42,2,FALSE))</f>
        <v>#N/A</v>
      </c>
      <c r="M509" s="104"/>
      <c r="N509" s="104"/>
      <c r="O509" s="105"/>
      <c r="P509" s="45"/>
      <c r="Q509" s="45"/>
      <c r="R509" s="45">
        <f t="shared" si="132"/>
        <v>0</v>
      </c>
      <c r="S509" s="45">
        <f t="shared" si="154"/>
        <v>0</v>
      </c>
      <c r="T509" s="45">
        <f t="shared" si="154"/>
        <v>0</v>
      </c>
      <c r="U509" s="45">
        <f t="shared" si="133"/>
        <v>0</v>
      </c>
      <c r="V509" s="45">
        <f t="shared" si="134"/>
        <v>0</v>
      </c>
      <c r="W509" s="45">
        <f t="shared" si="135"/>
        <v>0</v>
      </c>
      <c r="X509" s="45">
        <f t="shared" si="136"/>
        <v>0</v>
      </c>
      <c r="Y509" s="45">
        <f t="shared" si="137"/>
        <v>0</v>
      </c>
      <c r="Z509" s="45">
        <f t="shared" si="138"/>
        <v>0</v>
      </c>
      <c r="AA509" s="45">
        <f t="shared" si="139"/>
        <v>0</v>
      </c>
      <c r="AB509" s="45">
        <f t="shared" si="140"/>
        <v>0</v>
      </c>
      <c r="AC509" s="45">
        <f t="shared" si="141"/>
        <v>0</v>
      </c>
      <c r="AD509" s="45">
        <f t="shared" si="142"/>
        <v>0</v>
      </c>
      <c r="AE509" s="45">
        <f t="shared" si="143"/>
        <v>0</v>
      </c>
      <c r="AF509" s="45">
        <f t="shared" si="144"/>
        <v>0</v>
      </c>
      <c r="AG509" s="45">
        <f t="shared" si="145"/>
        <v>0</v>
      </c>
      <c r="AH509" s="45">
        <f t="shared" si="146"/>
        <v>0</v>
      </c>
      <c r="AI509" s="45">
        <f t="shared" si="147"/>
        <v>0</v>
      </c>
      <c r="AJ509" s="45">
        <f t="shared" si="148"/>
        <v>0</v>
      </c>
      <c r="AK509" s="45">
        <f t="shared" si="149"/>
        <v>0</v>
      </c>
      <c r="AL509" s="45">
        <f t="shared" si="150"/>
        <v>0</v>
      </c>
      <c r="AM509" s="45">
        <f t="shared" si="151"/>
        <v>0</v>
      </c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</row>
    <row r="510" spans="1:63">
      <c r="A510" s="43"/>
      <c r="B510" s="43"/>
      <c r="C510" s="101"/>
      <c r="D510" s="101"/>
      <c r="E510" s="101"/>
      <c r="F510" s="102"/>
      <c r="G510" s="103"/>
      <c r="H510" s="102"/>
      <c r="I510" s="102"/>
      <c r="J510" s="102"/>
      <c r="K510" s="102"/>
      <c r="L510" s="102" t="e">
        <f>IF(J510="WAT",IF(I510="PS","Pumped Storage","Hydro"),VLOOKUP(J510,Instructions!$E$3:$F$42,2,FALSE))</f>
        <v>#N/A</v>
      </c>
      <c r="M510" s="104"/>
      <c r="N510" s="104"/>
      <c r="O510" s="105"/>
      <c r="P510" s="45"/>
      <c r="Q510" s="45"/>
      <c r="R510" s="45">
        <f t="shared" si="132"/>
        <v>0</v>
      </c>
      <c r="S510" s="45">
        <f t="shared" si="154"/>
        <v>0</v>
      </c>
      <c r="T510" s="45">
        <f t="shared" si="154"/>
        <v>0</v>
      </c>
      <c r="U510" s="45">
        <f t="shared" si="133"/>
        <v>0</v>
      </c>
      <c r="V510" s="45">
        <f t="shared" si="134"/>
        <v>0</v>
      </c>
      <c r="W510" s="45">
        <f t="shared" si="135"/>
        <v>0</v>
      </c>
      <c r="X510" s="45">
        <f t="shared" si="136"/>
        <v>0</v>
      </c>
      <c r="Y510" s="45">
        <f t="shared" si="137"/>
        <v>0</v>
      </c>
      <c r="Z510" s="45">
        <f t="shared" si="138"/>
        <v>0</v>
      </c>
      <c r="AA510" s="45">
        <f t="shared" si="139"/>
        <v>0</v>
      </c>
      <c r="AB510" s="45">
        <f t="shared" si="140"/>
        <v>0</v>
      </c>
      <c r="AC510" s="45">
        <f t="shared" si="141"/>
        <v>0</v>
      </c>
      <c r="AD510" s="45">
        <f t="shared" si="142"/>
        <v>0</v>
      </c>
      <c r="AE510" s="45">
        <f t="shared" si="143"/>
        <v>0</v>
      </c>
      <c r="AF510" s="45">
        <f t="shared" si="144"/>
        <v>0</v>
      </c>
      <c r="AG510" s="45">
        <f t="shared" si="145"/>
        <v>0</v>
      </c>
      <c r="AH510" s="45">
        <f t="shared" si="146"/>
        <v>0</v>
      </c>
      <c r="AI510" s="45">
        <f t="shared" si="147"/>
        <v>0</v>
      </c>
      <c r="AJ510" s="45">
        <f t="shared" si="148"/>
        <v>0</v>
      </c>
      <c r="AK510" s="45">
        <f t="shared" si="149"/>
        <v>0</v>
      </c>
      <c r="AL510" s="45">
        <f t="shared" si="150"/>
        <v>0</v>
      </c>
      <c r="AM510" s="45">
        <f t="shared" si="151"/>
        <v>0</v>
      </c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</row>
    <row r="511" spans="1:63">
      <c r="A511" s="43"/>
      <c r="B511" s="43"/>
      <c r="C511" s="101"/>
      <c r="D511" s="101"/>
      <c r="E511" s="101"/>
      <c r="F511" s="102"/>
      <c r="G511" s="103"/>
      <c r="H511" s="102"/>
      <c r="I511" s="102"/>
      <c r="J511" s="102"/>
      <c r="K511" s="102"/>
      <c r="L511" s="102" t="e">
        <f>IF(J511="WAT",IF(I511="PS","Pumped Storage","Hydro"),VLOOKUP(J511,Instructions!$E$3:$F$42,2,FALSE))</f>
        <v>#N/A</v>
      </c>
      <c r="M511" s="104"/>
      <c r="N511" s="104"/>
      <c r="O511" s="105"/>
      <c r="P511" s="45"/>
      <c r="Q511" s="45"/>
      <c r="R511" s="45">
        <f t="shared" si="132"/>
        <v>0</v>
      </c>
      <c r="S511" s="45">
        <f t="shared" si="154"/>
        <v>0</v>
      </c>
      <c r="T511" s="45">
        <f t="shared" si="154"/>
        <v>0</v>
      </c>
      <c r="U511" s="45">
        <f t="shared" si="133"/>
        <v>0</v>
      </c>
      <c r="V511" s="45">
        <f t="shared" si="134"/>
        <v>0</v>
      </c>
      <c r="W511" s="45">
        <f t="shared" si="135"/>
        <v>0</v>
      </c>
      <c r="X511" s="45">
        <f t="shared" si="136"/>
        <v>0</v>
      </c>
      <c r="Y511" s="45">
        <f t="shared" si="137"/>
        <v>0</v>
      </c>
      <c r="Z511" s="45">
        <f t="shared" si="138"/>
        <v>0</v>
      </c>
      <c r="AA511" s="45">
        <f t="shared" si="139"/>
        <v>0</v>
      </c>
      <c r="AB511" s="45">
        <f t="shared" si="140"/>
        <v>0</v>
      </c>
      <c r="AC511" s="45">
        <f t="shared" si="141"/>
        <v>0</v>
      </c>
      <c r="AD511" s="45">
        <f t="shared" si="142"/>
        <v>0</v>
      </c>
      <c r="AE511" s="45">
        <f t="shared" si="143"/>
        <v>0</v>
      </c>
      <c r="AF511" s="45">
        <f t="shared" si="144"/>
        <v>0</v>
      </c>
      <c r="AG511" s="45">
        <f t="shared" si="145"/>
        <v>0</v>
      </c>
      <c r="AH511" s="45">
        <f t="shared" si="146"/>
        <v>0</v>
      </c>
      <c r="AI511" s="45">
        <f t="shared" si="147"/>
        <v>0</v>
      </c>
      <c r="AJ511" s="45">
        <f t="shared" si="148"/>
        <v>0</v>
      </c>
      <c r="AK511" s="45">
        <f t="shared" si="149"/>
        <v>0</v>
      </c>
      <c r="AL511" s="45">
        <f t="shared" si="150"/>
        <v>0</v>
      </c>
      <c r="AM511" s="45">
        <f t="shared" si="151"/>
        <v>0</v>
      </c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</row>
    <row r="512" spans="1:63">
      <c r="A512" s="43"/>
      <c r="B512" s="43"/>
      <c r="C512" s="101"/>
      <c r="D512" s="101"/>
      <c r="E512" s="101"/>
      <c r="F512" s="102"/>
      <c r="G512" s="103"/>
      <c r="H512" s="102"/>
      <c r="I512" s="102"/>
      <c r="J512" s="102"/>
      <c r="K512" s="102"/>
      <c r="L512" s="102" t="e">
        <f>IF(J512="WAT",IF(I512="PS","Pumped Storage","Hydro"),VLOOKUP(J512,Instructions!$E$3:$F$42,2,FALSE))</f>
        <v>#N/A</v>
      </c>
      <c r="M512" s="104"/>
      <c r="N512" s="104"/>
      <c r="O512" s="105"/>
      <c r="P512" s="45"/>
      <c r="Q512" s="45"/>
      <c r="R512" s="45">
        <f t="shared" si="132"/>
        <v>0</v>
      </c>
      <c r="S512" s="45">
        <f t="shared" si="154"/>
        <v>0</v>
      </c>
      <c r="T512" s="45">
        <f t="shared" si="154"/>
        <v>0</v>
      </c>
      <c r="U512" s="45">
        <f t="shared" si="133"/>
        <v>0</v>
      </c>
      <c r="V512" s="45">
        <f t="shared" si="134"/>
        <v>0</v>
      </c>
      <c r="W512" s="45">
        <f t="shared" si="135"/>
        <v>0</v>
      </c>
      <c r="X512" s="45">
        <f t="shared" si="136"/>
        <v>0</v>
      </c>
      <c r="Y512" s="45">
        <f t="shared" si="137"/>
        <v>0</v>
      </c>
      <c r="Z512" s="45">
        <f t="shared" si="138"/>
        <v>0</v>
      </c>
      <c r="AA512" s="45">
        <f t="shared" si="139"/>
        <v>0</v>
      </c>
      <c r="AB512" s="45">
        <f t="shared" si="140"/>
        <v>0</v>
      </c>
      <c r="AC512" s="45">
        <f t="shared" si="141"/>
        <v>0</v>
      </c>
      <c r="AD512" s="45">
        <f t="shared" si="142"/>
        <v>0</v>
      </c>
      <c r="AE512" s="45">
        <f t="shared" si="143"/>
        <v>0</v>
      </c>
      <c r="AF512" s="45">
        <f t="shared" si="144"/>
        <v>0</v>
      </c>
      <c r="AG512" s="45">
        <f t="shared" si="145"/>
        <v>0</v>
      </c>
      <c r="AH512" s="45">
        <f t="shared" si="146"/>
        <v>0</v>
      </c>
      <c r="AI512" s="45">
        <f t="shared" si="147"/>
        <v>0</v>
      </c>
      <c r="AJ512" s="45">
        <f t="shared" si="148"/>
        <v>0</v>
      </c>
      <c r="AK512" s="45">
        <f t="shared" si="149"/>
        <v>0</v>
      </c>
      <c r="AL512" s="45">
        <f t="shared" si="150"/>
        <v>0</v>
      </c>
      <c r="AM512" s="45">
        <f t="shared" si="151"/>
        <v>0</v>
      </c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</row>
    <row r="513" spans="1:63">
      <c r="A513" s="43"/>
      <c r="B513" s="43"/>
      <c r="C513" s="101"/>
      <c r="D513" s="101"/>
      <c r="E513" s="101"/>
      <c r="F513" s="102"/>
      <c r="G513" s="103"/>
      <c r="H513" s="102"/>
      <c r="I513" s="102"/>
      <c r="J513" s="102"/>
      <c r="K513" s="102"/>
      <c r="L513" s="102" t="e">
        <f>IF(J513="WAT",IF(I513="PS","Pumped Storage","Hydro"),VLOOKUP(J513,Instructions!$E$3:$F$42,2,FALSE))</f>
        <v>#N/A</v>
      </c>
      <c r="M513" s="104"/>
      <c r="N513" s="104"/>
      <c r="O513" s="105"/>
      <c r="P513" s="45"/>
      <c r="Q513" s="45"/>
      <c r="R513" s="45">
        <f t="shared" si="132"/>
        <v>0</v>
      </c>
      <c r="S513" s="45">
        <f t="shared" si="154"/>
        <v>0</v>
      </c>
      <c r="T513" s="45">
        <f t="shared" si="154"/>
        <v>0</v>
      </c>
      <c r="U513" s="45">
        <f t="shared" si="133"/>
        <v>0</v>
      </c>
      <c r="V513" s="45">
        <f t="shared" si="134"/>
        <v>0</v>
      </c>
      <c r="W513" s="45">
        <f t="shared" si="135"/>
        <v>0</v>
      </c>
      <c r="X513" s="45">
        <f t="shared" si="136"/>
        <v>0</v>
      </c>
      <c r="Y513" s="45">
        <f t="shared" si="137"/>
        <v>0</v>
      </c>
      <c r="Z513" s="45">
        <f t="shared" si="138"/>
        <v>0</v>
      </c>
      <c r="AA513" s="45">
        <f t="shared" si="139"/>
        <v>0</v>
      </c>
      <c r="AB513" s="45">
        <f t="shared" si="140"/>
        <v>0</v>
      </c>
      <c r="AC513" s="45">
        <f t="shared" si="141"/>
        <v>0</v>
      </c>
      <c r="AD513" s="45">
        <f t="shared" si="142"/>
        <v>0</v>
      </c>
      <c r="AE513" s="45">
        <f t="shared" si="143"/>
        <v>0</v>
      </c>
      <c r="AF513" s="45">
        <f t="shared" si="144"/>
        <v>0</v>
      </c>
      <c r="AG513" s="45">
        <f t="shared" si="145"/>
        <v>0</v>
      </c>
      <c r="AH513" s="45">
        <f t="shared" si="146"/>
        <v>0</v>
      </c>
      <c r="AI513" s="45">
        <f t="shared" si="147"/>
        <v>0</v>
      </c>
      <c r="AJ513" s="45">
        <f t="shared" si="148"/>
        <v>0</v>
      </c>
      <c r="AK513" s="45">
        <f t="shared" si="149"/>
        <v>0</v>
      </c>
      <c r="AL513" s="45">
        <f t="shared" si="150"/>
        <v>0</v>
      </c>
      <c r="AM513" s="45">
        <f t="shared" si="151"/>
        <v>0</v>
      </c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</row>
    <row r="514" spans="1:63">
      <c r="A514" s="43"/>
      <c r="B514" s="43"/>
      <c r="C514" s="101"/>
      <c r="D514" s="101"/>
      <c r="E514" s="101"/>
      <c r="F514" s="102"/>
      <c r="G514" s="103"/>
      <c r="H514" s="102"/>
      <c r="I514" s="102"/>
      <c r="J514" s="102"/>
      <c r="K514" s="102"/>
      <c r="L514" s="102" t="e">
        <f>IF(J514="WAT",IF(I514="PS","Pumped Storage","Hydro"),VLOOKUP(J514,Instructions!$E$3:$F$42,2,FALSE))</f>
        <v>#N/A</v>
      </c>
      <c r="M514" s="104"/>
      <c r="N514" s="104"/>
      <c r="O514" s="105"/>
      <c r="P514" s="45"/>
      <c r="Q514" s="45"/>
      <c r="R514" s="45">
        <f t="shared" si="132"/>
        <v>0</v>
      </c>
      <c r="S514" s="45">
        <f t="shared" si="154"/>
        <v>0</v>
      </c>
      <c r="T514" s="45">
        <f t="shared" si="154"/>
        <v>0</v>
      </c>
      <c r="U514" s="45">
        <f t="shared" si="133"/>
        <v>0</v>
      </c>
      <c r="V514" s="45">
        <f t="shared" si="134"/>
        <v>0</v>
      </c>
      <c r="W514" s="45">
        <f t="shared" si="135"/>
        <v>0</v>
      </c>
      <c r="X514" s="45">
        <f t="shared" si="136"/>
        <v>0</v>
      </c>
      <c r="Y514" s="45">
        <f t="shared" si="137"/>
        <v>0</v>
      </c>
      <c r="Z514" s="45">
        <f t="shared" si="138"/>
        <v>0</v>
      </c>
      <c r="AA514" s="45">
        <f t="shared" si="139"/>
        <v>0</v>
      </c>
      <c r="AB514" s="45">
        <f t="shared" si="140"/>
        <v>0</v>
      </c>
      <c r="AC514" s="45">
        <f t="shared" si="141"/>
        <v>0</v>
      </c>
      <c r="AD514" s="45">
        <f t="shared" si="142"/>
        <v>0</v>
      </c>
      <c r="AE514" s="45">
        <f t="shared" si="143"/>
        <v>0</v>
      </c>
      <c r="AF514" s="45">
        <f t="shared" si="144"/>
        <v>0</v>
      </c>
      <c r="AG514" s="45">
        <f t="shared" si="145"/>
        <v>0</v>
      </c>
      <c r="AH514" s="45">
        <f t="shared" si="146"/>
        <v>0</v>
      </c>
      <c r="AI514" s="45">
        <f t="shared" si="147"/>
        <v>0</v>
      </c>
      <c r="AJ514" s="45">
        <f t="shared" si="148"/>
        <v>0</v>
      </c>
      <c r="AK514" s="45">
        <f t="shared" si="149"/>
        <v>0</v>
      </c>
      <c r="AL514" s="45">
        <f t="shared" si="150"/>
        <v>0</v>
      </c>
      <c r="AM514" s="45">
        <f t="shared" si="151"/>
        <v>0</v>
      </c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</row>
    <row r="515" spans="1:63">
      <c r="A515" s="43"/>
      <c r="B515" s="43"/>
      <c r="C515" s="101"/>
      <c r="D515" s="101"/>
      <c r="E515" s="101"/>
      <c r="F515" s="102"/>
      <c r="G515" s="103"/>
      <c r="H515" s="102"/>
      <c r="I515" s="102"/>
      <c r="J515" s="102"/>
      <c r="K515" s="102"/>
      <c r="L515" s="102" t="e">
        <f>IF(J515="WAT",IF(I515="PS","Pumped Storage","Hydro"),VLOOKUP(J515,Instructions!$E$3:$F$42,2,FALSE))</f>
        <v>#N/A</v>
      </c>
      <c r="M515" s="104"/>
      <c r="N515" s="104"/>
      <c r="O515" s="105"/>
      <c r="P515" s="45"/>
      <c r="Q515" s="45"/>
      <c r="R515" s="45">
        <f t="shared" si="132"/>
        <v>0</v>
      </c>
      <c r="S515" s="45">
        <f t="shared" si="154"/>
        <v>0</v>
      </c>
      <c r="T515" s="45">
        <f t="shared" si="154"/>
        <v>0</v>
      </c>
      <c r="U515" s="45">
        <f t="shared" si="133"/>
        <v>0</v>
      </c>
      <c r="V515" s="45">
        <f t="shared" si="134"/>
        <v>0</v>
      </c>
      <c r="W515" s="45">
        <f t="shared" si="135"/>
        <v>0</v>
      </c>
      <c r="X515" s="45">
        <f t="shared" si="136"/>
        <v>0</v>
      </c>
      <c r="Y515" s="45">
        <f t="shared" si="137"/>
        <v>0</v>
      </c>
      <c r="Z515" s="45">
        <f t="shared" si="138"/>
        <v>0</v>
      </c>
      <c r="AA515" s="45">
        <f t="shared" si="139"/>
        <v>0</v>
      </c>
      <c r="AB515" s="45">
        <f t="shared" si="140"/>
        <v>0</v>
      </c>
      <c r="AC515" s="45">
        <f t="shared" si="141"/>
        <v>0</v>
      </c>
      <c r="AD515" s="45">
        <f t="shared" si="142"/>
        <v>0</v>
      </c>
      <c r="AE515" s="45">
        <f t="shared" si="143"/>
        <v>0</v>
      </c>
      <c r="AF515" s="45">
        <f t="shared" si="144"/>
        <v>0</v>
      </c>
      <c r="AG515" s="45">
        <f t="shared" si="145"/>
        <v>0</v>
      </c>
      <c r="AH515" s="45">
        <f t="shared" si="146"/>
        <v>0</v>
      </c>
      <c r="AI515" s="45">
        <f t="shared" si="147"/>
        <v>0</v>
      </c>
      <c r="AJ515" s="45">
        <f t="shared" si="148"/>
        <v>0</v>
      </c>
      <c r="AK515" s="45">
        <f t="shared" si="149"/>
        <v>0</v>
      </c>
      <c r="AL515" s="45">
        <f t="shared" si="150"/>
        <v>0</v>
      </c>
      <c r="AM515" s="45">
        <f t="shared" si="151"/>
        <v>0</v>
      </c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</row>
    <row r="516" spans="1:63">
      <c r="A516" s="43"/>
      <c r="B516" s="43"/>
      <c r="C516" s="101"/>
      <c r="D516" s="101"/>
      <c r="E516" s="101"/>
      <c r="F516" s="102"/>
      <c r="G516" s="103"/>
      <c r="H516" s="102"/>
      <c r="I516" s="102"/>
      <c r="J516" s="102"/>
      <c r="K516" s="102"/>
      <c r="L516" s="102" t="e">
        <f>IF(J516="WAT",IF(I516="PS","Pumped Storage","Hydro"),VLOOKUP(J516,Instructions!$E$3:$F$42,2,FALSE))</f>
        <v>#N/A</v>
      </c>
      <c r="M516" s="104"/>
      <c r="N516" s="104"/>
      <c r="O516" s="105"/>
      <c r="P516" s="45"/>
      <c r="Q516" s="45"/>
      <c r="R516" s="45">
        <f t="shared" ref="R516:R579" si="155">P516</f>
        <v>0</v>
      </c>
      <c r="S516" s="45">
        <f t="shared" si="154"/>
        <v>0</v>
      </c>
      <c r="T516" s="45">
        <f t="shared" si="154"/>
        <v>0</v>
      </c>
      <c r="U516" s="45">
        <f t="shared" ref="U516:U579" si="156">T516</f>
        <v>0</v>
      </c>
      <c r="V516" s="45">
        <f t="shared" ref="V516:V579" si="157">U516</f>
        <v>0</v>
      </c>
      <c r="W516" s="45">
        <f t="shared" ref="W516:W579" si="158">V516</f>
        <v>0</v>
      </c>
      <c r="X516" s="45">
        <f t="shared" ref="X516:X579" si="159">W516</f>
        <v>0</v>
      </c>
      <c r="Y516" s="45">
        <f t="shared" ref="Y516:Y579" si="160">X516</f>
        <v>0</v>
      </c>
      <c r="Z516" s="45">
        <f t="shared" ref="Z516:Z579" si="161">Y516</f>
        <v>0</v>
      </c>
      <c r="AA516" s="45">
        <f t="shared" ref="AA516:AA579" si="162">Z516</f>
        <v>0</v>
      </c>
      <c r="AB516" s="45">
        <f t="shared" ref="AB516:AB579" si="163">AA516</f>
        <v>0</v>
      </c>
      <c r="AC516" s="45">
        <f t="shared" ref="AC516:AC579" si="164">Q516</f>
        <v>0</v>
      </c>
      <c r="AD516" s="45">
        <f t="shared" ref="AD516:AD579" si="165">AC516</f>
        <v>0</v>
      </c>
      <c r="AE516" s="45">
        <f t="shared" ref="AE516:AE579" si="166">AD516</f>
        <v>0</v>
      </c>
      <c r="AF516" s="45">
        <f t="shared" ref="AF516:AF579" si="167">AE516</f>
        <v>0</v>
      </c>
      <c r="AG516" s="45">
        <f t="shared" ref="AG516:AG579" si="168">AF516</f>
        <v>0</v>
      </c>
      <c r="AH516" s="45">
        <f t="shared" ref="AH516:AH579" si="169">AG516</f>
        <v>0</v>
      </c>
      <c r="AI516" s="45">
        <f t="shared" ref="AI516:AI579" si="170">AH516</f>
        <v>0</v>
      </c>
      <c r="AJ516" s="45">
        <f t="shared" ref="AJ516:AJ579" si="171">AI516</f>
        <v>0</v>
      </c>
      <c r="AK516" s="45">
        <f t="shared" ref="AK516:AK579" si="172">AJ516</f>
        <v>0</v>
      </c>
      <c r="AL516" s="45">
        <f t="shared" ref="AL516:AL579" si="173">AK516</f>
        <v>0</v>
      </c>
      <c r="AM516" s="45">
        <f t="shared" ref="AM516:AM579" si="174">AL516</f>
        <v>0</v>
      </c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</row>
    <row r="517" spans="1:63">
      <c r="A517" s="43"/>
      <c r="B517" s="43"/>
      <c r="C517" s="101"/>
      <c r="D517" s="101"/>
      <c r="E517" s="101"/>
      <c r="F517" s="102"/>
      <c r="G517" s="103"/>
      <c r="H517" s="102"/>
      <c r="I517" s="102"/>
      <c r="J517" s="102"/>
      <c r="K517" s="102"/>
      <c r="L517" s="102" t="e">
        <f>IF(J517="WAT",IF(I517="PS","Pumped Storage","Hydro"),VLOOKUP(J517,Instructions!$E$3:$F$42,2,FALSE))</f>
        <v>#N/A</v>
      </c>
      <c r="M517" s="104"/>
      <c r="N517" s="104"/>
      <c r="O517" s="105"/>
      <c r="P517" s="45"/>
      <c r="Q517" s="45"/>
      <c r="R517" s="45">
        <f t="shared" si="155"/>
        <v>0</v>
      </c>
      <c r="S517" s="45">
        <f t="shared" si="154"/>
        <v>0</v>
      </c>
      <c r="T517" s="45">
        <f t="shared" si="154"/>
        <v>0</v>
      </c>
      <c r="U517" s="45">
        <f t="shared" si="156"/>
        <v>0</v>
      </c>
      <c r="V517" s="45">
        <f t="shared" si="157"/>
        <v>0</v>
      </c>
      <c r="W517" s="45">
        <f t="shared" si="158"/>
        <v>0</v>
      </c>
      <c r="X517" s="45">
        <f t="shared" si="159"/>
        <v>0</v>
      </c>
      <c r="Y517" s="45">
        <f t="shared" si="160"/>
        <v>0</v>
      </c>
      <c r="Z517" s="45">
        <f t="shared" si="161"/>
        <v>0</v>
      </c>
      <c r="AA517" s="45">
        <f t="shared" si="162"/>
        <v>0</v>
      </c>
      <c r="AB517" s="45">
        <f t="shared" si="163"/>
        <v>0</v>
      </c>
      <c r="AC517" s="45">
        <f t="shared" si="164"/>
        <v>0</v>
      </c>
      <c r="AD517" s="45">
        <f t="shared" si="165"/>
        <v>0</v>
      </c>
      <c r="AE517" s="45">
        <f t="shared" si="166"/>
        <v>0</v>
      </c>
      <c r="AF517" s="45">
        <f t="shared" si="167"/>
        <v>0</v>
      </c>
      <c r="AG517" s="45">
        <f t="shared" si="168"/>
        <v>0</v>
      </c>
      <c r="AH517" s="45">
        <f t="shared" si="169"/>
        <v>0</v>
      </c>
      <c r="AI517" s="45">
        <f t="shared" si="170"/>
        <v>0</v>
      </c>
      <c r="AJ517" s="45">
        <f t="shared" si="171"/>
        <v>0</v>
      </c>
      <c r="AK517" s="45">
        <f t="shared" si="172"/>
        <v>0</v>
      </c>
      <c r="AL517" s="45">
        <f t="shared" si="173"/>
        <v>0</v>
      </c>
      <c r="AM517" s="45">
        <f t="shared" si="174"/>
        <v>0</v>
      </c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</row>
    <row r="518" spans="1:63">
      <c r="A518" s="43"/>
      <c r="B518" s="43"/>
      <c r="C518" s="101"/>
      <c r="D518" s="101"/>
      <c r="E518" s="101"/>
      <c r="F518" s="102"/>
      <c r="G518" s="103"/>
      <c r="H518" s="102"/>
      <c r="I518" s="102"/>
      <c r="J518" s="102"/>
      <c r="K518" s="102"/>
      <c r="L518" s="102" t="e">
        <f>IF(J518="WAT",IF(I518="PS","Pumped Storage","Hydro"),VLOOKUP(J518,Instructions!$E$3:$F$42,2,FALSE))</f>
        <v>#N/A</v>
      </c>
      <c r="M518" s="104"/>
      <c r="N518" s="104"/>
      <c r="O518" s="105"/>
      <c r="P518" s="45"/>
      <c r="Q518" s="45"/>
      <c r="R518" s="45">
        <f t="shared" si="155"/>
        <v>0</v>
      </c>
      <c r="S518" s="45">
        <f t="shared" si="154"/>
        <v>0</v>
      </c>
      <c r="T518" s="45">
        <f t="shared" si="154"/>
        <v>0</v>
      </c>
      <c r="U518" s="45">
        <f t="shared" si="156"/>
        <v>0</v>
      </c>
      <c r="V518" s="45">
        <f t="shared" si="157"/>
        <v>0</v>
      </c>
      <c r="W518" s="45">
        <f t="shared" si="158"/>
        <v>0</v>
      </c>
      <c r="X518" s="45">
        <f t="shared" si="159"/>
        <v>0</v>
      </c>
      <c r="Y518" s="45">
        <f t="shared" si="160"/>
        <v>0</v>
      </c>
      <c r="Z518" s="45">
        <f t="shared" si="161"/>
        <v>0</v>
      </c>
      <c r="AA518" s="45">
        <f t="shared" si="162"/>
        <v>0</v>
      </c>
      <c r="AB518" s="45">
        <f t="shared" si="163"/>
        <v>0</v>
      </c>
      <c r="AC518" s="45">
        <f t="shared" si="164"/>
        <v>0</v>
      </c>
      <c r="AD518" s="45">
        <f t="shared" si="165"/>
        <v>0</v>
      </c>
      <c r="AE518" s="45">
        <f t="shared" si="166"/>
        <v>0</v>
      </c>
      <c r="AF518" s="45">
        <f t="shared" si="167"/>
        <v>0</v>
      </c>
      <c r="AG518" s="45">
        <f t="shared" si="168"/>
        <v>0</v>
      </c>
      <c r="AH518" s="45">
        <f t="shared" si="169"/>
        <v>0</v>
      </c>
      <c r="AI518" s="45">
        <f t="shared" si="170"/>
        <v>0</v>
      </c>
      <c r="AJ518" s="45">
        <f t="shared" si="171"/>
        <v>0</v>
      </c>
      <c r="AK518" s="45">
        <f t="shared" si="172"/>
        <v>0</v>
      </c>
      <c r="AL518" s="45">
        <f t="shared" si="173"/>
        <v>0</v>
      </c>
      <c r="AM518" s="45">
        <f t="shared" si="174"/>
        <v>0</v>
      </c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</row>
    <row r="519" spans="1:63">
      <c r="A519" s="43"/>
      <c r="B519" s="43"/>
      <c r="C519" s="101"/>
      <c r="D519" s="101"/>
      <c r="E519" s="101"/>
      <c r="F519" s="102"/>
      <c r="G519" s="103"/>
      <c r="H519" s="102"/>
      <c r="I519" s="102"/>
      <c r="J519" s="102"/>
      <c r="K519" s="102"/>
      <c r="L519" s="102" t="e">
        <f>IF(J519="WAT",IF(I519="PS","Pumped Storage","Hydro"),VLOOKUP(J519,Instructions!$E$3:$F$42,2,FALSE))</f>
        <v>#N/A</v>
      </c>
      <c r="M519" s="104"/>
      <c r="N519" s="104"/>
      <c r="O519" s="105"/>
      <c r="P519" s="45"/>
      <c r="Q519" s="45"/>
      <c r="R519" s="45">
        <f t="shared" si="155"/>
        <v>0</v>
      </c>
      <c r="S519" s="45">
        <f t="shared" si="154"/>
        <v>0</v>
      </c>
      <c r="T519" s="45">
        <f t="shared" si="154"/>
        <v>0</v>
      </c>
      <c r="U519" s="45">
        <f t="shared" si="156"/>
        <v>0</v>
      </c>
      <c r="V519" s="45">
        <f t="shared" si="157"/>
        <v>0</v>
      </c>
      <c r="W519" s="45">
        <f t="shared" si="158"/>
        <v>0</v>
      </c>
      <c r="X519" s="45">
        <f t="shared" si="159"/>
        <v>0</v>
      </c>
      <c r="Y519" s="45">
        <f t="shared" si="160"/>
        <v>0</v>
      </c>
      <c r="Z519" s="45">
        <f t="shared" si="161"/>
        <v>0</v>
      </c>
      <c r="AA519" s="45">
        <f t="shared" si="162"/>
        <v>0</v>
      </c>
      <c r="AB519" s="45">
        <f t="shared" si="163"/>
        <v>0</v>
      </c>
      <c r="AC519" s="45">
        <f t="shared" si="164"/>
        <v>0</v>
      </c>
      <c r="AD519" s="45">
        <f t="shared" si="165"/>
        <v>0</v>
      </c>
      <c r="AE519" s="45">
        <f t="shared" si="166"/>
        <v>0</v>
      </c>
      <c r="AF519" s="45">
        <f t="shared" si="167"/>
        <v>0</v>
      </c>
      <c r="AG519" s="45">
        <f t="shared" si="168"/>
        <v>0</v>
      </c>
      <c r="AH519" s="45">
        <f t="shared" si="169"/>
        <v>0</v>
      </c>
      <c r="AI519" s="45">
        <f t="shared" si="170"/>
        <v>0</v>
      </c>
      <c r="AJ519" s="45">
        <f t="shared" si="171"/>
        <v>0</v>
      </c>
      <c r="AK519" s="45">
        <f t="shared" si="172"/>
        <v>0</v>
      </c>
      <c r="AL519" s="45">
        <f t="shared" si="173"/>
        <v>0</v>
      </c>
      <c r="AM519" s="45">
        <f t="shared" si="174"/>
        <v>0</v>
      </c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</row>
    <row r="520" spans="1:63">
      <c r="A520" s="43"/>
      <c r="B520" s="43"/>
      <c r="C520" s="101"/>
      <c r="D520" s="101"/>
      <c r="E520" s="101"/>
      <c r="F520" s="102"/>
      <c r="G520" s="103"/>
      <c r="H520" s="102"/>
      <c r="I520" s="102"/>
      <c r="J520" s="102"/>
      <c r="K520" s="102"/>
      <c r="L520" s="102" t="e">
        <f>IF(J520="WAT",IF(I520="PS","Pumped Storage","Hydro"),VLOOKUP(J520,Instructions!$E$3:$F$42,2,FALSE))</f>
        <v>#N/A</v>
      </c>
      <c r="M520" s="104"/>
      <c r="N520" s="104"/>
      <c r="O520" s="105"/>
      <c r="P520" s="45"/>
      <c r="Q520" s="45"/>
      <c r="R520" s="45">
        <f t="shared" si="155"/>
        <v>0</v>
      </c>
      <c r="S520" s="45">
        <f t="shared" si="154"/>
        <v>0</v>
      </c>
      <c r="T520" s="45">
        <f t="shared" si="154"/>
        <v>0</v>
      </c>
      <c r="U520" s="45">
        <f t="shared" si="156"/>
        <v>0</v>
      </c>
      <c r="V520" s="45">
        <f t="shared" si="157"/>
        <v>0</v>
      </c>
      <c r="W520" s="45">
        <f t="shared" si="158"/>
        <v>0</v>
      </c>
      <c r="X520" s="45">
        <f t="shared" si="159"/>
        <v>0</v>
      </c>
      <c r="Y520" s="45">
        <f t="shared" si="160"/>
        <v>0</v>
      </c>
      <c r="Z520" s="45">
        <f t="shared" si="161"/>
        <v>0</v>
      </c>
      <c r="AA520" s="45">
        <f t="shared" si="162"/>
        <v>0</v>
      </c>
      <c r="AB520" s="45">
        <f t="shared" si="163"/>
        <v>0</v>
      </c>
      <c r="AC520" s="45">
        <f t="shared" si="164"/>
        <v>0</v>
      </c>
      <c r="AD520" s="45">
        <f t="shared" si="165"/>
        <v>0</v>
      </c>
      <c r="AE520" s="45">
        <f t="shared" si="166"/>
        <v>0</v>
      </c>
      <c r="AF520" s="45">
        <f t="shared" si="167"/>
        <v>0</v>
      </c>
      <c r="AG520" s="45">
        <f t="shared" si="168"/>
        <v>0</v>
      </c>
      <c r="AH520" s="45">
        <f t="shared" si="169"/>
        <v>0</v>
      </c>
      <c r="AI520" s="45">
        <f t="shared" si="170"/>
        <v>0</v>
      </c>
      <c r="AJ520" s="45">
        <f t="shared" si="171"/>
        <v>0</v>
      </c>
      <c r="AK520" s="45">
        <f t="shared" si="172"/>
        <v>0</v>
      </c>
      <c r="AL520" s="45">
        <f t="shared" si="173"/>
        <v>0</v>
      </c>
      <c r="AM520" s="45">
        <f t="shared" si="174"/>
        <v>0</v>
      </c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</row>
    <row r="521" spans="1:63">
      <c r="A521" s="43"/>
      <c r="B521" s="43"/>
      <c r="C521" s="101"/>
      <c r="D521" s="101"/>
      <c r="E521" s="101"/>
      <c r="F521" s="102"/>
      <c r="G521" s="103"/>
      <c r="H521" s="102"/>
      <c r="I521" s="102"/>
      <c r="J521" s="102"/>
      <c r="K521" s="102"/>
      <c r="L521" s="102" t="e">
        <f>IF(J521="WAT",IF(I521="PS","Pumped Storage","Hydro"),VLOOKUP(J521,Instructions!$E$3:$F$42,2,FALSE))</f>
        <v>#N/A</v>
      </c>
      <c r="M521" s="104"/>
      <c r="N521" s="104"/>
      <c r="O521" s="105"/>
      <c r="P521" s="45"/>
      <c r="Q521" s="45"/>
      <c r="R521" s="45">
        <f t="shared" si="155"/>
        <v>0</v>
      </c>
      <c r="S521" s="45">
        <f t="shared" si="154"/>
        <v>0</v>
      </c>
      <c r="T521" s="45">
        <f t="shared" si="154"/>
        <v>0</v>
      </c>
      <c r="U521" s="45">
        <f t="shared" si="156"/>
        <v>0</v>
      </c>
      <c r="V521" s="45">
        <f t="shared" si="157"/>
        <v>0</v>
      </c>
      <c r="W521" s="45">
        <f t="shared" si="158"/>
        <v>0</v>
      </c>
      <c r="X521" s="45">
        <f t="shared" si="159"/>
        <v>0</v>
      </c>
      <c r="Y521" s="45">
        <f t="shared" si="160"/>
        <v>0</v>
      </c>
      <c r="Z521" s="45">
        <f t="shared" si="161"/>
        <v>0</v>
      </c>
      <c r="AA521" s="45">
        <f t="shared" si="162"/>
        <v>0</v>
      </c>
      <c r="AB521" s="45">
        <f t="shared" si="163"/>
        <v>0</v>
      </c>
      <c r="AC521" s="45">
        <f t="shared" si="164"/>
        <v>0</v>
      </c>
      <c r="AD521" s="45">
        <f t="shared" si="165"/>
        <v>0</v>
      </c>
      <c r="AE521" s="45">
        <f t="shared" si="166"/>
        <v>0</v>
      </c>
      <c r="AF521" s="45">
        <f t="shared" si="167"/>
        <v>0</v>
      </c>
      <c r="AG521" s="45">
        <f t="shared" si="168"/>
        <v>0</v>
      </c>
      <c r="AH521" s="45">
        <f t="shared" si="169"/>
        <v>0</v>
      </c>
      <c r="AI521" s="45">
        <f t="shared" si="170"/>
        <v>0</v>
      </c>
      <c r="AJ521" s="45">
        <f t="shared" si="171"/>
        <v>0</v>
      </c>
      <c r="AK521" s="45">
        <f t="shared" si="172"/>
        <v>0</v>
      </c>
      <c r="AL521" s="45">
        <f t="shared" si="173"/>
        <v>0</v>
      </c>
      <c r="AM521" s="45">
        <f t="shared" si="174"/>
        <v>0</v>
      </c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</row>
    <row r="522" spans="1:63">
      <c r="A522" s="43"/>
      <c r="B522" s="43"/>
      <c r="C522" s="101"/>
      <c r="D522" s="101"/>
      <c r="E522" s="101"/>
      <c r="F522" s="102"/>
      <c r="G522" s="103"/>
      <c r="H522" s="102"/>
      <c r="I522" s="102"/>
      <c r="J522" s="102"/>
      <c r="K522" s="102"/>
      <c r="L522" s="102" t="e">
        <f>IF(J522="WAT",IF(I522="PS","Pumped Storage","Hydro"),VLOOKUP(J522,Instructions!$E$3:$F$42,2,FALSE))</f>
        <v>#N/A</v>
      </c>
      <c r="M522" s="104"/>
      <c r="N522" s="104"/>
      <c r="O522" s="105"/>
      <c r="P522" s="45"/>
      <c r="Q522" s="45"/>
      <c r="R522" s="45">
        <f t="shared" si="155"/>
        <v>0</v>
      </c>
      <c r="S522" s="45">
        <f t="shared" si="154"/>
        <v>0</v>
      </c>
      <c r="T522" s="45">
        <f t="shared" si="154"/>
        <v>0</v>
      </c>
      <c r="U522" s="45">
        <f t="shared" si="156"/>
        <v>0</v>
      </c>
      <c r="V522" s="45">
        <f t="shared" si="157"/>
        <v>0</v>
      </c>
      <c r="W522" s="45">
        <f t="shared" si="158"/>
        <v>0</v>
      </c>
      <c r="X522" s="45">
        <f t="shared" si="159"/>
        <v>0</v>
      </c>
      <c r="Y522" s="45">
        <f t="shared" si="160"/>
        <v>0</v>
      </c>
      <c r="Z522" s="45">
        <f t="shared" si="161"/>
        <v>0</v>
      </c>
      <c r="AA522" s="45">
        <f t="shared" si="162"/>
        <v>0</v>
      </c>
      <c r="AB522" s="45">
        <f t="shared" si="163"/>
        <v>0</v>
      </c>
      <c r="AC522" s="45">
        <f t="shared" si="164"/>
        <v>0</v>
      </c>
      <c r="AD522" s="45">
        <f t="shared" si="165"/>
        <v>0</v>
      </c>
      <c r="AE522" s="45">
        <f t="shared" si="166"/>
        <v>0</v>
      </c>
      <c r="AF522" s="45">
        <f t="shared" si="167"/>
        <v>0</v>
      </c>
      <c r="AG522" s="45">
        <f t="shared" si="168"/>
        <v>0</v>
      </c>
      <c r="AH522" s="45">
        <f t="shared" si="169"/>
        <v>0</v>
      </c>
      <c r="AI522" s="45">
        <f t="shared" si="170"/>
        <v>0</v>
      </c>
      <c r="AJ522" s="45">
        <f t="shared" si="171"/>
        <v>0</v>
      </c>
      <c r="AK522" s="45">
        <f t="shared" si="172"/>
        <v>0</v>
      </c>
      <c r="AL522" s="45">
        <f t="shared" si="173"/>
        <v>0</v>
      </c>
      <c r="AM522" s="45">
        <f t="shared" si="174"/>
        <v>0</v>
      </c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</row>
    <row r="523" spans="1:63">
      <c r="A523" s="43"/>
      <c r="B523" s="43"/>
      <c r="C523" s="101"/>
      <c r="D523" s="101"/>
      <c r="E523" s="101"/>
      <c r="F523" s="102"/>
      <c r="G523" s="103"/>
      <c r="H523" s="102"/>
      <c r="I523" s="102"/>
      <c r="J523" s="102"/>
      <c r="K523" s="102"/>
      <c r="L523" s="102" t="e">
        <f>IF(J523="WAT",IF(I523="PS","Pumped Storage","Hydro"),VLOOKUP(J523,Instructions!$E$3:$F$42,2,FALSE))</f>
        <v>#N/A</v>
      </c>
      <c r="M523" s="104"/>
      <c r="N523" s="104"/>
      <c r="O523" s="105"/>
      <c r="P523" s="45"/>
      <c r="Q523" s="45"/>
      <c r="R523" s="45">
        <f t="shared" si="155"/>
        <v>0</v>
      </c>
      <c r="S523" s="45">
        <f t="shared" ref="S523:T542" si="175">R523</f>
        <v>0</v>
      </c>
      <c r="T523" s="45">
        <f t="shared" si="175"/>
        <v>0</v>
      </c>
      <c r="U523" s="45">
        <f t="shared" si="156"/>
        <v>0</v>
      </c>
      <c r="V523" s="45">
        <f t="shared" si="157"/>
        <v>0</v>
      </c>
      <c r="W523" s="45">
        <f t="shared" si="158"/>
        <v>0</v>
      </c>
      <c r="X523" s="45">
        <f t="shared" si="159"/>
        <v>0</v>
      </c>
      <c r="Y523" s="45">
        <f t="shared" si="160"/>
        <v>0</v>
      </c>
      <c r="Z523" s="45">
        <f t="shared" si="161"/>
        <v>0</v>
      </c>
      <c r="AA523" s="45">
        <f t="shared" si="162"/>
        <v>0</v>
      </c>
      <c r="AB523" s="45">
        <f t="shared" si="163"/>
        <v>0</v>
      </c>
      <c r="AC523" s="45">
        <f t="shared" si="164"/>
        <v>0</v>
      </c>
      <c r="AD523" s="45">
        <f t="shared" si="165"/>
        <v>0</v>
      </c>
      <c r="AE523" s="45">
        <f t="shared" si="166"/>
        <v>0</v>
      </c>
      <c r="AF523" s="45">
        <f t="shared" si="167"/>
        <v>0</v>
      </c>
      <c r="AG523" s="45">
        <f t="shared" si="168"/>
        <v>0</v>
      </c>
      <c r="AH523" s="45">
        <f t="shared" si="169"/>
        <v>0</v>
      </c>
      <c r="AI523" s="45">
        <f t="shared" si="170"/>
        <v>0</v>
      </c>
      <c r="AJ523" s="45">
        <f t="shared" si="171"/>
        <v>0</v>
      </c>
      <c r="AK523" s="45">
        <f t="shared" si="172"/>
        <v>0</v>
      </c>
      <c r="AL523" s="45">
        <f t="shared" si="173"/>
        <v>0</v>
      </c>
      <c r="AM523" s="45">
        <f t="shared" si="174"/>
        <v>0</v>
      </c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</row>
    <row r="524" spans="1:63">
      <c r="A524" s="43"/>
      <c r="B524" s="43"/>
      <c r="C524" s="101"/>
      <c r="D524" s="101"/>
      <c r="E524" s="101"/>
      <c r="F524" s="102"/>
      <c r="G524" s="103"/>
      <c r="H524" s="102"/>
      <c r="I524" s="102"/>
      <c r="J524" s="102"/>
      <c r="K524" s="102"/>
      <c r="L524" s="102" t="e">
        <f>IF(J524="WAT",IF(I524="PS","Pumped Storage","Hydro"),VLOOKUP(J524,Instructions!$E$3:$F$42,2,FALSE))</f>
        <v>#N/A</v>
      </c>
      <c r="M524" s="104"/>
      <c r="N524" s="104"/>
      <c r="O524" s="105"/>
      <c r="P524" s="45"/>
      <c r="Q524" s="45"/>
      <c r="R524" s="45">
        <f t="shared" si="155"/>
        <v>0</v>
      </c>
      <c r="S524" s="45">
        <f t="shared" si="175"/>
        <v>0</v>
      </c>
      <c r="T524" s="45">
        <f t="shared" si="175"/>
        <v>0</v>
      </c>
      <c r="U524" s="45">
        <f t="shared" si="156"/>
        <v>0</v>
      </c>
      <c r="V524" s="45">
        <f t="shared" si="157"/>
        <v>0</v>
      </c>
      <c r="W524" s="45">
        <f t="shared" si="158"/>
        <v>0</v>
      </c>
      <c r="X524" s="45">
        <f t="shared" si="159"/>
        <v>0</v>
      </c>
      <c r="Y524" s="45">
        <f t="shared" si="160"/>
        <v>0</v>
      </c>
      <c r="Z524" s="45">
        <f t="shared" si="161"/>
        <v>0</v>
      </c>
      <c r="AA524" s="45">
        <f t="shared" si="162"/>
        <v>0</v>
      </c>
      <c r="AB524" s="45">
        <f t="shared" si="163"/>
        <v>0</v>
      </c>
      <c r="AC524" s="45">
        <f t="shared" si="164"/>
        <v>0</v>
      </c>
      <c r="AD524" s="45">
        <f t="shared" si="165"/>
        <v>0</v>
      </c>
      <c r="AE524" s="45">
        <f t="shared" si="166"/>
        <v>0</v>
      </c>
      <c r="AF524" s="45">
        <f t="shared" si="167"/>
        <v>0</v>
      </c>
      <c r="AG524" s="45">
        <f t="shared" si="168"/>
        <v>0</v>
      </c>
      <c r="AH524" s="45">
        <f t="shared" si="169"/>
        <v>0</v>
      </c>
      <c r="AI524" s="45">
        <f t="shared" si="170"/>
        <v>0</v>
      </c>
      <c r="AJ524" s="45">
        <f t="shared" si="171"/>
        <v>0</v>
      </c>
      <c r="AK524" s="45">
        <f t="shared" si="172"/>
        <v>0</v>
      </c>
      <c r="AL524" s="45">
        <f t="shared" si="173"/>
        <v>0</v>
      </c>
      <c r="AM524" s="45">
        <f t="shared" si="174"/>
        <v>0</v>
      </c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</row>
    <row r="525" spans="1:63">
      <c r="A525" s="43"/>
      <c r="B525" s="43"/>
      <c r="C525" s="101"/>
      <c r="D525" s="101"/>
      <c r="E525" s="101"/>
      <c r="F525" s="102"/>
      <c r="G525" s="103"/>
      <c r="H525" s="102"/>
      <c r="I525" s="102"/>
      <c r="J525" s="102"/>
      <c r="K525" s="102"/>
      <c r="L525" s="102" t="e">
        <f>IF(J525="WAT",IF(I525="PS","Pumped Storage","Hydro"),VLOOKUP(J525,Instructions!$E$3:$F$42,2,FALSE))</f>
        <v>#N/A</v>
      </c>
      <c r="M525" s="104"/>
      <c r="N525" s="104"/>
      <c r="O525" s="105"/>
      <c r="P525" s="45"/>
      <c r="Q525" s="45"/>
      <c r="R525" s="45">
        <f t="shared" si="155"/>
        <v>0</v>
      </c>
      <c r="S525" s="45">
        <f t="shared" si="175"/>
        <v>0</v>
      </c>
      <c r="T525" s="45">
        <f t="shared" si="175"/>
        <v>0</v>
      </c>
      <c r="U525" s="45">
        <f t="shared" si="156"/>
        <v>0</v>
      </c>
      <c r="V525" s="45">
        <f t="shared" si="157"/>
        <v>0</v>
      </c>
      <c r="W525" s="45">
        <f t="shared" si="158"/>
        <v>0</v>
      </c>
      <c r="X525" s="45">
        <f t="shared" si="159"/>
        <v>0</v>
      </c>
      <c r="Y525" s="45">
        <f t="shared" si="160"/>
        <v>0</v>
      </c>
      <c r="Z525" s="45">
        <f t="shared" si="161"/>
        <v>0</v>
      </c>
      <c r="AA525" s="45">
        <f t="shared" si="162"/>
        <v>0</v>
      </c>
      <c r="AB525" s="45">
        <f t="shared" si="163"/>
        <v>0</v>
      </c>
      <c r="AC525" s="45">
        <f t="shared" si="164"/>
        <v>0</v>
      </c>
      <c r="AD525" s="45">
        <f t="shared" si="165"/>
        <v>0</v>
      </c>
      <c r="AE525" s="45">
        <f t="shared" si="166"/>
        <v>0</v>
      </c>
      <c r="AF525" s="45">
        <f t="shared" si="167"/>
        <v>0</v>
      </c>
      <c r="AG525" s="45">
        <f t="shared" si="168"/>
        <v>0</v>
      </c>
      <c r="AH525" s="45">
        <f t="shared" si="169"/>
        <v>0</v>
      </c>
      <c r="AI525" s="45">
        <f t="shared" si="170"/>
        <v>0</v>
      </c>
      <c r="AJ525" s="45">
        <f t="shared" si="171"/>
        <v>0</v>
      </c>
      <c r="AK525" s="45">
        <f t="shared" si="172"/>
        <v>0</v>
      </c>
      <c r="AL525" s="45">
        <f t="shared" si="173"/>
        <v>0</v>
      </c>
      <c r="AM525" s="45">
        <f t="shared" si="174"/>
        <v>0</v>
      </c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</row>
    <row r="526" spans="1:63">
      <c r="A526" s="43"/>
      <c r="B526" s="43"/>
      <c r="C526" s="101"/>
      <c r="D526" s="101"/>
      <c r="E526" s="101"/>
      <c r="F526" s="102"/>
      <c r="G526" s="103"/>
      <c r="H526" s="102"/>
      <c r="I526" s="102"/>
      <c r="J526" s="102"/>
      <c r="K526" s="102"/>
      <c r="L526" s="102" t="e">
        <f>IF(J526="WAT",IF(I526="PS","Pumped Storage","Hydro"),VLOOKUP(J526,Instructions!$E$3:$F$42,2,FALSE))</f>
        <v>#N/A</v>
      </c>
      <c r="M526" s="104"/>
      <c r="N526" s="104"/>
      <c r="O526" s="105"/>
      <c r="P526" s="45"/>
      <c r="Q526" s="45"/>
      <c r="R526" s="45">
        <f t="shared" si="155"/>
        <v>0</v>
      </c>
      <c r="S526" s="45">
        <f t="shared" si="175"/>
        <v>0</v>
      </c>
      <c r="T526" s="45">
        <f t="shared" si="175"/>
        <v>0</v>
      </c>
      <c r="U526" s="45">
        <f t="shared" si="156"/>
        <v>0</v>
      </c>
      <c r="V526" s="45">
        <f t="shared" si="157"/>
        <v>0</v>
      </c>
      <c r="W526" s="45">
        <f t="shared" si="158"/>
        <v>0</v>
      </c>
      <c r="X526" s="45">
        <f t="shared" si="159"/>
        <v>0</v>
      </c>
      <c r="Y526" s="45">
        <f t="shared" si="160"/>
        <v>0</v>
      </c>
      <c r="Z526" s="45">
        <f t="shared" si="161"/>
        <v>0</v>
      </c>
      <c r="AA526" s="45">
        <f t="shared" si="162"/>
        <v>0</v>
      </c>
      <c r="AB526" s="45">
        <f t="shared" si="163"/>
        <v>0</v>
      </c>
      <c r="AC526" s="45">
        <f t="shared" si="164"/>
        <v>0</v>
      </c>
      <c r="AD526" s="45">
        <f t="shared" si="165"/>
        <v>0</v>
      </c>
      <c r="AE526" s="45">
        <f t="shared" si="166"/>
        <v>0</v>
      </c>
      <c r="AF526" s="45">
        <f t="shared" si="167"/>
        <v>0</v>
      </c>
      <c r="AG526" s="45">
        <f t="shared" si="168"/>
        <v>0</v>
      </c>
      <c r="AH526" s="45">
        <f t="shared" si="169"/>
        <v>0</v>
      </c>
      <c r="AI526" s="45">
        <f t="shared" si="170"/>
        <v>0</v>
      </c>
      <c r="AJ526" s="45">
        <f t="shared" si="171"/>
        <v>0</v>
      </c>
      <c r="AK526" s="45">
        <f t="shared" si="172"/>
        <v>0</v>
      </c>
      <c r="AL526" s="45">
        <f t="shared" si="173"/>
        <v>0</v>
      </c>
      <c r="AM526" s="45">
        <f t="shared" si="174"/>
        <v>0</v>
      </c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</row>
    <row r="527" spans="1:63">
      <c r="A527" s="43"/>
      <c r="B527" s="43"/>
      <c r="C527" s="101"/>
      <c r="D527" s="101"/>
      <c r="E527" s="101"/>
      <c r="F527" s="102"/>
      <c r="G527" s="103"/>
      <c r="H527" s="102"/>
      <c r="I527" s="102"/>
      <c r="J527" s="102"/>
      <c r="K527" s="102"/>
      <c r="L527" s="102" t="e">
        <f>IF(J527="WAT",IF(I527="PS","Pumped Storage","Hydro"),VLOOKUP(J527,Instructions!$E$3:$F$42,2,FALSE))</f>
        <v>#N/A</v>
      </c>
      <c r="M527" s="104"/>
      <c r="N527" s="104"/>
      <c r="O527" s="105"/>
      <c r="P527" s="45"/>
      <c r="Q527" s="45"/>
      <c r="R527" s="45">
        <f t="shared" si="155"/>
        <v>0</v>
      </c>
      <c r="S527" s="45">
        <f t="shared" si="175"/>
        <v>0</v>
      </c>
      <c r="T527" s="45">
        <f t="shared" si="175"/>
        <v>0</v>
      </c>
      <c r="U527" s="45">
        <f t="shared" si="156"/>
        <v>0</v>
      </c>
      <c r="V527" s="45">
        <f t="shared" si="157"/>
        <v>0</v>
      </c>
      <c r="W527" s="45">
        <f t="shared" si="158"/>
        <v>0</v>
      </c>
      <c r="X527" s="45">
        <f t="shared" si="159"/>
        <v>0</v>
      </c>
      <c r="Y527" s="45">
        <f t="shared" si="160"/>
        <v>0</v>
      </c>
      <c r="Z527" s="45">
        <f t="shared" si="161"/>
        <v>0</v>
      </c>
      <c r="AA527" s="45">
        <f t="shared" si="162"/>
        <v>0</v>
      </c>
      <c r="AB527" s="45">
        <f t="shared" si="163"/>
        <v>0</v>
      </c>
      <c r="AC527" s="45">
        <f t="shared" si="164"/>
        <v>0</v>
      </c>
      <c r="AD527" s="45">
        <f t="shared" si="165"/>
        <v>0</v>
      </c>
      <c r="AE527" s="45">
        <f t="shared" si="166"/>
        <v>0</v>
      </c>
      <c r="AF527" s="45">
        <f t="shared" si="167"/>
        <v>0</v>
      </c>
      <c r="AG527" s="45">
        <f t="shared" si="168"/>
        <v>0</v>
      </c>
      <c r="AH527" s="45">
        <f t="shared" si="169"/>
        <v>0</v>
      </c>
      <c r="AI527" s="45">
        <f t="shared" si="170"/>
        <v>0</v>
      </c>
      <c r="AJ527" s="45">
        <f t="shared" si="171"/>
        <v>0</v>
      </c>
      <c r="AK527" s="45">
        <f t="shared" si="172"/>
        <v>0</v>
      </c>
      <c r="AL527" s="45">
        <f t="shared" si="173"/>
        <v>0</v>
      </c>
      <c r="AM527" s="45">
        <f t="shared" si="174"/>
        <v>0</v>
      </c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</row>
    <row r="528" spans="1:63">
      <c r="A528" s="43"/>
      <c r="B528" s="43"/>
      <c r="C528" s="101"/>
      <c r="D528" s="101"/>
      <c r="E528" s="101"/>
      <c r="F528" s="102"/>
      <c r="G528" s="103"/>
      <c r="H528" s="102"/>
      <c r="I528" s="102"/>
      <c r="J528" s="102"/>
      <c r="K528" s="102"/>
      <c r="L528" s="102" t="e">
        <f>IF(J528="WAT",IF(I528="PS","Pumped Storage","Hydro"),VLOOKUP(J528,Instructions!$E$3:$F$42,2,FALSE))</f>
        <v>#N/A</v>
      </c>
      <c r="M528" s="104"/>
      <c r="N528" s="104"/>
      <c r="O528" s="105"/>
      <c r="P528" s="45"/>
      <c r="Q528" s="45"/>
      <c r="R528" s="45">
        <f t="shared" si="155"/>
        <v>0</v>
      </c>
      <c r="S528" s="45">
        <f t="shared" si="175"/>
        <v>0</v>
      </c>
      <c r="T528" s="45">
        <f t="shared" si="175"/>
        <v>0</v>
      </c>
      <c r="U528" s="45">
        <f t="shared" si="156"/>
        <v>0</v>
      </c>
      <c r="V528" s="45">
        <f t="shared" si="157"/>
        <v>0</v>
      </c>
      <c r="W528" s="45">
        <f t="shared" si="158"/>
        <v>0</v>
      </c>
      <c r="X528" s="45">
        <f t="shared" si="159"/>
        <v>0</v>
      </c>
      <c r="Y528" s="45">
        <f t="shared" si="160"/>
        <v>0</v>
      </c>
      <c r="Z528" s="45">
        <f t="shared" si="161"/>
        <v>0</v>
      </c>
      <c r="AA528" s="45">
        <f t="shared" si="162"/>
        <v>0</v>
      </c>
      <c r="AB528" s="45">
        <f t="shared" si="163"/>
        <v>0</v>
      </c>
      <c r="AC528" s="45">
        <f t="shared" si="164"/>
        <v>0</v>
      </c>
      <c r="AD528" s="45">
        <f t="shared" si="165"/>
        <v>0</v>
      </c>
      <c r="AE528" s="45">
        <f t="shared" si="166"/>
        <v>0</v>
      </c>
      <c r="AF528" s="45">
        <f t="shared" si="167"/>
        <v>0</v>
      </c>
      <c r="AG528" s="45">
        <f t="shared" si="168"/>
        <v>0</v>
      </c>
      <c r="AH528" s="45">
        <f t="shared" si="169"/>
        <v>0</v>
      </c>
      <c r="AI528" s="45">
        <f t="shared" si="170"/>
        <v>0</v>
      </c>
      <c r="AJ528" s="45">
        <f t="shared" si="171"/>
        <v>0</v>
      </c>
      <c r="AK528" s="45">
        <f t="shared" si="172"/>
        <v>0</v>
      </c>
      <c r="AL528" s="45">
        <f t="shared" si="173"/>
        <v>0</v>
      </c>
      <c r="AM528" s="45">
        <f t="shared" si="174"/>
        <v>0</v>
      </c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</row>
    <row r="529" spans="1:63">
      <c r="A529" s="43"/>
      <c r="B529" s="43"/>
      <c r="C529" s="101"/>
      <c r="D529" s="101"/>
      <c r="E529" s="101"/>
      <c r="F529" s="102"/>
      <c r="G529" s="103"/>
      <c r="H529" s="102"/>
      <c r="I529" s="102"/>
      <c r="J529" s="102"/>
      <c r="K529" s="102"/>
      <c r="L529" s="102" t="e">
        <f>IF(J529="WAT",IF(I529="PS","Pumped Storage","Hydro"),VLOOKUP(J529,Instructions!$E$3:$F$42,2,FALSE))</f>
        <v>#N/A</v>
      </c>
      <c r="M529" s="104"/>
      <c r="N529" s="104"/>
      <c r="O529" s="105"/>
      <c r="P529" s="45"/>
      <c r="Q529" s="45"/>
      <c r="R529" s="45">
        <f t="shared" si="155"/>
        <v>0</v>
      </c>
      <c r="S529" s="45">
        <f t="shared" si="175"/>
        <v>0</v>
      </c>
      <c r="T529" s="45">
        <f t="shared" si="175"/>
        <v>0</v>
      </c>
      <c r="U529" s="45">
        <f t="shared" si="156"/>
        <v>0</v>
      </c>
      <c r="V529" s="45">
        <f t="shared" si="157"/>
        <v>0</v>
      </c>
      <c r="W529" s="45">
        <f t="shared" si="158"/>
        <v>0</v>
      </c>
      <c r="X529" s="45">
        <f t="shared" si="159"/>
        <v>0</v>
      </c>
      <c r="Y529" s="45">
        <f t="shared" si="160"/>
        <v>0</v>
      </c>
      <c r="Z529" s="45">
        <f t="shared" si="161"/>
        <v>0</v>
      </c>
      <c r="AA529" s="45">
        <f t="shared" si="162"/>
        <v>0</v>
      </c>
      <c r="AB529" s="45">
        <f t="shared" si="163"/>
        <v>0</v>
      </c>
      <c r="AC529" s="45">
        <f t="shared" si="164"/>
        <v>0</v>
      </c>
      <c r="AD529" s="45">
        <f t="shared" si="165"/>
        <v>0</v>
      </c>
      <c r="AE529" s="45">
        <f t="shared" si="166"/>
        <v>0</v>
      </c>
      <c r="AF529" s="45">
        <f t="shared" si="167"/>
        <v>0</v>
      </c>
      <c r="AG529" s="45">
        <f t="shared" si="168"/>
        <v>0</v>
      </c>
      <c r="AH529" s="45">
        <f t="shared" si="169"/>
        <v>0</v>
      </c>
      <c r="AI529" s="45">
        <f t="shared" si="170"/>
        <v>0</v>
      </c>
      <c r="AJ529" s="45">
        <f t="shared" si="171"/>
        <v>0</v>
      </c>
      <c r="AK529" s="45">
        <f t="shared" si="172"/>
        <v>0</v>
      </c>
      <c r="AL529" s="45">
        <f t="shared" si="173"/>
        <v>0</v>
      </c>
      <c r="AM529" s="45">
        <f t="shared" si="174"/>
        <v>0</v>
      </c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</row>
    <row r="530" spans="1:63">
      <c r="A530" s="43"/>
      <c r="B530" s="43"/>
      <c r="C530" s="101"/>
      <c r="D530" s="101"/>
      <c r="E530" s="101"/>
      <c r="F530" s="102"/>
      <c r="G530" s="103"/>
      <c r="H530" s="102"/>
      <c r="I530" s="102"/>
      <c r="J530" s="102"/>
      <c r="K530" s="102"/>
      <c r="L530" s="102" t="e">
        <f>IF(J530="WAT",IF(I530="PS","Pumped Storage","Hydro"),VLOOKUP(J530,Instructions!$E$3:$F$42,2,FALSE))</f>
        <v>#N/A</v>
      </c>
      <c r="M530" s="104"/>
      <c r="N530" s="104"/>
      <c r="O530" s="105"/>
      <c r="P530" s="45"/>
      <c r="Q530" s="45"/>
      <c r="R530" s="45">
        <f t="shared" si="155"/>
        <v>0</v>
      </c>
      <c r="S530" s="45">
        <f t="shared" si="175"/>
        <v>0</v>
      </c>
      <c r="T530" s="45">
        <f t="shared" si="175"/>
        <v>0</v>
      </c>
      <c r="U530" s="45">
        <f t="shared" si="156"/>
        <v>0</v>
      </c>
      <c r="V530" s="45">
        <f t="shared" si="157"/>
        <v>0</v>
      </c>
      <c r="W530" s="45">
        <f t="shared" si="158"/>
        <v>0</v>
      </c>
      <c r="X530" s="45">
        <f t="shared" si="159"/>
        <v>0</v>
      </c>
      <c r="Y530" s="45">
        <f t="shared" si="160"/>
        <v>0</v>
      </c>
      <c r="Z530" s="45">
        <f t="shared" si="161"/>
        <v>0</v>
      </c>
      <c r="AA530" s="45">
        <f t="shared" si="162"/>
        <v>0</v>
      </c>
      <c r="AB530" s="45">
        <f t="shared" si="163"/>
        <v>0</v>
      </c>
      <c r="AC530" s="45">
        <f t="shared" si="164"/>
        <v>0</v>
      </c>
      <c r="AD530" s="45">
        <f t="shared" si="165"/>
        <v>0</v>
      </c>
      <c r="AE530" s="45">
        <f t="shared" si="166"/>
        <v>0</v>
      </c>
      <c r="AF530" s="45">
        <f t="shared" si="167"/>
        <v>0</v>
      </c>
      <c r="AG530" s="45">
        <f t="shared" si="168"/>
        <v>0</v>
      </c>
      <c r="AH530" s="45">
        <f t="shared" si="169"/>
        <v>0</v>
      </c>
      <c r="AI530" s="45">
        <f t="shared" si="170"/>
        <v>0</v>
      </c>
      <c r="AJ530" s="45">
        <f t="shared" si="171"/>
        <v>0</v>
      </c>
      <c r="AK530" s="45">
        <f t="shared" si="172"/>
        <v>0</v>
      </c>
      <c r="AL530" s="45">
        <f t="shared" si="173"/>
        <v>0</v>
      </c>
      <c r="AM530" s="45">
        <f t="shared" si="174"/>
        <v>0</v>
      </c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</row>
    <row r="531" spans="1:63">
      <c r="A531" s="43"/>
      <c r="B531" s="43"/>
      <c r="C531" s="101"/>
      <c r="D531" s="101"/>
      <c r="E531" s="101"/>
      <c r="F531" s="102"/>
      <c r="G531" s="103"/>
      <c r="H531" s="102"/>
      <c r="I531" s="102"/>
      <c r="J531" s="102"/>
      <c r="K531" s="102"/>
      <c r="L531" s="102" t="e">
        <f>IF(J531="WAT",IF(I531="PS","Pumped Storage","Hydro"),VLOOKUP(J531,Instructions!$E$3:$F$42,2,FALSE))</f>
        <v>#N/A</v>
      </c>
      <c r="M531" s="104"/>
      <c r="N531" s="104"/>
      <c r="O531" s="105"/>
      <c r="P531" s="45"/>
      <c r="Q531" s="45"/>
      <c r="R531" s="45">
        <f t="shared" si="155"/>
        <v>0</v>
      </c>
      <c r="S531" s="45">
        <f t="shared" si="175"/>
        <v>0</v>
      </c>
      <c r="T531" s="45">
        <f t="shared" si="175"/>
        <v>0</v>
      </c>
      <c r="U531" s="45">
        <f t="shared" si="156"/>
        <v>0</v>
      </c>
      <c r="V531" s="45">
        <f t="shared" si="157"/>
        <v>0</v>
      </c>
      <c r="W531" s="45">
        <f t="shared" si="158"/>
        <v>0</v>
      </c>
      <c r="X531" s="45">
        <f t="shared" si="159"/>
        <v>0</v>
      </c>
      <c r="Y531" s="45">
        <f t="shared" si="160"/>
        <v>0</v>
      </c>
      <c r="Z531" s="45">
        <f t="shared" si="161"/>
        <v>0</v>
      </c>
      <c r="AA531" s="45">
        <f t="shared" si="162"/>
        <v>0</v>
      </c>
      <c r="AB531" s="45">
        <f t="shared" si="163"/>
        <v>0</v>
      </c>
      <c r="AC531" s="45">
        <f t="shared" si="164"/>
        <v>0</v>
      </c>
      <c r="AD531" s="45">
        <f t="shared" si="165"/>
        <v>0</v>
      </c>
      <c r="AE531" s="45">
        <f t="shared" si="166"/>
        <v>0</v>
      </c>
      <c r="AF531" s="45">
        <f t="shared" si="167"/>
        <v>0</v>
      </c>
      <c r="AG531" s="45">
        <f t="shared" si="168"/>
        <v>0</v>
      </c>
      <c r="AH531" s="45">
        <f t="shared" si="169"/>
        <v>0</v>
      </c>
      <c r="AI531" s="45">
        <f t="shared" si="170"/>
        <v>0</v>
      </c>
      <c r="AJ531" s="45">
        <f t="shared" si="171"/>
        <v>0</v>
      </c>
      <c r="AK531" s="45">
        <f t="shared" si="172"/>
        <v>0</v>
      </c>
      <c r="AL531" s="45">
        <f t="shared" si="173"/>
        <v>0</v>
      </c>
      <c r="AM531" s="45">
        <f t="shared" si="174"/>
        <v>0</v>
      </c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</row>
    <row r="532" spans="1:63">
      <c r="A532" s="43"/>
      <c r="B532" s="43"/>
      <c r="C532" s="101"/>
      <c r="D532" s="101"/>
      <c r="E532" s="101"/>
      <c r="F532" s="102"/>
      <c r="G532" s="103"/>
      <c r="H532" s="102"/>
      <c r="I532" s="102"/>
      <c r="J532" s="102"/>
      <c r="K532" s="102"/>
      <c r="L532" s="102" t="e">
        <f>IF(J532="WAT",IF(I532="PS","Pumped Storage","Hydro"),VLOOKUP(J532,Instructions!$E$3:$F$42,2,FALSE))</f>
        <v>#N/A</v>
      </c>
      <c r="M532" s="104"/>
      <c r="N532" s="104"/>
      <c r="O532" s="105"/>
      <c r="P532" s="45"/>
      <c r="Q532" s="45"/>
      <c r="R532" s="45">
        <f t="shared" si="155"/>
        <v>0</v>
      </c>
      <c r="S532" s="45">
        <f t="shared" si="175"/>
        <v>0</v>
      </c>
      <c r="T532" s="45">
        <f t="shared" si="175"/>
        <v>0</v>
      </c>
      <c r="U532" s="45">
        <f t="shared" si="156"/>
        <v>0</v>
      </c>
      <c r="V532" s="45">
        <f t="shared" si="157"/>
        <v>0</v>
      </c>
      <c r="W532" s="45">
        <f t="shared" si="158"/>
        <v>0</v>
      </c>
      <c r="X532" s="45">
        <f t="shared" si="159"/>
        <v>0</v>
      </c>
      <c r="Y532" s="45">
        <f t="shared" si="160"/>
        <v>0</v>
      </c>
      <c r="Z532" s="45">
        <f t="shared" si="161"/>
        <v>0</v>
      </c>
      <c r="AA532" s="45">
        <f t="shared" si="162"/>
        <v>0</v>
      </c>
      <c r="AB532" s="45">
        <f t="shared" si="163"/>
        <v>0</v>
      </c>
      <c r="AC532" s="45">
        <f t="shared" si="164"/>
        <v>0</v>
      </c>
      <c r="AD532" s="45">
        <f t="shared" si="165"/>
        <v>0</v>
      </c>
      <c r="AE532" s="45">
        <f t="shared" si="166"/>
        <v>0</v>
      </c>
      <c r="AF532" s="45">
        <f t="shared" si="167"/>
        <v>0</v>
      </c>
      <c r="AG532" s="45">
        <f t="shared" si="168"/>
        <v>0</v>
      </c>
      <c r="AH532" s="45">
        <f t="shared" si="169"/>
        <v>0</v>
      </c>
      <c r="AI532" s="45">
        <f t="shared" si="170"/>
        <v>0</v>
      </c>
      <c r="AJ532" s="45">
        <f t="shared" si="171"/>
        <v>0</v>
      </c>
      <c r="AK532" s="45">
        <f t="shared" si="172"/>
        <v>0</v>
      </c>
      <c r="AL532" s="45">
        <f t="shared" si="173"/>
        <v>0</v>
      </c>
      <c r="AM532" s="45">
        <f t="shared" si="174"/>
        <v>0</v>
      </c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</row>
    <row r="533" spans="1:63">
      <c r="A533" s="43"/>
      <c r="B533" s="43"/>
      <c r="C533" s="101"/>
      <c r="D533" s="101"/>
      <c r="E533" s="101"/>
      <c r="F533" s="102"/>
      <c r="G533" s="103"/>
      <c r="H533" s="102"/>
      <c r="I533" s="102"/>
      <c r="J533" s="102"/>
      <c r="K533" s="102"/>
      <c r="L533" s="102" t="e">
        <f>IF(J533="WAT",IF(I533="PS","Pumped Storage","Hydro"),VLOOKUP(J533,Instructions!$E$3:$F$42,2,FALSE))</f>
        <v>#N/A</v>
      </c>
      <c r="M533" s="104"/>
      <c r="N533" s="104"/>
      <c r="O533" s="105"/>
      <c r="P533" s="45"/>
      <c r="Q533" s="45"/>
      <c r="R533" s="45">
        <f t="shared" si="155"/>
        <v>0</v>
      </c>
      <c r="S533" s="45">
        <f t="shared" si="175"/>
        <v>0</v>
      </c>
      <c r="T533" s="45">
        <f t="shared" si="175"/>
        <v>0</v>
      </c>
      <c r="U533" s="45">
        <f t="shared" si="156"/>
        <v>0</v>
      </c>
      <c r="V533" s="45">
        <f t="shared" si="157"/>
        <v>0</v>
      </c>
      <c r="W533" s="45">
        <f t="shared" si="158"/>
        <v>0</v>
      </c>
      <c r="X533" s="45">
        <f t="shared" si="159"/>
        <v>0</v>
      </c>
      <c r="Y533" s="45">
        <f t="shared" si="160"/>
        <v>0</v>
      </c>
      <c r="Z533" s="45">
        <f t="shared" si="161"/>
        <v>0</v>
      </c>
      <c r="AA533" s="45">
        <f t="shared" si="162"/>
        <v>0</v>
      </c>
      <c r="AB533" s="45">
        <f t="shared" si="163"/>
        <v>0</v>
      </c>
      <c r="AC533" s="45">
        <f t="shared" si="164"/>
        <v>0</v>
      </c>
      <c r="AD533" s="45">
        <f t="shared" si="165"/>
        <v>0</v>
      </c>
      <c r="AE533" s="45">
        <f t="shared" si="166"/>
        <v>0</v>
      </c>
      <c r="AF533" s="45">
        <f t="shared" si="167"/>
        <v>0</v>
      </c>
      <c r="AG533" s="45">
        <f t="shared" si="168"/>
        <v>0</v>
      </c>
      <c r="AH533" s="45">
        <f t="shared" si="169"/>
        <v>0</v>
      </c>
      <c r="AI533" s="45">
        <f t="shared" si="170"/>
        <v>0</v>
      </c>
      <c r="AJ533" s="45">
        <f t="shared" si="171"/>
        <v>0</v>
      </c>
      <c r="AK533" s="45">
        <f t="shared" si="172"/>
        <v>0</v>
      </c>
      <c r="AL533" s="45">
        <f t="shared" si="173"/>
        <v>0</v>
      </c>
      <c r="AM533" s="45">
        <f t="shared" si="174"/>
        <v>0</v>
      </c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</row>
    <row r="534" spans="1:63">
      <c r="A534" s="43"/>
      <c r="B534" s="43"/>
      <c r="C534" s="101"/>
      <c r="D534" s="101"/>
      <c r="E534" s="101"/>
      <c r="F534" s="102"/>
      <c r="G534" s="103"/>
      <c r="H534" s="102"/>
      <c r="I534" s="102"/>
      <c r="J534" s="102"/>
      <c r="K534" s="102"/>
      <c r="L534" s="102" t="e">
        <f>IF(J534="WAT",IF(I534="PS","Pumped Storage","Hydro"),VLOOKUP(J534,Instructions!$E$3:$F$42,2,FALSE))</f>
        <v>#N/A</v>
      </c>
      <c r="M534" s="104"/>
      <c r="N534" s="104"/>
      <c r="O534" s="105"/>
      <c r="P534" s="45"/>
      <c r="Q534" s="45"/>
      <c r="R534" s="45">
        <f t="shared" si="155"/>
        <v>0</v>
      </c>
      <c r="S534" s="45">
        <f t="shared" si="175"/>
        <v>0</v>
      </c>
      <c r="T534" s="45">
        <f t="shared" si="175"/>
        <v>0</v>
      </c>
      <c r="U534" s="45">
        <f t="shared" si="156"/>
        <v>0</v>
      </c>
      <c r="V534" s="45">
        <f t="shared" si="157"/>
        <v>0</v>
      </c>
      <c r="W534" s="45">
        <f t="shared" si="158"/>
        <v>0</v>
      </c>
      <c r="X534" s="45">
        <f t="shared" si="159"/>
        <v>0</v>
      </c>
      <c r="Y534" s="45">
        <f t="shared" si="160"/>
        <v>0</v>
      </c>
      <c r="Z534" s="45">
        <f t="shared" si="161"/>
        <v>0</v>
      </c>
      <c r="AA534" s="45">
        <f t="shared" si="162"/>
        <v>0</v>
      </c>
      <c r="AB534" s="45">
        <f t="shared" si="163"/>
        <v>0</v>
      </c>
      <c r="AC534" s="45">
        <f t="shared" si="164"/>
        <v>0</v>
      </c>
      <c r="AD534" s="45">
        <f t="shared" si="165"/>
        <v>0</v>
      </c>
      <c r="AE534" s="45">
        <f t="shared" si="166"/>
        <v>0</v>
      </c>
      <c r="AF534" s="45">
        <f t="shared" si="167"/>
        <v>0</v>
      </c>
      <c r="AG534" s="45">
        <f t="shared" si="168"/>
        <v>0</v>
      </c>
      <c r="AH534" s="45">
        <f t="shared" si="169"/>
        <v>0</v>
      </c>
      <c r="AI534" s="45">
        <f t="shared" si="170"/>
        <v>0</v>
      </c>
      <c r="AJ534" s="45">
        <f t="shared" si="171"/>
        <v>0</v>
      </c>
      <c r="AK534" s="45">
        <f t="shared" si="172"/>
        <v>0</v>
      </c>
      <c r="AL534" s="45">
        <f t="shared" si="173"/>
        <v>0</v>
      </c>
      <c r="AM534" s="45">
        <f t="shared" si="174"/>
        <v>0</v>
      </c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</row>
    <row r="535" spans="1:63">
      <c r="A535" s="43"/>
      <c r="B535" s="43"/>
      <c r="C535" s="101"/>
      <c r="D535" s="101"/>
      <c r="E535" s="101"/>
      <c r="F535" s="102"/>
      <c r="G535" s="103"/>
      <c r="H535" s="102"/>
      <c r="I535" s="102"/>
      <c r="J535" s="102"/>
      <c r="K535" s="102"/>
      <c r="L535" s="102" t="e">
        <f>IF(J535="WAT",IF(I535="PS","Pumped Storage","Hydro"),VLOOKUP(J535,Instructions!$E$3:$F$42,2,FALSE))</f>
        <v>#N/A</v>
      </c>
      <c r="M535" s="104"/>
      <c r="N535" s="104"/>
      <c r="O535" s="105"/>
      <c r="P535" s="45"/>
      <c r="Q535" s="45"/>
      <c r="R535" s="45">
        <f t="shared" si="155"/>
        <v>0</v>
      </c>
      <c r="S535" s="45">
        <f t="shared" si="175"/>
        <v>0</v>
      </c>
      <c r="T535" s="45">
        <f t="shared" si="175"/>
        <v>0</v>
      </c>
      <c r="U535" s="45">
        <f t="shared" si="156"/>
        <v>0</v>
      </c>
      <c r="V535" s="45">
        <f t="shared" si="157"/>
        <v>0</v>
      </c>
      <c r="W535" s="45">
        <f t="shared" si="158"/>
        <v>0</v>
      </c>
      <c r="X535" s="45">
        <f t="shared" si="159"/>
        <v>0</v>
      </c>
      <c r="Y535" s="45">
        <f t="shared" si="160"/>
        <v>0</v>
      </c>
      <c r="Z535" s="45">
        <f t="shared" si="161"/>
        <v>0</v>
      </c>
      <c r="AA535" s="45">
        <f t="shared" si="162"/>
        <v>0</v>
      </c>
      <c r="AB535" s="45">
        <f t="shared" si="163"/>
        <v>0</v>
      </c>
      <c r="AC535" s="45">
        <f t="shared" si="164"/>
        <v>0</v>
      </c>
      <c r="AD535" s="45">
        <f t="shared" si="165"/>
        <v>0</v>
      </c>
      <c r="AE535" s="45">
        <f t="shared" si="166"/>
        <v>0</v>
      </c>
      <c r="AF535" s="45">
        <f t="shared" si="167"/>
        <v>0</v>
      </c>
      <c r="AG535" s="45">
        <f t="shared" si="168"/>
        <v>0</v>
      </c>
      <c r="AH535" s="45">
        <f t="shared" si="169"/>
        <v>0</v>
      </c>
      <c r="AI535" s="45">
        <f t="shared" si="170"/>
        <v>0</v>
      </c>
      <c r="AJ535" s="45">
        <f t="shared" si="171"/>
        <v>0</v>
      </c>
      <c r="AK535" s="45">
        <f t="shared" si="172"/>
        <v>0</v>
      </c>
      <c r="AL535" s="45">
        <f t="shared" si="173"/>
        <v>0</v>
      </c>
      <c r="AM535" s="45">
        <f t="shared" si="174"/>
        <v>0</v>
      </c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</row>
    <row r="536" spans="1:63">
      <c r="A536" s="43"/>
      <c r="B536" s="43"/>
      <c r="C536" s="101"/>
      <c r="D536" s="101"/>
      <c r="E536" s="101"/>
      <c r="F536" s="102"/>
      <c r="G536" s="103"/>
      <c r="H536" s="102"/>
      <c r="I536" s="102"/>
      <c r="J536" s="102"/>
      <c r="K536" s="102"/>
      <c r="L536" s="102" t="e">
        <f>IF(J536="WAT",IF(I536="PS","Pumped Storage","Hydro"),VLOOKUP(J536,Instructions!$E$3:$F$42,2,FALSE))</f>
        <v>#N/A</v>
      </c>
      <c r="M536" s="104"/>
      <c r="N536" s="104"/>
      <c r="O536" s="105"/>
      <c r="P536" s="45"/>
      <c r="Q536" s="45"/>
      <c r="R536" s="45">
        <f t="shared" si="155"/>
        <v>0</v>
      </c>
      <c r="S536" s="45">
        <f t="shared" si="175"/>
        <v>0</v>
      </c>
      <c r="T536" s="45">
        <f t="shared" si="175"/>
        <v>0</v>
      </c>
      <c r="U536" s="45">
        <f t="shared" si="156"/>
        <v>0</v>
      </c>
      <c r="V536" s="45">
        <f t="shared" si="157"/>
        <v>0</v>
      </c>
      <c r="W536" s="45">
        <f t="shared" si="158"/>
        <v>0</v>
      </c>
      <c r="X536" s="45">
        <f t="shared" si="159"/>
        <v>0</v>
      </c>
      <c r="Y536" s="45">
        <f t="shared" si="160"/>
        <v>0</v>
      </c>
      <c r="Z536" s="45">
        <f t="shared" si="161"/>
        <v>0</v>
      </c>
      <c r="AA536" s="45">
        <f t="shared" si="162"/>
        <v>0</v>
      </c>
      <c r="AB536" s="45">
        <f t="shared" si="163"/>
        <v>0</v>
      </c>
      <c r="AC536" s="45">
        <f t="shared" si="164"/>
        <v>0</v>
      </c>
      <c r="AD536" s="45">
        <f t="shared" si="165"/>
        <v>0</v>
      </c>
      <c r="AE536" s="45">
        <f t="shared" si="166"/>
        <v>0</v>
      </c>
      <c r="AF536" s="45">
        <f t="shared" si="167"/>
        <v>0</v>
      </c>
      <c r="AG536" s="45">
        <f t="shared" si="168"/>
        <v>0</v>
      </c>
      <c r="AH536" s="45">
        <f t="shared" si="169"/>
        <v>0</v>
      </c>
      <c r="AI536" s="45">
        <f t="shared" si="170"/>
        <v>0</v>
      </c>
      <c r="AJ536" s="45">
        <f t="shared" si="171"/>
        <v>0</v>
      </c>
      <c r="AK536" s="45">
        <f t="shared" si="172"/>
        <v>0</v>
      </c>
      <c r="AL536" s="45">
        <f t="shared" si="173"/>
        <v>0</v>
      </c>
      <c r="AM536" s="45">
        <f t="shared" si="174"/>
        <v>0</v>
      </c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</row>
    <row r="537" spans="1:63">
      <c r="A537" s="43"/>
      <c r="B537" s="43"/>
      <c r="C537" s="101"/>
      <c r="D537" s="101"/>
      <c r="E537" s="101"/>
      <c r="F537" s="102"/>
      <c r="G537" s="103"/>
      <c r="H537" s="102"/>
      <c r="I537" s="102"/>
      <c r="J537" s="102"/>
      <c r="K537" s="102"/>
      <c r="L537" s="102" t="e">
        <f>IF(J537="WAT",IF(I537="PS","Pumped Storage","Hydro"),VLOOKUP(J537,Instructions!$E$3:$F$42,2,FALSE))</f>
        <v>#N/A</v>
      </c>
      <c r="M537" s="104"/>
      <c r="N537" s="104"/>
      <c r="O537" s="105"/>
      <c r="P537" s="45"/>
      <c r="Q537" s="45"/>
      <c r="R537" s="45">
        <f t="shared" si="155"/>
        <v>0</v>
      </c>
      <c r="S537" s="45">
        <f t="shared" si="175"/>
        <v>0</v>
      </c>
      <c r="T537" s="45">
        <f t="shared" si="175"/>
        <v>0</v>
      </c>
      <c r="U537" s="45">
        <f t="shared" si="156"/>
        <v>0</v>
      </c>
      <c r="V537" s="45">
        <f t="shared" si="157"/>
        <v>0</v>
      </c>
      <c r="W537" s="45">
        <f t="shared" si="158"/>
        <v>0</v>
      </c>
      <c r="X537" s="45">
        <f t="shared" si="159"/>
        <v>0</v>
      </c>
      <c r="Y537" s="45">
        <f t="shared" si="160"/>
        <v>0</v>
      </c>
      <c r="Z537" s="45">
        <f t="shared" si="161"/>
        <v>0</v>
      </c>
      <c r="AA537" s="45">
        <f t="shared" si="162"/>
        <v>0</v>
      </c>
      <c r="AB537" s="45">
        <f t="shared" si="163"/>
        <v>0</v>
      </c>
      <c r="AC537" s="45">
        <f t="shared" si="164"/>
        <v>0</v>
      </c>
      <c r="AD537" s="45">
        <f t="shared" si="165"/>
        <v>0</v>
      </c>
      <c r="AE537" s="45">
        <f t="shared" si="166"/>
        <v>0</v>
      </c>
      <c r="AF537" s="45">
        <f t="shared" si="167"/>
        <v>0</v>
      </c>
      <c r="AG537" s="45">
        <f t="shared" si="168"/>
        <v>0</v>
      </c>
      <c r="AH537" s="45">
        <f t="shared" si="169"/>
        <v>0</v>
      </c>
      <c r="AI537" s="45">
        <f t="shared" si="170"/>
        <v>0</v>
      </c>
      <c r="AJ537" s="45">
        <f t="shared" si="171"/>
        <v>0</v>
      </c>
      <c r="AK537" s="45">
        <f t="shared" si="172"/>
        <v>0</v>
      </c>
      <c r="AL537" s="45">
        <f t="shared" si="173"/>
        <v>0</v>
      </c>
      <c r="AM537" s="45">
        <f t="shared" si="174"/>
        <v>0</v>
      </c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</row>
    <row r="538" spans="1:63">
      <c r="A538" s="43"/>
      <c r="B538" s="43"/>
      <c r="C538" s="101"/>
      <c r="D538" s="101"/>
      <c r="E538" s="101"/>
      <c r="F538" s="102"/>
      <c r="G538" s="103"/>
      <c r="H538" s="102"/>
      <c r="I538" s="102"/>
      <c r="J538" s="102"/>
      <c r="K538" s="102"/>
      <c r="L538" s="102" t="e">
        <f>IF(J538="WAT",IF(I538="PS","Pumped Storage","Hydro"),VLOOKUP(J538,Instructions!$E$3:$F$42,2,FALSE))</f>
        <v>#N/A</v>
      </c>
      <c r="M538" s="104"/>
      <c r="N538" s="104"/>
      <c r="O538" s="105"/>
      <c r="P538" s="45"/>
      <c r="Q538" s="45"/>
      <c r="R538" s="45">
        <f t="shared" si="155"/>
        <v>0</v>
      </c>
      <c r="S538" s="45">
        <f t="shared" si="175"/>
        <v>0</v>
      </c>
      <c r="T538" s="45">
        <f t="shared" si="175"/>
        <v>0</v>
      </c>
      <c r="U538" s="45">
        <f t="shared" si="156"/>
        <v>0</v>
      </c>
      <c r="V538" s="45">
        <f t="shared" si="157"/>
        <v>0</v>
      </c>
      <c r="W538" s="45">
        <f t="shared" si="158"/>
        <v>0</v>
      </c>
      <c r="X538" s="45">
        <f t="shared" si="159"/>
        <v>0</v>
      </c>
      <c r="Y538" s="45">
        <f t="shared" si="160"/>
        <v>0</v>
      </c>
      <c r="Z538" s="45">
        <f t="shared" si="161"/>
        <v>0</v>
      </c>
      <c r="AA538" s="45">
        <f t="shared" si="162"/>
        <v>0</v>
      </c>
      <c r="AB538" s="45">
        <f t="shared" si="163"/>
        <v>0</v>
      </c>
      <c r="AC538" s="45">
        <f t="shared" si="164"/>
        <v>0</v>
      </c>
      <c r="AD538" s="45">
        <f t="shared" si="165"/>
        <v>0</v>
      </c>
      <c r="AE538" s="45">
        <f t="shared" si="166"/>
        <v>0</v>
      </c>
      <c r="AF538" s="45">
        <f t="shared" si="167"/>
        <v>0</v>
      </c>
      <c r="AG538" s="45">
        <f t="shared" si="168"/>
        <v>0</v>
      </c>
      <c r="AH538" s="45">
        <f t="shared" si="169"/>
        <v>0</v>
      </c>
      <c r="AI538" s="45">
        <f t="shared" si="170"/>
        <v>0</v>
      </c>
      <c r="AJ538" s="45">
        <f t="shared" si="171"/>
        <v>0</v>
      </c>
      <c r="AK538" s="45">
        <f t="shared" si="172"/>
        <v>0</v>
      </c>
      <c r="AL538" s="45">
        <f t="shared" si="173"/>
        <v>0</v>
      </c>
      <c r="AM538" s="45">
        <f t="shared" si="174"/>
        <v>0</v>
      </c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</row>
    <row r="539" spans="1:63">
      <c r="A539" s="43"/>
      <c r="B539" s="43"/>
      <c r="C539" s="101"/>
      <c r="D539" s="101"/>
      <c r="E539" s="101"/>
      <c r="F539" s="102"/>
      <c r="G539" s="103"/>
      <c r="H539" s="102"/>
      <c r="I539" s="102"/>
      <c r="J539" s="102"/>
      <c r="K539" s="102"/>
      <c r="L539" s="102" t="e">
        <f>IF(J539="WAT",IF(I539="PS","Pumped Storage","Hydro"),VLOOKUP(J539,Instructions!$E$3:$F$42,2,FALSE))</f>
        <v>#N/A</v>
      </c>
      <c r="M539" s="104"/>
      <c r="N539" s="104"/>
      <c r="O539" s="105"/>
      <c r="P539" s="45"/>
      <c r="Q539" s="45"/>
      <c r="R539" s="45">
        <f t="shared" si="155"/>
        <v>0</v>
      </c>
      <c r="S539" s="45">
        <f t="shared" si="175"/>
        <v>0</v>
      </c>
      <c r="T539" s="45">
        <f t="shared" si="175"/>
        <v>0</v>
      </c>
      <c r="U539" s="45">
        <f t="shared" si="156"/>
        <v>0</v>
      </c>
      <c r="V539" s="45">
        <f t="shared" si="157"/>
        <v>0</v>
      </c>
      <c r="W539" s="45">
        <f t="shared" si="158"/>
        <v>0</v>
      </c>
      <c r="X539" s="45">
        <f t="shared" si="159"/>
        <v>0</v>
      </c>
      <c r="Y539" s="45">
        <f t="shared" si="160"/>
        <v>0</v>
      </c>
      <c r="Z539" s="45">
        <f t="shared" si="161"/>
        <v>0</v>
      </c>
      <c r="AA539" s="45">
        <f t="shared" si="162"/>
        <v>0</v>
      </c>
      <c r="AB539" s="45">
        <f t="shared" si="163"/>
        <v>0</v>
      </c>
      <c r="AC539" s="45">
        <f t="shared" si="164"/>
        <v>0</v>
      </c>
      <c r="AD539" s="45">
        <f t="shared" si="165"/>
        <v>0</v>
      </c>
      <c r="AE539" s="45">
        <f t="shared" si="166"/>
        <v>0</v>
      </c>
      <c r="AF539" s="45">
        <f t="shared" si="167"/>
        <v>0</v>
      </c>
      <c r="AG539" s="45">
        <f t="shared" si="168"/>
        <v>0</v>
      </c>
      <c r="AH539" s="45">
        <f t="shared" si="169"/>
        <v>0</v>
      </c>
      <c r="AI539" s="45">
        <f t="shared" si="170"/>
        <v>0</v>
      </c>
      <c r="AJ539" s="45">
        <f t="shared" si="171"/>
        <v>0</v>
      </c>
      <c r="AK539" s="45">
        <f t="shared" si="172"/>
        <v>0</v>
      </c>
      <c r="AL539" s="45">
        <f t="shared" si="173"/>
        <v>0</v>
      </c>
      <c r="AM539" s="45">
        <f t="shared" si="174"/>
        <v>0</v>
      </c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</row>
    <row r="540" spans="1:63">
      <c r="A540" s="43"/>
      <c r="B540" s="43"/>
      <c r="C540" s="101"/>
      <c r="D540" s="101"/>
      <c r="E540" s="101"/>
      <c r="F540" s="102"/>
      <c r="G540" s="103"/>
      <c r="H540" s="102"/>
      <c r="I540" s="102"/>
      <c r="J540" s="102"/>
      <c r="K540" s="102"/>
      <c r="L540" s="102" t="e">
        <f>IF(J540="WAT",IF(I540="PS","Pumped Storage","Hydro"),VLOOKUP(J540,Instructions!$E$3:$F$42,2,FALSE))</f>
        <v>#N/A</v>
      </c>
      <c r="M540" s="104"/>
      <c r="N540" s="104"/>
      <c r="O540" s="105"/>
      <c r="P540" s="45"/>
      <c r="Q540" s="45"/>
      <c r="R540" s="45">
        <f t="shared" si="155"/>
        <v>0</v>
      </c>
      <c r="S540" s="45">
        <f t="shared" si="175"/>
        <v>0</v>
      </c>
      <c r="T540" s="45">
        <f t="shared" si="175"/>
        <v>0</v>
      </c>
      <c r="U540" s="45">
        <f t="shared" si="156"/>
        <v>0</v>
      </c>
      <c r="V540" s="45">
        <f t="shared" si="157"/>
        <v>0</v>
      </c>
      <c r="W540" s="45">
        <f t="shared" si="158"/>
        <v>0</v>
      </c>
      <c r="X540" s="45">
        <f t="shared" si="159"/>
        <v>0</v>
      </c>
      <c r="Y540" s="45">
        <f t="shared" si="160"/>
        <v>0</v>
      </c>
      <c r="Z540" s="45">
        <f t="shared" si="161"/>
        <v>0</v>
      </c>
      <c r="AA540" s="45">
        <f t="shared" si="162"/>
        <v>0</v>
      </c>
      <c r="AB540" s="45">
        <f t="shared" si="163"/>
        <v>0</v>
      </c>
      <c r="AC540" s="45">
        <f t="shared" si="164"/>
        <v>0</v>
      </c>
      <c r="AD540" s="45">
        <f t="shared" si="165"/>
        <v>0</v>
      </c>
      <c r="AE540" s="45">
        <f t="shared" si="166"/>
        <v>0</v>
      </c>
      <c r="AF540" s="45">
        <f t="shared" si="167"/>
        <v>0</v>
      </c>
      <c r="AG540" s="45">
        <f t="shared" si="168"/>
        <v>0</v>
      </c>
      <c r="AH540" s="45">
        <f t="shared" si="169"/>
        <v>0</v>
      </c>
      <c r="AI540" s="45">
        <f t="shared" si="170"/>
        <v>0</v>
      </c>
      <c r="AJ540" s="45">
        <f t="shared" si="171"/>
        <v>0</v>
      </c>
      <c r="AK540" s="45">
        <f t="shared" si="172"/>
        <v>0</v>
      </c>
      <c r="AL540" s="45">
        <f t="shared" si="173"/>
        <v>0</v>
      </c>
      <c r="AM540" s="45">
        <f t="shared" si="174"/>
        <v>0</v>
      </c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</row>
    <row r="541" spans="1:63">
      <c r="A541" s="43"/>
      <c r="B541" s="43"/>
      <c r="C541" s="101"/>
      <c r="D541" s="101"/>
      <c r="E541" s="101"/>
      <c r="F541" s="102"/>
      <c r="G541" s="103"/>
      <c r="H541" s="102"/>
      <c r="I541" s="102"/>
      <c r="J541" s="102"/>
      <c r="K541" s="102"/>
      <c r="L541" s="102" t="e">
        <f>IF(J541="WAT",IF(I541="PS","Pumped Storage","Hydro"),VLOOKUP(J541,Instructions!$E$3:$F$42,2,FALSE))</f>
        <v>#N/A</v>
      </c>
      <c r="M541" s="104"/>
      <c r="N541" s="104"/>
      <c r="O541" s="105"/>
      <c r="P541" s="45"/>
      <c r="Q541" s="45"/>
      <c r="R541" s="45">
        <f t="shared" si="155"/>
        <v>0</v>
      </c>
      <c r="S541" s="45">
        <f t="shared" si="175"/>
        <v>0</v>
      </c>
      <c r="T541" s="45">
        <f t="shared" si="175"/>
        <v>0</v>
      </c>
      <c r="U541" s="45">
        <f t="shared" si="156"/>
        <v>0</v>
      </c>
      <c r="V541" s="45">
        <f t="shared" si="157"/>
        <v>0</v>
      </c>
      <c r="W541" s="45">
        <f t="shared" si="158"/>
        <v>0</v>
      </c>
      <c r="X541" s="45">
        <f t="shared" si="159"/>
        <v>0</v>
      </c>
      <c r="Y541" s="45">
        <f t="shared" si="160"/>
        <v>0</v>
      </c>
      <c r="Z541" s="45">
        <f t="shared" si="161"/>
        <v>0</v>
      </c>
      <c r="AA541" s="45">
        <f t="shared" si="162"/>
        <v>0</v>
      </c>
      <c r="AB541" s="45">
        <f t="shared" si="163"/>
        <v>0</v>
      </c>
      <c r="AC541" s="45">
        <f t="shared" si="164"/>
        <v>0</v>
      </c>
      <c r="AD541" s="45">
        <f t="shared" si="165"/>
        <v>0</v>
      </c>
      <c r="AE541" s="45">
        <f t="shared" si="166"/>
        <v>0</v>
      </c>
      <c r="AF541" s="45">
        <f t="shared" si="167"/>
        <v>0</v>
      </c>
      <c r="AG541" s="45">
        <f t="shared" si="168"/>
        <v>0</v>
      </c>
      <c r="AH541" s="45">
        <f t="shared" si="169"/>
        <v>0</v>
      </c>
      <c r="AI541" s="45">
        <f t="shared" si="170"/>
        <v>0</v>
      </c>
      <c r="AJ541" s="45">
        <f t="shared" si="171"/>
        <v>0</v>
      </c>
      <c r="AK541" s="45">
        <f t="shared" si="172"/>
        <v>0</v>
      </c>
      <c r="AL541" s="45">
        <f t="shared" si="173"/>
        <v>0</v>
      </c>
      <c r="AM541" s="45">
        <f t="shared" si="174"/>
        <v>0</v>
      </c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</row>
    <row r="542" spans="1:63">
      <c r="A542" s="43"/>
      <c r="B542" s="43"/>
      <c r="C542" s="101"/>
      <c r="D542" s="101"/>
      <c r="E542" s="101"/>
      <c r="F542" s="102"/>
      <c r="G542" s="103"/>
      <c r="H542" s="102"/>
      <c r="I542" s="102"/>
      <c r="J542" s="102"/>
      <c r="K542" s="102"/>
      <c r="L542" s="102" t="e">
        <f>IF(J542="WAT",IF(I542="PS","Pumped Storage","Hydro"),VLOOKUP(J542,Instructions!$E$3:$F$42,2,FALSE))</f>
        <v>#N/A</v>
      </c>
      <c r="M542" s="104"/>
      <c r="N542" s="104"/>
      <c r="O542" s="105"/>
      <c r="P542" s="45"/>
      <c r="Q542" s="45"/>
      <c r="R542" s="45">
        <f t="shared" si="155"/>
        <v>0</v>
      </c>
      <c r="S542" s="45">
        <f t="shared" si="175"/>
        <v>0</v>
      </c>
      <c r="T542" s="45">
        <f t="shared" si="175"/>
        <v>0</v>
      </c>
      <c r="U542" s="45">
        <f t="shared" si="156"/>
        <v>0</v>
      </c>
      <c r="V542" s="45">
        <f t="shared" si="157"/>
        <v>0</v>
      </c>
      <c r="W542" s="45">
        <f t="shared" si="158"/>
        <v>0</v>
      </c>
      <c r="X542" s="45">
        <f t="shared" si="159"/>
        <v>0</v>
      </c>
      <c r="Y542" s="45">
        <f t="shared" si="160"/>
        <v>0</v>
      </c>
      <c r="Z542" s="45">
        <f t="shared" si="161"/>
        <v>0</v>
      </c>
      <c r="AA542" s="45">
        <f t="shared" si="162"/>
        <v>0</v>
      </c>
      <c r="AB542" s="45">
        <f t="shared" si="163"/>
        <v>0</v>
      </c>
      <c r="AC542" s="45">
        <f t="shared" si="164"/>
        <v>0</v>
      </c>
      <c r="AD542" s="45">
        <f t="shared" si="165"/>
        <v>0</v>
      </c>
      <c r="AE542" s="45">
        <f t="shared" si="166"/>
        <v>0</v>
      </c>
      <c r="AF542" s="45">
        <f t="shared" si="167"/>
        <v>0</v>
      </c>
      <c r="AG542" s="45">
        <f t="shared" si="168"/>
        <v>0</v>
      </c>
      <c r="AH542" s="45">
        <f t="shared" si="169"/>
        <v>0</v>
      </c>
      <c r="AI542" s="45">
        <f t="shared" si="170"/>
        <v>0</v>
      </c>
      <c r="AJ542" s="45">
        <f t="shared" si="171"/>
        <v>0</v>
      </c>
      <c r="AK542" s="45">
        <f t="shared" si="172"/>
        <v>0</v>
      </c>
      <c r="AL542" s="45">
        <f t="shared" si="173"/>
        <v>0</v>
      </c>
      <c r="AM542" s="45">
        <f t="shared" si="174"/>
        <v>0</v>
      </c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</row>
    <row r="543" spans="1:63">
      <c r="A543" s="43"/>
      <c r="B543" s="43"/>
      <c r="C543" s="101"/>
      <c r="D543" s="101"/>
      <c r="E543" s="101"/>
      <c r="F543" s="102"/>
      <c r="G543" s="103"/>
      <c r="H543" s="102"/>
      <c r="I543" s="102"/>
      <c r="J543" s="102"/>
      <c r="K543" s="102"/>
      <c r="L543" s="102" t="e">
        <f>IF(J543="WAT",IF(I543="PS","Pumped Storage","Hydro"),VLOOKUP(J543,Instructions!$E$3:$F$42,2,FALSE))</f>
        <v>#N/A</v>
      </c>
      <c r="M543" s="104"/>
      <c r="N543" s="104"/>
      <c r="O543" s="105"/>
      <c r="P543" s="45"/>
      <c r="Q543" s="45"/>
      <c r="R543" s="45">
        <f t="shared" si="155"/>
        <v>0</v>
      </c>
      <c r="S543" s="45">
        <f t="shared" ref="S543:T562" si="176">R543</f>
        <v>0</v>
      </c>
      <c r="T543" s="45">
        <f t="shared" si="176"/>
        <v>0</v>
      </c>
      <c r="U543" s="45">
        <f t="shared" si="156"/>
        <v>0</v>
      </c>
      <c r="V543" s="45">
        <f t="shared" si="157"/>
        <v>0</v>
      </c>
      <c r="W543" s="45">
        <f t="shared" si="158"/>
        <v>0</v>
      </c>
      <c r="X543" s="45">
        <f t="shared" si="159"/>
        <v>0</v>
      </c>
      <c r="Y543" s="45">
        <f t="shared" si="160"/>
        <v>0</v>
      </c>
      <c r="Z543" s="45">
        <f t="shared" si="161"/>
        <v>0</v>
      </c>
      <c r="AA543" s="45">
        <f t="shared" si="162"/>
        <v>0</v>
      </c>
      <c r="AB543" s="45">
        <f t="shared" si="163"/>
        <v>0</v>
      </c>
      <c r="AC543" s="45">
        <f t="shared" si="164"/>
        <v>0</v>
      </c>
      <c r="AD543" s="45">
        <f t="shared" si="165"/>
        <v>0</v>
      </c>
      <c r="AE543" s="45">
        <f t="shared" si="166"/>
        <v>0</v>
      </c>
      <c r="AF543" s="45">
        <f t="shared" si="167"/>
        <v>0</v>
      </c>
      <c r="AG543" s="45">
        <f t="shared" si="168"/>
        <v>0</v>
      </c>
      <c r="AH543" s="45">
        <f t="shared" si="169"/>
        <v>0</v>
      </c>
      <c r="AI543" s="45">
        <f t="shared" si="170"/>
        <v>0</v>
      </c>
      <c r="AJ543" s="45">
        <f t="shared" si="171"/>
        <v>0</v>
      </c>
      <c r="AK543" s="45">
        <f t="shared" si="172"/>
        <v>0</v>
      </c>
      <c r="AL543" s="45">
        <f t="shared" si="173"/>
        <v>0</v>
      </c>
      <c r="AM543" s="45">
        <f t="shared" si="174"/>
        <v>0</v>
      </c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</row>
    <row r="544" spans="1:63">
      <c r="A544" s="43"/>
      <c r="B544" s="43"/>
      <c r="C544" s="101"/>
      <c r="D544" s="101"/>
      <c r="E544" s="101"/>
      <c r="F544" s="102"/>
      <c r="G544" s="103"/>
      <c r="H544" s="102"/>
      <c r="I544" s="102"/>
      <c r="J544" s="102"/>
      <c r="K544" s="102"/>
      <c r="L544" s="102" t="e">
        <f>IF(J544="WAT",IF(I544="PS","Pumped Storage","Hydro"),VLOOKUP(J544,Instructions!$E$3:$F$42,2,FALSE))</f>
        <v>#N/A</v>
      </c>
      <c r="M544" s="104"/>
      <c r="N544" s="104"/>
      <c r="O544" s="105"/>
      <c r="P544" s="45"/>
      <c r="Q544" s="45"/>
      <c r="R544" s="45">
        <f t="shared" si="155"/>
        <v>0</v>
      </c>
      <c r="S544" s="45">
        <f t="shared" si="176"/>
        <v>0</v>
      </c>
      <c r="T544" s="45">
        <f t="shared" si="176"/>
        <v>0</v>
      </c>
      <c r="U544" s="45">
        <f t="shared" si="156"/>
        <v>0</v>
      </c>
      <c r="V544" s="45">
        <f t="shared" si="157"/>
        <v>0</v>
      </c>
      <c r="W544" s="45">
        <f t="shared" si="158"/>
        <v>0</v>
      </c>
      <c r="X544" s="45">
        <f t="shared" si="159"/>
        <v>0</v>
      </c>
      <c r="Y544" s="45">
        <f t="shared" si="160"/>
        <v>0</v>
      </c>
      <c r="Z544" s="45">
        <f t="shared" si="161"/>
        <v>0</v>
      </c>
      <c r="AA544" s="45">
        <f t="shared" si="162"/>
        <v>0</v>
      </c>
      <c r="AB544" s="45">
        <f t="shared" si="163"/>
        <v>0</v>
      </c>
      <c r="AC544" s="45">
        <f t="shared" si="164"/>
        <v>0</v>
      </c>
      <c r="AD544" s="45">
        <f t="shared" si="165"/>
        <v>0</v>
      </c>
      <c r="AE544" s="45">
        <f t="shared" si="166"/>
        <v>0</v>
      </c>
      <c r="AF544" s="45">
        <f t="shared" si="167"/>
        <v>0</v>
      </c>
      <c r="AG544" s="45">
        <f t="shared" si="168"/>
        <v>0</v>
      </c>
      <c r="AH544" s="45">
        <f t="shared" si="169"/>
        <v>0</v>
      </c>
      <c r="AI544" s="45">
        <f t="shared" si="170"/>
        <v>0</v>
      </c>
      <c r="AJ544" s="45">
        <f t="shared" si="171"/>
        <v>0</v>
      </c>
      <c r="AK544" s="45">
        <f t="shared" si="172"/>
        <v>0</v>
      </c>
      <c r="AL544" s="45">
        <f t="shared" si="173"/>
        <v>0</v>
      </c>
      <c r="AM544" s="45">
        <f t="shared" si="174"/>
        <v>0</v>
      </c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</row>
    <row r="545" spans="1:63">
      <c r="A545" s="43"/>
      <c r="B545" s="43"/>
      <c r="C545" s="101"/>
      <c r="D545" s="101"/>
      <c r="E545" s="101"/>
      <c r="F545" s="102"/>
      <c r="G545" s="103"/>
      <c r="H545" s="102"/>
      <c r="I545" s="102"/>
      <c r="J545" s="102"/>
      <c r="K545" s="102"/>
      <c r="L545" s="102" t="e">
        <f>IF(J545="WAT",IF(I545="PS","Pumped Storage","Hydro"),VLOOKUP(J545,Instructions!$E$3:$F$42,2,FALSE))</f>
        <v>#N/A</v>
      </c>
      <c r="M545" s="104"/>
      <c r="N545" s="104"/>
      <c r="O545" s="105"/>
      <c r="P545" s="45"/>
      <c r="Q545" s="45"/>
      <c r="R545" s="45">
        <f t="shared" si="155"/>
        <v>0</v>
      </c>
      <c r="S545" s="45">
        <f t="shared" si="176"/>
        <v>0</v>
      </c>
      <c r="T545" s="45">
        <f t="shared" si="176"/>
        <v>0</v>
      </c>
      <c r="U545" s="45">
        <f t="shared" si="156"/>
        <v>0</v>
      </c>
      <c r="V545" s="45">
        <f t="shared" si="157"/>
        <v>0</v>
      </c>
      <c r="W545" s="45">
        <f t="shared" si="158"/>
        <v>0</v>
      </c>
      <c r="X545" s="45">
        <f t="shared" si="159"/>
        <v>0</v>
      </c>
      <c r="Y545" s="45">
        <f t="shared" si="160"/>
        <v>0</v>
      </c>
      <c r="Z545" s="45">
        <f t="shared" si="161"/>
        <v>0</v>
      </c>
      <c r="AA545" s="45">
        <f t="shared" si="162"/>
        <v>0</v>
      </c>
      <c r="AB545" s="45">
        <f t="shared" si="163"/>
        <v>0</v>
      </c>
      <c r="AC545" s="45">
        <f t="shared" si="164"/>
        <v>0</v>
      </c>
      <c r="AD545" s="45">
        <f t="shared" si="165"/>
        <v>0</v>
      </c>
      <c r="AE545" s="45">
        <f t="shared" si="166"/>
        <v>0</v>
      </c>
      <c r="AF545" s="45">
        <f t="shared" si="167"/>
        <v>0</v>
      </c>
      <c r="AG545" s="45">
        <f t="shared" si="168"/>
        <v>0</v>
      </c>
      <c r="AH545" s="45">
        <f t="shared" si="169"/>
        <v>0</v>
      </c>
      <c r="AI545" s="45">
        <f t="shared" si="170"/>
        <v>0</v>
      </c>
      <c r="AJ545" s="45">
        <f t="shared" si="171"/>
        <v>0</v>
      </c>
      <c r="AK545" s="45">
        <f t="shared" si="172"/>
        <v>0</v>
      </c>
      <c r="AL545" s="45">
        <f t="shared" si="173"/>
        <v>0</v>
      </c>
      <c r="AM545" s="45">
        <f t="shared" si="174"/>
        <v>0</v>
      </c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</row>
    <row r="546" spans="1:63">
      <c r="A546" s="43"/>
      <c r="B546" s="43"/>
      <c r="C546" s="101"/>
      <c r="D546" s="101"/>
      <c r="E546" s="101"/>
      <c r="F546" s="102"/>
      <c r="G546" s="103"/>
      <c r="H546" s="102"/>
      <c r="I546" s="102"/>
      <c r="J546" s="102"/>
      <c r="K546" s="102"/>
      <c r="L546" s="102" t="e">
        <f>IF(J546="WAT",IF(I546="PS","Pumped Storage","Hydro"),VLOOKUP(J546,Instructions!$E$3:$F$42,2,FALSE))</f>
        <v>#N/A</v>
      </c>
      <c r="M546" s="104"/>
      <c r="N546" s="104"/>
      <c r="O546" s="105"/>
      <c r="P546" s="45"/>
      <c r="Q546" s="45"/>
      <c r="R546" s="45">
        <f t="shared" si="155"/>
        <v>0</v>
      </c>
      <c r="S546" s="45">
        <f t="shared" si="176"/>
        <v>0</v>
      </c>
      <c r="T546" s="45">
        <f t="shared" si="176"/>
        <v>0</v>
      </c>
      <c r="U546" s="45">
        <f t="shared" si="156"/>
        <v>0</v>
      </c>
      <c r="V546" s="45">
        <f t="shared" si="157"/>
        <v>0</v>
      </c>
      <c r="W546" s="45">
        <f t="shared" si="158"/>
        <v>0</v>
      </c>
      <c r="X546" s="45">
        <f t="shared" si="159"/>
        <v>0</v>
      </c>
      <c r="Y546" s="45">
        <f t="shared" si="160"/>
        <v>0</v>
      </c>
      <c r="Z546" s="45">
        <f t="shared" si="161"/>
        <v>0</v>
      </c>
      <c r="AA546" s="45">
        <f t="shared" si="162"/>
        <v>0</v>
      </c>
      <c r="AB546" s="45">
        <f t="shared" si="163"/>
        <v>0</v>
      </c>
      <c r="AC546" s="45">
        <f t="shared" si="164"/>
        <v>0</v>
      </c>
      <c r="AD546" s="45">
        <f t="shared" si="165"/>
        <v>0</v>
      </c>
      <c r="AE546" s="45">
        <f t="shared" si="166"/>
        <v>0</v>
      </c>
      <c r="AF546" s="45">
        <f t="shared" si="167"/>
        <v>0</v>
      </c>
      <c r="AG546" s="45">
        <f t="shared" si="168"/>
        <v>0</v>
      </c>
      <c r="AH546" s="45">
        <f t="shared" si="169"/>
        <v>0</v>
      </c>
      <c r="AI546" s="45">
        <f t="shared" si="170"/>
        <v>0</v>
      </c>
      <c r="AJ546" s="45">
        <f t="shared" si="171"/>
        <v>0</v>
      </c>
      <c r="AK546" s="45">
        <f t="shared" si="172"/>
        <v>0</v>
      </c>
      <c r="AL546" s="45">
        <f t="shared" si="173"/>
        <v>0</v>
      </c>
      <c r="AM546" s="45">
        <f t="shared" si="174"/>
        <v>0</v>
      </c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</row>
    <row r="547" spans="1:63">
      <c r="A547" s="43"/>
      <c r="B547" s="43"/>
      <c r="C547" s="101"/>
      <c r="D547" s="101"/>
      <c r="E547" s="101"/>
      <c r="F547" s="102"/>
      <c r="G547" s="103"/>
      <c r="H547" s="102"/>
      <c r="I547" s="102"/>
      <c r="J547" s="102"/>
      <c r="K547" s="102"/>
      <c r="L547" s="102" t="e">
        <f>IF(J547="WAT",IF(I547="PS","Pumped Storage","Hydro"),VLOOKUP(J547,Instructions!$E$3:$F$42,2,FALSE))</f>
        <v>#N/A</v>
      </c>
      <c r="M547" s="104"/>
      <c r="N547" s="104"/>
      <c r="O547" s="105"/>
      <c r="P547" s="45"/>
      <c r="Q547" s="45"/>
      <c r="R547" s="45">
        <f t="shared" si="155"/>
        <v>0</v>
      </c>
      <c r="S547" s="45">
        <f t="shared" si="176"/>
        <v>0</v>
      </c>
      <c r="T547" s="45">
        <f t="shared" si="176"/>
        <v>0</v>
      </c>
      <c r="U547" s="45">
        <f t="shared" si="156"/>
        <v>0</v>
      </c>
      <c r="V547" s="45">
        <f t="shared" si="157"/>
        <v>0</v>
      </c>
      <c r="W547" s="45">
        <f t="shared" si="158"/>
        <v>0</v>
      </c>
      <c r="X547" s="45">
        <f t="shared" si="159"/>
        <v>0</v>
      </c>
      <c r="Y547" s="45">
        <f t="shared" si="160"/>
        <v>0</v>
      </c>
      <c r="Z547" s="45">
        <f t="shared" si="161"/>
        <v>0</v>
      </c>
      <c r="AA547" s="45">
        <f t="shared" si="162"/>
        <v>0</v>
      </c>
      <c r="AB547" s="45">
        <f t="shared" si="163"/>
        <v>0</v>
      </c>
      <c r="AC547" s="45">
        <f t="shared" si="164"/>
        <v>0</v>
      </c>
      <c r="AD547" s="45">
        <f t="shared" si="165"/>
        <v>0</v>
      </c>
      <c r="AE547" s="45">
        <f t="shared" si="166"/>
        <v>0</v>
      </c>
      <c r="AF547" s="45">
        <f t="shared" si="167"/>
        <v>0</v>
      </c>
      <c r="AG547" s="45">
        <f t="shared" si="168"/>
        <v>0</v>
      </c>
      <c r="AH547" s="45">
        <f t="shared" si="169"/>
        <v>0</v>
      </c>
      <c r="AI547" s="45">
        <f t="shared" si="170"/>
        <v>0</v>
      </c>
      <c r="AJ547" s="45">
        <f t="shared" si="171"/>
        <v>0</v>
      </c>
      <c r="AK547" s="45">
        <f t="shared" si="172"/>
        <v>0</v>
      </c>
      <c r="AL547" s="45">
        <f t="shared" si="173"/>
        <v>0</v>
      </c>
      <c r="AM547" s="45">
        <f t="shared" si="174"/>
        <v>0</v>
      </c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</row>
    <row r="548" spans="1:63">
      <c r="A548" s="43"/>
      <c r="B548" s="43"/>
      <c r="C548" s="101"/>
      <c r="D548" s="101"/>
      <c r="E548" s="101"/>
      <c r="F548" s="102"/>
      <c r="G548" s="103"/>
      <c r="H548" s="102"/>
      <c r="I548" s="102"/>
      <c r="J548" s="102"/>
      <c r="K548" s="102"/>
      <c r="L548" s="102" t="e">
        <f>IF(J548="WAT",IF(I548="PS","Pumped Storage","Hydro"),VLOOKUP(J548,Instructions!$E$3:$F$42,2,FALSE))</f>
        <v>#N/A</v>
      </c>
      <c r="M548" s="104"/>
      <c r="N548" s="104"/>
      <c r="O548" s="105"/>
      <c r="P548" s="45"/>
      <c r="Q548" s="45"/>
      <c r="R548" s="45">
        <f t="shared" si="155"/>
        <v>0</v>
      </c>
      <c r="S548" s="45">
        <f t="shared" si="176"/>
        <v>0</v>
      </c>
      <c r="T548" s="45">
        <f t="shared" si="176"/>
        <v>0</v>
      </c>
      <c r="U548" s="45">
        <f t="shared" si="156"/>
        <v>0</v>
      </c>
      <c r="V548" s="45">
        <f t="shared" si="157"/>
        <v>0</v>
      </c>
      <c r="W548" s="45">
        <f t="shared" si="158"/>
        <v>0</v>
      </c>
      <c r="X548" s="45">
        <f t="shared" si="159"/>
        <v>0</v>
      </c>
      <c r="Y548" s="45">
        <f t="shared" si="160"/>
        <v>0</v>
      </c>
      <c r="Z548" s="45">
        <f t="shared" si="161"/>
        <v>0</v>
      </c>
      <c r="AA548" s="45">
        <f t="shared" si="162"/>
        <v>0</v>
      </c>
      <c r="AB548" s="45">
        <f t="shared" si="163"/>
        <v>0</v>
      </c>
      <c r="AC548" s="45">
        <f t="shared" si="164"/>
        <v>0</v>
      </c>
      <c r="AD548" s="45">
        <f t="shared" si="165"/>
        <v>0</v>
      </c>
      <c r="AE548" s="45">
        <f t="shared" si="166"/>
        <v>0</v>
      </c>
      <c r="AF548" s="45">
        <f t="shared" si="167"/>
        <v>0</v>
      </c>
      <c r="AG548" s="45">
        <f t="shared" si="168"/>
        <v>0</v>
      </c>
      <c r="AH548" s="45">
        <f t="shared" si="169"/>
        <v>0</v>
      </c>
      <c r="AI548" s="45">
        <f t="shared" si="170"/>
        <v>0</v>
      </c>
      <c r="AJ548" s="45">
        <f t="shared" si="171"/>
        <v>0</v>
      </c>
      <c r="AK548" s="45">
        <f t="shared" si="172"/>
        <v>0</v>
      </c>
      <c r="AL548" s="45">
        <f t="shared" si="173"/>
        <v>0</v>
      </c>
      <c r="AM548" s="45">
        <f t="shared" si="174"/>
        <v>0</v>
      </c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</row>
    <row r="549" spans="1:63">
      <c r="A549" s="43"/>
      <c r="B549" s="43"/>
      <c r="C549" s="101"/>
      <c r="D549" s="101"/>
      <c r="E549" s="101"/>
      <c r="F549" s="102"/>
      <c r="G549" s="103"/>
      <c r="H549" s="102"/>
      <c r="I549" s="102"/>
      <c r="J549" s="102"/>
      <c r="K549" s="102"/>
      <c r="L549" s="102" t="e">
        <f>IF(J549="WAT",IF(I549="PS","Pumped Storage","Hydro"),VLOOKUP(J549,Instructions!$E$3:$F$42,2,FALSE))</f>
        <v>#N/A</v>
      </c>
      <c r="M549" s="104"/>
      <c r="N549" s="104"/>
      <c r="O549" s="105"/>
      <c r="P549" s="45"/>
      <c r="Q549" s="45"/>
      <c r="R549" s="45">
        <f t="shared" si="155"/>
        <v>0</v>
      </c>
      <c r="S549" s="45">
        <f t="shared" si="176"/>
        <v>0</v>
      </c>
      <c r="T549" s="45">
        <f t="shared" si="176"/>
        <v>0</v>
      </c>
      <c r="U549" s="45">
        <f t="shared" si="156"/>
        <v>0</v>
      </c>
      <c r="V549" s="45">
        <f t="shared" si="157"/>
        <v>0</v>
      </c>
      <c r="W549" s="45">
        <f t="shared" si="158"/>
        <v>0</v>
      </c>
      <c r="X549" s="45">
        <f t="shared" si="159"/>
        <v>0</v>
      </c>
      <c r="Y549" s="45">
        <f t="shared" si="160"/>
        <v>0</v>
      </c>
      <c r="Z549" s="45">
        <f t="shared" si="161"/>
        <v>0</v>
      </c>
      <c r="AA549" s="45">
        <f t="shared" si="162"/>
        <v>0</v>
      </c>
      <c r="AB549" s="45">
        <f t="shared" si="163"/>
        <v>0</v>
      </c>
      <c r="AC549" s="45">
        <f t="shared" si="164"/>
        <v>0</v>
      </c>
      <c r="AD549" s="45">
        <f t="shared" si="165"/>
        <v>0</v>
      </c>
      <c r="AE549" s="45">
        <f t="shared" si="166"/>
        <v>0</v>
      </c>
      <c r="AF549" s="45">
        <f t="shared" si="167"/>
        <v>0</v>
      </c>
      <c r="AG549" s="45">
        <f t="shared" si="168"/>
        <v>0</v>
      </c>
      <c r="AH549" s="45">
        <f t="shared" si="169"/>
        <v>0</v>
      </c>
      <c r="AI549" s="45">
        <f t="shared" si="170"/>
        <v>0</v>
      </c>
      <c r="AJ549" s="45">
        <f t="shared" si="171"/>
        <v>0</v>
      </c>
      <c r="AK549" s="45">
        <f t="shared" si="172"/>
        <v>0</v>
      </c>
      <c r="AL549" s="45">
        <f t="shared" si="173"/>
        <v>0</v>
      </c>
      <c r="AM549" s="45">
        <f t="shared" si="174"/>
        <v>0</v>
      </c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</row>
    <row r="550" spans="1:63">
      <c r="A550" s="43"/>
      <c r="B550" s="43"/>
      <c r="C550" s="101"/>
      <c r="D550" s="101"/>
      <c r="E550" s="101"/>
      <c r="F550" s="102"/>
      <c r="G550" s="103"/>
      <c r="H550" s="102"/>
      <c r="I550" s="102"/>
      <c r="J550" s="102"/>
      <c r="K550" s="102"/>
      <c r="L550" s="102" t="e">
        <f>IF(J550="WAT",IF(I550="PS","Pumped Storage","Hydro"),VLOOKUP(J550,Instructions!$E$3:$F$42,2,FALSE))</f>
        <v>#N/A</v>
      </c>
      <c r="M550" s="104"/>
      <c r="N550" s="104"/>
      <c r="O550" s="105"/>
      <c r="P550" s="45"/>
      <c r="Q550" s="45"/>
      <c r="R550" s="45">
        <f t="shared" si="155"/>
        <v>0</v>
      </c>
      <c r="S550" s="45">
        <f t="shared" si="176"/>
        <v>0</v>
      </c>
      <c r="T550" s="45">
        <f t="shared" si="176"/>
        <v>0</v>
      </c>
      <c r="U550" s="45">
        <f t="shared" si="156"/>
        <v>0</v>
      </c>
      <c r="V550" s="45">
        <f t="shared" si="157"/>
        <v>0</v>
      </c>
      <c r="W550" s="45">
        <f t="shared" si="158"/>
        <v>0</v>
      </c>
      <c r="X550" s="45">
        <f t="shared" si="159"/>
        <v>0</v>
      </c>
      <c r="Y550" s="45">
        <f t="shared" si="160"/>
        <v>0</v>
      </c>
      <c r="Z550" s="45">
        <f t="shared" si="161"/>
        <v>0</v>
      </c>
      <c r="AA550" s="45">
        <f t="shared" si="162"/>
        <v>0</v>
      </c>
      <c r="AB550" s="45">
        <f t="shared" si="163"/>
        <v>0</v>
      </c>
      <c r="AC550" s="45">
        <f t="shared" si="164"/>
        <v>0</v>
      </c>
      <c r="AD550" s="45">
        <f t="shared" si="165"/>
        <v>0</v>
      </c>
      <c r="AE550" s="45">
        <f t="shared" si="166"/>
        <v>0</v>
      </c>
      <c r="AF550" s="45">
        <f t="shared" si="167"/>
        <v>0</v>
      </c>
      <c r="AG550" s="45">
        <f t="shared" si="168"/>
        <v>0</v>
      </c>
      <c r="AH550" s="45">
        <f t="shared" si="169"/>
        <v>0</v>
      </c>
      <c r="AI550" s="45">
        <f t="shared" si="170"/>
        <v>0</v>
      </c>
      <c r="AJ550" s="45">
        <f t="shared" si="171"/>
        <v>0</v>
      </c>
      <c r="AK550" s="45">
        <f t="shared" si="172"/>
        <v>0</v>
      </c>
      <c r="AL550" s="45">
        <f t="shared" si="173"/>
        <v>0</v>
      </c>
      <c r="AM550" s="45">
        <f t="shared" si="174"/>
        <v>0</v>
      </c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</row>
    <row r="551" spans="1:63">
      <c r="A551" s="43"/>
      <c r="B551" s="43"/>
      <c r="C551" s="101"/>
      <c r="D551" s="101"/>
      <c r="E551" s="101"/>
      <c r="F551" s="102"/>
      <c r="G551" s="103"/>
      <c r="H551" s="102"/>
      <c r="I551" s="102"/>
      <c r="J551" s="102"/>
      <c r="K551" s="102"/>
      <c r="L551" s="102" t="e">
        <f>IF(J551="WAT",IF(I551="PS","Pumped Storage","Hydro"),VLOOKUP(J551,Instructions!$E$3:$F$42,2,FALSE))</f>
        <v>#N/A</v>
      </c>
      <c r="M551" s="104"/>
      <c r="N551" s="104"/>
      <c r="O551" s="105"/>
      <c r="P551" s="45"/>
      <c r="Q551" s="45"/>
      <c r="R551" s="45">
        <f t="shared" si="155"/>
        <v>0</v>
      </c>
      <c r="S551" s="45">
        <f t="shared" si="176"/>
        <v>0</v>
      </c>
      <c r="T551" s="45">
        <f t="shared" si="176"/>
        <v>0</v>
      </c>
      <c r="U551" s="45">
        <f t="shared" si="156"/>
        <v>0</v>
      </c>
      <c r="V551" s="45">
        <f t="shared" si="157"/>
        <v>0</v>
      </c>
      <c r="W551" s="45">
        <f t="shared" si="158"/>
        <v>0</v>
      </c>
      <c r="X551" s="45">
        <f t="shared" si="159"/>
        <v>0</v>
      </c>
      <c r="Y551" s="45">
        <f t="shared" si="160"/>
        <v>0</v>
      </c>
      <c r="Z551" s="45">
        <f t="shared" si="161"/>
        <v>0</v>
      </c>
      <c r="AA551" s="45">
        <f t="shared" si="162"/>
        <v>0</v>
      </c>
      <c r="AB551" s="45">
        <f t="shared" si="163"/>
        <v>0</v>
      </c>
      <c r="AC551" s="45">
        <f t="shared" si="164"/>
        <v>0</v>
      </c>
      <c r="AD551" s="45">
        <f t="shared" si="165"/>
        <v>0</v>
      </c>
      <c r="AE551" s="45">
        <f t="shared" si="166"/>
        <v>0</v>
      </c>
      <c r="AF551" s="45">
        <f t="shared" si="167"/>
        <v>0</v>
      </c>
      <c r="AG551" s="45">
        <f t="shared" si="168"/>
        <v>0</v>
      </c>
      <c r="AH551" s="45">
        <f t="shared" si="169"/>
        <v>0</v>
      </c>
      <c r="AI551" s="45">
        <f t="shared" si="170"/>
        <v>0</v>
      </c>
      <c r="AJ551" s="45">
        <f t="shared" si="171"/>
        <v>0</v>
      </c>
      <c r="AK551" s="45">
        <f t="shared" si="172"/>
        <v>0</v>
      </c>
      <c r="AL551" s="45">
        <f t="shared" si="173"/>
        <v>0</v>
      </c>
      <c r="AM551" s="45">
        <f t="shared" si="174"/>
        <v>0</v>
      </c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</row>
    <row r="552" spans="1:63">
      <c r="A552" s="43"/>
      <c r="B552" s="43"/>
      <c r="C552" s="101"/>
      <c r="D552" s="101"/>
      <c r="E552" s="101"/>
      <c r="F552" s="102"/>
      <c r="G552" s="103"/>
      <c r="H552" s="102"/>
      <c r="I552" s="102"/>
      <c r="J552" s="102"/>
      <c r="K552" s="102"/>
      <c r="L552" s="102" t="e">
        <f>IF(J552="WAT",IF(I552="PS","Pumped Storage","Hydro"),VLOOKUP(J552,Instructions!$E$3:$F$42,2,FALSE))</f>
        <v>#N/A</v>
      </c>
      <c r="M552" s="104"/>
      <c r="N552" s="104"/>
      <c r="O552" s="105"/>
      <c r="P552" s="45"/>
      <c r="Q552" s="45"/>
      <c r="R552" s="45">
        <f t="shared" si="155"/>
        <v>0</v>
      </c>
      <c r="S552" s="45">
        <f t="shared" si="176"/>
        <v>0</v>
      </c>
      <c r="T552" s="45">
        <f t="shared" si="176"/>
        <v>0</v>
      </c>
      <c r="U552" s="45">
        <f t="shared" si="156"/>
        <v>0</v>
      </c>
      <c r="V552" s="45">
        <f t="shared" si="157"/>
        <v>0</v>
      </c>
      <c r="W552" s="45">
        <f t="shared" si="158"/>
        <v>0</v>
      </c>
      <c r="X552" s="45">
        <f t="shared" si="159"/>
        <v>0</v>
      </c>
      <c r="Y552" s="45">
        <f t="shared" si="160"/>
        <v>0</v>
      </c>
      <c r="Z552" s="45">
        <f t="shared" si="161"/>
        <v>0</v>
      </c>
      <c r="AA552" s="45">
        <f t="shared" si="162"/>
        <v>0</v>
      </c>
      <c r="AB552" s="45">
        <f t="shared" si="163"/>
        <v>0</v>
      </c>
      <c r="AC552" s="45">
        <f t="shared" si="164"/>
        <v>0</v>
      </c>
      <c r="AD552" s="45">
        <f t="shared" si="165"/>
        <v>0</v>
      </c>
      <c r="AE552" s="45">
        <f t="shared" si="166"/>
        <v>0</v>
      </c>
      <c r="AF552" s="45">
        <f t="shared" si="167"/>
        <v>0</v>
      </c>
      <c r="AG552" s="45">
        <f t="shared" si="168"/>
        <v>0</v>
      </c>
      <c r="AH552" s="45">
        <f t="shared" si="169"/>
        <v>0</v>
      </c>
      <c r="AI552" s="45">
        <f t="shared" si="170"/>
        <v>0</v>
      </c>
      <c r="AJ552" s="45">
        <f t="shared" si="171"/>
        <v>0</v>
      </c>
      <c r="AK552" s="45">
        <f t="shared" si="172"/>
        <v>0</v>
      </c>
      <c r="AL552" s="45">
        <f t="shared" si="173"/>
        <v>0</v>
      </c>
      <c r="AM552" s="45">
        <f t="shared" si="174"/>
        <v>0</v>
      </c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</row>
    <row r="553" spans="1:63">
      <c r="A553" s="43"/>
      <c r="B553" s="43"/>
      <c r="C553" s="101"/>
      <c r="D553" s="101"/>
      <c r="E553" s="101"/>
      <c r="F553" s="102"/>
      <c r="G553" s="103"/>
      <c r="H553" s="102"/>
      <c r="I553" s="102"/>
      <c r="J553" s="102"/>
      <c r="K553" s="102"/>
      <c r="L553" s="102" t="e">
        <f>IF(J553="WAT",IF(I553="PS","Pumped Storage","Hydro"),VLOOKUP(J553,Instructions!$E$3:$F$42,2,FALSE))</f>
        <v>#N/A</v>
      </c>
      <c r="M553" s="104"/>
      <c r="N553" s="104"/>
      <c r="O553" s="105"/>
      <c r="P553" s="45"/>
      <c r="Q553" s="45"/>
      <c r="R553" s="45">
        <f t="shared" si="155"/>
        <v>0</v>
      </c>
      <c r="S553" s="45">
        <f t="shared" si="176"/>
        <v>0</v>
      </c>
      <c r="T553" s="45">
        <f t="shared" si="176"/>
        <v>0</v>
      </c>
      <c r="U553" s="45">
        <f t="shared" si="156"/>
        <v>0</v>
      </c>
      <c r="V553" s="45">
        <f t="shared" si="157"/>
        <v>0</v>
      </c>
      <c r="W553" s="45">
        <f t="shared" si="158"/>
        <v>0</v>
      </c>
      <c r="X553" s="45">
        <f t="shared" si="159"/>
        <v>0</v>
      </c>
      <c r="Y553" s="45">
        <f t="shared" si="160"/>
        <v>0</v>
      </c>
      <c r="Z553" s="45">
        <f t="shared" si="161"/>
        <v>0</v>
      </c>
      <c r="AA553" s="45">
        <f t="shared" si="162"/>
        <v>0</v>
      </c>
      <c r="AB553" s="45">
        <f t="shared" si="163"/>
        <v>0</v>
      </c>
      <c r="AC553" s="45">
        <f t="shared" si="164"/>
        <v>0</v>
      </c>
      <c r="AD553" s="45">
        <f t="shared" si="165"/>
        <v>0</v>
      </c>
      <c r="AE553" s="45">
        <f t="shared" si="166"/>
        <v>0</v>
      </c>
      <c r="AF553" s="45">
        <f t="shared" si="167"/>
        <v>0</v>
      </c>
      <c r="AG553" s="45">
        <f t="shared" si="168"/>
        <v>0</v>
      </c>
      <c r="AH553" s="45">
        <f t="shared" si="169"/>
        <v>0</v>
      </c>
      <c r="AI553" s="45">
        <f t="shared" si="170"/>
        <v>0</v>
      </c>
      <c r="AJ553" s="45">
        <f t="shared" si="171"/>
        <v>0</v>
      </c>
      <c r="AK553" s="45">
        <f t="shared" si="172"/>
        <v>0</v>
      </c>
      <c r="AL553" s="45">
        <f t="shared" si="173"/>
        <v>0</v>
      </c>
      <c r="AM553" s="45">
        <f t="shared" si="174"/>
        <v>0</v>
      </c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</row>
    <row r="554" spans="1:63">
      <c r="A554" s="43"/>
      <c r="B554" s="43"/>
      <c r="C554" s="101"/>
      <c r="D554" s="101"/>
      <c r="E554" s="101"/>
      <c r="F554" s="102"/>
      <c r="G554" s="103"/>
      <c r="H554" s="102"/>
      <c r="I554" s="102"/>
      <c r="J554" s="102"/>
      <c r="K554" s="102"/>
      <c r="L554" s="102" t="e">
        <f>IF(J554="WAT",IF(I554="PS","Pumped Storage","Hydro"),VLOOKUP(J554,Instructions!$E$3:$F$42,2,FALSE))</f>
        <v>#N/A</v>
      </c>
      <c r="M554" s="104"/>
      <c r="N554" s="104"/>
      <c r="O554" s="105"/>
      <c r="P554" s="45"/>
      <c r="Q554" s="45"/>
      <c r="R554" s="45">
        <f t="shared" si="155"/>
        <v>0</v>
      </c>
      <c r="S554" s="45">
        <f t="shared" si="176"/>
        <v>0</v>
      </c>
      <c r="T554" s="45">
        <f t="shared" si="176"/>
        <v>0</v>
      </c>
      <c r="U554" s="45">
        <f t="shared" si="156"/>
        <v>0</v>
      </c>
      <c r="V554" s="45">
        <f t="shared" si="157"/>
        <v>0</v>
      </c>
      <c r="W554" s="45">
        <f t="shared" si="158"/>
        <v>0</v>
      </c>
      <c r="X554" s="45">
        <f t="shared" si="159"/>
        <v>0</v>
      </c>
      <c r="Y554" s="45">
        <f t="shared" si="160"/>
        <v>0</v>
      </c>
      <c r="Z554" s="45">
        <f t="shared" si="161"/>
        <v>0</v>
      </c>
      <c r="AA554" s="45">
        <f t="shared" si="162"/>
        <v>0</v>
      </c>
      <c r="AB554" s="45">
        <f t="shared" si="163"/>
        <v>0</v>
      </c>
      <c r="AC554" s="45">
        <f t="shared" si="164"/>
        <v>0</v>
      </c>
      <c r="AD554" s="45">
        <f t="shared" si="165"/>
        <v>0</v>
      </c>
      <c r="AE554" s="45">
        <f t="shared" si="166"/>
        <v>0</v>
      </c>
      <c r="AF554" s="45">
        <f t="shared" si="167"/>
        <v>0</v>
      </c>
      <c r="AG554" s="45">
        <f t="shared" si="168"/>
        <v>0</v>
      </c>
      <c r="AH554" s="45">
        <f t="shared" si="169"/>
        <v>0</v>
      </c>
      <c r="AI554" s="45">
        <f t="shared" si="170"/>
        <v>0</v>
      </c>
      <c r="AJ554" s="45">
        <f t="shared" si="171"/>
        <v>0</v>
      </c>
      <c r="AK554" s="45">
        <f t="shared" si="172"/>
        <v>0</v>
      </c>
      <c r="AL554" s="45">
        <f t="shared" si="173"/>
        <v>0</v>
      </c>
      <c r="AM554" s="45">
        <f t="shared" si="174"/>
        <v>0</v>
      </c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</row>
    <row r="555" spans="1:63">
      <c r="A555" s="43"/>
      <c r="B555" s="43"/>
      <c r="C555" s="101"/>
      <c r="D555" s="101"/>
      <c r="E555" s="101"/>
      <c r="F555" s="102"/>
      <c r="G555" s="103"/>
      <c r="H555" s="102"/>
      <c r="I555" s="102"/>
      <c r="J555" s="102"/>
      <c r="K555" s="102"/>
      <c r="L555" s="102" t="e">
        <f>IF(J555="WAT",IF(I555="PS","Pumped Storage","Hydro"),VLOOKUP(J555,Instructions!$E$3:$F$42,2,FALSE))</f>
        <v>#N/A</v>
      </c>
      <c r="M555" s="104"/>
      <c r="N555" s="104"/>
      <c r="O555" s="105"/>
      <c r="P555" s="45"/>
      <c r="Q555" s="45"/>
      <c r="R555" s="45">
        <f t="shared" si="155"/>
        <v>0</v>
      </c>
      <c r="S555" s="45">
        <f t="shared" si="176"/>
        <v>0</v>
      </c>
      <c r="T555" s="45">
        <f t="shared" si="176"/>
        <v>0</v>
      </c>
      <c r="U555" s="45">
        <f t="shared" si="156"/>
        <v>0</v>
      </c>
      <c r="V555" s="45">
        <f t="shared" si="157"/>
        <v>0</v>
      </c>
      <c r="W555" s="45">
        <f t="shared" si="158"/>
        <v>0</v>
      </c>
      <c r="X555" s="45">
        <f t="shared" si="159"/>
        <v>0</v>
      </c>
      <c r="Y555" s="45">
        <f t="shared" si="160"/>
        <v>0</v>
      </c>
      <c r="Z555" s="45">
        <f t="shared" si="161"/>
        <v>0</v>
      </c>
      <c r="AA555" s="45">
        <f t="shared" si="162"/>
        <v>0</v>
      </c>
      <c r="AB555" s="45">
        <f t="shared" si="163"/>
        <v>0</v>
      </c>
      <c r="AC555" s="45">
        <f t="shared" si="164"/>
        <v>0</v>
      </c>
      <c r="AD555" s="45">
        <f t="shared" si="165"/>
        <v>0</v>
      </c>
      <c r="AE555" s="45">
        <f t="shared" si="166"/>
        <v>0</v>
      </c>
      <c r="AF555" s="45">
        <f t="shared" si="167"/>
        <v>0</v>
      </c>
      <c r="AG555" s="45">
        <f t="shared" si="168"/>
        <v>0</v>
      </c>
      <c r="AH555" s="45">
        <f t="shared" si="169"/>
        <v>0</v>
      </c>
      <c r="AI555" s="45">
        <f t="shared" si="170"/>
        <v>0</v>
      </c>
      <c r="AJ555" s="45">
        <f t="shared" si="171"/>
        <v>0</v>
      </c>
      <c r="AK555" s="45">
        <f t="shared" si="172"/>
        <v>0</v>
      </c>
      <c r="AL555" s="45">
        <f t="shared" si="173"/>
        <v>0</v>
      </c>
      <c r="AM555" s="45">
        <f t="shared" si="174"/>
        <v>0</v>
      </c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</row>
    <row r="556" spans="1:63">
      <c r="A556" s="43"/>
      <c r="B556" s="43"/>
      <c r="C556" s="101"/>
      <c r="D556" s="101"/>
      <c r="E556" s="101"/>
      <c r="F556" s="102"/>
      <c r="G556" s="103"/>
      <c r="H556" s="102"/>
      <c r="I556" s="102"/>
      <c r="J556" s="102"/>
      <c r="K556" s="102"/>
      <c r="L556" s="102" t="e">
        <f>IF(J556="WAT",IF(I556="PS","Pumped Storage","Hydro"),VLOOKUP(J556,Instructions!$E$3:$F$42,2,FALSE))</f>
        <v>#N/A</v>
      </c>
      <c r="M556" s="104"/>
      <c r="N556" s="104"/>
      <c r="O556" s="105"/>
      <c r="P556" s="45"/>
      <c r="Q556" s="45"/>
      <c r="R556" s="45">
        <f t="shared" si="155"/>
        <v>0</v>
      </c>
      <c r="S556" s="45">
        <f t="shared" si="176"/>
        <v>0</v>
      </c>
      <c r="T556" s="45">
        <f t="shared" si="176"/>
        <v>0</v>
      </c>
      <c r="U556" s="45">
        <f t="shared" si="156"/>
        <v>0</v>
      </c>
      <c r="V556" s="45">
        <f t="shared" si="157"/>
        <v>0</v>
      </c>
      <c r="W556" s="45">
        <f t="shared" si="158"/>
        <v>0</v>
      </c>
      <c r="X556" s="45">
        <f t="shared" si="159"/>
        <v>0</v>
      </c>
      <c r="Y556" s="45">
        <f t="shared" si="160"/>
        <v>0</v>
      </c>
      <c r="Z556" s="45">
        <f t="shared" si="161"/>
        <v>0</v>
      </c>
      <c r="AA556" s="45">
        <f t="shared" si="162"/>
        <v>0</v>
      </c>
      <c r="AB556" s="45">
        <f t="shared" si="163"/>
        <v>0</v>
      </c>
      <c r="AC556" s="45">
        <f t="shared" si="164"/>
        <v>0</v>
      </c>
      <c r="AD556" s="45">
        <f t="shared" si="165"/>
        <v>0</v>
      </c>
      <c r="AE556" s="45">
        <f t="shared" si="166"/>
        <v>0</v>
      </c>
      <c r="AF556" s="45">
        <f t="shared" si="167"/>
        <v>0</v>
      </c>
      <c r="AG556" s="45">
        <f t="shared" si="168"/>
        <v>0</v>
      </c>
      <c r="AH556" s="45">
        <f t="shared" si="169"/>
        <v>0</v>
      </c>
      <c r="AI556" s="45">
        <f t="shared" si="170"/>
        <v>0</v>
      </c>
      <c r="AJ556" s="45">
        <f t="shared" si="171"/>
        <v>0</v>
      </c>
      <c r="AK556" s="45">
        <f t="shared" si="172"/>
        <v>0</v>
      </c>
      <c r="AL556" s="45">
        <f t="shared" si="173"/>
        <v>0</v>
      </c>
      <c r="AM556" s="45">
        <f t="shared" si="174"/>
        <v>0</v>
      </c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</row>
    <row r="557" spans="1:63">
      <c r="A557" s="43"/>
      <c r="B557" s="43"/>
      <c r="C557" s="101"/>
      <c r="D557" s="101"/>
      <c r="E557" s="101"/>
      <c r="F557" s="102"/>
      <c r="G557" s="103"/>
      <c r="H557" s="102"/>
      <c r="I557" s="102"/>
      <c r="J557" s="102"/>
      <c r="K557" s="102"/>
      <c r="L557" s="102" t="e">
        <f>IF(J557="WAT",IF(I557="PS","Pumped Storage","Hydro"),VLOOKUP(J557,Instructions!$E$3:$F$42,2,FALSE))</f>
        <v>#N/A</v>
      </c>
      <c r="M557" s="104"/>
      <c r="N557" s="104"/>
      <c r="O557" s="105"/>
      <c r="P557" s="45"/>
      <c r="Q557" s="45"/>
      <c r="R557" s="45">
        <f t="shared" si="155"/>
        <v>0</v>
      </c>
      <c r="S557" s="45">
        <f t="shared" si="176"/>
        <v>0</v>
      </c>
      <c r="T557" s="45">
        <f t="shared" si="176"/>
        <v>0</v>
      </c>
      <c r="U557" s="45">
        <f t="shared" si="156"/>
        <v>0</v>
      </c>
      <c r="V557" s="45">
        <f t="shared" si="157"/>
        <v>0</v>
      </c>
      <c r="W557" s="45">
        <f t="shared" si="158"/>
        <v>0</v>
      </c>
      <c r="X557" s="45">
        <f t="shared" si="159"/>
        <v>0</v>
      </c>
      <c r="Y557" s="45">
        <f t="shared" si="160"/>
        <v>0</v>
      </c>
      <c r="Z557" s="45">
        <f t="shared" si="161"/>
        <v>0</v>
      </c>
      <c r="AA557" s="45">
        <f t="shared" si="162"/>
        <v>0</v>
      </c>
      <c r="AB557" s="45">
        <f t="shared" si="163"/>
        <v>0</v>
      </c>
      <c r="AC557" s="45">
        <f t="shared" si="164"/>
        <v>0</v>
      </c>
      <c r="AD557" s="45">
        <f t="shared" si="165"/>
        <v>0</v>
      </c>
      <c r="AE557" s="45">
        <f t="shared" si="166"/>
        <v>0</v>
      </c>
      <c r="AF557" s="45">
        <f t="shared" si="167"/>
        <v>0</v>
      </c>
      <c r="AG557" s="45">
        <f t="shared" si="168"/>
        <v>0</v>
      </c>
      <c r="AH557" s="45">
        <f t="shared" si="169"/>
        <v>0</v>
      </c>
      <c r="AI557" s="45">
        <f t="shared" si="170"/>
        <v>0</v>
      </c>
      <c r="AJ557" s="45">
        <f t="shared" si="171"/>
        <v>0</v>
      </c>
      <c r="AK557" s="45">
        <f t="shared" si="172"/>
        <v>0</v>
      </c>
      <c r="AL557" s="45">
        <f t="shared" si="173"/>
        <v>0</v>
      </c>
      <c r="AM557" s="45">
        <f t="shared" si="174"/>
        <v>0</v>
      </c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</row>
    <row r="558" spans="1:63">
      <c r="A558" s="43"/>
      <c r="B558" s="43"/>
      <c r="C558" s="101"/>
      <c r="D558" s="101"/>
      <c r="E558" s="101"/>
      <c r="F558" s="102"/>
      <c r="G558" s="103"/>
      <c r="H558" s="102"/>
      <c r="I558" s="102"/>
      <c r="J558" s="102"/>
      <c r="K558" s="102"/>
      <c r="L558" s="102" t="e">
        <f>IF(J558="WAT",IF(I558="PS","Pumped Storage","Hydro"),VLOOKUP(J558,Instructions!$E$3:$F$42,2,FALSE))</f>
        <v>#N/A</v>
      </c>
      <c r="M558" s="104"/>
      <c r="N558" s="104"/>
      <c r="O558" s="105"/>
      <c r="P558" s="45"/>
      <c r="Q558" s="45"/>
      <c r="R558" s="45">
        <f t="shared" si="155"/>
        <v>0</v>
      </c>
      <c r="S558" s="45">
        <f t="shared" si="176"/>
        <v>0</v>
      </c>
      <c r="T558" s="45">
        <f t="shared" si="176"/>
        <v>0</v>
      </c>
      <c r="U558" s="45">
        <f t="shared" si="156"/>
        <v>0</v>
      </c>
      <c r="V558" s="45">
        <f t="shared" si="157"/>
        <v>0</v>
      </c>
      <c r="W558" s="45">
        <f t="shared" si="158"/>
        <v>0</v>
      </c>
      <c r="X558" s="45">
        <f t="shared" si="159"/>
        <v>0</v>
      </c>
      <c r="Y558" s="45">
        <f t="shared" si="160"/>
        <v>0</v>
      </c>
      <c r="Z558" s="45">
        <f t="shared" si="161"/>
        <v>0</v>
      </c>
      <c r="AA558" s="45">
        <f t="shared" si="162"/>
        <v>0</v>
      </c>
      <c r="AB558" s="45">
        <f t="shared" si="163"/>
        <v>0</v>
      </c>
      <c r="AC558" s="45">
        <f t="shared" si="164"/>
        <v>0</v>
      </c>
      <c r="AD558" s="45">
        <f t="shared" si="165"/>
        <v>0</v>
      </c>
      <c r="AE558" s="45">
        <f t="shared" si="166"/>
        <v>0</v>
      </c>
      <c r="AF558" s="45">
        <f t="shared" si="167"/>
        <v>0</v>
      </c>
      <c r="AG558" s="45">
        <f t="shared" si="168"/>
        <v>0</v>
      </c>
      <c r="AH558" s="45">
        <f t="shared" si="169"/>
        <v>0</v>
      </c>
      <c r="AI558" s="45">
        <f t="shared" si="170"/>
        <v>0</v>
      </c>
      <c r="AJ558" s="45">
        <f t="shared" si="171"/>
        <v>0</v>
      </c>
      <c r="AK558" s="45">
        <f t="shared" si="172"/>
        <v>0</v>
      </c>
      <c r="AL558" s="45">
        <f t="shared" si="173"/>
        <v>0</v>
      </c>
      <c r="AM558" s="45">
        <f t="shared" si="174"/>
        <v>0</v>
      </c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</row>
    <row r="559" spans="1:63">
      <c r="A559" s="43"/>
      <c r="B559" s="43"/>
      <c r="C559" s="101"/>
      <c r="D559" s="101"/>
      <c r="E559" s="101"/>
      <c r="F559" s="102"/>
      <c r="G559" s="103"/>
      <c r="H559" s="102"/>
      <c r="I559" s="102"/>
      <c r="J559" s="102"/>
      <c r="K559" s="102"/>
      <c r="L559" s="102" t="e">
        <f>IF(J559="WAT",IF(I559="PS","Pumped Storage","Hydro"),VLOOKUP(J559,Instructions!$E$3:$F$42,2,FALSE))</f>
        <v>#N/A</v>
      </c>
      <c r="M559" s="104"/>
      <c r="N559" s="104"/>
      <c r="O559" s="105"/>
      <c r="P559" s="45"/>
      <c r="Q559" s="45"/>
      <c r="R559" s="45">
        <f t="shared" si="155"/>
        <v>0</v>
      </c>
      <c r="S559" s="45">
        <f t="shared" si="176"/>
        <v>0</v>
      </c>
      <c r="T559" s="45">
        <f t="shared" si="176"/>
        <v>0</v>
      </c>
      <c r="U559" s="45">
        <f t="shared" si="156"/>
        <v>0</v>
      </c>
      <c r="V559" s="45">
        <f t="shared" si="157"/>
        <v>0</v>
      </c>
      <c r="W559" s="45">
        <f t="shared" si="158"/>
        <v>0</v>
      </c>
      <c r="X559" s="45">
        <f t="shared" si="159"/>
        <v>0</v>
      </c>
      <c r="Y559" s="45">
        <f t="shared" si="160"/>
        <v>0</v>
      </c>
      <c r="Z559" s="45">
        <f t="shared" si="161"/>
        <v>0</v>
      </c>
      <c r="AA559" s="45">
        <f t="shared" si="162"/>
        <v>0</v>
      </c>
      <c r="AB559" s="45">
        <f t="shared" si="163"/>
        <v>0</v>
      </c>
      <c r="AC559" s="45">
        <f t="shared" si="164"/>
        <v>0</v>
      </c>
      <c r="AD559" s="45">
        <f t="shared" si="165"/>
        <v>0</v>
      </c>
      <c r="AE559" s="45">
        <f t="shared" si="166"/>
        <v>0</v>
      </c>
      <c r="AF559" s="45">
        <f t="shared" si="167"/>
        <v>0</v>
      </c>
      <c r="AG559" s="45">
        <f t="shared" si="168"/>
        <v>0</v>
      </c>
      <c r="AH559" s="45">
        <f t="shared" si="169"/>
        <v>0</v>
      </c>
      <c r="AI559" s="45">
        <f t="shared" si="170"/>
        <v>0</v>
      </c>
      <c r="AJ559" s="45">
        <f t="shared" si="171"/>
        <v>0</v>
      </c>
      <c r="AK559" s="45">
        <f t="shared" si="172"/>
        <v>0</v>
      </c>
      <c r="AL559" s="45">
        <f t="shared" si="173"/>
        <v>0</v>
      </c>
      <c r="AM559" s="45">
        <f t="shared" si="174"/>
        <v>0</v>
      </c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</row>
    <row r="560" spans="1:63">
      <c r="A560" s="43"/>
      <c r="B560" s="43"/>
      <c r="C560" s="101"/>
      <c r="D560" s="101"/>
      <c r="E560" s="101"/>
      <c r="F560" s="102"/>
      <c r="G560" s="103"/>
      <c r="H560" s="102"/>
      <c r="I560" s="102"/>
      <c r="J560" s="102"/>
      <c r="K560" s="102"/>
      <c r="L560" s="102" t="e">
        <f>IF(J560="WAT",IF(I560="PS","Pumped Storage","Hydro"),VLOOKUP(J560,Instructions!$E$3:$F$42,2,FALSE))</f>
        <v>#N/A</v>
      </c>
      <c r="M560" s="104"/>
      <c r="N560" s="104"/>
      <c r="O560" s="105"/>
      <c r="P560" s="45"/>
      <c r="Q560" s="45"/>
      <c r="R560" s="45">
        <f t="shared" si="155"/>
        <v>0</v>
      </c>
      <c r="S560" s="45">
        <f t="shared" si="176"/>
        <v>0</v>
      </c>
      <c r="T560" s="45">
        <f t="shared" si="176"/>
        <v>0</v>
      </c>
      <c r="U560" s="45">
        <f t="shared" si="156"/>
        <v>0</v>
      </c>
      <c r="V560" s="45">
        <f t="shared" si="157"/>
        <v>0</v>
      </c>
      <c r="W560" s="45">
        <f t="shared" si="158"/>
        <v>0</v>
      </c>
      <c r="X560" s="45">
        <f t="shared" si="159"/>
        <v>0</v>
      </c>
      <c r="Y560" s="45">
        <f t="shared" si="160"/>
        <v>0</v>
      </c>
      <c r="Z560" s="45">
        <f t="shared" si="161"/>
        <v>0</v>
      </c>
      <c r="AA560" s="45">
        <f t="shared" si="162"/>
        <v>0</v>
      </c>
      <c r="AB560" s="45">
        <f t="shared" si="163"/>
        <v>0</v>
      </c>
      <c r="AC560" s="45">
        <f t="shared" si="164"/>
        <v>0</v>
      </c>
      <c r="AD560" s="45">
        <f t="shared" si="165"/>
        <v>0</v>
      </c>
      <c r="AE560" s="45">
        <f t="shared" si="166"/>
        <v>0</v>
      </c>
      <c r="AF560" s="45">
        <f t="shared" si="167"/>
        <v>0</v>
      </c>
      <c r="AG560" s="45">
        <f t="shared" si="168"/>
        <v>0</v>
      </c>
      <c r="AH560" s="45">
        <f t="shared" si="169"/>
        <v>0</v>
      </c>
      <c r="AI560" s="45">
        <f t="shared" si="170"/>
        <v>0</v>
      </c>
      <c r="AJ560" s="45">
        <f t="shared" si="171"/>
        <v>0</v>
      </c>
      <c r="AK560" s="45">
        <f t="shared" si="172"/>
        <v>0</v>
      </c>
      <c r="AL560" s="45">
        <f t="shared" si="173"/>
        <v>0</v>
      </c>
      <c r="AM560" s="45">
        <f t="shared" si="174"/>
        <v>0</v>
      </c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</row>
    <row r="561" spans="1:63">
      <c r="A561" s="43"/>
      <c r="B561" s="43"/>
      <c r="C561" s="101"/>
      <c r="D561" s="101"/>
      <c r="E561" s="101"/>
      <c r="F561" s="102"/>
      <c r="G561" s="103"/>
      <c r="H561" s="102"/>
      <c r="I561" s="102"/>
      <c r="J561" s="102"/>
      <c r="K561" s="102"/>
      <c r="L561" s="102" t="e">
        <f>IF(J561="WAT",IF(I561="PS","Pumped Storage","Hydro"),VLOOKUP(J561,Instructions!$E$3:$F$42,2,FALSE))</f>
        <v>#N/A</v>
      </c>
      <c r="M561" s="104"/>
      <c r="N561" s="104"/>
      <c r="O561" s="105"/>
      <c r="P561" s="45"/>
      <c r="Q561" s="45"/>
      <c r="R561" s="45">
        <f t="shared" si="155"/>
        <v>0</v>
      </c>
      <c r="S561" s="45">
        <f t="shared" si="176"/>
        <v>0</v>
      </c>
      <c r="T561" s="45">
        <f t="shared" si="176"/>
        <v>0</v>
      </c>
      <c r="U561" s="45">
        <f t="shared" si="156"/>
        <v>0</v>
      </c>
      <c r="V561" s="45">
        <f t="shared" si="157"/>
        <v>0</v>
      </c>
      <c r="W561" s="45">
        <f t="shared" si="158"/>
        <v>0</v>
      </c>
      <c r="X561" s="45">
        <f t="shared" si="159"/>
        <v>0</v>
      </c>
      <c r="Y561" s="45">
        <f t="shared" si="160"/>
        <v>0</v>
      </c>
      <c r="Z561" s="45">
        <f t="shared" si="161"/>
        <v>0</v>
      </c>
      <c r="AA561" s="45">
        <f t="shared" si="162"/>
        <v>0</v>
      </c>
      <c r="AB561" s="45">
        <f t="shared" si="163"/>
        <v>0</v>
      </c>
      <c r="AC561" s="45">
        <f t="shared" si="164"/>
        <v>0</v>
      </c>
      <c r="AD561" s="45">
        <f t="shared" si="165"/>
        <v>0</v>
      </c>
      <c r="AE561" s="45">
        <f t="shared" si="166"/>
        <v>0</v>
      </c>
      <c r="AF561" s="45">
        <f t="shared" si="167"/>
        <v>0</v>
      </c>
      <c r="AG561" s="45">
        <f t="shared" si="168"/>
        <v>0</v>
      </c>
      <c r="AH561" s="45">
        <f t="shared" si="169"/>
        <v>0</v>
      </c>
      <c r="AI561" s="45">
        <f t="shared" si="170"/>
        <v>0</v>
      </c>
      <c r="AJ561" s="45">
        <f t="shared" si="171"/>
        <v>0</v>
      </c>
      <c r="AK561" s="45">
        <f t="shared" si="172"/>
        <v>0</v>
      </c>
      <c r="AL561" s="45">
        <f t="shared" si="173"/>
        <v>0</v>
      </c>
      <c r="AM561" s="45">
        <f t="shared" si="174"/>
        <v>0</v>
      </c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</row>
    <row r="562" spans="1:63">
      <c r="A562" s="43"/>
      <c r="B562" s="43"/>
      <c r="C562" s="101"/>
      <c r="D562" s="101"/>
      <c r="E562" s="101"/>
      <c r="F562" s="102"/>
      <c r="G562" s="103"/>
      <c r="H562" s="102"/>
      <c r="I562" s="102"/>
      <c r="J562" s="102"/>
      <c r="K562" s="102"/>
      <c r="L562" s="102" t="e">
        <f>IF(J562="WAT",IF(I562="PS","Pumped Storage","Hydro"),VLOOKUP(J562,Instructions!$E$3:$F$42,2,FALSE))</f>
        <v>#N/A</v>
      </c>
      <c r="M562" s="104"/>
      <c r="N562" s="104"/>
      <c r="O562" s="105"/>
      <c r="P562" s="45"/>
      <c r="Q562" s="45"/>
      <c r="R562" s="45">
        <f t="shared" si="155"/>
        <v>0</v>
      </c>
      <c r="S562" s="45">
        <f t="shared" si="176"/>
        <v>0</v>
      </c>
      <c r="T562" s="45">
        <f t="shared" si="176"/>
        <v>0</v>
      </c>
      <c r="U562" s="45">
        <f t="shared" si="156"/>
        <v>0</v>
      </c>
      <c r="V562" s="45">
        <f t="shared" si="157"/>
        <v>0</v>
      </c>
      <c r="W562" s="45">
        <f t="shared" si="158"/>
        <v>0</v>
      </c>
      <c r="X562" s="45">
        <f t="shared" si="159"/>
        <v>0</v>
      </c>
      <c r="Y562" s="45">
        <f t="shared" si="160"/>
        <v>0</v>
      </c>
      <c r="Z562" s="45">
        <f t="shared" si="161"/>
        <v>0</v>
      </c>
      <c r="AA562" s="45">
        <f t="shared" si="162"/>
        <v>0</v>
      </c>
      <c r="AB562" s="45">
        <f t="shared" si="163"/>
        <v>0</v>
      </c>
      <c r="AC562" s="45">
        <f t="shared" si="164"/>
        <v>0</v>
      </c>
      <c r="AD562" s="45">
        <f t="shared" si="165"/>
        <v>0</v>
      </c>
      <c r="AE562" s="45">
        <f t="shared" si="166"/>
        <v>0</v>
      </c>
      <c r="AF562" s="45">
        <f t="shared" si="167"/>
        <v>0</v>
      </c>
      <c r="AG562" s="45">
        <f t="shared" si="168"/>
        <v>0</v>
      </c>
      <c r="AH562" s="45">
        <f t="shared" si="169"/>
        <v>0</v>
      </c>
      <c r="AI562" s="45">
        <f t="shared" si="170"/>
        <v>0</v>
      </c>
      <c r="AJ562" s="45">
        <f t="shared" si="171"/>
        <v>0</v>
      </c>
      <c r="AK562" s="45">
        <f t="shared" si="172"/>
        <v>0</v>
      </c>
      <c r="AL562" s="45">
        <f t="shared" si="173"/>
        <v>0</v>
      </c>
      <c r="AM562" s="45">
        <f t="shared" si="174"/>
        <v>0</v>
      </c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</row>
    <row r="563" spans="1:63">
      <c r="A563" s="43"/>
      <c r="B563" s="43"/>
      <c r="C563" s="101"/>
      <c r="D563" s="101"/>
      <c r="E563" s="101"/>
      <c r="F563" s="102"/>
      <c r="G563" s="103"/>
      <c r="H563" s="102"/>
      <c r="I563" s="102"/>
      <c r="J563" s="102"/>
      <c r="K563" s="102"/>
      <c r="L563" s="102" t="e">
        <f>IF(J563="WAT",IF(I563="PS","Pumped Storage","Hydro"),VLOOKUP(J563,Instructions!$E$3:$F$42,2,FALSE))</f>
        <v>#N/A</v>
      </c>
      <c r="M563" s="104"/>
      <c r="N563" s="104"/>
      <c r="O563" s="105"/>
      <c r="P563" s="45"/>
      <c r="Q563" s="45"/>
      <c r="R563" s="45">
        <f t="shared" si="155"/>
        <v>0</v>
      </c>
      <c r="S563" s="45">
        <f t="shared" ref="S563:T582" si="177">R563</f>
        <v>0</v>
      </c>
      <c r="T563" s="45">
        <f t="shared" si="177"/>
        <v>0</v>
      </c>
      <c r="U563" s="45">
        <f t="shared" si="156"/>
        <v>0</v>
      </c>
      <c r="V563" s="45">
        <f t="shared" si="157"/>
        <v>0</v>
      </c>
      <c r="W563" s="45">
        <f t="shared" si="158"/>
        <v>0</v>
      </c>
      <c r="X563" s="45">
        <f t="shared" si="159"/>
        <v>0</v>
      </c>
      <c r="Y563" s="45">
        <f t="shared" si="160"/>
        <v>0</v>
      </c>
      <c r="Z563" s="45">
        <f t="shared" si="161"/>
        <v>0</v>
      </c>
      <c r="AA563" s="45">
        <f t="shared" si="162"/>
        <v>0</v>
      </c>
      <c r="AB563" s="45">
        <f t="shared" si="163"/>
        <v>0</v>
      </c>
      <c r="AC563" s="45">
        <f t="shared" si="164"/>
        <v>0</v>
      </c>
      <c r="AD563" s="45">
        <f t="shared" si="165"/>
        <v>0</v>
      </c>
      <c r="AE563" s="45">
        <f t="shared" si="166"/>
        <v>0</v>
      </c>
      <c r="AF563" s="45">
        <f t="shared" si="167"/>
        <v>0</v>
      </c>
      <c r="AG563" s="45">
        <f t="shared" si="168"/>
        <v>0</v>
      </c>
      <c r="AH563" s="45">
        <f t="shared" si="169"/>
        <v>0</v>
      </c>
      <c r="AI563" s="45">
        <f t="shared" si="170"/>
        <v>0</v>
      </c>
      <c r="AJ563" s="45">
        <f t="shared" si="171"/>
        <v>0</v>
      </c>
      <c r="AK563" s="45">
        <f t="shared" si="172"/>
        <v>0</v>
      </c>
      <c r="AL563" s="45">
        <f t="shared" si="173"/>
        <v>0</v>
      </c>
      <c r="AM563" s="45">
        <f t="shared" si="174"/>
        <v>0</v>
      </c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</row>
    <row r="564" spans="1:63">
      <c r="A564" s="43"/>
      <c r="B564" s="43"/>
      <c r="C564" s="101"/>
      <c r="D564" s="101"/>
      <c r="E564" s="101"/>
      <c r="F564" s="102"/>
      <c r="G564" s="103"/>
      <c r="H564" s="102"/>
      <c r="I564" s="102"/>
      <c r="J564" s="102"/>
      <c r="K564" s="102"/>
      <c r="L564" s="102" t="e">
        <f>IF(J564="WAT",IF(I564="PS","Pumped Storage","Hydro"),VLOOKUP(J564,Instructions!$E$3:$F$42,2,FALSE))</f>
        <v>#N/A</v>
      </c>
      <c r="M564" s="104"/>
      <c r="N564" s="104"/>
      <c r="O564" s="105"/>
      <c r="P564" s="45"/>
      <c r="Q564" s="45"/>
      <c r="R564" s="45">
        <f t="shared" si="155"/>
        <v>0</v>
      </c>
      <c r="S564" s="45">
        <f t="shared" si="177"/>
        <v>0</v>
      </c>
      <c r="T564" s="45">
        <f t="shared" si="177"/>
        <v>0</v>
      </c>
      <c r="U564" s="45">
        <f t="shared" si="156"/>
        <v>0</v>
      </c>
      <c r="V564" s="45">
        <f t="shared" si="157"/>
        <v>0</v>
      </c>
      <c r="W564" s="45">
        <f t="shared" si="158"/>
        <v>0</v>
      </c>
      <c r="X564" s="45">
        <f t="shared" si="159"/>
        <v>0</v>
      </c>
      <c r="Y564" s="45">
        <f t="shared" si="160"/>
        <v>0</v>
      </c>
      <c r="Z564" s="45">
        <f t="shared" si="161"/>
        <v>0</v>
      </c>
      <c r="AA564" s="45">
        <f t="shared" si="162"/>
        <v>0</v>
      </c>
      <c r="AB564" s="45">
        <f t="shared" si="163"/>
        <v>0</v>
      </c>
      <c r="AC564" s="45">
        <f t="shared" si="164"/>
        <v>0</v>
      </c>
      <c r="AD564" s="45">
        <f t="shared" si="165"/>
        <v>0</v>
      </c>
      <c r="AE564" s="45">
        <f t="shared" si="166"/>
        <v>0</v>
      </c>
      <c r="AF564" s="45">
        <f t="shared" si="167"/>
        <v>0</v>
      </c>
      <c r="AG564" s="45">
        <f t="shared" si="168"/>
        <v>0</v>
      </c>
      <c r="AH564" s="45">
        <f t="shared" si="169"/>
        <v>0</v>
      </c>
      <c r="AI564" s="45">
        <f t="shared" si="170"/>
        <v>0</v>
      </c>
      <c r="AJ564" s="45">
        <f t="shared" si="171"/>
        <v>0</v>
      </c>
      <c r="AK564" s="45">
        <f t="shared" si="172"/>
        <v>0</v>
      </c>
      <c r="AL564" s="45">
        <f t="shared" si="173"/>
        <v>0</v>
      </c>
      <c r="AM564" s="45">
        <f t="shared" si="174"/>
        <v>0</v>
      </c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</row>
    <row r="565" spans="1:63">
      <c r="A565" s="43"/>
      <c r="B565" s="43"/>
      <c r="C565" s="101"/>
      <c r="D565" s="101"/>
      <c r="E565" s="101"/>
      <c r="F565" s="102"/>
      <c r="G565" s="103"/>
      <c r="H565" s="102"/>
      <c r="I565" s="102"/>
      <c r="J565" s="102"/>
      <c r="K565" s="102"/>
      <c r="L565" s="102" t="e">
        <f>IF(J565="WAT",IF(I565="PS","Pumped Storage","Hydro"),VLOOKUP(J565,Instructions!$E$3:$F$42,2,FALSE))</f>
        <v>#N/A</v>
      </c>
      <c r="M565" s="104"/>
      <c r="N565" s="104"/>
      <c r="O565" s="105"/>
      <c r="P565" s="45"/>
      <c r="Q565" s="45"/>
      <c r="R565" s="45">
        <f t="shared" si="155"/>
        <v>0</v>
      </c>
      <c r="S565" s="45">
        <f t="shared" si="177"/>
        <v>0</v>
      </c>
      <c r="T565" s="45">
        <f t="shared" si="177"/>
        <v>0</v>
      </c>
      <c r="U565" s="45">
        <f t="shared" si="156"/>
        <v>0</v>
      </c>
      <c r="V565" s="45">
        <f t="shared" si="157"/>
        <v>0</v>
      </c>
      <c r="W565" s="45">
        <f t="shared" si="158"/>
        <v>0</v>
      </c>
      <c r="X565" s="45">
        <f t="shared" si="159"/>
        <v>0</v>
      </c>
      <c r="Y565" s="45">
        <f t="shared" si="160"/>
        <v>0</v>
      </c>
      <c r="Z565" s="45">
        <f t="shared" si="161"/>
        <v>0</v>
      </c>
      <c r="AA565" s="45">
        <f t="shared" si="162"/>
        <v>0</v>
      </c>
      <c r="AB565" s="45">
        <f t="shared" si="163"/>
        <v>0</v>
      </c>
      <c r="AC565" s="45">
        <f t="shared" si="164"/>
        <v>0</v>
      </c>
      <c r="AD565" s="45">
        <f t="shared" si="165"/>
        <v>0</v>
      </c>
      <c r="AE565" s="45">
        <f t="shared" si="166"/>
        <v>0</v>
      </c>
      <c r="AF565" s="45">
        <f t="shared" si="167"/>
        <v>0</v>
      </c>
      <c r="AG565" s="45">
        <f t="shared" si="168"/>
        <v>0</v>
      </c>
      <c r="AH565" s="45">
        <f t="shared" si="169"/>
        <v>0</v>
      </c>
      <c r="AI565" s="45">
        <f t="shared" si="170"/>
        <v>0</v>
      </c>
      <c r="AJ565" s="45">
        <f t="shared" si="171"/>
        <v>0</v>
      </c>
      <c r="AK565" s="45">
        <f t="shared" si="172"/>
        <v>0</v>
      </c>
      <c r="AL565" s="45">
        <f t="shared" si="173"/>
        <v>0</v>
      </c>
      <c r="AM565" s="45">
        <f t="shared" si="174"/>
        <v>0</v>
      </c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</row>
    <row r="566" spans="1:63">
      <c r="A566" s="43"/>
      <c r="B566" s="43"/>
      <c r="C566" s="101"/>
      <c r="D566" s="101"/>
      <c r="E566" s="101"/>
      <c r="F566" s="102"/>
      <c r="G566" s="103"/>
      <c r="H566" s="102"/>
      <c r="I566" s="102"/>
      <c r="J566" s="102"/>
      <c r="K566" s="102"/>
      <c r="L566" s="102" t="e">
        <f>IF(J566="WAT",IF(I566="PS","Pumped Storage","Hydro"),VLOOKUP(J566,Instructions!$E$3:$F$42,2,FALSE))</f>
        <v>#N/A</v>
      </c>
      <c r="M566" s="104"/>
      <c r="N566" s="104"/>
      <c r="O566" s="105"/>
      <c r="P566" s="45"/>
      <c r="Q566" s="45"/>
      <c r="R566" s="45">
        <f t="shared" si="155"/>
        <v>0</v>
      </c>
      <c r="S566" s="45">
        <f t="shared" si="177"/>
        <v>0</v>
      </c>
      <c r="T566" s="45">
        <f t="shared" si="177"/>
        <v>0</v>
      </c>
      <c r="U566" s="45">
        <f t="shared" si="156"/>
        <v>0</v>
      </c>
      <c r="V566" s="45">
        <f t="shared" si="157"/>
        <v>0</v>
      </c>
      <c r="W566" s="45">
        <f t="shared" si="158"/>
        <v>0</v>
      </c>
      <c r="X566" s="45">
        <f t="shared" si="159"/>
        <v>0</v>
      </c>
      <c r="Y566" s="45">
        <f t="shared" si="160"/>
        <v>0</v>
      </c>
      <c r="Z566" s="45">
        <f t="shared" si="161"/>
        <v>0</v>
      </c>
      <c r="AA566" s="45">
        <f t="shared" si="162"/>
        <v>0</v>
      </c>
      <c r="AB566" s="45">
        <f t="shared" si="163"/>
        <v>0</v>
      </c>
      <c r="AC566" s="45">
        <f t="shared" si="164"/>
        <v>0</v>
      </c>
      <c r="AD566" s="45">
        <f t="shared" si="165"/>
        <v>0</v>
      </c>
      <c r="AE566" s="45">
        <f t="shared" si="166"/>
        <v>0</v>
      </c>
      <c r="AF566" s="45">
        <f t="shared" si="167"/>
        <v>0</v>
      </c>
      <c r="AG566" s="45">
        <f t="shared" si="168"/>
        <v>0</v>
      </c>
      <c r="AH566" s="45">
        <f t="shared" si="169"/>
        <v>0</v>
      </c>
      <c r="AI566" s="45">
        <f t="shared" si="170"/>
        <v>0</v>
      </c>
      <c r="AJ566" s="45">
        <f t="shared" si="171"/>
        <v>0</v>
      </c>
      <c r="AK566" s="45">
        <f t="shared" si="172"/>
        <v>0</v>
      </c>
      <c r="AL566" s="45">
        <f t="shared" si="173"/>
        <v>0</v>
      </c>
      <c r="AM566" s="45">
        <f t="shared" si="174"/>
        <v>0</v>
      </c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</row>
    <row r="567" spans="1:63">
      <c r="A567" s="43"/>
      <c r="B567" s="43"/>
      <c r="C567" s="101"/>
      <c r="D567" s="101"/>
      <c r="E567" s="101"/>
      <c r="F567" s="102"/>
      <c r="G567" s="103"/>
      <c r="H567" s="102"/>
      <c r="I567" s="102"/>
      <c r="J567" s="102"/>
      <c r="K567" s="102"/>
      <c r="L567" s="102" t="e">
        <f>IF(J567="WAT",IF(I567="PS","Pumped Storage","Hydro"),VLOOKUP(J567,Instructions!$E$3:$F$42,2,FALSE))</f>
        <v>#N/A</v>
      </c>
      <c r="M567" s="104"/>
      <c r="N567" s="104"/>
      <c r="O567" s="105"/>
      <c r="P567" s="45"/>
      <c r="Q567" s="45"/>
      <c r="R567" s="45">
        <f t="shared" si="155"/>
        <v>0</v>
      </c>
      <c r="S567" s="45">
        <f t="shared" si="177"/>
        <v>0</v>
      </c>
      <c r="T567" s="45">
        <f t="shared" si="177"/>
        <v>0</v>
      </c>
      <c r="U567" s="45">
        <f t="shared" si="156"/>
        <v>0</v>
      </c>
      <c r="V567" s="45">
        <f t="shared" si="157"/>
        <v>0</v>
      </c>
      <c r="W567" s="45">
        <f t="shared" si="158"/>
        <v>0</v>
      </c>
      <c r="X567" s="45">
        <f t="shared" si="159"/>
        <v>0</v>
      </c>
      <c r="Y567" s="45">
        <f t="shared" si="160"/>
        <v>0</v>
      </c>
      <c r="Z567" s="45">
        <f t="shared" si="161"/>
        <v>0</v>
      </c>
      <c r="AA567" s="45">
        <f t="shared" si="162"/>
        <v>0</v>
      </c>
      <c r="AB567" s="45">
        <f t="shared" si="163"/>
        <v>0</v>
      </c>
      <c r="AC567" s="45">
        <f t="shared" si="164"/>
        <v>0</v>
      </c>
      <c r="AD567" s="45">
        <f t="shared" si="165"/>
        <v>0</v>
      </c>
      <c r="AE567" s="45">
        <f t="shared" si="166"/>
        <v>0</v>
      </c>
      <c r="AF567" s="45">
        <f t="shared" si="167"/>
        <v>0</v>
      </c>
      <c r="AG567" s="45">
        <f t="shared" si="168"/>
        <v>0</v>
      </c>
      <c r="AH567" s="45">
        <f t="shared" si="169"/>
        <v>0</v>
      </c>
      <c r="AI567" s="45">
        <f t="shared" si="170"/>
        <v>0</v>
      </c>
      <c r="AJ567" s="45">
        <f t="shared" si="171"/>
        <v>0</v>
      </c>
      <c r="AK567" s="45">
        <f t="shared" si="172"/>
        <v>0</v>
      </c>
      <c r="AL567" s="45">
        <f t="shared" si="173"/>
        <v>0</v>
      </c>
      <c r="AM567" s="45">
        <f t="shared" si="174"/>
        <v>0</v>
      </c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</row>
    <row r="568" spans="1:63">
      <c r="A568" s="43"/>
      <c r="B568" s="43"/>
      <c r="C568" s="101"/>
      <c r="D568" s="101"/>
      <c r="E568" s="101"/>
      <c r="F568" s="102"/>
      <c r="G568" s="103"/>
      <c r="H568" s="102"/>
      <c r="I568" s="102"/>
      <c r="J568" s="102"/>
      <c r="K568" s="102"/>
      <c r="L568" s="102" t="e">
        <f>IF(J568="WAT",IF(I568="PS","Pumped Storage","Hydro"),VLOOKUP(J568,Instructions!$E$3:$F$42,2,FALSE))</f>
        <v>#N/A</v>
      </c>
      <c r="M568" s="104"/>
      <c r="N568" s="104"/>
      <c r="O568" s="105"/>
      <c r="P568" s="45"/>
      <c r="Q568" s="45"/>
      <c r="R568" s="45">
        <f t="shared" si="155"/>
        <v>0</v>
      </c>
      <c r="S568" s="45">
        <f t="shared" si="177"/>
        <v>0</v>
      </c>
      <c r="T568" s="45">
        <f t="shared" si="177"/>
        <v>0</v>
      </c>
      <c r="U568" s="45">
        <f t="shared" si="156"/>
        <v>0</v>
      </c>
      <c r="V568" s="45">
        <f t="shared" si="157"/>
        <v>0</v>
      </c>
      <c r="W568" s="45">
        <f t="shared" si="158"/>
        <v>0</v>
      </c>
      <c r="X568" s="45">
        <f t="shared" si="159"/>
        <v>0</v>
      </c>
      <c r="Y568" s="45">
        <f t="shared" si="160"/>
        <v>0</v>
      </c>
      <c r="Z568" s="45">
        <f t="shared" si="161"/>
        <v>0</v>
      </c>
      <c r="AA568" s="45">
        <f t="shared" si="162"/>
        <v>0</v>
      </c>
      <c r="AB568" s="45">
        <f t="shared" si="163"/>
        <v>0</v>
      </c>
      <c r="AC568" s="45">
        <f t="shared" si="164"/>
        <v>0</v>
      </c>
      <c r="AD568" s="45">
        <f t="shared" si="165"/>
        <v>0</v>
      </c>
      <c r="AE568" s="45">
        <f t="shared" si="166"/>
        <v>0</v>
      </c>
      <c r="AF568" s="45">
        <f t="shared" si="167"/>
        <v>0</v>
      </c>
      <c r="AG568" s="45">
        <f t="shared" si="168"/>
        <v>0</v>
      </c>
      <c r="AH568" s="45">
        <f t="shared" si="169"/>
        <v>0</v>
      </c>
      <c r="AI568" s="45">
        <f t="shared" si="170"/>
        <v>0</v>
      </c>
      <c r="AJ568" s="45">
        <f t="shared" si="171"/>
        <v>0</v>
      </c>
      <c r="AK568" s="45">
        <f t="shared" si="172"/>
        <v>0</v>
      </c>
      <c r="AL568" s="45">
        <f t="shared" si="173"/>
        <v>0</v>
      </c>
      <c r="AM568" s="45">
        <f t="shared" si="174"/>
        <v>0</v>
      </c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</row>
    <row r="569" spans="1:63">
      <c r="A569" s="43"/>
      <c r="B569" s="43"/>
      <c r="C569" s="101"/>
      <c r="D569" s="101"/>
      <c r="E569" s="101"/>
      <c r="F569" s="102"/>
      <c r="G569" s="103"/>
      <c r="H569" s="102"/>
      <c r="I569" s="102"/>
      <c r="J569" s="102"/>
      <c r="K569" s="102"/>
      <c r="L569" s="102" t="e">
        <f>IF(J569="WAT",IF(I569="PS","Pumped Storage","Hydro"),VLOOKUP(J569,Instructions!$E$3:$F$42,2,FALSE))</f>
        <v>#N/A</v>
      </c>
      <c r="M569" s="104"/>
      <c r="N569" s="104"/>
      <c r="O569" s="105"/>
      <c r="P569" s="45"/>
      <c r="Q569" s="45"/>
      <c r="R569" s="45">
        <f t="shared" si="155"/>
        <v>0</v>
      </c>
      <c r="S569" s="45">
        <f t="shared" si="177"/>
        <v>0</v>
      </c>
      <c r="T569" s="45">
        <f t="shared" si="177"/>
        <v>0</v>
      </c>
      <c r="U569" s="45">
        <f t="shared" si="156"/>
        <v>0</v>
      </c>
      <c r="V569" s="45">
        <f t="shared" si="157"/>
        <v>0</v>
      </c>
      <c r="W569" s="45">
        <f t="shared" si="158"/>
        <v>0</v>
      </c>
      <c r="X569" s="45">
        <f t="shared" si="159"/>
        <v>0</v>
      </c>
      <c r="Y569" s="45">
        <f t="shared" si="160"/>
        <v>0</v>
      </c>
      <c r="Z569" s="45">
        <f t="shared" si="161"/>
        <v>0</v>
      </c>
      <c r="AA569" s="45">
        <f t="shared" si="162"/>
        <v>0</v>
      </c>
      <c r="AB569" s="45">
        <f t="shared" si="163"/>
        <v>0</v>
      </c>
      <c r="AC569" s="45">
        <f t="shared" si="164"/>
        <v>0</v>
      </c>
      <c r="AD569" s="45">
        <f t="shared" si="165"/>
        <v>0</v>
      </c>
      <c r="AE569" s="45">
        <f t="shared" si="166"/>
        <v>0</v>
      </c>
      <c r="AF569" s="45">
        <f t="shared" si="167"/>
        <v>0</v>
      </c>
      <c r="AG569" s="45">
        <f t="shared" si="168"/>
        <v>0</v>
      </c>
      <c r="AH569" s="45">
        <f t="shared" si="169"/>
        <v>0</v>
      </c>
      <c r="AI569" s="45">
        <f t="shared" si="170"/>
        <v>0</v>
      </c>
      <c r="AJ569" s="45">
        <f t="shared" si="171"/>
        <v>0</v>
      </c>
      <c r="AK569" s="45">
        <f t="shared" si="172"/>
        <v>0</v>
      </c>
      <c r="AL569" s="45">
        <f t="shared" si="173"/>
        <v>0</v>
      </c>
      <c r="AM569" s="45">
        <f t="shared" si="174"/>
        <v>0</v>
      </c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</row>
    <row r="570" spans="1:63">
      <c r="A570" s="43"/>
      <c r="B570" s="43"/>
      <c r="C570" s="101"/>
      <c r="D570" s="101"/>
      <c r="E570" s="101"/>
      <c r="F570" s="102"/>
      <c r="G570" s="103"/>
      <c r="H570" s="102"/>
      <c r="I570" s="102"/>
      <c r="J570" s="102"/>
      <c r="K570" s="102"/>
      <c r="L570" s="102" t="e">
        <f>IF(J570="WAT",IF(I570="PS","Pumped Storage","Hydro"),VLOOKUP(J570,Instructions!$E$3:$F$42,2,FALSE))</f>
        <v>#N/A</v>
      </c>
      <c r="M570" s="104"/>
      <c r="N570" s="104"/>
      <c r="O570" s="105"/>
      <c r="P570" s="45"/>
      <c r="Q570" s="45"/>
      <c r="R570" s="45">
        <f t="shared" si="155"/>
        <v>0</v>
      </c>
      <c r="S570" s="45">
        <f t="shared" si="177"/>
        <v>0</v>
      </c>
      <c r="T570" s="45">
        <f t="shared" si="177"/>
        <v>0</v>
      </c>
      <c r="U570" s="45">
        <f t="shared" si="156"/>
        <v>0</v>
      </c>
      <c r="V570" s="45">
        <f t="shared" si="157"/>
        <v>0</v>
      </c>
      <c r="W570" s="45">
        <f t="shared" si="158"/>
        <v>0</v>
      </c>
      <c r="X570" s="45">
        <f t="shared" si="159"/>
        <v>0</v>
      </c>
      <c r="Y570" s="45">
        <f t="shared" si="160"/>
        <v>0</v>
      </c>
      <c r="Z570" s="45">
        <f t="shared" si="161"/>
        <v>0</v>
      </c>
      <c r="AA570" s="45">
        <f t="shared" si="162"/>
        <v>0</v>
      </c>
      <c r="AB570" s="45">
        <f t="shared" si="163"/>
        <v>0</v>
      </c>
      <c r="AC570" s="45">
        <f t="shared" si="164"/>
        <v>0</v>
      </c>
      <c r="AD570" s="45">
        <f t="shared" si="165"/>
        <v>0</v>
      </c>
      <c r="AE570" s="45">
        <f t="shared" si="166"/>
        <v>0</v>
      </c>
      <c r="AF570" s="45">
        <f t="shared" si="167"/>
        <v>0</v>
      </c>
      <c r="AG570" s="45">
        <f t="shared" si="168"/>
        <v>0</v>
      </c>
      <c r="AH570" s="45">
        <f t="shared" si="169"/>
        <v>0</v>
      </c>
      <c r="AI570" s="45">
        <f t="shared" si="170"/>
        <v>0</v>
      </c>
      <c r="AJ570" s="45">
        <f t="shared" si="171"/>
        <v>0</v>
      </c>
      <c r="AK570" s="45">
        <f t="shared" si="172"/>
        <v>0</v>
      </c>
      <c r="AL570" s="45">
        <f t="shared" si="173"/>
        <v>0</v>
      </c>
      <c r="AM570" s="45">
        <f t="shared" si="174"/>
        <v>0</v>
      </c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</row>
    <row r="571" spans="1:63">
      <c r="A571" s="43"/>
      <c r="B571" s="43"/>
      <c r="C571" s="101"/>
      <c r="D571" s="101"/>
      <c r="E571" s="101"/>
      <c r="F571" s="102"/>
      <c r="G571" s="103"/>
      <c r="H571" s="102"/>
      <c r="I571" s="102"/>
      <c r="J571" s="102"/>
      <c r="K571" s="102"/>
      <c r="L571" s="102" t="e">
        <f>IF(J571="WAT",IF(I571="PS","Pumped Storage","Hydro"),VLOOKUP(J571,Instructions!$E$3:$F$42,2,FALSE))</f>
        <v>#N/A</v>
      </c>
      <c r="M571" s="104"/>
      <c r="N571" s="104"/>
      <c r="O571" s="105"/>
      <c r="P571" s="45"/>
      <c r="Q571" s="45"/>
      <c r="R571" s="45">
        <f t="shared" si="155"/>
        <v>0</v>
      </c>
      <c r="S571" s="45">
        <f t="shared" si="177"/>
        <v>0</v>
      </c>
      <c r="T571" s="45">
        <f t="shared" si="177"/>
        <v>0</v>
      </c>
      <c r="U571" s="45">
        <f t="shared" si="156"/>
        <v>0</v>
      </c>
      <c r="V571" s="45">
        <f t="shared" si="157"/>
        <v>0</v>
      </c>
      <c r="W571" s="45">
        <f t="shared" si="158"/>
        <v>0</v>
      </c>
      <c r="X571" s="45">
        <f t="shared" si="159"/>
        <v>0</v>
      </c>
      <c r="Y571" s="45">
        <f t="shared" si="160"/>
        <v>0</v>
      </c>
      <c r="Z571" s="45">
        <f t="shared" si="161"/>
        <v>0</v>
      </c>
      <c r="AA571" s="45">
        <f t="shared" si="162"/>
        <v>0</v>
      </c>
      <c r="AB571" s="45">
        <f t="shared" si="163"/>
        <v>0</v>
      </c>
      <c r="AC571" s="45">
        <f t="shared" si="164"/>
        <v>0</v>
      </c>
      <c r="AD571" s="45">
        <f t="shared" si="165"/>
        <v>0</v>
      </c>
      <c r="AE571" s="45">
        <f t="shared" si="166"/>
        <v>0</v>
      </c>
      <c r="AF571" s="45">
        <f t="shared" si="167"/>
        <v>0</v>
      </c>
      <c r="AG571" s="45">
        <f t="shared" si="168"/>
        <v>0</v>
      </c>
      <c r="AH571" s="45">
        <f t="shared" si="169"/>
        <v>0</v>
      </c>
      <c r="AI571" s="45">
        <f t="shared" si="170"/>
        <v>0</v>
      </c>
      <c r="AJ571" s="45">
        <f t="shared" si="171"/>
        <v>0</v>
      </c>
      <c r="AK571" s="45">
        <f t="shared" si="172"/>
        <v>0</v>
      </c>
      <c r="AL571" s="45">
        <f t="shared" si="173"/>
        <v>0</v>
      </c>
      <c r="AM571" s="45">
        <f t="shared" si="174"/>
        <v>0</v>
      </c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</row>
    <row r="572" spans="1:63">
      <c r="A572" s="43"/>
      <c r="B572" s="43"/>
      <c r="C572" s="101"/>
      <c r="D572" s="101"/>
      <c r="E572" s="101"/>
      <c r="F572" s="102"/>
      <c r="G572" s="103"/>
      <c r="H572" s="102"/>
      <c r="I572" s="102"/>
      <c r="J572" s="102"/>
      <c r="K572" s="102"/>
      <c r="L572" s="102" t="e">
        <f>IF(J572="WAT",IF(I572="PS","Pumped Storage","Hydro"),VLOOKUP(J572,Instructions!$E$3:$F$42,2,FALSE))</f>
        <v>#N/A</v>
      </c>
      <c r="M572" s="104"/>
      <c r="N572" s="104"/>
      <c r="O572" s="105"/>
      <c r="P572" s="45"/>
      <c r="Q572" s="45"/>
      <c r="R572" s="45">
        <f t="shared" si="155"/>
        <v>0</v>
      </c>
      <c r="S572" s="45">
        <f t="shared" si="177"/>
        <v>0</v>
      </c>
      <c r="T572" s="45">
        <f t="shared" si="177"/>
        <v>0</v>
      </c>
      <c r="U572" s="45">
        <f t="shared" si="156"/>
        <v>0</v>
      </c>
      <c r="V572" s="45">
        <f t="shared" si="157"/>
        <v>0</v>
      </c>
      <c r="W572" s="45">
        <f t="shared" si="158"/>
        <v>0</v>
      </c>
      <c r="X572" s="45">
        <f t="shared" si="159"/>
        <v>0</v>
      </c>
      <c r="Y572" s="45">
        <f t="shared" si="160"/>
        <v>0</v>
      </c>
      <c r="Z572" s="45">
        <f t="shared" si="161"/>
        <v>0</v>
      </c>
      <c r="AA572" s="45">
        <f t="shared" si="162"/>
        <v>0</v>
      </c>
      <c r="AB572" s="45">
        <f t="shared" si="163"/>
        <v>0</v>
      </c>
      <c r="AC572" s="45">
        <f t="shared" si="164"/>
        <v>0</v>
      </c>
      <c r="AD572" s="45">
        <f t="shared" si="165"/>
        <v>0</v>
      </c>
      <c r="AE572" s="45">
        <f t="shared" si="166"/>
        <v>0</v>
      </c>
      <c r="AF572" s="45">
        <f t="shared" si="167"/>
        <v>0</v>
      </c>
      <c r="AG572" s="45">
        <f t="shared" si="168"/>
        <v>0</v>
      </c>
      <c r="AH572" s="45">
        <f t="shared" si="169"/>
        <v>0</v>
      </c>
      <c r="AI572" s="45">
        <f t="shared" si="170"/>
        <v>0</v>
      </c>
      <c r="AJ572" s="45">
        <f t="shared" si="171"/>
        <v>0</v>
      </c>
      <c r="AK572" s="45">
        <f t="shared" si="172"/>
        <v>0</v>
      </c>
      <c r="AL572" s="45">
        <f t="shared" si="173"/>
        <v>0</v>
      </c>
      <c r="AM572" s="45">
        <f t="shared" si="174"/>
        <v>0</v>
      </c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</row>
    <row r="573" spans="1:63">
      <c r="A573" s="43"/>
      <c r="B573" s="43"/>
      <c r="C573" s="101"/>
      <c r="D573" s="101"/>
      <c r="E573" s="101"/>
      <c r="F573" s="102"/>
      <c r="G573" s="103"/>
      <c r="H573" s="102"/>
      <c r="I573" s="102"/>
      <c r="J573" s="102"/>
      <c r="K573" s="102"/>
      <c r="L573" s="102" t="e">
        <f>IF(J573="WAT",IF(I573="PS","Pumped Storage","Hydro"),VLOOKUP(J573,Instructions!$E$3:$F$42,2,FALSE))</f>
        <v>#N/A</v>
      </c>
      <c r="M573" s="104"/>
      <c r="N573" s="104"/>
      <c r="O573" s="105"/>
      <c r="P573" s="45"/>
      <c r="Q573" s="45"/>
      <c r="R573" s="45">
        <f t="shared" si="155"/>
        <v>0</v>
      </c>
      <c r="S573" s="45">
        <f t="shared" si="177"/>
        <v>0</v>
      </c>
      <c r="T573" s="45">
        <f t="shared" si="177"/>
        <v>0</v>
      </c>
      <c r="U573" s="45">
        <f t="shared" si="156"/>
        <v>0</v>
      </c>
      <c r="V573" s="45">
        <f t="shared" si="157"/>
        <v>0</v>
      </c>
      <c r="W573" s="45">
        <f t="shared" si="158"/>
        <v>0</v>
      </c>
      <c r="X573" s="45">
        <f t="shared" si="159"/>
        <v>0</v>
      </c>
      <c r="Y573" s="45">
        <f t="shared" si="160"/>
        <v>0</v>
      </c>
      <c r="Z573" s="45">
        <f t="shared" si="161"/>
        <v>0</v>
      </c>
      <c r="AA573" s="45">
        <f t="shared" si="162"/>
        <v>0</v>
      </c>
      <c r="AB573" s="45">
        <f t="shared" si="163"/>
        <v>0</v>
      </c>
      <c r="AC573" s="45">
        <f t="shared" si="164"/>
        <v>0</v>
      </c>
      <c r="AD573" s="45">
        <f t="shared" si="165"/>
        <v>0</v>
      </c>
      <c r="AE573" s="45">
        <f t="shared" si="166"/>
        <v>0</v>
      </c>
      <c r="AF573" s="45">
        <f t="shared" si="167"/>
        <v>0</v>
      </c>
      <c r="AG573" s="45">
        <f t="shared" si="168"/>
        <v>0</v>
      </c>
      <c r="AH573" s="45">
        <f t="shared" si="169"/>
        <v>0</v>
      </c>
      <c r="AI573" s="45">
        <f t="shared" si="170"/>
        <v>0</v>
      </c>
      <c r="AJ573" s="45">
        <f t="shared" si="171"/>
        <v>0</v>
      </c>
      <c r="AK573" s="45">
        <f t="shared" si="172"/>
        <v>0</v>
      </c>
      <c r="AL573" s="45">
        <f t="shared" si="173"/>
        <v>0</v>
      </c>
      <c r="AM573" s="45">
        <f t="shared" si="174"/>
        <v>0</v>
      </c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</row>
    <row r="574" spans="1:63">
      <c r="A574" s="43"/>
      <c r="B574" s="43"/>
      <c r="C574" s="101"/>
      <c r="D574" s="101"/>
      <c r="E574" s="101"/>
      <c r="F574" s="102"/>
      <c r="G574" s="103"/>
      <c r="H574" s="102"/>
      <c r="I574" s="102"/>
      <c r="J574" s="102"/>
      <c r="K574" s="102"/>
      <c r="L574" s="102" t="e">
        <f>IF(J574="WAT",IF(I574="PS","Pumped Storage","Hydro"),VLOOKUP(J574,Instructions!$E$3:$F$42,2,FALSE))</f>
        <v>#N/A</v>
      </c>
      <c r="M574" s="104"/>
      <c r="N574" s="104"/>
      <c r="O574" s="105"/>
      <c r="P574" s="45"/>
      <c r="Q574" s="45"/>
      <c r="R574" s="45">
        <f t="shared" si="155"/>
        <v>0</v>
      </c>
      <c r="S574" s="45">
        <f t="shared" si="177"/>
        <v>0</v>
      </c>
      <c r="T574" s="45">
        <f t="shared" si="177"/>
        <v>0</v>
      </c>
      <c r="U574" s="45">
        <f t="shared" si="156"/>
        <v>0</v>
      </c>
      <c r="V574" s="45">
        <f t="shared" si="157"/>
        <v>0</v>
      </c>
      <c r="W574" s="45">
        <f t="shared" si="158"/>
        <v>0</v>
      </c>
      <c r="X574" s="45">
        <f t="shared" si="159"/>
        <v>0</v>
      </c>
      <c r="Y574" s="45">
        <f t="shared" si="160"/>
        <v>0</v>
      </c>
      <c r="Z574" s="45">
        <f t="shared" si="161"/>
        <v>0</v>
      </c>
      <c r="AA574" s="45">
        <f t="shared" si="162"/>
        <v>0</v>
      </c>
      <c r="AB574" s="45">
        <f t="shared" si="163"/>
        <v>0</v>
      </c>
      <c r="AC574" s="45">
        <f t="shared" si="164"/>
        <v>0</v>
      </c>
      <c r="AD574" s="45">
        <f t="shared" si="165"/>
        <v>0</v>
      </c>
      <c r="AE574" s="45">
        <f t="shared" si="166"/>
        <v>0</v>
      </c>
      <c r="AF574" s="45">
        <f t="shared" si="167"/>
        <v>0</v>
      </c>
      <c r="AG574" s="45">
        <f t="shared" si="168"/>
        <v>0</v>
      </c>
      <c r="AH574" s="45">
        <f t="shared" si="169"/>
        <v>0</v>
      </c>
      <c r="AI574" s="45">
        <f t="shared" si="170"/>
        <v>0</v>
      </c>
      <c r="AJ574" s="45">
        <f t="shared" si="171"/>
        <v>0</v>
      </c>
      <c r="AK574" s="45">
        <f t="shared" si="172"/>
        <v>0</v>
      </c>
      <c r="AL574" s="45">
        <f t="shared" si="173"/>
        <v>0</v>
      </c>
      <c r="AM574" s="45">
        <f t="shared" si="174"/>
        <v>0</v>
      </c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</row>
    <row r="575" spans="1:63">
      <c r="A575" s="43"/>
      <c r="B575" s="43"/>
      <c r="C575" s="101"/>
      <c r="D575" s="101"/>
      <c r="E575" s="101"/>
      <c r="F575" s="102"/>
      <c r="G575" s="103"/>
      <c r="H575" s="102"/>
      <c r="I575" s="102"/>
      <c r="J575" s="102"/>
      <c r="K575" s="102"/>
      <c r="L575" s="102" t="e">
        <f>IF(J575="WAT",IF(I575="PS","Pumped Storage","Hydro"),VLOOKUP(J575,Instructions!$E$3:$F$42,2,FALSE))</f>
        <v>#N/A</v>
      </c>
      <c r="M575" s="104"/>
      <c r="N575" s="104"/>
      <c r="O575" s="105"/>
      <c r="P575" s="45"/>
      <c r="Q575" s="45"/>
      <c r="R575" s="45">
        <f t="shared" si="155"/>
        <v>0</v>
      </c>
      <c r="S575" s="45">
        <f t="shared" si="177"/>
        <v>0</v>
      </c>
      <c r="T575" s="45">
        <f t="shared" si="177"/>
        <v>0</v>
      </c>
      <c r="U575" s="45">
        <f t="shared" si="156"/>
        <v>0</v>
      </c>
      <c r="V575" s="45">
        <f t="shared" si="157"/>
        <v>0</v>
      </c>
      <c r="W575" s="45">
        <f t="shared" si="158"/>
        <v>0</v>
      </c>
      <c r="X575" s="45">
        <f t="shared" si="159"/>
        <v>0</v>
      </c>
      <c r="Y575" s="45">
        <f t="shared" si="160"/>
        <v>0</v>
      </c>
      <c r="Z575" s="45">
        <f t="shared" si="161"/>
        <v>0</v>
      </c>
      <c r="AA575" s="45">
        <f t="shared" si="162"/>
        <v>0</v>
      </c>
      <c r="AB575" s="45">
        <f t="shared" si="163"/>
        <v>0</v>
      </c>
      <c r="AC575" s="45">
        <f t="shared" si="164"/>
        <v>0</v>
      </c>
      <c r="AD575" s="45">
        <f t="shared" si="165"/>
        <v>0</v>
      </c>
      <c r="AE575" s="45">
        <f t="shared" si="166"/>
        <v>0</v>
      </c>
      <c r="AF575" s="45">
        <f t="shared" si="167"/>
        <v>0</v>
      </c>
      <c r="AG575" s="45">
        <f t="shared" si="168"/>
        <v>0</v>
      </c>
      <c r="AH575" s="45">
        <f t="shared" si="169"/>
        <v>0</v>
      </c>
      <c r="AI575" s="45">
        <f t="shared" si="170"/>
        <v>0</v>
      </c>
      <c r="AJ575" s="45">
        <f t="shared" si="171"/>
        <v>0</v>
      </c>
      <c r="AK575" s="45">
        <f t="shared" si="172"/>
        <v>0</v>
      </c>
      <c r="AL575" s="45">
        <f t="shared" si="173"/>
        <v>0</v>
      </c>
      <c r="AM575" s="45">
        <f t="shared" si="174"/>
        <v>0</v>
      </c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</row>
    <row r="576" spans="1:63">
      <c r="A576" s="43"/>
      <c r="B576" s="43"/>
      <c r="C576" s="101"/>
      <c r="D576" s="101"/>
      <c r="E576" s="101"/>
      <c r="F576" s="102"/>
      <c r="G576" s="103"/>
      <c r="H576" s="102"/>
      <c r="I576" s="102"/>
      <c r="J576" s="102"/>
      <c r="K576" s="102"/>
      <c r="L576" s="102" t="e">
        <f>IF(J576="WAT",IF(I576="PS","Pumped Storage","Hydro"),VLOOKUP(J576,Instructions!$E$3:$F$42,2,FALSE))</f>
        <v>#N/A</v>
      </c>
      <c r="M576" s="104"/>
      <c r="N576" s="104"/>
      <c r="O576" s="105"/>
      <c r="P576" s="45"/>
      <c r="Q576" s="45"/>
      <c r="R576" s="45">
        <f t="shared" si="155"/>
        <v>0</v>
      </c>
      <c r="S576" s="45">
        <f t="shared" si="177"/>
        <v>0</v>
      </c>
      <c r="T576" s="45">
        <f t="shared" si="177"/>
        <v>0</v>
      </c>
      <c r="U576" s="45">
        <f t="shared" si="156"/>
        <v>0</v>
      </c>
      <c r="V576" s="45">
        <f t="shared" si="157"/>
        <v>0</v>
      </c>
      <c r="W576" s="45">
        <f t="shared" si="158"/>
        <v>0</v>
      </c>
      <c r="X576" s="45">
        <f t="shared" si="159"/>
        <v>0</v>
      </c>
      <c r="Y576" s="45">
        <f t="shared" si="160"/>
        <v>0</v>
      </c>
      <c r="Z576" s="45">
        <f t="shared" si="161"/>
        <v>0</v>
      </c>
      <c r="AA576" s="45">
        <f t="shared" si="162"/>
        <v>0</v>
      </c>
      <c r="AB576" s="45">
        <f t="shared" si="163"/>
        <v>0</v>
      </c>
      <c r="AC576" s="45">
        <f t="shared" si="164"/>
        <v>0</v>
      </c>
      <c r="AD576" s="45">
        <f t="shared" si="165"/>
        <v>0</v>
      </c>
      <c r="AE576" s="45">
        <f t="shared" si="166"/>
        <v>0</v>
      </c>
      <c r="AF576" s="45">
        <f t="shared" si="167"/>
        <v>0</v>
      </c>
      <c r="AG576" s="45">
        <f t="shared" si="168"/>
        <v>0</v>
      </c>
      <c r="AH576" s="45">
        <f t="shared" si="169"/>
        <v>0</v>
      </c>
      <c r="AI576" s="45">
        <f t="shared" si="170"/>
        <v>0</v>
      </c>
      <c r="AJ576" s="45">
        <f t="shared" si="171"/>
        <v>0</v>
      </c>
      <c r="AK576" s="45">
        <f t="shared" si="172"/>
        <v>0</v>
      </c>
      <c r="AL576" s="45">
        <f t="shared" si="173"/>
        <v>0</v>
      </c>
      <c r="AM576" s="45">
        <f t="shared" si="174"/>
        <v>0</v>
      </c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</row>
    <row r="577" spans="1:63">
      <c r="A577" s="43"/>
      <c r="B577" s="43"/>
      <c r="C577" s="101"/>
      <c r="D577" s="101"/>
      <c r="E577" s="101"/>
      <c r="F577" s="102"/>
      <c r="G577" s="103"/>
      <c r="H577" s="102"/>
      <c r="I577" s="102"/>
      <c r="J577" s="102"/>
      <c r="K577" s="102"/>
      <c r="L577" s="102" t="e">
        <f>IF(J577="WAT",IF(I577="PS","Pumped Storage","Hydro"),VLOOKUP(J577,Instructions!$E$3:$F$42,2,FALSE))</f>
        <v>#N/A</v>
      </c>
      <c r="M577" s="104"/>
      <c r="N577" s="104"/>
      <c r="O577" s="105"/>
      <c r="P577" s="45"/>
      <c r="Q577" s="45"/>
      <c r="R577" s="45">
        <f t="shared" si="155"/>
        <v>0</v>
      </c>
      <c r="S577" s="45">
        <f t="shared" si="177"/>
        <v>0</v>
      </c>
      <c r="T577" s="45">
        <f t="shared" si="177"/>
        <v>0</v>
      </c>
      <c r="U577" s="45">
        <f t="shared" si="156"/>
        <v>0</v>
      </c>
      <c r="V577" s="45">
        <f t="shared" si="157"/>
        <v>0</v>
      </c>
      <c r="W577" s="45">
        <f t="shared" si="158"/>
        <v>0</v>
      </c>
      <c r="X577" s="45">
        <f t="shared" si="159"/>
        <v>0</v>
      </c>
      <c r="Y577" s="45">
        <f t="shared" si="160"/>
        <v>0</v>
      </c>
      <c r="Z577" s="45">
        <f t="shared" si="161"/>
        <v>0</v>
      </c>
      <c r="AA577" s="45">
        <f t="shared" si="162"/>
        <v>0</v>
      </c>
      <c r="AB577" s="45">
        <f t="shared" si="163"/>
        <v>0</v>
      </c>
      <c r="AC577" s="45">
        <f t="shared" si="164"/>
        <v>0</v>
      </c>
      <c r="AD577" s="45">
        <f t="shared" si="165"/>
        <v>0</v>
      </c>
      <c r="AE577" s="45">
        <f t="shared" si="166"/>
        <v>0</v>
      </c>
      <c r="AF577" s="45">
        <f t="shared" si="167"/>
        <v>0</v>
      </c>
      <c r="AG577" s="45">
        <f t="shared" si="168"/>
        <v>0</v>
      </c>
      <c r="AH577" s="45">
        <f t="shared" si="169"/>
        <v>0</v>
      </c>
      <c r="AI577" s="45">
        <f t="shared" si="170"/>
        <v>0</v>
      </c>
      <c r="AJ577" s="45">
        <f t="shared" si="171"/>
        <v>0</v>
      </c>
      <c r="AK577" s="45">
        <f t="shared" si="172"/>
        <v>0</v>
      </c>
      <c r="AL577" s="45">
        <f t="shared" si="173"/>
        <v>0</v>
      </c>
      <c r="AM577" s="45">
        <f t="shared" si="174"/>
        <v>0</v>
      </c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</row>
    <row r="578" spans="1:63">
      <c r="A578" s="43"/>
      <c r="B578" s="43"/>
      <c r="C578" s="101"/>
      <c r="D578" s="101"/>
      <c r="E578" s="101"/>
      <c r="F578" s="102"/>
      <c r="G578" s="103"/>
      <c r="H578" s="102"/>
      <c r="I578" s="102"/>
      <c r="J578" s="102"/>
      <c r="K578" s="102"/>
      <c r="L578" s="102" t="e">
        <f>IF(J578="WAT",IF(I578="PS","Pumped Storage","Hydro"),VLOOKUP(J578,Instructions!$E$3:$F$42,2,FALSE))</f>
        <v>#N/A</v>
      </c>
      <c r="M578" s="104"/>
      <c r="N578" s="104"/>
      <c r="O578" s="105"/>
      <c r="P578" s="45"/>
      <c r="Q578" s="45"/>
      <c r="R578" s="45">
        <f t="shared" si="155"/>
        <v>0</v>
      </c>
      <c r="S578" s="45">
        <f t="shared" si="177"/>
        <v>0</v>
      </c>
      <c r="T578" s="45">
        <f t="shared" si="177"/>
        <v>0</v>
      </c>
      <c r="U578" s="45">
        <f t="shared" si="156"/>
        <v>0</v>
      </c>
      <c r="V578" s="45">
        <f t="shared" si="157"/>
        <v>0</v>
      </c>
      <c r="W578" s="45">
        <f t="shared" si="158"/>
        <v>0</v>
      </c>
      <c r="X578" s="45">
        <f t="shared" si="159"/>
        <v>0</v>
      </c>
      <c r="Y578" s="45">
        <f t="shared" si="160"/>
        <v>0</v>
      </c>
      <c r="Z578" s="45">
        <f t="shared" si="161"/>
        <v>0</v>
      </c>
      <c r="AA578" s="45">
        <f t="shared" si="162"/>
        <v>0</v>
      </c>
      <c r="AB578" s="45">
        <f t="shared" si="163"/>
        <v>0</v>
      </c>
      <c r="AC578" s="45">
        <f t="shared" si="164"/>
        <v>0</v>
      </c>
      <c r="AD578" s="45">
        <f t="shared" si="165"/>
        <v>0</v>
      </c>
      <c r="AE578" s="45">
        <f t="shared" si="166"/>
        <v>0</v>
      </c>
      <c r="AF578" s="45">
        <f t="shared" si="167"/>
        <v>0</v>
      </c>
      <c r="AG578" s="45">
        <f t="shared" si="168"/>
        <v>0</v>
      </c>
      <c r="AH578" s="45">
        <f t="shared" si="169"/>
        <v>0</v>
      </c>
      <c r="AI578" s="45">
        <f t="shared" si="170"/>
        <v>0</v>
      </c>
      <c r="AJ578" s="45">
        <f t="shared" si="171"/>
        <v>0</v>
      </c>
      <c r="AK578" s="45">
        <f t="shared" si="172"/>
        <v>0</v>
      </c>
      <c r="AL578" s="45">
        <f t="shared" si="173"/>
        <v>0</v>
      </c>
      <c r="AM578" s="45">
        <f t="shared" si="174"/>
        <v>0</v>
      </c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</row>
    <row r="579" spans="1:63">
      <c r="A579" s="43"/>
      <c r="B579" s="43"/>
      <c r="C579" s="101"/>
      <c r="D579" s="101"/>
      <c r="E579" s="101"/>
      <c r="F579" s="102"/>
      <c r="G579" s="103"/>
      <c r="H579" s="102"/>
      <c r="I579" s="102"/>
      <c r="J579" s="102"/>
      <c r="K579" s="102"/>
      <c r="L579" s="102" t="e">
        <f>IF(J579="WAT",IF(I579="PS","Pumped Storage","Hydro"),VLOOKUP(J579,Instructions!$E$3:$F$42,2,FALSE))</f>
        <v>#N/A</v>
      </c>
      <c r="M579" s="104"/>
      <c r="N579" s="104"/>
      <c r="O579" s="105"/>
      <c r="P579" s="45"/>
      <c r="Q579" s="45"/>
      <c r="R579" s="45">
        <f t="shared" si="155"/>
        <v>0</v>
      </c>
      <c r="S579" s="45">
        <f t="shared" si="177"/>
        <v>0</v>
      </c>
      <c r="T579" s="45">
        <f t="shared" si="177"/>
        <v>0</v>
      </c>
      <c r="U579" s="45">
        <f t="shared" si="156"/>
        <v>0</v>
      </c>
      <c r="V579" s="45">
        <f t="shared" si="157"/>
        <v>0</v>
      </c>
      <c r="W579" s="45">
        <f t="shared" si="158"/>
        <v>0</v>
      </c>
      <c r="X579" s="45">
        <f t="shared" si="159"/>
        <v>0</v>
      </c>
      <c r="Y579" s="45">
        <f t="shared" si="160"/>
        <v>0</v>
      </c>
      <c r="Z579" s="45">
        <f t="shared" si="161"/>
        <v>0</v>
      </c>
      <c r="AA579" s="45">
        <f t="shared" si="162"/>
        <v>0</v>
      </c>
      <c r="AB579" s="45">
        <f t="shared" si="163"/>
        <v>0</v>
      </c>
      <c r="AC579" s="45">
        <f t="shared" si="164"/>
        <v>0</v>
      </c>
      <c r="AD579" s="45">
        <f t="shared" si="165"/>
        <v>0</v>
      </c>
      <c r="AE579" s="45">
        <f t="shared" si="166"/>
        <v>0</v>
      </c>
      <c r="AF579" s="45">
        <f t="shared" si="167"/>
        <v>0</v>
      </c>
      <c r="AG579" s="45">
        <f t="shared" si="168"/>
        <v>0</v>
      </c>
      <c r="AH579" s="45">
        <f t="shared" si="169"/>
        <v>0</v>
      </c>
      <c r="AI579" s="45">
        <f t="shared" si="170"/>
        <v>0</v>
      </c>
      <c r="AJ579" s="45">
        <f t="shared" si="171"/>
        <v>0</v>
      </c>
      <c r="AK579" s="45">
        <f t="shared" si="172"/>
        <v>0</v>
      </c>
      <c r="AL579" s="45">
        <f t="shared" si="173"/>
        <v>0</v>
      </c>
      <c r="AM579" s="45">
        <f t="shared" si="174"/>
        <v>0</v>
      </c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</row>
    <row r="580" spans="1:63">
      <c r="A580" s="43"/>
      <c r="B580" s="43"/>
      <c r="C580" s="101"/>
      <c r="D580" s="101"/>
      <c r="E580" s="101"/>
      <c r="F580" s="102"/>
      <c r="G580" s="103"/>
      <c r="H580" s="102"/>
      <c r="I580" s="102"/>
      <c r="J580" s="102"/>
      <c r="K580" s="102"/>
      <c r="L580" s="102" t="e">
        <f>IF(J580="WAT",IF(I580="PS","Pumped Storage","Hydro"),VLOOKUP(J580,Instructions!$E$3:$F$42,2,FALSE))</f>
        <v>#N/A</v>
      </c>
      <c r="M580" s="104"/>
      <c r="N580" s="104"/>
      <c r="O580" s="105"/>
      <c r="P580" s="45"/>
      <c r="Q580" s="45"/>
      <c r="R580" s="45">
        <f t="shared" ref="R580:R643" si="178">P580</f>
        <v>0</v>
      </c>
      <c r="S580" s="45">
        <f t="shared" si="177"/>
        <v>0</v>
      </c>
      <c r="T580" s="45">
        <f t="shared" si="177"/>
        <v>0</v>
      </c>
      <c r="U580" s="45">
        <f t="shared" ref="U580:U643" si="179">T580</f>
        <v>0</v>
      </c>
      <c r="V580" s="45">
        <f t="shared" ref="V580:V643" si="180">U580</f>
        <v>0</v>
      </c>
      <c r="W580" s="45">
        <f t="shared" ref="W580:W643" si="181">V580</f>
        <v>0</v>
      </c>
      <c r="X580" s="45">
        <f t="shared" ref="X580:X643" si="182">W580</f>
        <v>0</v>
      </c>
      <c r="Y580" s="45">
        <f t="shared" ref="Y580:Y643" si="183">X580</f>
        <v>0</v>
      </c>
      <c r="Z580" s="45">
        <f t="shared" ref="Z580:Z643" si="184">Y580</f>
        <v>0</v>
      </c>
      <c r="AA580" s="45">
        <f t="shared" ref="AA580:AA643" si="185">Z580</f>
        <v>0</v>
      </c>
      <c r="AB580" s="45">
        <f t="shared" ref="AB580:AB643" si="186">AA580</f>
        <v>0</v>
      </c>
      <c r="AC580" s="45">
        <f t="shared" ref="AC580:AC643" si="187">Q580</f>
        <v>0</v>
      </c>
      <c r="AD580" s="45">
        <f t="shared" ref="AD580:AD643" si="188">AC580</f>
        <v>0</v>
      </c>
      <c r="AE580" s="45">
        <f t="shared" ref="AE580:AE643" si="189">AD580</f>
        <v>0</v>
      </c>
      <c r="AF580" s="45">
        <f t="shared" ref="AF580:AF643" si="190">AE580</f>
        <v>0</v>
      </c>
      <c r="AG580" s="45">
        <f t="shared" ref="AG580:AG643" si="191">AF580</f>
        <v>0</v>
      </c>
      <c r="AH580" s="45">
        <f t="shared" ref="AH580:AH643" si="192">AG580</f>
        <v>0</v>
      </c>
      <c r="AI580" s="45">
        <f t="shared" ref="AI580:AI643" si="193">AH580</f>
        <v>0</v>
      </c>
      <c r="AJ580" s="45">
        <f t="shared" ref="AJ580:AJ643" si="194">AI580</f>
        <v>0</v>
      </c>
      <c r="AK580" s="45">
        <f t="shared" ref="AK580:AK643" si="195">AJ580</f>
        <v>0</v>
      </c>
      <c r="AL580" s="45">
        <f t="shared" ref="AL580:AL643" si="196">AK580</f>
        <v>0</v>
      </c>
      <c r="AM580" s="45">
        <f t="shared" ref="AM580:AM643" si="197">AL580</f>
        <v>0</v>
      </c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</row>
    <row r="581" spans="1:63">
      <c r="A581" s="43"/>
      <c r="B581" s="43"/>
      <c r="C581" s="101"/>
      <c r="D581" s="101"/>
      <c r="E581" s="101"/>
      <c r="F581" s="102"/>
      <c r="G581" s="103"/>
      <c r="H581" s="102"/>
      <c r="I581" s="102"/>
      <c r="J581" s="102"/>
      <c r="K581" s="102"/>
      <c r="L581" s="102" t="e">
        <f>IF(J581="WAT",IF(I581="PS","Pumped Storage","Hydro"),VLOOKUP(J581,Instructions!$E$3:$F$42,2,FALSE))</f>
        <v>#N/A</v>
      </c>
      <c r="M581" s="104"/>
      <c r="N581" s="104"/>
      <c r="O581" s="105"/>
      <c r="P581" s="45"/>
      <c r="Q581" s="45"/>
      <c r="R581" s="45">
        <f t="shared" si="178"/>
        <v>0</v>
      </c>
      <c r="S581" s="45">
        <f t="shared" si="177"/>
        <v>0</v>
      </c>
      <c r="T581" s="45">
        <f t="shared" si="177"/>
        <v>0</v>
      </c>
      <c r="U581" s="45">
        <f t="shared" si="179"/>
        <v>0</v>
      </c>
      <c r="V581" s="45">
        <f t="shared" si="180"/>
        <v>0</v>
      </c>
      <c r="W581" s="45">
        <f t="shared" si="181"/>
        <v>0</v>
      </c>
      <c r="X581" s="45">
        <f t="shared" si="182"/>
        <v>0</v>
      </c>
      <c r="Y581" s="45">
        <f t="shared" si="183"/>
        <v>0</v>
      </c>
      <c r="Z581" s="45">
        <f t="shared" si="184"/>
        <v>0</v>
      </c>
      <c r="AA581" s="45">
        <f t="shared" si="185"/>
        <v>0</v>
      </c>
      <c r="AB581" s="45">
        <f t="shared" si="186"/>
        <v>0</v>
      </c>
      <c r="AC581" s="45">
        <f t="shared" si="187"/>
        <v>0</v>
      </c>
      <c r="AD581" s="45">
        <f t="shared" si="188"/>
        <v>0</v>
      </c>
      <c r="AE581" s="45">
        <f t="shared" si="189"/>
        <v>0</v>
      </c>
      <c r="AF581" s="45">
        <f t="shared" si="190"/>
        <v>0</v>
      </c>
      <c r="AG581" s="45">
        <f t="shared" si="191"/>
        <v>0</v>
      </c>
      <c r="AH581" s="45">
        <f t="shared" si="192"/>
        <v>0</v>
      </c>
      <c r="AI581" s="45">
        <f t="shared" si="193"/>
        <v>0</v>
      </c>
      <c r="AJ581" s="45">
        <f t="shared" si="194"/>
        <v>0</v>
      </c>
      <c r="AK581" s="45">
        <f t="shared" si="195"/>
        <v>0</v>
      </c>
      <c r="AL581" s="45">
        <f t="shared" si="196"/>
        <v>0</v>
      </c>
      <c r="AM581" s="45">
        <f t="shared" si="197"/>
        <v>0</v>
      </c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</row>
    <row r="582" spans="1:63">
      <c r="A582" s="43"/>
      <c r="B582" s="43"/>
      <c r="C582" s="101"/>
      <c r="D582" s="101"/>
      <c r="E582" s="101"/>
      <c r="F582" s="102"/>
      <c r="G582" s="103"/>
      <c r="H582" s="102"/>
      <c r="I582" s="102"/>
      <c r="J582" s="102"/>
      <c r="K582" s="102"/>
      <c r="L582" s="102" t="e">
        <f>IF(J582="WAT",IF(I582="PS","Pumped Storage","Hydro"),VLOOKUP(J582,Instructions!$E$3:$F$42,2,FALSE))</f>
        <v>#N/A</v>
      </c>
      <c r="M582" s="104"/>
      <c r="N582" s="104"/>
      <c r="O582" s="105"/>
      <c r="P582" s="45"/>
      <c r="Q582" s="45"/>
      <c r="R582" s="45">
        <f t="shared" si="178"/>
        <v>0</v>
      </c>
      <c r="S582" s="45">
        <f t="shared" si="177"/>
        <v>0</v>
      </c>
      <c r="T582" s="45">
        <f t="shared" si="177"/>
        <v>0</v>
      </c>
      <c r="U582" s="45">
        <f t="shared" si="179"/>
        <v>0</v>
      </c>
      <c r="V582" s="45">
        <f t="shared" si="180"/>
        <v>0</v>
      </c>
      <c r="W582" s="45">
        <f t="shared" si="181"/>
        <v>0</v>
      </c>
      <c r="X582" s="45">
        <f t="shared" si="182"/>
        <v>0</v>
      </c>
      <c r="Y582" s="45">
        <f t="shared" si="183"/>
        <v>0</v>
      </c>
      <c r="Z582" s="45">
        <f t="shared" si="184"/>
        <v>0</v>
      </c>
      <c r="AA582" s="45">
        <f t="shared" si="185"/>
        <v>0</v>
      </c>
      <c r="AB582" s="45">
        <f t="shared" si="186"/>
        <v>0</v>
      </c>
      <c r="AC582" s="45">
        <f t="shared" si="187"/>
        <v>0</v>
      </c>
      <c r="AD582" s="45">
        <f t="shared" si="188"/>
        <v>0</v>
      </c>
      <c r="AE582" s="45">
        <f t="shared" si="189"/>
        <v>0</v>
      </c>
      <c r="AF582" s="45">
        <f t="shared" si="190"/>
        <v>0</v>
      </c>
      <c r="AG582" s="45">
        <f t="shared" si="191"/>
        <v>0</v>
      </c>
      <c r="AH582" s="45">
        <f t="shared" si="192"/>
        <v>0</v>
      </c>
      <c r="AI582" s="45">
        <f t="shared" si="193"/>
        <v>0</v>
      </c>
      <c r="AJ582" s="45">
        <f t="shared" si="194"/>
        <v>0</v>
      </c>
      <c r="AK582" s="45">
        <f t="shared" si="195"/>
        <v>0</v>
      </c>
      <c r="AL582" s="45">
        <f t="shared" si="196"/>
        <v>0</v>
      </c>
      <c r="AM582" s="45">
        <f t="shared" si="197"/>
        <v>0</v>
      </c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</row>
    <row r="583" spans="1:63">
      <c r="A583" s="43"/>
      <c r="B583" s="43"/>
      <c r="C583" s="101"/>
      <c r="D583" s="101"/>
      <c r="E583" s="101"/>
      <c r="F583" s="102"/>
      <c r="G583" s="103"/>
      <c r="H583" s="102"/>
      <c r="I583" s="102"/>
      <c r="J583" s="102"/>
      <c r="K583" s="102"/>
      <c r="L583" s="102" t="e">
        <f>IF(J583="WAT",IF(I583="PS","Pumped Storage","Hydro"),VLOOKUP(J583,Instructions!$E$3:$F$42,2,FALSE))</f>
        <v>#N/A</v>
      </c>
      <c r="M583" s="104"/>
      <c r="N583" s="104"/>
      <c r="O583" s="105"/>
      <c r="P583" s="45"/>
      <c r="Q583" s="45"/>
      <c r="R583" s="45">
        <f t="shared" si="178"/>
        <v>0</v>
      </c>
      <c r="S583" s="45">
        <f t="shared" ref="S583:T602" si="198">R583</f>
        <v>0</v>
      </c>
      <c r="T583" s="45">
        <f t="shared" si="198"/>
        <v>0</v>
      </c>
      <c r="U583" s="45">
        <f t="shared" si="179"/>
        <v>0</v>
      </c>
      <c r="V583" s="45">
        <f t="shared" si="180"/>
        <v>0</v>
      </c>
      <c r="W583" s="45">
        <f t="shared" si="181"/>
        <v>0</v>
      </c>
      <c r="X583" s="45">
        <f t="shared" si="182"/>
        <v>0</v>
      </c>
      <c r="Y583" s="45">
        <f t="shared" si="183"/>
        <v>0</v>
      </c>
      <c r="Z583" s="45">
        <f t="shared" si="184"/>
        <v>0</v>
      </c>
      <c r="AA583" s="45">
        <f t="shared" si="185"/>
        <v>0</v>
      </c>
      <c r="AB583" s="45">
        <f t="shared" si="186"/>
        <v>0</v>
      </c>
      <c r="AC583" s="45">
        <f t="shared" si="187"/>
        <v>0</v>
      </c>
      <c r="AD583" s="45">
        <f t="shared" si="188"/>
        <v>0</v>
      </c>
      <c r="AE583" s="45">
        <f t="shared" si="189"/>
        <v>0</v>
      </c>
      <c r="AF583" s="45">
        <f t="shared" si="190"/>
        <v>0</v>
      </c>
      <c r="AG583" s="45">
        <f t="shared" si="191"/>
        <v>0</v>
      </c>
      <c r="AH583" s="45">
        <f t="shared" si="192"/>
        <v>0</v>
      </c>
      <c r="AI583" s="45">
        <f t="shared" si="193"/>
        <v>0</v>
      </c>
      <c r="AJ583" s="45">
        <f t="shared" si="194"/>
        <v>0</v>
      </c>
      <c r="AK583" s="45">
        <f t="shared" si="195"/>
        <v>0</v>
      </c>
      <c r="AL583" s="45">
        <f t="shared" si="196"/>
        <v>0</v>
      </c>
      <c r="AM583" s="45">
        <f t="shared" si="197"/>
        <v>0</v>
      </c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</row>
    <row r="584" spans="1:63">
      <c r="A584" s="43"/>
      <c r="B584" s="43"/>
      <c r="C584" s="101"/>
      <c r="D584" s="101"/>
      <c r="E584" s="101"/>
      <c r="F584" s="102"/>
      <c r="G584" s="103"/>
      <c r="H584" s="102"/>
      <c r="I584" s="102"/>
      <c r="J584" s="102"/>
      <c r="K584" s="102"/>
      <c r="L584" s="102" t="e">
        <f>IF(J584="WAT",IF(I584="PS","Pumped Storage","Hydro"),VLOOKUP(J584,Instructions!$E$3:$F$42,2,FALSE))</f>
        <v>#N/A</v>
      </c>
      <c r="M584" s="104"/>
      <c r="N584" s="104"/>
      <c r="O584" s="105"/>
      <c r="P584" s="45"/>
      <c r="Q584" s="45"/>
      <c r="R584" s="45">
        <f t="shared" si="178"/>
        <v>0</v>
      </c>
      <c r="S584" s="45">
        <f t="shared" si="198"/>
        <v>0</v>
      </c>
      <c r="T584" s="45">
        <f t="shared" si="198"/>
        <v>0</v>
      </c>
      <c r="U584" s="45">
        <f t="shared" si="179"/>
        <v>0</v>
      </c>
      <c r="V584" s="45">
        <f t="shared" si="180"/>
        <v>0</v>
      </c>
      <c r="W584" s="45">
        <f t="shared" si="181"/>
        <v>0</v>
      </c>
      <c r="X584" s="45">
        <f t="shared" si="182"/>
        <v>0</v>
      </c>
      <c r="Y584" s="45">
        <f t="shared" si="183"/>
        <v>0</v>
      </c>
      <c r="Z584" s="45">
        <f t="shared" si="184"/>
        <v>0</v>
      </c>
      <c r="AA584" s="45">
        <f t="shared" si="185"/>
        <v>0</v>
      </c>
      <c r="AB584" s="45">
        <f t="shared" si="186"/>
        <v>0</v>
      </c>
      <c r="AC584" s="45">
        <f t="shared" si="187"/>
        <v>0</v>
      </c>
      <c r="AD584" s="45">
        <f t="shared" si="188"/>
        <v>0</v>
      </c>
      <c r="AE584" s="45">
        <f t="shared" si="189"/>
        <v>0</v>
      </c>
      <c r="AF584" s="45">
        <f t="shared" si="190"/>
        <v>0</v>
      </c>
      <c r="AG584" s="45">
        <f t="shared" si="191"/>
        <v>0</v>
      </c>
      <c r="AH584" s="45">
        <f t="shared" si="192"/>
        <v>0</v>
      </c>
      <c r="AI584" s="45">
        <f t="shared" si="193"/>
        <v>0</v>
      </c>
      <c r="AJ584" s="45">
        <f t="shared" si="194"/>
        <v>0</v>
      </c>
      <c r="AK584" s="45">
        <f t="shared" si="195"/>
        <v>0</v>
      </c>
      <c r="AL584" s="45">
        <f t="shared" si="196"/>
        <v>0</v>
      </c>
      <c r="AM584" s="45">
        <f t="shared" si="197"/>
        <v>0</v>
      </c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</row>
    <row r="585" spans="1:63">
      <c r="A585" s="43"/>
      <c r="B585" s="43"/>
      <c r="C585" s="101"/>
      <c r="D585" s="101"/>
      <c r="E585" s="101"/>
      <c r="F585" s="102"/>
      <c r="G585" s="103"/>
      <c r="H585" s="102"/>
      <c r="I585" s="102"/>
      <c r="J585" s="102"/>
      <c r="K585" s="102"/>
      <c r="L585" s="102" t="e">
        <f>IF(J585="WAT",IF(I585="PS","Pumped Storage","Hydro"),VLOOKUP(J585,Instructions!$E$3:$F$42,2,FALSE))</f>
        <v>#N/A</v>
      </c>
      <c r="M585" s="104"/>
      <c r="N585" s="104"/>
      <c r="O585" s="105"/>
      <c r="P585" s="45"/>
      <c r="Q585" s="45"/>
      <c r="R585" s="45">
        <f t="shared" si="178"/>
        <v>0</v>
      </c>
      <c r="S585" s="45">
        <f t="shared" si="198"/>
        <v>0</v>
      </c>
      <c r="T585" s="45">
        <f t="shared" si="198"/>
        <v>0</v>
      </c>
      <c r="U585" s="45">
        <f t="shared" si="179"/>
        <v>0</v>
      </c>
      <c r="V585" s="45">
        <f t="shared" si="180"/>
        <v>0</v>
      </c>
      <c r="W585" s="45">
        <f t="shared" si="181"/>
        <v>0</v>
      </c>
      <c r="X585" s="45">
        <f t="shared" si="182"/>
        <v>0</v>
      </c>
      <c r="Y585" s="45">
        <f t="shared" si="183"/>
        <v>0</v>
      </c>
      <c r="Z585" s="45">
        <f t="shared" si="184"/>
        <v>0</v>
      </c>
      <c r="AA585" s="45">
        <f t="shared" si="185"/>
        <v>0</v>
      </c>
      <c r="AB585" s="45">
        <f t="shared" si="186"/>
        <v>0</v>
      </c>
      <c r="AC585" s="45">
        <f t="shared" si="187"/>
        <v>0</v>
      </c>
      <c r="AD585" s="45">
        <f t="shared" si="188"/>
        <v>0</v>
      </c>
      <c r="AE585" s="45">
        <f t="shared" si="189"/>
        <v>0</v>
      </c>
      <c r="AF585" s="45">
        <f t="shared" si="190"/>
        <v>0</v>
      </c>
      <c r="AG585" s="45">
        <f t="shared" si="191"/>
        <v>0</v>
      </c>
      <c r="AH585" s="45">
        <f t="shared" si="192"/>
        <v>0</v>
      </c>
      <c r="AI585" s="45">
        <f t="shared" si="193"/>
        <v>0</v>
      </c>
      <c r="AJ585" s="45">
        <f t="shared" si="194"/>
        <v>0</v>
      </c>
      <c r="AK585" s="45">
        <f t="shared" si="195"/>
        <v>0</v>
      </c>
      <c r="AL585" s="45">
        <f t="shared" si="196"/>
        <v>0</v>
      </c>
      <c r="AM585" s="45">
        <f t="shared" si="197"/>
        <v>0</v>
      </c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</row>
    <row r="586" spans="1:63">
      <c r="A586" s="43"/>
      <c r="B586" s="43"/>
      <c r="C586" s="101"/>
      <c r="D586" s="101"/>
      <c r="E586" s="101"/>
      <c r="F586" s="102"/>
      <c r="G586" s="103"/>
      <c r="H586" s="102"/>
      <c r="I586" s="102"/>
      <c r="J586" s="102"/>
      <c r="K586" s="102"/>
      <c r="L586" s="102" t="e">
        <f>IF(J586="WAT",IF(I586="PS","Pumped Storage","Hydro"),VLOOKUP(J586,Instructions!$E$3:$F$42,2,FALSE))</f>
        <v>#N/A</v>
      </c>
      <c r="M586" s="104"/>
      <c r="N586" s="104"/>
      <c r="O586" s="105"/>
      <c r="P586" s="45"/>
      <c r="Q586" s="45"/>
      <c r="R586" s="45">
        <f t="shared" si="178"/>
        <v>0</v>
      </c>
      <c r="S586" s="45">
        <f t="shared" si="198"/>
        <v>0</v>
      </c>
      <c r="T586" s="45">
        <f t="shared" si="198"/>
        <v>0</v>
      </c>
      <c r="U586" s="45">
        <f t="shared" si="179"/>
        <v>0</v>
      </c>
      <c r="V586" s="45">
        <f t="shared" si="180"/>
        <v>0</v>
      </c>
      <c r="W586" s="45">
        <f t="shared" si="181"/>
        <v>0</v>
      </c>
      <c r="X586" s="45">
        <f t="shared" si="182"/>
        <v>0</v>
      </c>
      <c r="Y586" s="45">
        <f t="shared" si="183"/>
        <v>0</v>
      </c>
      <c r="Z586" s="45">
        <f t="shared" si="184"/>
        <v>0</v>
      </c>
      <c r="AA586" s="45">
        <f t="shared" si="185"/>
        <v>0</v>
      </c>
      <c r="AB586" s="45">
        <f t="shared" si="186"/>
        <v>0</v>
      </c>
      <c r="AC586" s="45">
        <f t="shared" si="187"/>
        <v>0</v>
      </c>
      <c r="AD586" s="45">
        <f t="shared" si="188"/>
        <v>0</v>
      </c>
      <c r="AE586" s="45">
        <f t="shared" si="189"/>
        <v>0</v>
      </c>
      <c r="AF586" s="45">
        <f t="shared" si="190"/>
        <v>0</v>
      </c>
      <c r="AG586" s="45">
        <f t="shared" si="191"/>
        <v>0</v>
      </c>
      <c r="AH586" s="45">
        <f t="shared" si="192"/>
        <v>0</v>
      </c>
      <c r="AI586" s="45">
        <f t="shared" si="193"/>
        <v>0</v>
      </c>
      <c r="AJ586" s="45">
        <f t="shared" si="194"/>
        <v>0</v>
      </c>
      <c r="AK586" s="45">
        <f t="shared" si="195"/>
        <v>0</v>
      </c>
      <c r="AL586" s="45">
        <f t="shared" si="196"/>
        <v>0</v>
      </c>
      <c r="AM586" s="45">
        <f t="shared" si="197"/>
        <v>0</v>
      </c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</row>
    <row r="587" spans="1:63">
      <c r="A587" s="43"/>
      <c r="B587" s="43"/>
      <c r="C587" s="101"/>
      <c r="D587" s="101"/>
      <c r="E587" s="101"/>
      <c r="F587" s="102"/>
      <c r="G587" s="103"/>
      <c r="H587" s="102"/>
      <c r="I587" s="102"/>
      <c r="J587" s="102"/>
      <c r="K587" s="102"/>
      <c r="L587" s="102" t="e">
        <f>IF(J587="WAT",IF(I587="PS","Pumped Storage","Hydro"),VLOOKUP(J587,Instructions!$E$3:$F$42,2,FALSE))</f>
        <v>#N/A</v>
      </c>
      <c r="M587" s="104"/>
      <c r="N587" s="104"/>
      <c r="O587" s="105"/>
      <c r="P587" s="45"/>
      <c r="Q587" s="45"/>
      <c r="R587" s="45">
        <f t="shared" si="178"/>
        <v>0</v>
      </c>
      <c r="S587" s="45">
        <f t="shared" si="198"/>
        <v>0</v>
      </c>
      <c r="T587" s="45">
        <f t="shared" si="198"/>
        <v>0</v>
      </c>
      <c r="U587" s="45">
        <f t="shared" si="179"/>
        <v>0</v>
      </c>
      <c r="V587" s="45">
        <f t="shared" si="180"/>
        <v>0</v>
      </c>
      <c r="W587" s="45">
        <f t="shared" si="181"/>
        <v>0</v>
      </c>
      <c r="X587" s="45">
        <f t="shared" si="182"/>
        <v>0</v>
      </c>
      <c r="Y587" s="45">
        <f t="shared" si="183"/>
        <v>0</v>
      </c>
      <c r="Z587" s="45">
        <f t="shared" si="184"/>
        <v>0</v>
      </c>
      <c r="AA587" s="45">
        <f t="shared" si="185"/>
        <v>0</v>
      </c>
      <c r="AB587" s="45">
        <f t="shared" si="186"/>
        <v>0</v>
      </c>
      <c r="AC587" s="45">
        <f t="shared" si="187"/>
        <v>0</v>
      </c>
      <c r="AD587" s="45">
        <f t="shared" si="188"/>
        <v>0</v>
      </c>
      <c r="AE587" s="45">
        <f t="shared" si="189"/>
        <v>0</v>
      </c>
      <c r="AF587" s="45">
        <f t="shared" si="190"/>
        <v>0</v>
      </c>
      <c r="AG587" s="45">
        <f t="shared" si="191"/>
        <v>0</v>
      </c>
      <c r="AH587" s="45">
        <f t="shared" si="192"/>
        <v>0</v>
      </c>
      <c r="AI587" s="45">
        <f t="shared" si="193"/>
        <v>0</v>
      </c>
      <c r="AJ587" s="45">
        <f t="shared" si="194"/>
        <v>0</v>
      </c>
      <c r="AK587" s="45">
        <f t="shared" si="195"/>
        <v>0</v>
      </c>
      <c r="AL587" s="45">
        <f t="shared" si="196"/>
        <v>0</v>
      </c>
      <c r="AM587" s="45">
        <f t="shared" si="197"/>
        <v>0</v>
      </c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</row>
    <row r="588" spans="1:63">
      <c r="A588" s="43"/>
      <c r="B588" s="43"/>
      <c r="C588" s="101"/>
      <c r="D588" s="101"/>
      <c r="E588" s="101"/>
      <c r="F588" s="102"/>
      <c r="G588" s="103"/>
      <c r="H588" s="102"/>
      <c r="I588" s="102"/>
      <c r="J588" s="102"/>
      <c r="K588" s="102"/>
      <c r="L588" s="102" t="e">
        <f>IF(J588="WAT",IF(I588="PS","Pumped Storage","Hydro"),VLOOKUP(J588,Instructions!$E$3:$F$42,2,FALSE))</f>
        <v>#N/A</v>
      </c>
      <c r="M588" s="104"/>
      <c r="N588" s="104"/>
      <c r="O588" s="105"/>
      <c r="P588" s="45"/>
      <c r="Q588" s="45"/>
      <c r="R588" s="45">
        <f t="shared" si="178"/>
        <v>0</v>
      </c>
      <c r="S588" s="45">
        <f t="shared" si="198"/>
        <v>0</v>
      </c>
      <c r="T588" s="45">
        <f t="shared" si="198"/>
        <v>0</v>
      </c>
      <c r="U588" s="45">
        <f t="shared" si="179"/>
        <v>0</v>
      </c>
      <c r="V588" s="45">
        <f t="shared" si="180"/>
        <v>0</v>
      </c>
      <c r="W588" s="45">
        <f t="shared" si="181"/>
        <v>0</v>
      </c>
      <c r="X588" s="45">
        <f t="shared" si="182"/>
        <v>0</v>
      </c>
      <c r="Y588" s="45">
        <f t="shared" si="183"/>
        <v>0</v>
      </c>
      <c r="Z588" s="45">
        <f t="shared" si="184"/>
        <v>0</v>
      </c>
      <c r="AA588" s="45">
        <f t="shared" si="185"/>
        <v>0</v>
      </c>
      <c r="AB588" s="45">
        <f t="shared" si="186"/>
        <v>0</v>
      </c>
      <c r="AC588" s="45">
        <f t="shared" si="187"/>
        <v>0</v>
      </c>
      <c r="AD588" s="45">
        <f t="shared" si="188"/>
        <v>0</v>
      </c>
      <c r="AE588" s="45">
        <f t="shared" si="189"/>
        <v>0</v>
      </c>
      <c r="AF588" s="45">
        <f t="shared" si="190"/>
        <v>0</v>
      </c>
      <c r="AG588" s="45">
        <f t="shared" si="191"/>
        <v>0</v>
      </c>
      <c r="AH588" s="45">
        <f t="shared" si="192"/>
        <v>0</v>
      </c>
      <c r="AI588" s="45">
        <f t="shared" si="193"/>
        <v>0</v>
      </c>
      <c r="AJ588" s="45">
        <f t="shared" si="194"/>
        <v>0</v>
      </c>
      <c r="AK588" s="45">
        <f t="shared" si="195"/>
        <v>0</v>
      </c>
      <c r="AL588" s="45">
        <f t="shared" si="196"/>
        <v>0</v>
      </c>
      <c r="AM588" s="45">
        <f t="shared" si="197"/>
        <v>0</v>
      </c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</row>
    <row r="589" spans="1:63">
      <c r="A589" s="43"/>
      <c r="B589" s="43"/>
      <c r="C589" s="101"/>
      <c r="D589" s="101"/>
      <c r="E589" s="101"/>
      <c r="F589" s="102"/>
      <c r="G589" s="103"/>
      <c r="H589" s="102"/>
      <c r="I589" s="102"/>
      <c r="J589" s="102"/>
      <c r="K589" s="102"/>
      <c r="L589" s="102" t="e">
        <f>IF(J589="WAT",IF(I589="PS","Pumped Storage","Hydro"),VLOOKUP(J589,Instructions!$E$3:$F$42,2,FALSE))</f>
        <v>#N/A</v>
      </c>
      <c r="M589" s="104"/>
      <c r="N589" s="104"/>
      <c r="O589" s="105"/>
      <c r="P589" s="45"/>
      <c r="Q589" s="45"/>
      <c r="R589" s="45">
        <f t="shared" si="178"/>
        <v>0</v>
      </c>
      <c r="S589" s="45">
        <f t="shared" si="198"/>
        <v>0</v>
      </c>
      <c r="T589" s="45">
        <f t="shared" si="198"/>
        <v>0</v>
      </c>
      <c r="U589" s="45">
        <f t="shared" si="179"/>
        <v>0</v>
      </c>
      <c r="V589" s="45">
        <f t="shared" si="180"/>
        <v>0</v>
      </c>
      <c r="W589" s="45">
        <f t="shared" si="181"/>
        <v>0</v>
      </c>
      <c r="X589" s="45">
        <f t="shared" si="182"/>
        <v>0</v>
      </c>
      <c r="Y589" s="45">
        <f t="shared" si="183"/>
        <v>0</v>
      </c>
      <c r="Z589" s="45">
        <f t="shared" si="184"/>
        <v>0</v>
      </c>
      <c r="AA589" s="45">
        <f t="shared" si="185"/>
        <v>0</v>
      </c>
      <c r="AB589" s="45">
        <f t="shared" si="186"/>
        <v>0</v>
      </c>
      <c r="AC589" s="45">
        <f t="shared" si="187"/>
        <v>0</v>
      </c>
      <c r="AD589" s="45">
        <f t="shared" si="188"/>
        <v>0</v>
      </c>
      <c r="AE589" s="45">
        <f t="shared" si="189"/>
        <v>0</v>
      </c>
      <c r="AF589" s="45">
        <f t="shared" si="190"/>
        <v>0</v>
      </c>
      <c r="AG589" s="45">
        <f t="shared" si="191"/>
        <v>0</v>
      </c>
      <c r="AH589" s="45">
        <f t="shared" si="192"/>
        <v>0</v>
      </c>
      <c r="AI589" s="45">
        <f t="shared" si="193"/>
        <v>0</v>
      </c>
      <c r="AJ589" s="45">
        <f t="shared" si="194"/>
        <v>0</v>
      </c>
      <c r="AK589" s="45">
        <f t="shared" si="195"/>
        <v>0</v>
      </c>
      <c r="AL589" s="45">
        <f t="shared" si="196"/>
        <v>0</v>
      </c>
      <c r="AM589" s="45">
        <f t="shared" si="197"/>
        <v>0</v>
      </c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</row>
    <row r="590" spans="1:63">
      <c r="A590" s="43"/>
      <c r="B590" s="43"/>
      <c r="C590" s="101"/>
      <c r="D590" s="101"/>
      <c r="E590" s="101"/>
      <c r="F590" s="102"/>
      <c r="G590" s="103"/>
      <c r="H590" s="102"/>
      <c r="I590" s="102"/>
      <c r="J590" s="102"/>
      <c r="K590" s="102"/>
      <c r="L590" s="102" t="e">
        <f>IF(J590="WAT",IF(I590="PS","Pumped Storage","Hydro"),VLOOKUP(J590,Instructions!$E$3:$F$42,2,FALSE))</f>
        <v>#N/A</v>
      </c>
      <c r="M590" s="104"/>
      <c r="N590" s="104"/>
      <c r="O590" s="105"/>
      <c r="P590" s="45"/>
      <c r="Q590" s="45"/>
      <c r="R590" s="45">
        <f t="shared" si="178"/>
        <v>0</v>
      </c>
      <c r="S590" s="45">
        <f t="shared" si="198"/>
        <v>0</v>
      </c>
      <c r="T590" s="45">
        <f t="shared" si="198"/>
        <v>0</v>
      </c>
      <c r="U590" s="45">
        <f t="shared" si="179"/>
        <v>0</v>
      </c>
      <c r="V590" s="45">
        <f t="shared" si="180"/>
        <v>0</v>
      </c>
      <c r="W590" s="45">
        <f t="shared" si="181"/>
        <v>0</v>
      </c>
      <c r="X590" s="45">
        <f t="shared" si="182"/>
        <v>0</v>
      </c>
      <c r="Y590" s="45">
        <f t="shared" si="183"/>
        <v>0</v>
      </c>
      <c r="Z590" s="45">
        <f t="shared" si="184"/>
        <v>0</v>
      </c>
      <c r="AA590" s="45">
        <f t="shared" si="185"/>
        <v>0</v>
      </c>
      <c r="AB590" s="45">
        <f t="shared" si="186"/>
        <v>0</v>
      </c>
      <c r="AC590" s="45">
        <f t="shared" si="187"/>
        <v>0</v>
      </c>
      <c r="AD590" s="45">
        <f t="shared" si="188"/>
        <v>0</v>
      </c>
      <c r="AE590" s="45">
        <f t="shared" si="189"/>
        <v>0</v>
      </c>
      <c r="AF590" s="45">
        <f t="shared" si="190"/>
        <v>0</v>
      </c>
      <c r="AG590" s="45">
        <f t="shared" si="191"/>
        <v>0</v>
      </c>
      <c r="AH590" s="45">
        <f t="shared" si="192"/>
        <v>0</v>
      </c>
      <c r="AI590" s="45">
        <f t="shared" si="193"/>
        <v>0</v>
      </c>
      <c r="AJ590" s="45">
        <f t="shared" si="194"/>
        <v>0</v>
      </c>
      <c r="AK590" s="45">
        <f t="shared" si="195"/>
        <v>0</v>
      </c>
      <c r="AL590" s="45">
        <f t="shared" si="196"/>
        <v>0</v>
      </c>
      <c r="AM590" s="45">
        <f t="shared" si="197"/>
        <v>0</v>
      </c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</row>
    <row r="591" spans="1:63">
      <c r="A591" s="43"/>
      <c r="B591" s="43"/>
      <c r="C591" s="101"/>
      <c r="D591" s="101"/>
      <c r="E591" s="101"/>
      <c r="F591" s="102"/>
      <c r="G591" s="103"/>
      <c r="H591" s="102"/>
      <c r="I591" s="102"/>
      <c r="J591" s="102"/>
      <c r="K591" s="102"/>
      <c r="L591" s="102" t="e">
        <f>IF(J591="WAT",IF(I591="PS","Pumped Storage","Hydro"),VLOOKUP(J591,Instructions!$E$3:$F$42,2,FALSE))</f>
        <v>#N/A</v>
      </c>
      <c r="M591" s="104"/>
      <c r="N591" s="104"/>
      <c r="O591" s="105"/>
      <c r="P591" s="45"/>
      <c r="Q591" s="45"/>
      <c r="R591" s="45">
        <f t="shared" si="178"/>
        <v>0</v>
      </c>
      <c r="S591" s="45">
        <f t="shared" si="198"/>
        <v>0</v>
      </c>
      <c r="T591" s="45">
        <f t="shared" si="198"/>
        <v>0</v>
      </c>
      <c r="U591" s="45">
        <f t="shared" si="179"/>
        <v>0</v>
      </c>
      <c r="V591" s="45">
        <f t="shared" si="180"/>
        <v>0</v>
      </c>
      <c r="W591" s="45">
        <f t="shared" si="181"/>
        <v>0</v>
      </c>
      <c r="X591" s="45">
        <f t="shared" si="182"/>
        <v>0</v>
      </c>
      <c r="Y591" s="45">
        <f t="shared" si="183"/>
        <v>0</v>
      </c>
      <c r="Z591" s="45">
        <f t="shared" si="184"/>
        <v>0</v>
      </c>
      <c r="AA591" s="45">
        <f t="shared" si="185"/>
        <v>0</v>
      </c>
      <c r="AB591" s="45">
        <f t="shared" si="186"/>
        <v>0</v>
      </c>
      <c r="AC591" s="45">
        <f t="shared" si="187"/>
        <v>0</v>
      </c>
      <c r="AD591" s="45">
        <f t="shared" si="188"/>
        <v>0</v>
      </c>
      <c r="AE591" s="45">
        <f t="shared" si="189"/>
        <v>0</v>
      </c>
      <c r="AF591" s="45">
        <f t="shared" si="190"/>
        <v>0</v>
      </c>
      <c r="AG591" s="45">
        <f t="shared" si="191"/>
        <v>0</v>
      </c>
      <c r="AH591" s="45">
        <f t="shared" si="192"/>
        <v>0</v>
      </c>
      <c r="AI591" s="45">
        <f t="shared" si="193"/>
        <v>0</v>
      </c>
      <c r="AJ591" s="45">
        <f t="shared" si="194"/>
        <v>0</v>
      </c>
      <c r="AK591" s="45">
        <f t="shared" si="195"/>
        <v>0</v>
      </c>
      <c r="AL591" s="45">
        <f t="shared" si="196"/>
        <v>0</v>
      </c>
      <c r="AM591" s="45">
        <f t="shared" si="197"/>
        <v>0</v>
      </c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</row>
    <row r="592" spans="1:63">
      <c r="A592" s="43"/>
      <c r="B592" s="43"/>
      <c r="C592" s="101"/>
      <c r="D592" s="101"/>
      <c r="E592" s="101"/>
      <c r="F592" s="102"/>
      <c r="G592" s="103"/>
      <c r="H592" s="102"/>
      <c r="I592" s="102"/>
      <c r="J592" s="102"/>
      <c r="K592" s="102"/>
      <c r="L592" s="102" t="e">
        <f>IF(J592="WAT",IF(I592="PS","Pumped Storage","Hydro"),VLOOKUP(J592,Instructions!$E$3:$F$42,2,FALSE))</f>
        <v>#N/A</v>
      </c>
      <c r="M592" s="104"/>
      <c r="N592" s="104"/>
      <c r="O592" s="105"/>
      <c r="P592" s="45"/>
      <c r="Q592" s="45"/>
      <c r="R592" s="45">
        <f t="shared" si="178"/>
        <v>0</v>
      </c>
      <c r="S592" s="45">
        <f t="shared" si="198"/>
        <v>0</v>
      </c>
      <c r="T592" s="45">
        <f t="shared" si="198"/>
        <v>0</v>
      </c>
      <c r="U592" s="45">
        <f t="shared" si="179"/>
        <v>0</v>
      </c>
      <c r="V592" s="45">
        <f t="shared" si="180"/>
        <v>0</v>
      </c>
      <c r="W592" s="45">
        <f t="shared" si="181"/>
        <v>0</v>
      </c>
      <c r="X592" s="45">
        <f t="shared" si="182"/>
        <v>0</v>
      </c>
      <c r="Y592" s="45">
        <f t="shared" si="183"/>
        <v>0</v>
      </c>
      <c r="Z592" s="45">
        <f t="shared" si="184"/>
        <v>0</v>
      </c>
      <c r="AA592" s="45">
        <f t="shared" si="185"/>
        <v>0</v>
      </c>
      <c r="AB592" s="45">
        <f t="shared" si="186"/>
        <v>0</v>
      </c>
      <c r="AC592" s="45">
        <f t="shared" si="187"/>
        <v>0</v>
      </c>
      <c r="AD592" s="45">
        <f t="shared" si="188"/>
        <v>0</v>
      </c>
      <c r="AE592" s="45">
        <f t="shared" si="189"/>
        <v>0</v>
      </c>
      <c r="AF592" s="45">
        <f t="shared" si="190"/>
        <v>0</v>
      </c>
      <c r="AG592" s="45">
        <f t="shared" si="191"/>
        <v>0</v>
      </c>
      <c r="AH592" s="45">
        <f t="shared" si="192"/>
        <v>0</v>
      </c>
      <c r="AI592" s="45">
        <f t="shared" si="193"/>
        <v>0</v>
      </c>
      <c r="AJ592" s="45">
        <f t="shared" si="194"/>
        <v>0</v>
      </c>
      <c r="AK592" s="45">
        <f t="shared" si="195"/>
        <v>0</v>
      </c>
      <c r="AL592" s="45">
        <f t="shared" si="196"/>
        <v>0</v>
      </c>
      <c r="AM592" s="45">
        <f t="shared" si="197"/>
        <v>0</v>
      </c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</row>
    <row r="593" spans="1:63">
      <c r="A593" s="43"/>
      <c r="B593" s="43"/>
      <c r="C593" s="101"/>
      <c r="D593" s="101"/>
      <c r="E593" s="101"/>
      <c r="F593" s="102"/>
      <c r="G593" s="103"/>
      <c r="H593" s="102"/>
      <c r="I593" s="102"/>
      <c r="J593" s="102"/>
      <c r="K593" s="102"/>
      <c r="L593" s="102" t="e">
        <f>IF(J593="WAT",IF(I593="PS","Pumped Storage","Hydro"),VLOOKUP(J593,Instructions!$E$3:$F$42,2,FALSE))</f>
        <v>#N/A</v>
      </c>
      <c r="M593" s="104"/>
      <c r="N593" s="104"/>
      <c r="O593" s="105"/>
      <c r="P593" s="45"/>
      <c r="Q593" s="45"/>
      <c r="R593" s="45">
        <f t="shared" si="178"/>
        <v>0</v>
      </c>
      <c r="S593" s="45">
        <f t="shared" si="198"/>
        <v>0</v>
      </c>
      <c r="T593" s="45">
        <f t="shared" si="198"/>
        <v>0</v>
      </c>
      <c r="U593" s="45">
        <f t="shared" si="179"/>
        <v>0</v>
      </c>
      <c r="V593" s="45">
        <f t="shared" si="180"/>
        <v>0</v>
      </c>
      <c r="W593" s="45">
        <f t="shared" si="181"/>
        <v>0</v>
      </c>
      <c r="X593" s="45">
        <f t="shared" si="182"/>
        <v>0</v>
      </c>
      <c r="Y593" s="45">
        <f t="shared" si="183"/>
        <v>0</v>
      </c>
      <c r="Z593" s="45">
        <f t="shared" si="184"/>
        <v>0</v>
      </c>
      <c r="AA593" s="45">
        <f t="shared" si="185"/>
        <v>0</v>
      </c>
      <c r="AB593" s="45">
        <f t="shared" si="186"/>
        <v>0</v>
      </c>
      <c r="AC593" s="45">
        <f t="shared" si="187"/>
        <v>0</v>
      </c>
      <c r="AD593" s="45">
        <f t="shared" si="188"/>
        <v>0</v>
      </c>
      <c r="AE593" s="45">
        <f t="shared" si="189"/>
        <v>0</v>
      </c>
      <c r="AF593" s="45">
        <f t="shared" si="190"/>
        <v>0</v>
      </c>
      <c r="AG593" s="45">
        <f t="shared" si="191"/>
        <v>0</v>
      </c>
      <c r="AH593" s="45">
        <f t="shared" si="192"/>
        <v>0</v>
      </c>
      <c r="AI593" s="45">
        <f t="shared" si="193"/>
        <v>0</v>
      </c>
      <c r="AJ593" s="45">
        <f t="shared" si="194"/>
        <v>0</v>
      </c>
      <c r="AK593" s="45">
        <f t="shared" si="195"/>
        <v>0</v>
      </c>
      <c r="AL593" s="45">
        <f t="shared" si="196"/>
        <v>0</v>
      </c>
      <c r="AM593" s="45">
        <f t="shared" si="197"/>
        <v>0</v>
      </c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</row>
    <row r="594" spans="1:63">
      <c r="A594" s="43"/>
      <c r="B594" s="43"/>
      <c r="C594" s="101"/>
      <c r="D594" s="101"/>
      <c r="E594" s="101"/>
      <c r="F594" s="102"/>
      <c r="G594" s="103"/>
      <c r="H594" s="102"/>
      <c r="I594" s="102"/>
      <c r="J594" s="102"/>
      <c r="K594" s="102"/>
      <c r="L594" s="102" t="e">
        <f>IF(J594="WAT",IF(I594="PS","Pumped Storage","Hydro"),VLOOKUP(J594,Instructions!$E$3:$F$42,2,FALSE))</f>
        <v>#N/A</v>
      </c>
      <c r="M594" s="104"/>
      <c r="N594" s="104"/>
      <c r="O594" s="105"/>
      <c r="P594" s="45"/>
      <c r="Q594" s="45"/>
      <c r="R594" s="45">
        <f t="shared" si="178"/>
        <v>0</v>
      </c>
      <c r="S594" s="45">
        <f t="shared" si="198"/>
        <v>0</v>
      </c>
      <c r="T594" s="45">
        <f t="shared" si="198"/>
        <v>0</v>
      </c>
      <c r="U594" s="45">
        <f t="shared" si="179"/>
        <v>0</v>
      </c>
      <c r="V594" s="45">
        <f t="shared" si="180"/>
        <v>0</v>
      </c>
      <c r="W594" s="45">
        <f t="shared" si="181"/>
        <v>0</v>
      </c>
      <c r="X594" s="45">
        <f t="shared" si="182"/>
        <v>0</v>
      </c>
      <c r="Y594" s="45">
        <f t="shared" si="183"/>
        <v>0</v>
      </c>
      <c r="Z594" s="45">
        <f t="shared" si="184"/>
        <v>0</v>
      </c>
      <c r="AA594" s="45">
        <f t="shared" si="185"/>
        <v>0</v>
      </c>
      <c r="AB594" s="45">
        <f t="shared" si="186"/>
        <v>0</v>
      </c>
      <c r="AC594" s="45">
        <f t="shared" si="187"/>
        <v>0</v>
      </c>
      <c r="AD594" s="45">
        <f t="shared" si="188"/>
        <v>0</v>
      </c>
      <c r="AE594" s="45">
        <f t="shared" si="189"/>
        <v>0</v>
      </c>
      <c r="AF594" s="45">
        <f t="shared" si="190"/>
        <v>0</v>
      </c>
      <c r="AG594" s="45">
        <f t="shared" si="191"/>
        <v>0</v>
      </c>
      <c r="AH594" s="45">
        <f t="shared" si="192"/>
        <v>0</v>
      </c>
      <c r="AI594" s="45">
        <f t="shared" si="193"/>
        <v>0</v>
      </c>
      <c r="AJ594" s="45">
        <f t="shared" si="194"/>
        <v>0</v>
      </c>
      <c r="AK594" s="45">
        <f t="shared" si="195"/>
        <v>0</v>
      </c>
      <c r="AL594" s="45">
        <f t="shared" si="196"/>
        <v>0</v>
      </c>
      <c r="AM594" s="45">
        <f t="shared" si="197"/>
        <v>0</v>
      </c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</row>
    <row r="595" spans="1:63">
      <c r="A595" s="43"/>
      <c r="B595" s="43"/>
      <c r="C595" s="101"/>
      <c r="D595" s="101"/>
      <c r="E595" s="101"/>
      <c r="F595" s="102"/>
      <c r="G595" s="103"/>
      <c r="H595" s="102"/>
      <c r="I595" s="102"/>
      <c r="J595" s="102"/>
      <c r="K595" s="102"/>
      <c r="L595" s="102" t="e">
        <f>IF(J595="WAT",IF(I595="PS","Pumped Storage","Hydro"),VLOOKUP(J595,Instructions!$E$3:$F$42,2,FALSE))</f>
        <v>#N/A</v>
      </c>
      <c r="M595" s="104"/>
      <c r="N595" s="104"/>
      <c r="O595" s="105"/>
      <c r="P595" s="45"/>
      <c r="Q595" s="45"/>
      <c r="R595" s="45">
        <f t="shared" si="178"/>
        <v>0</v>
      </c>
      <c r="S595" s="45">
        <f t="shared" si="198"/>
        <v>0</v>
      </c>
      <c r="T595" s="45">
        <f t="shared" si="198"/>
        <v>0</v>
      </c>
      <c r="U595" s="45">
        <f t="shared" si="179"/>
        <v>0</v>
      </c>
      <c r="V595" s="45">
        <f t="shared" si="180"/>
        <v>0</v>
      </c>
      <c r="W595" s="45">
        <f t="shared" si="181"/>
        <v>0</v>
      </c>
      <c r="X595" s="45">
        <f t="shared" si="182"/>
        <v>0</v>
      </c>
      <c r="Y595" s="45">
        <f t="shared" si="183"/>
        <v>0</v>
      </c>
      <c r="Z595" s="45">
        <f t="shared" si="184"/>
        <v>0</v>
      </c>
      <c r="AA595" s="45">
        <f t="shared" si="185"/>
        <v>0</v>
      </c>
      <c r="AB595" s="45">
        <f t="shared" si="186"/>
        <v>0</v>
      </c>
      <c r="AC595" s="45">
        <f t="shared" si="187"/>
        <v>0</v>
      </c>
      <c r="AD595" s="45">
        <f t="shared" si="188"/>
        <v>0</v>
      </c>
      <c r="AE595" s="45">
        <f t="shared" si="189"/>
        <v>0</v>
      </c>
      <c r="AF595" s="45">
        <f t="shared" si="190"/>
        <v>0</v>
      </c>
      <c r="AG595" s="45">
        <f t="shared" si="191"/>
        <v>0</v>
      </c>
      <c r="AH595" s="45">
        <f t="shared" si="192"/>
        <v>0</v>
      </c>
      <c r="AI595" s="45">
        <f t="shared" si="193"/>
        <v>0</v>
      </c>
      <c r="AJ595" s="45">
        <f t="shared" si="194"/>
        <v>0</v>
      </c>
      <c r="AK595" s="45">
        <f t="shared" si="195"/>
        <v>0</v>
      </c>
      <c r="AL595" s="45">
        <f t="shared" si="196"/>
        <v>0</v>
      </c>
      <c r="AM595" s="45">
        <f t="shared" si="197"/>
        <v>0</v>
      </c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</row>
    <row r="596" spans="1:63">
      <c r="A596" s="43"/>
      <c r="B596" s="43"/>
      <c r="C596" s="101"/>
      <c r="D596" s="101"/>
      <c r="E596" s="101"/>
      <c r="F596" s="102"/>
      <c r="G596" s="103"/>
      <c r="H596" s="102"/>
      <c r="I596" s="102"/>
      <c r="J596" s="102"/>
      <c r="K596" s="102"/>
      <c r="L596" s="102" t="e">
        <f>IF(J596="WAT",IF(I596="PS","Pumped Storage","Hydro"),VLOOKUP(J596,Instructions!$E$3:$F$42,2,FALSE))</f>
        <v>#N/A</v>
      </c>
      <c r="M596" s="104"/>
      <c r="N596" s="104"/>
      <c r="O596" s="105"/>
      <c r="P596" s="45"/>
      <c r="Q596" s="45"/>
      <c r="R596" s="45">
        <f t="shared" si="178"/>
        <v>0</v>
      </c>
      <c r="S596" s="45">
        <f t="shared" si="198"/>
        <v>0</v>
      </c>
      <c r="T596" s="45">
        <f t="shared" si="198"/>
        <v>0</v>
      </c>
      <c r="U596" s="45">
        <f t="shared" si="179"/>
        <v>0</v>
      </c>
      <c r="V596" s="45">
        <f t="shared" si="180"/>
        <v>0</v>
      </c>
      <c r="W596" s="45">
        <f t="shared" si="181"/>
        <v>0</v>
      </c>
      <c r="X596" s="45">
        <f t="shared" si="182"/>
        <v>0</v>
      </c>
      <c r="Y596" s="45">
        <f t="shared" si="183"/>
        <v>0</v>
      </c>
      <c r="Z596" s="45">
        <f t="shared" si="184"/>
        <v>0</v>
      </c>
      <c r="AA596" s="45">
        <f t="shared" si="185"/>
        <v>0</v>
      </c>
      <c r="AB596" s="45">
        <f t="shared" si="186"/>
        <v>0</v>
      </c>
      <c r="AC596" s="45">
        <f t="shared" si="187"/>
        <v>0</v>
      </c>
      <c r="AD596" s="45">
        <f t="shared" si="188"/>
        <v>0</v>
      </c>
      <c r="AE596" s="45">
        <f t="shared" si="189"/>
        <v>0</v>
      </c>
      <c r="AF596" s="45">
        <f t="shared" si="190"/>
        <v>0</v>
      </c>
      <c r="AG596" s="45">
        <f t="shared" si="191"/>
        <v>0</v>
      </c>
      <c r="AH596" s="45">
        <f t="shared" si="192"/>
        <v>0</v>
      </c>
      <c r="AI596" s="45">
        <f t="shared" si="193"/>
        <v>0</v>
      </c>
      <c r="AJ596" s="45">
        <f t="shared" si="194"/>
        <v>0</v>
      </c>
      <c r="AK596" s="45">
        <f t="shared" si="195"/>
        <v>0</v>
      </c>
      <c r="AL596" s="45">
        <f t="shared" si="196"/>
        <v>0</v>
      </c>
      <c r="AM596" s="45">
        <f t="shared" si="197"/>
        <v>0</v>
      </c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</row>
    <row r="597" spans="1:63">
      <c r="A597" s="43"/>
      <c r="B597" s="43"/>
      <c r="C597" s="101"/>
      <c r="D597" s="101"/>
      <c r="E597" s="101"/>
      <c r="F597" s="102"/>
      <c r="G597" s="103"/>
      <c r="H597" s="102"/>
      <c r="I597" s="102"/>
      <c r="J597" s="102"/>
      <c r="K597" s="102"/>
      <c r="L597" s="102" t="e">
        <f>IF(J597="WAT",IF(I597="PS","Pumped Storage","Hydro"),VLOOKUP(J597,Instructions!$E$3:$F$42,2,FALSE))</f>
        <v>#N/A</v>
      </c>
      <c r="M597" s="104"/>
      <c r="N597" s="104"/>
      <c r="O597" s="105"/>
      <c r="P597" s="45"/>
      <c r="Q597" s="45"/>
      <c r="R597" s="45">
        <f t="shared" si="178"/>
        <v>0</v>
      </c>
      <c r="S597" s="45">
        <f t="shared" si="198"/>
        <v>0</v>
      </c>
      <c r="T597" s="45">
        <f t="shared" si="198"/>
        <v>0</v>
      </c>
      <c r="U597" s="45">
        <f t="shared" si="179"/>
        <v>0</v>
      </c>
      <c r="V597" s="45">
        <f t="shared" si="180"/>
        <v>0</v>
      </c>
      <c r="W597" s="45">
        <f t="shared" si="181"/>
        <v>0</v>
      </c>
      <c r="X597" s="45">
        <f t="shared" si="182"/>
        <v>0</v>
      </c>
      <c r="Y597" s="45">
        <f t="shared" si="183"/>
        <v>0</v>
      </c>
      <c r="Z597" s="45">
        <f t="shared" si="184"/>
        <v>0</v>
      </c>
      <c r="AA597" s="45">
        <f t="shared" si="185"/>
        <v>0</v>
      </c>
      <c r="AB597" s="45">
        <f t="shared" si="186"/>
        <v>0</v>
      </c>
      <c r="AC597" s="45">
        <f t="shared" si="187"/>
        <v>0</v>
      </c>
      <c r="AD597" s="45">
        <f t="shared" si="188"/>
        <v>0</v>
      </c>
      <c r="AE597" s="45">
        <f t="shared" si="189"/>
        <v>0</v>
      </c>
      <c r="AF597" s="45">
        <f t="shared" si="190"/>
        <v>0</v>
      </c>
      <c r="AG597" s="45">
        <f t="shared" si="191"/>
        <v>0</v>
      </c>
      <c r="AH597" s="45">
        <f t="shared" si="192"/>
        <v>0</v>
      </c>
      <c r="AI597" s="45">
        <f t="shared" si="193"/>
        <v>0</v>
      </c>
      <c r="AJ597" s="45">
        <f t="shared" si="194"/>
        <v>0</v>
      </c>
      <c r="AK597" s="45">
        <f t="shared" si="195"/>
        <v>0</v>
      </c>
      <c r="AL597" s="45">
        <f t="shared" si="196"/>
        <v>0</v>
      </c>
      <c r="AM597" s="45">
        <f t="shared" si="197"/>
        <v>0</v>
      </c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</row>
    <row r="598" spans="1:63">
      <c r="A598" s="43"/>
      <c r="B598" s="43"/>
      <c r="C598" s="101"/>
      <c r="D598" s="101"/>
      <c r="E598" s="101"/>
      <c r="F598" s="102"/>
      <c r="G598" s="103"/>
      <c r="H598" s="102"/>
      <c r="I598" s="102"/>
      <c r="J598" s="102"/>
      <c r="K598" s="102"/>
      <c r="L598" s="102" t="e">
        <f>IF(J598="WAT",IF(I598="PS","Pumped Storage","Hydro"),VLOOKUP(J598,Instructions!$E$3:$F$42,2,FALSE))</f>
        <v>#N/A</v>
      </c>
      <c r="M598" s="104"/>
      <c r="N598" s="104"/>
      <c r="O598" s="105"/>
      <c r="P598" s="45"/>
      <c r="Q598" s="45"/>
      <c r="R598" s="45">
        <f t="shared" si="178"/>
        <v>0</v>
      </c>
      <c r="S598" s="45">
        <f t="shared" si="198"/>
        <v>0</v>
      </c>
      <c r="T598" s="45">
        <f t="shared" si="198"/>
        <v>0</v>
      </c>
      <c r="U598" s="45">
        <f t="shared" si="179"/>
        <v>0</v>
      </c>
      <c r="V598" s="45">
        <f t="shared" si="180"/>
        <v>0</v>
      </c>
      <c r="W598" s="45">
        <f t="shared" si="181"/>
        <v>0</v>
      </c>
      <c r="X598" s="45">
        <f t="shared" si="182"/>
        <v>0</v>
      </c>
      <c r="Y598" s="45">
        <f t="shared" si="183"/>
        <v>0</v>
      </c>
      <c r="Z598" s="45">
        <f t="shared" si="184"/>
        <v>0</v>
      </c>
      <c r="AA598" s="45">
        <f t="shared" si="185"/>
        <v>0</v>
      </c>
      <c r="AB598" s="45">
        <f t="shared" si="186"/>
        <v>0</v>
      </c>
      <c r="AC598" s="45">
        <f t="shared" si="187"/>
        <v>0</v>
      </c>
      <c r="AD598" s="45">
        <f t="shared" si="188"/>
        <v>0</v>
      </c>
      <c r="AE598" s="45">
        <f t="shared" si="189"/>
        <v>0</v>
      </c>
      <c r="AF598" s="45">
        <f t="shared" si="190"/>
        <v>0</v>
      </c>
      <c r="AG598" s="45">
        <f t="shared" si="191"/>
        <v>0</v>
      </c>
      <c r="AH598" s="45">
        <f t="shared" si="192"/>
        <v>0</v>
      </c>
      <c r="AI598" s="45">
        <f t="shared" si="193"/>
        <v>0</v>
      </c>
      <c r="AJ598" s="45">
        <f t="shared" si="194"/>
        <v>0</v>
      </c>
      <c r="AK598" s="45">
        <f t="shared" si="195"/>
        <v>0</v>
      </c>
      <c r="AL598" s="45">
        <f t="shared" si="196"/>
        <v>0</v>
      </c>
      <c r="AM598" s="45">
        <f t="shared" si="197"/>
        <v>0</v>
      </c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</row>
    <row r="599" spans="1:63">
      <c r="A599" s="43"/>
      <c r="B599" s="43"/>
      <c r="C599" s="101"/>
      <c r="D599" s="101"/>
      <c r="E599" s="101"/>
      <c r="F599" s="102"/>
      <c r="G599" s="103"/>
      <c r="H599" s="102"/>
      <c r="I599" s="102"/>
      <c r="J599" s="102"/>
      <c r="K599" s="102"/>
      <c r="L599" s="102" t="e">
        <f>IF(J599="WAT",IF(I599="PS","Pumped Storage","Hydro"),VLOOKUP(J599,Instructions!$E$3:$F$42,2,FALSE))</f>
        <v>#N/A</v>
      </c>
      <c r="M599" s="104"/>
      <c r="N599" s="104"/>
      <c r="O599" s="105"/>
      <c r="P599" s="45"/>
      <c r="Q599" s="45"/>
      <c r="R599" s="45">
        <f t="shared" si="178"/>
        <v>0</v>
      </c>
      <c r="S599" s="45">
        <f t="shared" si="198"/>
        <v>0</v>
      </c>
      <c r="T599" s="45">
        <f t="shared" si="198"/>
        <v>0</v>
      </c>
      <c r="U599" s="45">
        <f t="shared" si="179"/>
        <v>0</v>
      </c>
      <c r="V599" s="45">
        <f t="shared" si="180"/>
        <v>0</v>
      </c>
      <c r="W599" s="45">
        <f t="shared" si="181"/>
        <v>0</v>
      </c>
      <c r="X599" s="45">
        <f t="shared" si="182"/>
        <v>0</v>
      </c>
      <c r="Y599" s="45">
        <f t="shared" si="183"/>
        <v>0</v>
      </c>
      <c r="Z599" s="45">
        <f t="shared" si="184"/>
        <v>0</v>
      </c>
      <c r="AA599" s="45">
        <f t="shared" si="185"/>
        <v>0</v>
      </c>
      <c r="AB599" s="45">
        <f t="shared" si="186"/>
        <v>0</v>
      </c>
      <c r="AC599" s="45">
        <f t="shared" si="187"/>
        <v>0</v>
      </c>
      <c r="AD599" s="45">
        <f t="shared" si="188"/>
        <v>0</v>
      </c>
      <c r="AE599" s="45">
        <f t="shared" si="189"/>
        <v>0</v>
      </c>
      <c r="AF599" s="45">
        <f t="shared" si="190"/>
        <v>0</v>
      </c>
      <c r="AG599" s="45">
        <f t="shared" si="191"/>
        <v>0</v>
      </c>
      <c r="AH599" s="45">
        <f t="shared" si="192"/>
        <v>0</v>
      </c>
      <c r="AI599" s="45">
        <f t="shared" si="193"/>
        <v>0</v>
      </c>
      <c r="AJ599" s="45">
        <f t="shared" si="194"/>
        <v>0</v>
      </c>
      <c r="AK599" s="45">
        <f t="shared" si="195"/>
        <v>0</v>
      </c>
      <c r="AL599" s="45">
        <f t="shared" si="196"/>
        <v>0</v>
      </c>
      <c r="AM599" s="45">
        <f t="shared" si="197"/>
        <v>0</v>
      </c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</row>
    <row r="600" spans="1:63">
      <c r="A600" s="43"/>
      <c r="B600" s="43"/>
      <c r="C600" s="101"/>
      <c r="D600" s="101"/>
      <c r="E600" s="101"/>
      <c r="F600" s="102"/>
      <c r="G600" s="103"/>
      <c r="H600" s="102"/>
      <c r="I600" s="102"/>
      <c r="J600" s="102"/>
      <c r="K600" s="102"/>
      <c r="L600" s="102" t="e">
        <f>IF(J600="WAT",IF(I600="PS","Pumped Storage","Hydro"),VLOOKUP(J600,Instructions!$E$3:$F$42,2,FALSE))</f>
        <v>#N/A</v>
      </c>
      <c r="M600" s="104"/>
      <c r="N600" s="104"/>
      <c r="O600" s="105"/>
      <c r="P600" s="45"/>
      <c r="Q600" s="45"/>
      <c r="R600" s="45">
        <f t="shared" si="178"/>
        <v>0</v>
      </c>
      <c r="S600" s="45">
        <f t="shared" si="198"/>
        <v>0</v>
      </c>
      <c r="T600" s="45">
        <f t="shared" si="198"/>
        <v>0</v>
      </c>
      <c r="U600" s="45">
        <f t="shared" si="179"/>
        <v>0</v>
      </c>
      <c r="V600" s="45">
        <f t="shared" si="180"/>
        <v>0</v>
      </c>
      <c r="W600" s="45">
        <f t="shared" si="181"/>
        <v>0</v>
      </c>
      <c r="X600" s="45">
        <f t="shared" si="182"/>
        <v>0</v>
      </c>
      <c r="Y600" s="45">
        <f t="shared" si="183"/>
        <v>0</v>
      </c>
      <c r="Z600" s="45">
        <f t="shared" si="184"/>
        <v>0</v>
      </c>
      <c r="AA600" s="45">
        <f t="shared" si="185"/>
        <v>0</v>
      </c>
      <c r="AB600" s="45">
        <f t="shared" si="186"/>
        <v>0</v>
      </c>
      <c r="AC600" s="45">
        <f t="shared" si="187"/>
        <v>0</v>
      </c>
      <c r="AD600" s="45">
        <f t="shared" si="188"/>
        <v>0</v>
      </c>
      <c r="AE600" s="45">
        <f t="shared" si="189"/>
        <v>0</v>
      </c>
      <c r="AF600" s="45">
        <f t="shared" si="190"/>
        <v>0</v>
      </c>
      <c r="AG600" s="45">
        <f t="shared" si="191"/>
        <v>0</v>
      </c>
      <c r="AH600" s="45">
        <f t="shared" si="192"/>
        <v>0</v>
      </c>
      <c r="AI600" s="45">
        <f t="shared" si="193"/>
        <v>0</v>
      </c>
      <c r="AJ600" s="45">
        <f t="shared" si="194"/>
        <v>0</v>
      </c>
      <c r="AK600" s="45">
        <f t="shared" si="195"/>
        <v>0</v>
      </c>
      <c r="AL600" s="45">
        <f t="shared" si="196"/>
        <v>0</v>
      </c>
      <c r="AM600" s="45">
        <f t="shared" si="197"/>
        <v>0</v>
      </c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</row>
    <row r="601" spans="1:63">
      <c r="A601" s="43"/>
      <c r="B601" s="43"/>
      <c r="C601" s="101"/>
      <c r="D601" s="101"/>
      <c r="E601" s="101"/>
      <c r="F601" s="102"/>
      <c r="G601" s="103"/>
      <c r="H601" s="102"/>
      <c r="I601" s="102"/>
      <c r="J601" s="102"/>
      <c r="K601" s="102"/>
      <c r="L601" s="102" t="e">
        <f>IF(J601="WAT",IF(I601="PS","Pumped Storage","Hydro"),VLOOKUP(J601,Instructions!$E$3:$F$42,2,FALSE))</f>
        <v>#N/A</v>
      </c>
      <c r="M601" s="104"/>
      <c r="N601" s="104"/>
      <c r="O601" s="105"/>
      <c r="P601" s="45"/>
      <c r="Q601" s="45"/>
      <c r="R601" s="45">
        <f t="shared" si="178"/>
        <v>0</v>
      </c>
      <c r="S601" s="45">
        <f t="shared" si="198"/>
        <v>0</v>
      </c>
      <c r="T601" s="45">
        <f t="shared" si="198"/>
        <v>0</v>
      </c>
      <c r="U601" s="45">
        <f t="shared" si="179"/>
        <v>0</v>
      </c>
      <c r="V601" s="45">
        <f t="shared" si="180"/>
        <v>0</v>
      </c>
      <c r="W601" s="45">
        <f t="shared" si="181"/>
        <v>0</v>
      </c>
      <c r="X601" s="45">
        <f t="shared" si="182"/>
        <v>0</v>
      </c>
      <c r="Y601" s="45">
        <f t="shared" si="183"/>
        <v>0</v>
      </c>
      <c r="Z601" s="45">
        <f t="shared" si="184"/>
        <v>0</v>
      </c>
      <c r="AA601" s="45">
        <f t="shared" si="185"/>
        <v>0</v>
      </c>
      <c r="AB601" s="45">
        <f t="shared" si="186"/>
        <v>0</v>
      </c>
      <c r="AC601" s="45">
        <f t="shared" si="187"/>
        <v>0</v>
      </c>
      <c r="AD601" s="45">
        <f t="shared" si="188"/>
        <v>0</v>
      </c>
      <c r="AE601" s="45">
        <f t="shared" si="189"/>
        <v>0</v>
      </c>
      <c r="AF601" s="45">
        <f t="shared" si="190"/>
        <v>0</v>
      </c>
      <c r="AG601" s="45">
        <f t="shared" si="191"/>
        <v>0</v>
      </c>
      <c r="AH601" s="45">
        <f t="shared" si="192"/>
        <v>0</v>
      </c>
      <c r="AI601" s="45">
        <f t="shared" si="193"/>
        <v>0</v>
      </c>
      <c r="AJ601" s="45">
        <f t="shared" si="194"/>
        <v>0</v>
      </c>
      <c r="AK601" s="45">
        <f t="shared" si="195"/>
        <v>0</v>
      </c>
      <c r="AL601" s="45">
        <f t="shared" si="196"/>
        <v>0</v>
      </c>
      <c r="AM601" s="45">
        <f t="shared" si="197"/>
        <v>0</v>
      </c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</row>
    <row r="602" spans="1:63">
      <c r="A602" s="43"/>
      <c r="B602" s="43"/>
      <c r="C602" s="101"/>
      <c r="D602" s="101"/>
      <c r="E602" s="101"/>
      <c r="F602" s="102"/>
      <c r="G602" s="103"/>
      <c r="H602" s="102"/>
      <c r="I602" s="102"/>
      <c r="J602" s="102"/>
      <c r="K602" s="102"/>
      <c r="L602" s="102" t="e">
        <f>IF(J602="WAT",IF(I602="PS","Pumped Storage","Hydro"),VLOOKUP(J602,Instructions!$E$3:$F$42,2,FALSE))</f>
        <v>#N/A</v>
      </c>
      <c r="M602" s="104"/>
      <c r="N602" s="104"/>
      <c r="O602" s="105"/>
      <c r="P602" s="45"/>
      <c r="Q602" s="45"/>
      <c r="R602" s="45">
        <f t="shared" si="178"/>
        <v>0</v>
      </c>
      <c r="S602" s="45">
        <f t="shared" si="198"/>
        <v>0</v>
      </c>
      <c r="T602" s="45">
        <f t="shared" si="198"/>
        <v>0</v>
      </c>
      <c r="U602" s="45">
        <f t="shared" si="179"/>
        <v>0</v>
      </c>
      <c r="V602" s="45">
        <f t="shared" si="180"/>
        <v>0</v>
      </c>
      <c r="W602" s="45">
        <f t="shared" si="181"/>
        <v>0</v>
      </c>
      <c r="X602" s="45">
        <f t="shared" si="182"/>
        <v>0</v>
      </c>
      <c r="Y602" s="45">
        <f t="shared" si="183"/>
        <v>0</v>
      </c>
      <c r="Z602" s="45">
        <f t="shared" si="184"/>
        <v>0</v>
      </c>
      <c r="AA602" s="45">
        <f t="shared" si="185"/>
        <v>0</v>
      </c>
      <c r="AB602" s="45">
        <f t="shared" si="186"/>
        <v>0</v>
      </c>
      <c r="AC602" s="45">
        <f t="shared" si="187"/>
        <v>0</v>
      </c>
      <c r="AD602" s="45">
        <f t="shared" si="188"/>
        <v>0</v>
      </c>
      <c r="AE602" s="45">
        <f t="shared" si="189"/>
        <v>0</v>
      </c>
      <c r="AF602" s="45">
        <f t="shared" si="190"/>
        <v>0</v>
      </c>
      <c r="AG602" s="45">
        <f t="shared" si="191"/>
        <v>0</v>
      </c>
      <c r="AH602" s="45">
        <f t="shared" si="192"/>
        <v>0</v>
      </c>
      <c r="AI602" s="45">
        <f t="shared" si="193"/>
        <v>0</v>
      </c>
      <c r="AJ602" s="45">
        <f t="shared" si="194"/>
        <v>0</v>
      </c>
      <c r="AK602" s="45">
        <f t="shared" si="195"/>
        <v>0</v>
      </c>
      <c r="AL602" s="45">
        <f t="shared" si="196"/>
        <v>0</v>
      </c>
      <c r="AM602" s="45">
        <f t="shared" si="197"/>
        <v>0</v>
      </c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</row>
    <row r="603" spans="1:63">
      <c r="A603" s="43"/>
      <c r="B603" s="43"/>
      <c r="C603" s="101"/>
      <c r="D603" s="101"/>
      <c r="E603" s="101"/>
      <c r="F603" s="102"/>
      <c r="G603" s="103"/>
      <c r="H603" s="102"/>
      <c r="I603" s="102"/>
      <c r="J603" s="102"/>
      <c r="K603" s="102"/>
      <c r="L603" s="102" t="e">
        <f>IF(J603="WAT",IF(I603="PS","Pumped Storage","Hydro"),VLOOKUP(J603,Instructions!$E$3:$F$42,2,FALSE))</f>
        <v>#N/A</v>
      </c>
      <c r="M603" s="104"/>
      <c r="N603" s="104"/>
      <c r="O603" s="105"/>
      <c r="P603" s="45"/>
      <c r="Q603" s="45"/>
      <c r="R603" s="45">
        <f t="shared" si="178"/>
        <v>0</v>
      </c>
      <c r="S603" s="45">
        <f t="shared" ref="S603:T622" si="199">R603</f>
        <v>0</v>
      </c>
      <c r="T603" s="45">
        <f t="shared" si="199"/>
        <v>0</v>
      </c>
      <c r="U603" s="45">
        <f t="shared" si="179"/>
        <v>0</v>
      </c>
      <c r="V603" s="45">
        <f t="shared" si="180"/>
        <v>0</v>
      </c>
      <c r="W603" s="45">
        <f t="shared" si="181"/>
        <v>0</v>
      </c>
      <c r="X603" s="45">
        <f t="shared" si="182"/>
        <v>0</v>
      </c>
      <c r="Y603" s="45">
        <f t="shared" si="183"/>
        <v>0</v>
      </c>
      <c r="Z603" s="45">
        <f t="shared" si="184"/>
        <v>0</v>
      </c>
      <c r="AA603" s="45">
        <f t="shared" si="185"/>
        <v>0</v>
      </c>
      <c r="AB603" s="45">
        <f t="shared" si="186"/>
        <v>0</v>
      </c>
      <c r="AC603" s="45">
        <f t="shared" si="187"/>
        <v>0</v>
      </c>
      <c r="AD603" s="45">
        <f t="shared" si="188"/>
        <v>0</v>
      </c>
      <c r="AE603" s="45">
        <f t="shared" si="189"/>
        <v>0</v>
      </c>
      <c r="AF603" s="45">
        <f t="shared" si="190"/>
        <v>0</v>
      </c>
      <c r="AG603" s="45">
        <f t="shared" si="191"/>
        <v>0</v>
      </c>
      <c r="AH603" s="45">
        <f t="shared" si="192"/>
        <v>0</v>
      </c>
      <c r="AI603" s="45">
        <f t="shared" si="193"/>
        <v>0</v>
      </c>
      <c r="AJ603" s="45">
        <f t="shared" si="194"/>
        <v>0</v>
      </c>
      <c r="AK603" s="45">
        <f t="shared" si="195"/>
        <v>0</v>
      </c>
      <c r="AL603" s="45">
        <f t="shared" si="196"/>
        <v>0</v>
      </c>
      <c r="AM603" s="45">
        <f t="shared" si="197"/>
        <v>0</v>
      </c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</row>
    <row r="604" spans="1:63">
      <c r="A604" s="43"/>
      <c r="B604" s="43"/>
      <c r="C604" s="101"/>
      <c r="D604" s="101"/>
      <c r="E604" s="101"/>
      <c r="F604" s="102"/>
      <c r="G604" s="103"/>
      <c r="H604" s="102"/>
      <c r="I604" s="102"/>
      <c r="J604" s="102"/>
      <c r="K604" s="102"/>
      <c r="L604" s="102" t="e">
        <f>IF(J604="WAT",IF(I604="PS","Pumped Storage","Hydro"),VLOOKUP(J604,Instructions!$E$3:$F$42,2,FALSE))</f>
        <v>#N/A</v>
      </c>
      <c r="M604" s="104"/>
      <c r="N604" s="104"/>
      <c r="O604" s="105"/>
      <c r="P604" s="45"/>
      <c r="Q604" s="45"/>
      <c r="R604" s="45">
        <f t="shared" si="178"/>
        <v>0</v>
      </c>
      <c r="S604" s="45">
        <f t="shared" si="199"/>
        <v>0</v>
      </c>
      <c r="T604" s="45">
        <f t="shared" si="199"/>
        <v>0</v>
      </c>
      <c r="U604" s="45">
        <f t="shared" si="179"/>
        <v>0</v>
      </c>
      <c r="V604" s="45">
        <f t="shared" si="180"/>
        <v>0</v>
      </c>
      <c r="W604" s="45">
        <f t="shared" si="181"/>
        <v>0</v>
      </c>
      <c r="X604" s="45">
        <f t="shared" si="182"/>
        <v>0</v>
      </c>
      <c r="Y604" s="45">
        <f t="shared" si="183"/>
        <v>0</v>
      </c>
      <c r="Z604" s="45">
        <f t="shared" si="184"/>
        <v>0</v>
      </c>
      <c r="AA604" s="45">
        <f t="shared" si="185"/>
        <v>0</v>
      </c>
      <c r="AB604" s="45">
        <f t="shared" si="186"/>
        <v>0</v>
      </c>
      <c r="AC604" s="45">
        <f t="shared" si="187"/>
        <v>0</v>
      </c>
      <c r="AD604" s="45">
        <f t="shared" si="188"/>
        <v>0</v>
      </c>
      <c r="AE604" s="45">
        <f t="shared" si="189"/>
        <v>0</v>
      </c>
      <c r="AF604" s="45">
        <f t="shared" si="190"/>
        <v>0</v>
      </c>
      <c r="AG604" s="45">
        <f t="shared" si="191"/>
        <v>0</v>
      </c>
      <c r="AH604" s="45">
        <f t="shared" si="192"/>
        <v>0</v>
      </c>
      <c r="AI604" s="45">
        <f t="shared" si="193"/>
        <v>0</v>
      </c>
      <c r="AJ604" s="45">
        <f t="shared" si="194"/>
        <v>0</v>
      </c>
      <c r="AK604" s="45">
        <f t="shared" si="195"/>
        <v>0</v>
      </c>
      <c r="AL604" s="45">
        <f t="shared" si="196"/>
        <v>0</v>
      </c>
      <c r="AM604" s="45">
        <f t="shared" si="197"/>
        <v>0</v>
      </c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</row>
    <row r="605" spans="1:63">
      <c r="A605" s="43"/>
      <c r="B605" s="43"/>
      <c r="C605" s="101"/>
      <c r="D605" s="101"/>
      <c r="E605" s="101"/>
      <c r="F605" s="102"/>
      <c r="G605" s="103"/>
      <c r="H605" s="102"/>
      <c r="I605" s="102"/>
      <c r="J605" s="102"/>
      <c r="K605" s="102"/>
      <c r="L605" s="102" t="e">
        <f>IF(J605="WAT",IF(I605="PS","Pumped Storage","Hydro"),VLOOKUP(J605,Instructions!$E$3:$F$42,2,FALSE))</f>
        <v>#N/A</v>
      </c>
      <c r="M605" s="104"/>
      <c r="N605" s="104"/>
      <c r="O605" s="105"/>
      <c r="P605" s="45"/>
      <c r="Q605" s="45"/>
      <c r="R605" s="45">
        <f t="shared" si="178"/>
        <v>0</v>
      </c>
      <c r="S605" s="45">
        <f t="shared" si="199"/>
        <v>0</v>
      </c>
      <c r="T605" s="45">
        <f t="shared" si="199"/>
        <v>0</v>
      </c>
      <c r="U605" s="45">
        <f t="shared" si="179"/>
        <v>0</v>
      </c>
      <c r="V605" s="45">
        <f t="shared" si="180"/>
        <v>0</v>
      </c>
      <c r="W605" s="45">
        <f t="shared" si="181"/>
        <v>0</v>
      </c>
      <c r="X605" s="45">
        <f t="shared" si="182"/>
        <v>0</v>
      </c>
      <c r="Y605" s="45">
        <f t="shared" si="183"/>
        <v>0</v>
      </c>
      <c r="Z605" s="45">
        <f t="shared" si="184"/>
        <v>0</v>
      </c>
      <c r="AA605" s="45">
        <f t="shared" si="185"/>
        <v>0</v>
      </c>
      <c r="AB605" s="45">
        <f t="shared" si="186"/>
        <v>0</v>
      </c>
      <c r="AC605" s="45">
        <f t="shared" si="187"/>
        <v>0</v>
      </c>
      <c r="AD605" s="45">
        <f t="shared" si="188"/>
        <v>0</v>
      </c>
      <c r="AE605" s="45">
        <f t="shared" si="189"/>
        <v>0</v>
      </c>
      <c r="AF605" s="45">
        <f t="shared" si="190"/>
        <v>0</v>
      </c>
      <c r="AG605" s="45">
        <f t="shared" si="191"/>
        <v>0</v>
      </c>
      <c r="AH605" s="45">
        <f t="shared" si="192"/>
        <v>0</v>
      </c>
      <c r="AI605" s="45">
        <f t="shared" si="193"/>
        <v>0</v>
      </c>
      <c r="AJ605" s="45">
        <f t="shared" si="194"/>
        <v>0</v>
      </c>
      <c r="AK605" s="45">
        <f t="shared" si="195"/>
        <v>0</v>
      </c>
      <c r="AL605" s="45">
        <f t="shared" si="196"/>
        <v>0</v>
      </c>
      <c r="AM605" s="45">
        <f t="shared" si="197"/>
        <v>0</v>
      </c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</row>
    <row r="606" spans="1:63">
      <c r="A606" s="43"/>
      <c r="B606" s="43"/>
      <c r="C606" s="101"/>
      <c r="D606" s="101"/>
      <c r="E606" s="101"/>
      <c r="F606" s="102"/>
      <c r="G606" s="103"/>
      <c r="H606" s="102"/>
      <c r="I606" s="102"/>
      <c r="J606" s="102"/>
      <c r="K606" s="102"/>
      <c r="L606" s="102" t="e">
        <f>IF(J606="WAT",IF(I606="PS","Pumped Storage","Hydro"),VLOOKUP(J606,Instructions!$E$3:$F$42,2,FALSE))</f>
        <v>#N/A</v>
      </c>
      <c r="M606" s="104"/>
      <c r="N606" s="104"/>
      <c r="O606" s="105"/>
      <c r="P606" s="45"/>
      <c r="Q606" s="45"/>
      <c r="R606" s="45">
        <f t="shared" si="178"/>
        <v>0</v>
      </c>
      <c r="S606" s="45">
        <f t="shared" si="199"/>
        <v>0</v>
      </c>
      <c r="T606" s="45">
        <f t="shared" si="199"/>
        <v>0</v>
      </c>
      <c r="U606" s="45">
        <f t="shared" si="179"/>
        <v>0</v>
      </c>
      <c r="V606" s="45">
        <f t="shared" si="180"/>
        <v>0</v>
      </c>
      <c r="W606" s="45">
        <f t="shared" si="181"/>
        <v>0</v>
      </c>
      <c r="X606" s="45">
        <f t="shared" si="182"/>
        <v>0</v>
      </c>
      <c r="Y606" s="45">
        <f t="shared" si="183"/>
        <v>0</v>
      </c>
      <c r="Z606" s="45">
        <f t="shared" si="184"/>
        <v>0</v>
      </c>
      <c r="AA606" s="45">
        <f t="shared" si="185"/>
        <v>0</v>
      </c>
      <c r="AB606" s="45">
        <f t="shared" si="186"/>
        <v>0</v>
      </c>
      <c r="AC606" s="45">
        <f t="shared" si="187"/>
        <v>0</v>
      </c>
      <c r="AD606" s="45">
        <f t="shared" si="188"/>
        <v>0</v>
      </c>
      <c r="AE606" s="45">
        <f t="shared" si="189"/>
        <v>0</v>
      </c>
      <c r="AF606" s="45">
        <f t="shared" si="190"/>
        <v>0</v>
      </c>
      <c r="AG606" s="45">
        <f t="shared" si="191"/>
        <v>0</v>
      </c>
      <c r="AH606" s="45">
        <f t="shared" si="192"/>
        <v>0</v>
      </c>
      <c r="AI606" s="45">
        <f t="shared" si="193"/>
        <v>0</v>
      </c>
      <c r="AJ606" s="45">
        <f t="shared" si="194"/>
        <v>0</v>
      </c>
      <c r="AK606" s="45">
        <f t="shared" si="195"/>
        <v>0</v>
      </c>
      <c r="AL606" s="45">
        <f t="shared" si="196"/>
        <v>0</v>
      </c>
      <c r="AM606" s="45">
        <f t="shared" si="197"/>
        <v>0</v>
      </c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</row>
    <row r="607" spans="1:63">
      <c r="A607" s="43"/>
      <c r="B607" s="43"/>
      <c r="C607" s="101"/>
      <c r="D607" s="101"/>
      <c r="E607" s="101"/>
      <c r="F607" s="102"/>
      <c r="G607" s="103"/>
      <c r="H607" s="102"/>
      <c r="I607" s="102"/>
      <c r="J607" s="102"/>
      <c r="K607" s="102"/>
      <c r="L607" s="102" t="e">
        <f>IF(J607="WAT",IF(I607="PS","Pumped Storage","Hydro"),VLOOKUP(J607,Instructions!$E$3:$F$42,2,FALSE))</f>
        <v>#N/A</v>
      </c>
      <c r="M607" s="104"/>
      <c r="N607" s="104"/>
      <c r="O607" s="105"/>
      <c r="P607" s="45"/>
      <c r="Q607" s="45"/>
      <c r="R607" s="45">
        <f t="shared" si="178"/>
        <v>0</v>
      </c>
      <c r="S607" s="45">
        <f t="shared" si="199"/>
        <v>0</v>
      </c>
      <c r="T607" s="45">
        <f t="shared" si="199"/>
        <v>0</v>
      </c>
      <c r="U607" s="45">
        <f t="shared" si="179"/>
        <v>0</v>
      </c>
      <c r="V607" s="45">
        <f t="shared" si="180"/>
        <v>0</v>
      </c>
      <c r="W607" s="45">
        <f t="shared" si="181"/>
        <v>0</v>
      </c>
      <c r="X607" s="45">
        <f t="shared" si="182"/>
        <v>0</v>
      </c>
      <c r="Y607" s="45">
        <f t="shared" si="183"/>
        <v>0</v>
      </c>
      <c r="Z607" s="45">
        <f t="shared" si="184"/>
        <v>0</v>
      </c>
      <c r="AA607" s="45">
        <f t="shared" si="185"/>
        <v>0</v>
      </c>
      <c r="AB607" s="45">
        <f t="shared" si="186"/>
        <v>0</v>
      </c>
      <c r="AC607" s="45">
        <f t="shared" si="187"/>
        <v>0</v>
      </c>
      <c r="AD607" s="45">
        <f t="shared" si="188"/>
        <v>0</v>
      </c>
      <c r="AE607" s="45">
        <f t="shared" si="189"/>
        <v>0</v>
      </c>
      <c r="AF607" s="45">
        <f t="shared" si="190"/>
        <v>0</v>
      </c>
      <c r="AG607" s="45">
        <f t="shared" si="191"/>
        <v>0</v>
      </c>
      <c r="AH607" s="45">
        <f t="shared" si="192"/>
        <v>0</v>
      </c>
      <c r="AI607" s="45">
        <f t="shared" si="193"/>
        <v>0</v>
      </c>
      <c r="AJ607" s="45">
        <f t="shared" si="194"/>
        <v>0</v>
      </c>
      <c r="AK607" s="45">
        <f t="shared" si="195"/>
        <v>0</v>
      </c>
      <c r="AL607" s="45">
        <f t="shared" si="196"/>
        <v>0</v>
      </c>
      <c r="AM607" s="45">
        <f t="shared" si="197"/>
        <v>0</v>
      </c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</row>
    <row r="608" spans="1:63">
      <c r="A608" s="43"/>
      <c r="B608" s="43"/>
      <c r="C608" s="101"/>
      <c r="D608" s="101"/>
      <c r="E608" s="101"/>
      <c r="F608" s="102"/>
      <c r="G608" s="103"/>
      <c r="H608" s="102"/>
      <c r="I608" s="102"/>
      <c r="J608" s="102"/>
      <c r="K608" s="102"/>
      <c r="L608" s="102" t="e">
        <f>IF(J608="WAT",IF(I608="PS","Pumped Storage","Hydro"),VLOOKUP(J608,Instructions!$E$3:$F$42,2,FALSE))</f>
        <v>#N/A</v>
      </c>
      <c r="M608" s="104"/>
      <c r="N608" s="104"/>
      <c r="O608" s="105"/>
      <c r="P608" s="45"/>
      <c r="Q608" s="45"/>
      <c r="R608" s="45">
        <f t="shared" si="178"/>
        <v>0</v>
      </c>
      <c r="S608" s="45">
        <f t="shared" si="199"/>
        <v>0</v>
      </c>
      <c r="T608" s="45">
        <f t="shared" si="199"/>
        <v>0</v>
      </c>
      <c r="U608" s="45">
        <f t="shared" si="179"/>
        <v>0</v>
      </c>
      <c r="V608" s="45">
        <f t="shared" si="180"/>
        <v>0</v>
      </c>
      <c r="W608" s="45">
        <f t="shared" si="181"/>
        <v>0</v>
      </c>
      <c r="X608" s="45">
        <f t="shared" si="182"/>
        <v>0</v>
      </c>
      <c r="Y608" s="45">
        <f t="shared" si="183"/>
        <v>0</v>
      </c>
      <c r="Z608" s="45">
        <f t="shared" si="184"/>
        <v>0</v>
      </c>
      <c r="AA608" s="45">
        <f t="shared" si="185"/>
        <v>0</v>
      </c>
      <c r="AB608" s="45">
        <f t="shared" si="186"/>
        <v>0</v>
      </c>
      <c r="AC608" s="45">
        <f t="shared" si="187"/>
        <v>0</v>
      </c>
      <c r="AD608" s="45">
        <f t="shared" si="188"/>
        <v>0</v>
      </c>
      <c r="AE608" s="45">
        <f t="shared" si="189"/>
        <v>0</v>
      </c>
      <c r="AF608" s="45">
        <f t="shared" si="190"/>
        <v>0</v>
      </c>
      <c r="AG608" s="45">
        <f t="shared" si="191"/>
        <v>0</v>
      </c>
      <c r="AH608" s="45">
        <f t="shared" si="192"/>
        <v>0</v>
      </c>
      <c r="AI608" s="45">
        <f t="shared" si="193"/>
        <v>0</v>
      </c>
      <c r="AJ608" s="45">
        <f t="shared" si="194"/>
        <v>0</v>
      </c>
      <c r="AK608" s="45">
        <f t="shared" si="195"/>
        <v>0</v>
      </c>
      <c r="AL608" s="45">
        <f t="shared" si="196"/>
        <v>0</v>
      </c>
      <c r="AM608" s="45">
        <f t="shared" si="197"/>
        <v>0</v>
      </c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</row>
    <row r="609" spans="1:63">
      <c r="A609" s="43"/>
      <c r="B609" s="43"/>
      <c r="C609" s="101"/>
      <c r="D609" s="101"/>
      <c r="E609" s="101"/>
      <c r="F609" s="102"/>
      <c r="G609" s="103"/>
      <c r="H609" s="102"/>
      <c r="I609" s="102"/>
      <c r="J609" s="102"/>
      <c r="K609" s="102"/>
      <c r="L609" s="102" t="e">
        <f>IF(J609="WAT",IF(I609="PS","Pumped Storage","Hydro"),VLOOKUP(J609,Instructions!$E$3:$F$42,2,FALSE))</f>
        <v>#N/A</v>
      </c>
      <c r="M609" s="104"/>
      <c r="N609" s="104"/>
      <c r="O609" s="105"/>
      <c r="P609" s="45"/>
      <c r="Q609" s="45"/>
      <c r="R609" s="45">
        <f t="shared" si="178"/>
        <v>0</v>
      </c>
      <c r="S609" s="45">
        <f t="shared" si="199"/>
        <v>0</v>
      </c>
      <c r="T609" s="45">
        <f t="shared" si="199"/>
        <v>0</v>
      </c>
      <c r="U609" s="45">
        <f t="shared" si="179"/>
        <v>0</v>
      </c>
      <c r="V609" s="45">
        <f t="shared" si="180"/>
        <v>0</v>
      </c>
      <c r="W609" s="45">
        <f t="shared" si="181"/>
        <v>0</v>
      </c>
      <c r="X609" s="45">
        <f t="shared" si="182"/>
        <v>0</v>
      </c>
      <c r="Y609" s="45">
        <f t="shared" si="183"/>
        <v>0</v>
      </c>
      <c r="Z609" s="45">
        <f t="shared" si="184"/>
        <v>0</v>
      </c>
      <c r="AA609" s="45">
        <f t="shared" si="185"/>
        <v>0</v>
      </c>
      <c r="AB609" s="45">
        <f t="shared" si="186"/>
        <v>0</v>
      </c>
      <c r="AC609" s="45">
        <f t="shared" si="187"/>
        <v>0</v>
      </c>
      <c r="AD609" s="45">
        <f t="shared" si="188"/>
        <v>0</v>
      </c>
      <c r="AE609" s="45">
        <f t="shared" si="189"/>
        <v>0</v>
      </c>
      <c r="AF609" s="45">
        <f t="shared" si="190"/>
        <v>0</v>
      </c>
      <c r="AG609" s="45">
        <f t="shared" si="191"/>
        <v>0</v>
      </c>
      <c r="AH609" s="45">
        <f t="shared" si="192"/>
        <v>0</v>
      </c>
      <c r="AI609" s="45">
        <f t="shared" si="193"/>
        <v>0</v>
      </c>
      <c r="AJ609" s="45">
        <f t="shared" si="194"/>
        <v>0</v>
      </c>
      <c r="AK609" s="45">
        <f t="shared" si="195"/>
        <v>0</v>
      </c>
      <c r="AL609" s="45">
        <f t="shared" si="196"/>
        <v>0</v>
      </c>
      <c r="AM609" s="45">
        <f t="shared" si="197"/>
        <v>0</v>
      </c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</row>
    <row r="610" spans="1:63">
      <c r="A610" s="43"/>
      <c r="B610" s="43"/>
      <c r="C610" s="101"/>
      <c r="D610" s="101"/>
      <c r="E610" s="101"/>
      <c r="F610" s="102"/>
      <c r="G610" s="103"/>
      <c r="H610" s="102"/>
      <c r="I610" s="102"/>
      <c r="J610" s="102"/>
      <c r="K610" s="102"/>
      <c r="L610" s="102" t="e">
        <f>IF(J610="WAT",IF(I610="PS","Pumped Storage","Hydro"),VLOOKUP(J610,Instructions!$E$3:$F$42,2,FALSE))</f>
        <v>#N/A</v>
      </c>
      <c r="M610" s="104"/>
      <c r="N610" s="104"/>
      <c r="O610" s="105"/>
      <c r="P610" s="45"/>
      <c r="Q610" s="45"/>
      <c r="R610" s="45">
        <f t="shared" si="178"/>
        <v>0</v>
      </c>
      <c r="S610" s="45">
        <f t="shared" si="199"/>
        <v>0</v>
      </c>
      <c r="T610" s="45">
        <f t="shared" si="199"/>
        <v>0</v>
      </c>
      <c r="U610" s="45">
        <f t="shared" si="179"/>
        <v>0</v>
      </c>
      <c r="V610" s="45">
        <f t="shared" si="180"/>
        <v>0</v>
      </c>
      <c r="W610" s="45">
        <f t="shared" si="181"/>
        <v>0</v>
      </c>
      <c r="X610" s="45">
        <f t="shared" si="182"/>
        <v>0</v>
      </c>
      <c r="Y610" s="45">
        <f t="shared" si="183"/>
        <v>0</v>
      </c>
      <c r="Z610" s="45">
        <f t="shared" si="184"/>
        <v>0</v>
      </c>
      <c r="AA610" s="45">
        <f t="shared" si="185"/>
        <v>0</v>
      </c>
      <c r="AB610" s="45">
        <f t="shared" si="186"/>
        <v>0</v>
      </c>
      <c r="AC610" s="45">
        <f t="shared" si="187"/>
        <v>0</v>
      </c>
      <c r="AD610" s="45">
        <f t="shared" si="188"/>
        <v>0</v>
      </c>
      <c r="AE610" s="45">
        <f t="shared" si="189"/>
        <v>0</v>
      </c>
      <c r="AF610" s="45">
        <f t="shared" si="190"/>
        <v>0</v>
      </c>
      <c r="AG610" s="45">
        <f t="shared" si="191"/>
        <v>0</v>
      </c>
      <c r="AH610" s="45">
        <f t="shared" si="192"/>
        <v>0</v>
      </c>
      <c r="AI610" s="45">
        <f t="shared" si="193"/>
        <v>0</v>
      </c>
      <c r="AJ610" s="45">
        <f t="shared" si="194"/>
        <v>0</v>
      </c>
      <c r="AK610" s="45">
        <f t="shared" si="195"/>
        <v>0</v>
      </c>
      <c r="AL610" s="45">
        <f t="shared" si="196"/>
        <v>0</v>
      </c>
      <c r="AM610" s="45">
        <f t="shared" si="197"/>
        <v>0</v>
      </c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</row>
    <row r="611" spans="1:63">
      <c r="A611" s="43"/>
      <c r="B611" s="43"/>
      <c r="C611" s="101"/>
      <c r="D611" s="101"/>
      <c r="E611" s="101"/>
      <c r="F611" s="102"/>
      <c r="G611" s="103"/>
      <c r="H611" s="102"/>
      <c r="I611" s="102"/>
      <c r="J611" s="102"/>
      <c r="K611" s="102"/>
      <c r="L611" s="102" t="e">
        <f>IF(J611="WAT",IF(I611="PS","Pumped Storage","Hydro"),VLOOKUP(J611,Instructions!$E$3:$F$42,2,FALSE))</f>
        <v>#N/A</v>
      </c>
      <c r="M611" s="104"/>
      <c r="N611" s="104"/>
      <c r="O611" s="105"/>
      <c r="P611" s="45"/>
      <c r="Q611" s="45"/>
      <c r="R611" s="45">
        <f t="shared" si="178"/>
        <v>0</v>
      </c>
      <c r="S611" s="45">
        <f t="shared" si="199"/>
        <v>0</v>
      </c>
      <c r="T611" s="45">
        <f t="shared" si="199"/>
        <v>0</v>
      </c>
      <c r="U611" s="45">
        <f t="shared" si="179"/>
        <v>0</v>
      </c>
      <c r="V611" s="45">
        <f t="shared" si="180"/>
        <v>0</v>
      </c>
      <c r="W611" s="45">
        <f t="shared" si="181"/>
        <v>0</v>
      </c>
      <c r="X611" s="45">
        <f t="shared" si="182"/>
        <v>0</v>
      </c>
      <c r="Y611" s="45">
        <f t="shared" si="183"/>
        <v>0</v>
      </c>
      <c r="Z611" s="45">
        <f t="shared" si="184"/>
        <v>0</v>
      </c>
      <c r="AA611" s="45">
        <f t="shared" si="185"/>
        <v>0</v>
      </c>
      <c r="AB611" s="45">
        <f t="shared" si="186"/>
        <v>0</v>
      </c>
      <c r="AC611" s="45">
        <f t="shared" si="187"/>
        <v>0</v>
      </c>
      <c r="AD611" s="45">
        <f t="shared" si="188"/>
        <v>0</v>
      </c>
      <c r="AE611" s="45">
        <f t="shared" si="189"/>
        <v>0</v>
      </c>
      <c r="AF611" s="45">
        <f t="shared" si="190"/>
        <v>0</v>
      </c>
      <c r="AG611" s="45">
        <f t="shared" si="191"/>
        <v>0</v>
      </c>
      <c r="AH611" s="45">
        <f t="shared" si="192"/>
        <v>0</v>
      </c>
      <c r="AI611" s="45">
        <f t="shared" si="193"/>
        <v>0</v>
      </c>
      <c r="AJ611" s="45">
        <f t="shared" si="194"/>
        <v>0</v>
      </c>
      <c r="AK611" s="45">
        <f t="shared" si="195"/>
        <v>0</v>
      </c>
      <c r="AL611" s="45">
        <f t="shared" si="196"/>
        <v>0</v>
      </c>
      <c r="AM611" s="45">
        <f t="shared" si="197"/>
        <v>0</v>
      </c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</row>
    <row r="612" spans="1:63">
      <c r="A612" s="43"/>
      <c r="B612" s="43"/>
      <c r="C612" s="101"/>
      <c r="D612" s="101"/>
      <c r="E612" s="101"/>
      <c r="F612" s="102"/>
      <c r="G612" s="103"/>
      <c r="H612" s="102"/>
      <c r="I612" s="102"/>
      <c r="J612" s="102"/>
      <c r="K612" s="102"/>
      <c r="L612" s="102" t="e">
        <f>IF(J612="WAT",IF(I612="PS","Pumped Storage","Hydro"),VLOOKUP(J612,Instructions!$E$3:$F$42,2,FALSE))</f>
        <v>#N/A</v>
      </c>
      <c r="M612" s="104"/>
      <c r="N612" s="104"/>
      <c r="O612" s="105"/>
      <c r="P612" s="45"/>
      <c r="Q612" s="45"/>
      <c r="R612" s="45">
        <f t="shared" si="178"/>
        <v>0</v>
      </c>
      <c r="S612" s="45">
        <f t="shared" si="199"/>
        <v>0</v>
      </c>
      <c r="T612" s="45">
        <f t="shared" si="199"/>
        <v>0</v>
      </c>
      <c r="U612" s="45">
        <f t="shared" si="179"/>
        <v>0</v>
      </c>
      <c r="V612" s="45">
        <f t="shared" si="180"/>
        <v>0</v>
      </c>
      <c r="W612" s="45">
        <f t="shared" si="181"/>
        <v>0</v>
      </c>
      <c r="X612" s="45">
        <f t="shared" si="182"/>
        <v>0</v>
      </c>
      <c r="Y612" s="45">
        <f t="shared" si="183"/>
        <v>0</v>
      </c>
      <c r="Z612" s="45">
        <f t="shared" si="184"/>
        <v>0</v>
      </c>
      <c r="AA612" s="45">
        <f t="shared" si="185"/>
        <v>0</v>
      </c>
      <c r="AB612" s="45">
        <f t="shared" si="186"/>
        <v>0</v>
      </c>
      <c r="AC612" s="45">
        <f t="shared" si="187"/>
        <v>0</v>
      </c>
      <c r="AD612" s="45">
        <f t="shared" si="188"/>
        <v>0</v>
      </c>
      <c r="AE612" s="45">
        <f t="shared" si="189"/>
        <v>0</v>
      </c>
      <c r="AF612" s="45">
        <f t="shared" si="190"/>
        <v>0</v>
      </c>
      <c r="AG612" s="45">
        <f t="shared" si="191"/>
        <v>0</v>
      </c>
      <c r="AH612" s="45">
        <f t="shared" si="192"/>
        <v>0</v>
      </c>
      <c r="AI612" s="45">
        <f t="shared" si="193"/>
        <v>0</v>
      </c>
      <c r="AJ612" s="45">
        <f t="shared" si="194"/>
        <v>0</v>
      </c>
      <c r="AK612" s="45">
        <f t="shared" si="195"/>
        <v>0</v>
      </c>
      <c r="AL612" s="45">
        <f t="shared" si="196"/>
        <v>0</v>
      </c>
      <c r="AM612" s="45">
        <f t="shared" si="197"/>
        <v>0</v>
      </c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</row>
    <row r="613" spans="1:63">
      <c r="A613" s="43"/>
      <c r="B613" s="43"/>
      <c r="C613" s="101"/>
      <c r="D613" s="101"/>
      <c r="E613" s="101"/>
      <c r="F613" s="102"/>
      <c r="G613" s="103"/>
      <c r="H613" s="102"/>
      <c r="I613" s="102"/>
      <c r="J613" s="102"/>
      <c r="K613" s="102"/>
      <c r="L613" s="102" t="e">
        <f>IF(J613="WAT",IF(I613="PS","Pumped Storage","Hydro"),VLOOKUP(J613,Instructions!$E$3:$F$42,2,FALSE))</f>
        <v>#N/A</v>
      </c>
      <c r="M613" s="104"/>
      <c r="N613" s="104"/>
      <c r="O613" s="105"/>
      <c r="P613" s="45"/>
      <c r="Q613" s="45"/>
      <c r="R613" s="45">
        <f t="shared" si="178"/>
        <v>0</v>
      </c>
      <c r="S613" s="45">
        <f t="shared" si="199"/>
        <v>0</v>
      </c>
      <c r="T613" s="45">
        <f t="shared" si="199"/>
        <v>0</v>
      </c>
      <c r="U613" s="45">
        <f t="shared" si="179"/>
        <v>0</v>
      </c>
      <c r="V613" s="45">
        <f t="shared" si="180"/>
        <v>0</v>
      </c>
      <c r="W613" s="45">
        <f t="shared" si="181"/>
        <v>0</v>
      </c>
      <c r="X613" s="45">
        <f t="shared" si="182"/>
        <v>0</v>
      </c>
      <c r="Y613" s="45">
        <f t="shared" si="183"/>
        <v>0</v>
      </c>
      <c r="Z613" s="45">
        <f t="shared" si="184"/>
        <v>0</v>
      </c>
      <c r="AA613" s="45">
        <f t="shared" si="185"/>
        <v>0</v>
      </c>
      <c r="AB613" s="45">
        <f t="shared" si="186"/>
        <v>0</v>
      </c>
      <c r="AC613" s="45">
        <f t="shared" si="187"/>
        <v>0</v>
      </c>
      <c r="AD613" s="45">
        <f t="shared" si="188"/>
        <v>0</v>
      </c>
      <c r="AE613" s="45">
        <f t="shared" si="189"/>
        <v>0</v>
      </c>
      <c r="AF613" s="45">
        <f t="shared" si="190"/>
        <v>0</v>
      </c>
      <c r="AG613" s="45">
        <f t="shared" si="191"/>
        <v>0</v>
      </c>
      <c r="AH613" s="45">
        <f t="shared" si="192"/>
        <v>0</v>
      </c>
      <c r="AI613" s="45">
        <f t="shared" si="193"/>
        <v>0</v>
      </c>
      <c r="AJ613" s="45">
        <f t="shared" si="194"/>
        <v>0</v>
      </c>
      <c r="AK613" s="45">
        <f t="shared" si="195"/>
        <v>0</v>
      </c>
      <c r="AL613" s="45">
        <f t="shared" si="196"/>
        <v>0</v>
      </c>
      <c r="AM613" s="45">
        <f t="shared" si="197"/>
        <v>0</v>
      </c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</row>
    <row r="614" spans="1:63">
      <c r="A614" s="43"/>
      <c r="B614" s="43"/>
      <c r="C614" s="101"/>
      <c r="D614" s="101"/>
      <c r="E614" s="101"/>
      <c r="F614" s="102"/>
      <c r="G614" s="103"/>
      <c r="H614" s="102"/>
      <c r="I614" s="102"/>
      <c r="J614" s="102"/>
      <c r="K614" s="102"/>
      <c r="L614" s="102" t="e">
        <f>IF(J614="WAT",IF(I614="PS","Pumped Storage","Hydro"),VLOOKUP(J614,Instructions!$E$3:$F$42,2,FALSE))</f>
        <v>#N/A</v>
      </c>
      <c r="M614" s="104"/>
      <c r="N614" s="104"/>
      <c r="O614" s="105"/>
      <c r="P614" s="45"/>
      <c r="Q614" s="45"/>
      <c r="R614" s="45">
        <f t="shared" si="178"/>
        <v>0</v>
      </c>
      <c r="S614" s="45">
        <f t="shared" si="199"/>
        <v>0</v>
      </c>
      <c r="T614" s="45">
        <f t="shared" si="199"/>
        <v>0</v>
      </c>
      <c r="U614" s="45">
        <f t="shared" si="179"/>
        <v>0</v>
      </c>
      <c r="V614" s="45">
        <f t="shared" si="180"/>
        <v>0</v>
      </c>
      <c r="W614" s="45">
        <f t="shared" si="181"/>
        <v>0</v>
      </c>
      <c r="X614" s="45">
        <f t="shared" si="182"/>
        <v>0</v>
      </c>
      <c r="Y614" s="45">
        <f t="shared" si="183"/>
        <v>0</v>
      </c>
      <c r="Z614" s="45">
        <f t="shared" si="184"/>
        <v>0</v>
      </c>
      <c r="AA614" s="45">
        <f t="shared" si="185"/>
        <v>0</v>
      </c>
      <c r="AB614" s="45">
        <f t="shared" si="186"/>
        <v>0</v>
      </c>
      <c r="AC614" s="45">
        <f t="shared" si="187"/>
        <v>0</v>
      </c>
      <c r="AD614" s="45">
        <f t="shared" si="188"/>
        <v>0</v>
      </c>
      <c r="AE614" s="45">
        <f t="shared" si="189"/>
        <v>0</v>
      </c>
      <c r="AF614" s="45">
        <f t="shared" si="190"/>
        <v>0</v>
      </c>
      <c r="AG614" s="45">
        <f t="shared" si="191"/>
        <v>0</v>
      </c>
      <c r="AH614" s="45">
        <f t="shared" si="192"/>
        <v>0</v>
      </c>
      <c r="AI614" s="45">
        <f t="shared" si="193"/>
        <v>0</v>
      </c>
      <c r="AJ614" s="45">
        <f t="shared" si="194"/>
        <v>0</v>
      </c>
      <c r="AK614" s="45">
        <f t="shared" si="195"/>
        <v>0</v>
      </c>
      <c r="AL614" s="45">
        <f t="shared" si="196"/>
        <v>0</v>
      </c>
      <c r="AM614" s="45">
        <f t="shared" si="197"/>
        <v>0</v>
      </c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</row>
    <row r="615" spans="1:63">
      <c r="A615" s="43"/>
      <c r="B615" s="43"/>
      <c r="C615" s="101"/>
      <c r="D615" s="101"/>
      <c r="E615" s="101"/>
      <c r="F615" s="102"/>
      <c r="G615" s="103"/>
      <c r="H615" s="102"/>
      <c r="I615" s="102"/>
      <c r="J615" s="102"/>
      <c r="K615" s="102"/>
      <c r="L615" s="102" t="e">
        <f>IF(J615="WAT",IF(I615="PS","Pumped Storage","Hydro"),VLOOKUP(J615,Instructions!$E$3:$F$42,2,FALSE))</f>
        <v>#N/A</v>
      </c>
      <c r="M615" s="104"/>
      <c r="N615" s="104"/>
      <c r="O615" s="105"/>
      <c r="P615" s="45"/>
      <c r="Q615" s="45"/>
      <c r="R615" s="45">
        <f t="shared" si="178"/>
        <v>0</v>
      </c>
      <c r="S615" s="45">
        <f t="shared" si="199"/>
        <v>0</v>
      </c>
      <c r="T615" s="45">
        <f t="shared" si="199"/>
        <v>0</v>
      </c>
      <c r="U615" s="45">
        <f t="shared" si="179"/>
        <v>0</v>
      </c>
      <c r="V615" s="45">
        <f t="shared" si="180"/>
        <v>0</v>
      </c>
      <c r="W615" s="45">
        <f t="shared" si="181"/>
        <v>0</v>
      </c>
      <c r="X615" s="45">
        <f t="shared" si="182"/>
        <v>0</v>
      </c>
      <c r="Y615" s="45">
        <f t="shared" si="183"/>
        <v>0</v>
      </c>
      <c r="Z615" s="45">
        <f t="shared" si="184"/>
        <v>0</v>
      </c>
      <c r="AA615" s="45">
        <f t="shared" si="185"/>
        <v>0</v>
      </c>
      <c r="AB615" s="45">
        <f t="shared" si="186"/>
        <v>0</v>
      </c>
      <c r="AC615" s="45">
        <f t="shared" si="187"/>
        <v>0</v>
      </c>
      <c r="AD615" s="45">
        <f t="shared" si="188"/>
        <v>0</v>
      </c>
      <c r="AE615" s="45">
        <f t="shared" si="189"/>
        <v>0</v>
      </c>
      <c r="AF615" s="45">
        <f t="shared" si="190"/>
        <v>0</v>
      </c>
      <c r="AG615" s="45">
        <f t="shared" si="191"/>
        <v>0</v>
      </c>
      <c r="AH615" s="45">
        <f t="shared" si="192"/>
        <v>0</v>
      </c>
      <c r="AI615" s="45">
        <f t="shared" si="193"/>
        <v>0</v>
      </c>
      <c r="AJ615" s="45">
        <f t="shared" si="194"/>
        <v>0</v>
      </c>
      <c r="AK615" s="45">
        <f t="shared" si="195"/>
        <v>0</v>
      </c>
      <c r="AL615" s="45">
        <f t="shared" si="196"/>
        <v>0</v>
      </c>
      <c r="AM615" s="45">
        <f t="shared" si="197"/>
        <v>0</v>
      </c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</row>
    <row r="616" spans="1:63">
      <c r="A616" s="43"/>
      <c r="B616" s="43"/>
      <c r="C616" s="101"/>
      <c r="D616" s="101"/>
      <c r="E616" s="101"/>
      <c r="F616" s="102"/>
      <c r="G616" s="103"/>
      <c r="H616" s="102"/>
      <c r="I616" s="102"/>
      <c r="J616" s="102"/>
      <c r="K616" s="102"/>
      <c r="L616" s="102" t="e">
        <f>IF(J616="WAT",IF(I616="PS","Pumped Storage","Hydro"),VLOOKUP(J616,Instructions!$E$3:$F$42,2,FALSE))</f>
        <v>#N/A</v>
      </c>
      <c r="M616" s="104"/>
      <c r="N616" s="104"/>
      <c r="O616" s="105"/>
      <c r="P616" s="45"/>
      <c r="Q616" s="45"/>
      <c r="R616" s="45">
        <f t="shared" si="178"/>
        <v>0</v>
      </c>
      <c r="S616" s="45">
        <f t="shared" si="199"/>
        <v>0</v>
      </c>
      <c r="T616" s="45">
        <f t="shared" si="199"/>
        <v>0</v>
      </c>
      <c r="U616" s="45">
        <f t="shared" si="179"/>
        <v>0</v>
      </c>
      <c r="V616" s="45">
        <f t="shared" si="180"/>
        <v>0</v>
      </c>
      <c r="W616" s="45">
        <f t="shared" si="181"/>
        <v>0</v>
      </c>
      <c r="X616" s="45">
        <f t="shared" si="182"/>
        <v>0</v>
      </c>
      <c r="Y616" s="45">
        <f t="shared" si="183"/>
        <v>0</v>
      </c>
      <c r="Z616" s="45">
        <f t="shared" si="184"/>
        <v>0</v>
      </c>
      <c r="AA616" s="45">
        <f t="shared" si="185"/>
        <v>0</v>
      </c>
      <c r="AB616" s="45">
        <f t="shared" si="186"/>
        <v>0</v>
      </c>
      <c r="AC616" s="45">
        <f t="shared" si="187"/>
        <v>0</v>
      </c>
      <c r="AD616" s="45">
        <f t="shared" si="188"/>
        <v>0</v>
      </c>
      <c r="AE616" s="45">
        <f t="shared" si="189"/>
        <v>0</v>
      </c>
      <c r="AF616" s="45">
        <f t="shared" si="190"/>
        <v>0</v>
      </c>
      <c r="AG616" s="45">
        <f t="shared" si="191"/>
        <v>0</v>
      </c>
      <c r="AH616" s="45">
        <f t="shared" si="192"/>
        <v>0</v>
      </c>
      <c r="AI616" s="45">
        <f t="shared" si="193"/>
        <v>0</v>
      </c>
      <c r="AJ616" s="45">
        <f t="shared" si="194"/>
        <v>0</v>
      </c>
      <c r="AK616" s="45">
        <f t="shared" si="195"/>
        <v>0</v>
      </c>
      <c r="AL616" s="45">
        <f t="shared" si="196"/>
        <v>0</v>
      </c>
      <c r="AM616" s="45">
        <f t="shared" si="197"/>
        <v>0</v>
      </c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</row>
    <row r="617" spans="1:63">
      <c r="A617" s="43"/>
      <c r="B617" s="43"/>
      <c r="C617" s="101"/>
      <c r="D617" s="101"/>
      <c r="E617" s="101"/>
      <c r="F617" s="102"/>
      <c r="G617" s="103"/>
      <c r="H617" s="102"/>
      <c r="I617" s="102"/>
      <c r="J617" s="102"/>
      <c r="K617" s="102"/>
      <c r="L617" s="102" t="e">
        <f>IF(J617="WAT",IF(I617="PS","Pumped Storage","Hydro"),VLOOKUP(J617,Instructions!$E$3:$F$42,2,FALSE))</f>
        <v>#N/A</v>
      </c>
      <c r="M617" s="104"/>
      <c r="N617" s="104"/>
      <c r="O617" s="105"/>
      <c r="P617" s="45"/>
      <c r="Q617" s="45"/>
      <c r="R617" s="45">
        <f t="shared" si="178"/>
        <v>0</v>
      </c>
      <c r="S617" s="45">
        <f t="shared" si="199"/>
        <v>0</v>
      </c>
      <c r="T617" s="45">
        <f t="shared" si="199"/>
        <v>0</v>
      </c>
      <c r="U617" s="45">
        <f t="shared" si="179"/>
        <v>0</v>
      </c>
      <c r="V617" s="45">
        <f t="shared" si="180"/>
        <v>0</v>
      </c>
      <c r="W617" s="45">
        <f t="shared" si="181"/>
        <v>0</v>
      </c>
      <c r="X617" s="45">
        <f t="shared" si="182"/>
        <v>0</v>
      </c>
      <c r="Y617" s="45">
        <f t="shared" si="183"/>
        <v>0</v>
      </c>
      <c r="Z617" s="45">
        <f t="shared" si="184"/>
        <v>0</v>
      </c>
      <c r="AA617" s="45">
        <f t="shared" si="185"/>
        <v>0</v>
      </c>
      <c r="AB617" s="45">
        <f t="shared" si="186"/>
        <v>0</v>
      </c>
      <c r="AC617" s="45">
        <f t="shared" si="187"/>
        <v>0</v>
      </c>
      <c r="AD617" s="45">
        <f t="shared" si="188"/>
        <v>0</v>
      </c>
      <c r="AE617" s="45">
        <f t="shared" si="189"/>
        <v>0</v>
      </c>
      <c r="AF617" s="45">
        <f t="shared" si="190"/>
        <v>0</v>
      </c>
      <c r="AG617" s="45">
        <f t="shared" si="191"/>
        <v>0</v>
      </c>
      <c r="AH617" s="45">
        <f t="shared" si="192"/>
        <v>0</v>
      </c>
      <c r="AI617" s="45">
        <f t="shared" si="193"/>
        <v>0</v>
      </c>
      <c r="AJ617" s="45">
        <f t="shared" si="194"/>
        <v>0</v>
      </c>
      <c r="AK617" s="45">
        <f t="shared" si="195"/>
        <v>0</v>
      </c>
      <c r="AL617" s="45">
        <f t="shared" si="196"/>
        <v>0</v>
      </c>
      <c r="AM617" s="45">
        <f t="shared" si="197"/>
        <v>0</v>
      </c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</row>
    <row r="618" spans="1:63">
      <c r="A618" s="43"/>
      <c r="B618" s="43"/>
      <c r="C618" s="101"/>
      <c r="D618" s="101"/>
      <c r="E618" s="101"/>
      <c r="F618" s="102"/>
      <c r="G618" s="103"/>
      <c r="H618" s="102"/>
      <c r="I618" s="102"/>
      <c r="J618" s="102"/>
      <c r="K618" s="102"/>
      <c r="L618" s="102" t="e">
        <f>IF(J618="WAT",IF(I618="PS","Pumped Storage","Hydro"),VLOOKUP(J618,Instructions!$E$3:$F$42,2,FALSE))</f>
        <v>#N/A</v>
      </c>
      <c r="M618" s="104"/>
      <c r="N618" s="104"/>
      <c r="O618" s="105"/>
      <c r="P618" s="45"/>
      <c r="Q618" s="45"/>
      <c r="R618" s="45">
        <f t="shared" si="178"/>
        <v>0</v>
      </c>
      <c r="S618" s="45">
        <f t="shared" si="199"/>
        <v>0</v>
      </c>
      <c r="T618" s="45">
        <f t="shared" si="199"/>
        <v>0</v>
      </c>
      <c r="U618" s="45">
        <f t="shared" si="179"/>
        <v>0</v>
      </c>
      <c r="V618" s="45">
        <f t="shared" si="180"/>
        <v>0</v>
      </c>
      <c r="W618" s="45">
        <f t="shared" si="181"/>
        <v>0</v>
      </c>
      <c r="X618" s="45">
        <f t="shared" si="182"/>
        <v>0</v>
      </c>
      <c r="Y618" s="45">
        <f t="shared" si="183"/>
        <v>0</v>
      </c>
      <c r="Z618" s="45">
        <f t="shared" si="184"/>
        <v>0</v>
      </c>
      <c r="AA618" s="45">
        <f t="shared" si="185"/>
        <v>0</v>
      </c>
      <c r="AB618" s="45">
        <f t="shared" si="186"/>
        <v>0</v>
      </c>
      <c r="AC618" s="45">
        <f t="shared" si="187"/>
        <v>0</v>
      </c>
      <c r="AD618" s="45">
        <f t="shared" si="188"/>
        <v>0</v>
      </c>
      <c r="AE618" s="45">
        <f t="shared" si="189"/>
        <v>0</v>
      </c>
      <c r="AF618" s="45">
        <f t="shared" si="190"/>
        <v>0</v>
      </c>
      <c r="AG618" s="45">
        <f t="shared" si="191"/>
        <v>0</v>
      </c>
      <c r="AH618" s="45">
        <f t="shared" si="192"/>
        <v>0</v>
      </c>
      <c r="AI618" s="45">
        <f t="shared" si="193"/>
        <v>0</v>
      </c>
      <c r="AJ618" s="45">
        <f t="shared" si="194"/>
        <v>0</v>
      </c>
      <c r="AK618" s="45">
        <f t="shared" si="195"/>
        <v>0</v>
      </c>
      <c r="AL618" s="45">
        <f t="shared" si="196"/>
        <v>0</v>
      </c>
      <c r="AM618" s="45">
        <f t="shared" si="197"/>
        <v>0</v>
      </c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</row>
    <row r="619" spans="1:63">
      <c r="A619" s="43"/>
      <c r="B619" s="43"/>
      <c r="C619" s="101"/>
      <c r="D619" s="101"/>
      <c r="E619" s="101"/>
      <c r="F619" s="102"/>
      <c r="G619" s="103"/>
      <c r="H619" s="102"/>
      <c r="I619" s="102"/>
      <c r="J619" s="102"/>
      <c r="K619" s="102"/>
      <c r="L619" s="102" t="e">
        <f>IF(J619="WAT",IF(I619="PS","Pumped Storage","Hydro"),VLOOKUP(J619,Instructions!$E$3:$F$42,2,FALSE))</f>
        <v>#N/A</v>
      </c>
      <c r="M619" s="104"/>
      <c r="N619" s="104"/>
      <c r="O619" s="105"/>
      <c r="P619" s="45"/>
      <c r="Q619" s="45"/>
      <c r="R619" s="45">
        <f t="shared" si="178"/>
        <v>0</v>
      </c>
      <c r="S619" s="45">
        <f t="shared" si="199"/>
        <v>0</v>
      </c>
      <c r="T619" s="45">
        <f t="shared" si="199"/>
        <v>0</v>
      </c>
      <c r="U619" s="45">
        <f t="shared" si="179"/>
        <v>0</v>
      </c>
      <c r="V619" s="45">
        <f t="shared" si="180"/>
        <v>0</v>
      </c>
      <c r="W619" s="45">
        <f t="shared" si="181"/>
        <v>0</v>
      </c>
      <c r="X619" s="45">
        <f t="shared" si="182"/>
        <v>0</v>
      </c>
      <c r="Y619" s="45">
        <f t="shared" si="183"/>
        <v>0</v>
      </c>
      <c r="Z619" s="45">
        <f t="shared" si="184"/>
        <v>0</v>
      </c>
      <c r="AA619" s="45">
        <f t="shared" si="185"/>
        <v>0</v>
      </c>
      <c r="AB619" s="45">
        <f t="shared" si="186"/>
        <v>0</v>
      </c>
      <c r="AC619" s="45">
        <f t="shared" si="187"/>
        <v>0</v>
      </c>
      <c r="AD619" s="45">
        <f t="shared" si="188"/>
        <v>0</v>
      </c>
      <c r="AE619" s="45">
        <f t="shared" si="189"/>
        <v>0</v>
      </c>
      <c r="AF619" s="45">
        <f t="shared" si="190"/>
        <v>0</v>
      </c>
      <c r="AG619" s="45">
        <f t="shared" si="191"/>
        <v>0</v>
      </c>
      <c r="AH619" s="45">
        <f t="shared" si="192"/>
        <v>0</v>
      </c>
      <c r="AI619" s="45">
        <f t="shared" si="193"/>
        <v>0</v>
      </c>
      <c r="AJ619" s="45">
        <f t="shared" si="194"/>
        <v>0</v>
      </c>
      <c r="AK619" s="45">
        <f t="shared" si="195"/>
        <v>0</v>
      </c>
      <c r="AL619" s="45">
        <f t="shared" si="196"/>
        <v>0</v>
      </c>
      <c r="AM619" s="45">
        <f t="shared" si="197"/>
        <v>0</v>
      </c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</row>
    <row r="620" spans="1:63">
      <c r="A620" s="43"/>
      <c r="B620" s="43"/>
      <c r="C620" s="101"/>
      <c r="D620" s="101"/>
      <c r="E620" s="101"/>
      <c r="F620" s="102"/>
      <c r="G620" s="103"/>
      <c r="H620" s="102"/>
      <c r="I620" s="102"/>
      <c r="J620" s="102"/>
      <c r="K620" s="102"/>
      <c r="L620" s="102" t="e">
        <f>IF(J620="WAT",IF(I620="PS","Pumped Storage","Hydro"),VLOOKUP(J620,Instructions!$E$3:$F$42,2,FALSE))</f>
        <v>#N/A</v>
      </c>
      <c r="M620" s="104"/>
      <c r="N620" s="104"/>
      <c r="O620" s="105"/>
      <c r="P620" s="45"/>
      <c r="Q620" s="45"/>
      <c r="R620" s="45">
        <f t="shared" si="178"/>
        <v>0</v>
      </c>
      <c r="S620" s="45">
        <f t="shared" si="199"/>
        <v>0</v>
      </c>
      <c r="T620" s="45">
        <f t="shared" si="199"/>
        <v>0</v>
      </c>
      <c r="U620" s="45">
        <f t="shared" si="179"/>
        <v>0</v>
      </c>
      <c r="V620" s="45">
        <f t="shared" si="180"/>
        <v>0</v>
      </c>
      <c r="W620" s="45">
        <f t="shared" si="181"/>
        <v>0</v>
      </c>
      <c r="X620" s="45">
        <f t="shared" si="182"/>
        <v>0</v>
      </c>
      <c r="Y620" s="45">
        <f t="shared" si="183"/>
        <v>0</v>
      </c>
      <c r="Z620" s="45">
        <f t="shared" si="184"/>
        <v>0</v>
      </c>
      <c r="AA620" s="45">
        <f t="shared" si="185"/>
        <v>0</v>
      </c>
      <c r="AB620" s="45">
        <f t="shared" si="186"/>
        <v>0</v>
      </c>
      <c r="AC620" s="45">
        <f t="shared" si="187"/>
        <v>0</v>
      </c>
      <c r="AD620" s="45">
        <f t="shared" si="188"/>
        <v>0</v>
      </c>
      <c r="AE620" s="45">
        <f t="shared" si="189"/>
        <v>0</v>
      </c>
      <c r="AF620" s="45">
        <f t="shared" si="190"/>
        <v>0</v>
      </c>
      <c r="AG620" s="45">
        <f t="shared" si="191"/>
        <v>0</v>
      </c>
      <c r="AH620" s="45">
        <f t="shared" si="192"/>
        <v>0</v>
      </c>
      <c r="AI620" s="45">
        <f t="shared" si="193"/>
        <v>0</v>
      </c>
      <c r="AJ620" s="45">
        <f t="shared" si="194"/>
        <v>0</v>
      </c>
      <c r="AK620" s="45">
        <f t="shared" si="195"/>
        <v>0</v>
      </c>
      <c r="AL620" s="45">
        <f t="shared" si="196"/>
        <v>0</v>
      </c>
      <c r="AM620" s="45">
        <f t="shared" si="197"/>
        <v>0</v>
      </c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</row>
    <row r="621" spans="1:63">
      <c r="A621" s="43"/>
      <c r="B621" s="43"/>
      <c r="C621" s="101"/>
      <c r="D621" s="101"/>
      <c r="E621" s="101"/>
      <c r="F621" s="102"/>
      <c r="G621" s="103"/>
      <c r="H621" s="102"/>
      <c r="I621" s="102"/>
      <c r="J621" s="102"/>
      <c r="K621" s="102"/>
      <c r="L621" s="102" t="e">
        <f>IF(J621="WAT",IF(I621="PS","Pumped Storage","Hydro"),VLOOKUP(J621,Instructions!$E$3:$F$42,2,FALSE))</f>
        <v>#N/A</v>
      </c>
      <c r="M621" s="104"/>
      <c r="N621" s="104"/>
      <c r="O621" s="105"/>
      <c r="P621" s="45"/>
      <c r="Q621" s="45"/>
      <c r="R621" s="45">
        <f t="shared" si="178"/>
        <v>0</v>
      </c>
      <c r="S621" s="45">
        <f t="shared" si="199"/>
        <v>0</v>
      </c>
      <c r="T621" s="45">
        <f t="shared" si="199"/>
        <v>0</v>
      </c>
      <c r="U621" s="45">
        <f t="shared" si="179"/>
        <v>0</v>
      </c>
      <c r="V621" s="45">
        <f t="shared" si="180"/>
        <v>0</v>
      </c>
      <c r="W621" s="45">
        <f t="shared" si="181"/>
        <v>0</v>
      </c>
      <c r="X621" s="45">
        <f t="shared" si="182"/>
        <v>0</v>
      </c>
      <c r="Y621" s="45">
        <f t="shared" si="183"/>
        <v>0</v>
      </c>
      <c r="Z621" s="45">
        <f t="shared" si="184"/>
        <v>0</v>
      </c>
      <c r="AA621" s="45">
        <f t="shared" si="185"/>
        <v>0</v>
      </c>
      <c r="AB621" s="45">
        <f t="shared" si="186"/>
        <v>0</v>
      </c>
      <c r="AC621" s="45">
        <f t="shared" si="187"/>
        <v>0</v>
      </c>
      <c r="AD621" s="45">
        <f t="shared" si="188"/>
        <v>0</v>
      </c>
      <c r="AE621" s="45">
        <f t="shared" si="189"/>
        <v>0</v>
      </c>
      <c r="AF621" s="45">
        <f t="shared" si="190"/>
        <v>0</v>
      </c>
      <c r="AG621" s="45">
        <f t="shared" si="191"/>
        <v>0</v>
      </c>
      <c r="AH621" s="45">
        <f t="shared" si="192"/>
        <v>0</v>
      </c>
      <c r="AI621" s="45">
        <f t="shared" si="193"/>
        <v>0</v>
      </c>
      <c r="AJ621" s="45">
        <f t="shared" si="194"/>
        <v>0</v>
      </c>
      <c r="AK621" s="45">
        <f t="shared" si="195"/>
        <v>0</v>
      </c>
      <c r="AL621" s="45">
        <f t="shared" si="196"/>
        <v>0</v>
      </c>
      <c r="AM621" s="45">
        <f t="shared" si="197"/>
        <v>0</v>
      </c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</row>
    <row r="622" spans="1:63">
      <c r="A622" s="43"/>
      <c r="B622" s="43"/>
      <c r="C622" s="101"/>
      <c r="D622" s="101"/>
      <c r="E622" s="101"/>
      <c r="F622" s="102"/>
      <c r="G622" s="103"/>
      <c r="H622" s="102"/>
      <c r="I622" s="102"/>
      <c r="J622" s="102"/>
      <c r="K622" s="102"/>
      <c r="L622" s="102" t="e">
        <f>IF(J622="WAT",IF(I622="PS","Pumped Storage","Hydro"),VLOOKUP(J622,Instructions!$E$3:$F$42,2,FALSE))</f>
        <v>#N/A</v>
      </c>
      <c r="M622" s="104"/>
      <c r="N622" s="104"/>
      <c r="O622" s="105"/>
      <c r="P622" s="45"/>
      <c r="Q622" s="45"/>
      <c r="R622" s="45">
        <f t="shared" si="178"/>
        <v>0</v>
      </c>
      <c r="S622" s="45">
        <f t="shared" si="199"/>
        <v>0</v>
      </c>
      <c r="T622" s="45">
        <f t="shared" si="199"/>
        <v>0</v>
      </c>
      <c r="U622" s="45">
        <f t="shared" si="179"/>
        <v>0</v>
      </c>
      <c r="V622" s="45">
        <f t="shared" si="180"/>
        <v>0</v>
      </c>
      <c r="W622" s="45">
        <f t="shared" si="181"/>
        <v>0</v>
      </c>
      <c r="X622" s="45">
        <f t="shared" si="182"/>
        <v>0</v>
      </c>
      <c r="Y622" s="45">
        <f t="shared" si="183"/>
        <v>0</v>
      </c>
      <c r="Z622" s="45">
        <f t="shared" si="184"/>
        <v>0</v>
      </c>
      <c r="AA622" s="45">
        <f t="shared" si="185"/>
        <v>0</v>
      </c>
      <c r="AB622" s="45">
        <f t="shared" si="186"/>
        <v>0</v>
      </c>
      <c r="AC622" s="45">
        <f t="shared" si="187"/>
        <v>0</v>
      </c>
      <c r="AD622" s="45">
        <f t="shared" si="188"/>
        <v>0</v>
      </c>
      <c r="AE622" s="45">
        <f t="shared" si="189"/>
        <v>0</v>
      </c>
      <c r="AF622" s="45">
        <f t="shared" si="190"/>
        <v>0</v>
      </c>
      <c r="AG622" s="45">
        <f t="shared" si="191"/>
        <v>0</v>
      </c>
      <c r="AH622" s="45">
        <f t="shared" si="192"/>
        <v>0</v>
      </c>
      <c r="AI622" s="45">
        <f t="shared" si="193"/>
        <v>0</v>
      </c>
      <c r="AJ622" s="45">
        <f t="shared" si="194"/>
        <v>0</v>
      </c>
      <c r="AK622" s="45">
        <f t="shared" si="195"/>
        <v>0</v>
      </c>
      <c r="AL622" s="45">
        <f t="shared" si="196"/>
        <v>0</v>
      </c>
      <c r="AM622" s="45">
        <f t="shared" si="197"/>
        <v>0</v>
      </c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</row>
    <row r="623" spans="1:63">
      <c r="A623" s="43"/>
      <c r="B623" s="43"/>
      <c r="C623" s="101"/>
      <c r="D623" s="101"/>
      <c r="E623" s="101"/>
      <c r="F623" s="102"/>
      <c r="G623" s="103"/>
      <c r="H623" s="102"/>
      <c r="I623" s="102"/>
      <c r="J623" s="102"/>
      <c r="K623" s="102"/>
      <c r="L623" s="102" t="e">
        <f>IF(J623="WAT",IF(I623="PS","Pumped Storage","Hydro"),VLOOKUP(J623,Instructions!$E$3:$F$42,2,FALSE))</f>
        <v>#N/A</v>
      </c>
      <c r="M623" s="104"/>
      <c r="N623" s="104"/>
      <c r="O623" s="105"/>
      <c r="P623" s="45"/>
      <c r="Q623" s="45"/>
      <c r="R623" s="45">
        <f t="shared" si="178"/>
        <v>0</v>
      </c>
      <c r="S623" s="45">
        <f t="shared" ref="S623:T642" si="200">R623</f>
        <v>0</v>
      </c>
      <c r="T623" s="45">
        <f t="shared" si="200"/>
        <v>0</v>
      </c>
      <c r="U623" s="45">
        <f t="shared" si="179"/>
        <v>0</v>
      </c>
      <c r="V623" s="45">
        <f t="shared" si="180"/>
        <v>0</v>
      </c>
      <c r="W623" s="45">
        <f t="shared" si="181"/>
        <v>0</v>
      </c>
      <c r="X623" s="45">
        <f t="shared" si="182"/>
        <v>0</v>
      </c>
      <c r="Y623" s="45">
        <f t="shared" si="183"/>
        <v>0</v>
      </c>
      <c r="Z623" s="45">
        <f t="shared" si="184"/>
        <v>0</v>
      </c>
      <c r="AA623" s="45">
        <f t="shared" si="185"/>
        <v>0</v>
      </c>
      <c r="AB623" s="45">
        <f t="shared" si="186"/>
        <v>0</v>
      </c>
      <c r="AC623" s="45">
        <f t="shared" si="187"/>
        <v>0</v>
      </c>
      <c r="AD623" s="45">
        <f t="shared" si="188"/>
        <v>0</v>
      </c>
      <c r="AE623" s="45">
        <f t="shared" si="189"/>
        <v>0</v>
      </c>
      <c r="AF623" s="45">
        <f t="shared" si="190"/>
        <v>0</v>
      </c>
      <c r="AG623" s="45">
        <f t="shared" si="191"/>
        <v>0</v>
      </c>
      <c r="AH623" s="45">
        <f t="shared" si="192"/>
        <v>0</v>
      </c>
      <c r="AI623" s="45">
        <f t="shared" si="193"/>
        <v>0</v>
      </c>
      <c r="AJ623" s="45">
        <f t="shared" si="194"/>
        <v>0</v>
      </c>
      <c r="AK623" s="45">
        <f t="shared" si="195"/>
        <v>0</v>
      </c>
      <c r="AL623" s="45">
        <f t="shared" si="196"/>
        <v>0</v>
      </c>
      <c r="AM623" s="45">
        <f t="shared" si="197"/>
        <v>0</v>
      </c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</row>
    <row r="624" spans="1:63">
      <c r="A624" s="43"/>
      <c r="B624" s="43"/>
      <c r="C624" s="101"/>
      <c r="D624" s="101"/>
      <c r="E624" s="101"/>
      <c r="F624" s="102"/>
      <c r="G624" s="103"/>
      <c r="H624" s="102"/>
      <c r="I624" s="102"/>
      <c r="J624" s="102"/>
      <c r="K624" s="102"/>
      <c r="L624" s="102" t="e">
        <f>IF(J624="WAT",IF(I624="PS","Pumped Storage","Hydro"),VLOOKUP(J624,Instructions!$E$3:$F$42,2,FALSE))</f>
        <v>#N/A</v>
      </c>
      <c r="M624" s="104"/>
      <c r="N624" s="104"/>
      <c r="O624" s="105"/>
      <c r="P624" s="45"/>
      <c r="Q624" s="45"/>
      <c r="R624" s="45">
        <f t="shared" si="178"/>
        <v>0</v>
      </c>
      <c r="S624" s="45">
        <f t="shared" si="200"/>
        <v>0</v>
      </c>
      <c r="T624" s="45">
        <f t="shared" si="200"/>
        <v>0</v>
      </c>
      <c r="U624" s="45">
        <f t="shared" si="179"/>
        <v>0</v>
      </c>
      <c r="V624" s="45">
        <f t="shared" si="180"/>
        <v>0</v>
      </c>
      <c r="W624" s="45">
        <f t="shared" si="181"/>
        <v>0</v>
      </c>
      <c r="X624" s="45">
        <f t="shared" si="182"/>
        <v>0</v>
      </c>
      <c r="Y624" s="45">
        <f t="shared" si="183"/>
        <v>0</v>
      </c>
      <c r="Z624" s="45">
        <f t="shared" si="184"/>
        <v>0</v>
      </c>
      <c r="AA624" s="45">
        <f t="shared" si="185"/>
        <v>0</v>
      </c>
      <c r="AB624" s="45">
        <f t="shared" si="186"/>
        <v>0</v>
      </c>
      <c r="AC624" s="45">
        <f t="shared" si="187"/>
        <v>0</v>
      </c>
      <c r="AD624" s="45">
        <f t="shared" si="188"/>
        <v>0</v>
      </c>
      <c r="AE624" s="45">
        <f t="shared" si="189"/>
        <v>0</v>
      </c>
      <c r="AF624" s="45">
        <f t="shared" si="190"/>
        <v>0</v>
      </c>
      <c r="AG624" s="45">
        <f t="shared" si="191"/>
        <v>0</v>
      </c>
      <c r="AH624" s="45">
        <f t="shared" si="192"/>
        <v>0</v>
      </c>
      <c r="AI624" s="45">
        <f t="shared" si="193"/>
        <v>0</v>
      </c>
      <c r="AJ624" s="45">
        <f t="shared" si="194"/>
        <v>0</v>
      </c>
      <c r="AK624" s="45">
        <f t="shared" si="195"/>
        <v>0</v>
      </c>
      <c r="AL624" s="45">
        <f t="shared" si="196"/>
        <v>0</v>
      </c>
      <c r="AM624" s="45">
        <f t="shared" si="197"/>
        <v>0</v>
      </c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</row>
    <row r="625" spans="1:63">
      <c r="A625" s="43"/>
      <c r="B625" s="43"/>
      <c r="C625" s="101"/>
      <c r="D625" s="101"/>
      <c r="E625" s="101"/>
      <c r="F625" s="102"/>
      <c r="G625" s="103"/>
      <c r="H625" s="102"/>
      <c r="I625" s="102"/>
      <c r="J625" s="102"/>
      <c r="K625" s="102"/>
      <c r="L625" s="102" t="e">
        <f>IF(J625="WAT",IF(I625="PS","Pumped Storage","Hydro"),VLOOKUP(J625,Instructions!$E$3:$F$42,2,FALSE))</f>
        <v>#N/A</v>
      </c>
      <c r="M625" s="104"/>
      <c r="N625" s="104"/>
      <c r="O625" s="105"/>
      <c r="P625" s="45"/>
      <c r="Q625" s="45"/>
      <c r="R625" s="45">
        <f t="shared" si="178"/>
        <v>0</v>
      </c>
      <c r="S625" s="45">
        <f t="shared" si="200"/>
        <v>0</v>
      </c>
      <c r="T625" s="45">
        <f t="shared" si="200"/>
        <v>0</v>
      </c>
      <c r="U625" s="45">
        <f t="shared" si="179"/>
        <v>0</v>
      </c>
      <c r="V625" s="45">
        <f t="shared" si="180"/>
        <v>0</v>
      </c>
      <c r="W625" s="45">
        <f t="shared" si="181"/>
        <v>0</v>
      </c>
      <c r="X625" s="45">
        <f t="shared" si="182"/>
        <v>0</v>
      </c>
      <c r="Y625" s="45">
        <f t="shared" si="183"/>
        <v>0</v>
      </c>
      <c r="Z625" s="45">
        <f t="shared" si="184"/>
        <v>0</v>
      </c>
      <c r="AA625" s="45">
        <f t="shared" si="185"/>
        <v>0</v>
      </c>
      <c r="AB625" s="45">
        <f t="shared" si="186"/>
        <v>0</v>
      </c>
      <c r="AC625" s="45">
        <f t="shared" si="187"/>
        <v>0</v>
      </c>
      <c r="AD625" s="45">
        <f t="shared" si="188"/>
        <v>0</v>
      </c>
      <c r="AE625" s="45">
        <f t="shared" si="189"/>
        <v>0</v>
      </c>
      <c r="AF625" s="45">
        <f t="shared" si="190"/>
        <v>0</v>
      </c>
      <c r="AG625" s="45">
        <f t="shared" si="191"/>
        <v>0</v>
      </c>
      <c r="AH625" s="45">
        <f t="shared" si="192"/>
        <v>0</v>
      </c>
      <c r="AI625" s="45">
        <f t="shared" si="193"/>
        <v>0</v>
      </c>
      <c r="AJ625" s="45">
        <f t="shared" si="194"/>
        <v>0</v>
      </c>
      <c r="AK625" s="45">
        <f t="shared" si="195"/>
        <v>0</v>
      </c>
      <c r="AL625" s="45">
        <f t="shared" si="196"/>
        <v>0</v>
      </c>
      <c r="AM625" s="45">
        <f t="shared" si="197"/>
        <v>0</v>
      </c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</row>
    <row r="626" spans="1:63">
      <c r="A626" s="43"/>
      <c r="B626" s="43"/>
      <c r="C626" s="101"/>
      <c r="D626" s="101"/>
      <c r="E626" s="101"/>
      <c r="F626" s="102"/>
      <c r="G626" s="103"/>
      <c r="H626" s="102"/>
      <c r="I626" s="102"/>
      <c r="J626" s="102"/>
      <c r="K626" s="102"/>
      <c r="L626" s="102" t="e">
        <f>IF(J626="WAT",IF(I626="PS","Pumped Storage","Hydro"),VLOOKUP(J626,Instructions!$E$3:$F$42,2,FALSE))</f>
        <v>#N/A</v>
      </c>
      <c r="M626" s="104"/>
      <c r="N626" s="104"/>
      <c r="O626" s="105"/>
      <c r="P626" s="45"/>
      <c r="Q626" s="45"/>
      <c r="R626" s="45">
        <f t="shared" si="178"/>
        <v>0</v>
      </c>
      <c r="S626" s="45">
        <f t="shared" si="200"/>
        <v>0</v>
      </c>
      <c r="T626" s="45">
        <f t="shared" si="200"/>
        <v>0</v>
      </c>
      <c r="U626" s="45">
        <f t="shared" si="179"/>
        <v>0</v>
      </c>
      <c r="V626" s="45">
        <f t="shared" si="180"/>
        <v>0</v>
      </c>
      <c r="W626" s="45">
        <f t="shared" si="181"/>
        <v>0</v>
      </c>
      <c r="X626" s="45">
        <f t="shared" si="182"/>
        <v>0</v>
      </c>
      <c r="Y626" s="45">
        <f t="shared" si="183"/>
        <v>0</v>
      </c>
      <c r="Z626" s="45">
        <f t="shared" si="184"/>
        <v>0</v>
      </c>
      <c r="AA626" s="45">
        <f t="shared" si="185"/>
        <v>0</v>
      </c>
      <c r="AB626" s="45">
        <f t="shared" si="186"/>
        <v>0</v>
      </c>
      <c r="AC626" s="45">
        <f t="shared" si="187"/>
        <v>0</v>
      </c>
      <c r="AD626" s="45">
        <f t="shared" si="188"/>
        <v>0</v>
      </c>
      <c r="AE626" s="45">
        <f t="shared" si="189"/>
        <v>0</v>
      </c>
      <c r="AF626" s="45">
        <f t="shared" si="190"/>
        <v>0</v>
      </c>
      <c r="AG626" s="45">
        <f t="shared" si="191"/>
        <v>0</v>
      </c>
      <c r="AH626" s="45">
        <f t="shared" si="192"/>
        <v>0</v>
      </c>
      <c r="AI626" s="45">
        <f t="shared" si="193"/>
        <v>0</v>
      </c>
      <c r="AJ626" s="45">
        <f t="shared" si="194"/>
        <v>0</v>
      </c>
      <c r="AK626" s="45">
        <f t="shared" si="195"/>
        <v>0</v>
      </c>
      <c r="AL626" s="45">
        <f t="shared" si="196"/>
        <v>0</v>
      </c>
      <c r="AM626" s="45">
        <f t="shared" si="197"/>
        <v>0</v>
      </c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</row>
    <row r="627" spans="1:63">
      <c r="A627" s="43"/>
      <c r="B627" s="43"/>
      <c r="C627" s="101"/>
      <c r="D627" s="101"/>
      <c r="E627" s="101"/>
      <c r="F627" s="102"/>
      <c r="G627" s="103"/>
      <c r="H627" s="102"/>
      <c r="I627" s="102"/>
      <c r="J627" s="102"/>
      <c r="K627" s="102"/>
      <c r="L627" s="102" t="e">
        <f>IF(J627="WAT",IF(I627="PS","Pumped Storage","Hydro"),VLOOKUP(J627,Instructions!$E$3:$F$42,2,FALSE))</f>
        <v>#N/A</v>
      </c>
      <c r="M627" s="104"/>
      <c r="N627" s="104"/>
      <c r="O627" s="105"/>
      <c r="P627" s="45"/>
      <c r="Q627" s="45"/>
      <c r="R627" s="45">
        <f t="shared" si="178"/>
        <v>0</v>
      </c>
      <c r="S627" s="45">
        <f t="shared" si="200"/>
        <v>0</v>
      </c>
      <c r="T627" s="45">
        <f t="shared" si="200"/>
        <v>0</v>
      </c>
      <c r="U627" s="45">
        <f t="shared" si="179"/>
        <v>0</v>
      </c>
      <c r="V627" s="45">
        <f t="shared" si="180"/>
        <v>0</v>
      </c>
      <c r="W627" s="45">
        <f t="shared" si="181"/>
        <v>0</v>
      </c>
      <c r="X627" s="45">
        <f t="shared" si="182"/>
        <v>0</v>
      </c>
      <c r="Y627" s="45">
        <f t="shared" si="183"/>
        <v>0</v>
      </c>
      <c r="Z627" s="45">
        <f t="shared" si="184"/>
        <v>0</v>
      </c>
      <c r="AA627" s="45">
        <f t="shared" si="185"/>
        <v>0</v>
      </c>
      <c r="AB627" s="45">
        <f t="shared" si="186"/>
        <v>0</v>
      </c>
      <c r="AC627" s="45">
        <f t="shared" si="187"/>
        <v>0</v>
      </c>
      <c r="AD627" s="45">
        <f t="shared" si="188"/>
        <v>0</v>
      </c>
      <c r="AE627" s="45">
        <f t="shared" si="189"/>
        <v>0</v>
      </c>
      <c r="AF627" s="45">
        <f t="shared" si="190"/>
        <v>0</v>
      </c>
      <c r="AG627" s="45">
        <f t="shared" si="191"/>
        <v>0</v>
      </c>
      <c r="AH627" s="45">
        <f t="shared" si="192"/>
        <v>0</v>
      </c>
      <c r="AI627" s="45">
        <f t="shared" si="193"/>
        <v>0</v>
      </c>
      <c r="AJ627" s="45">
        <f t="shared" si="194"/>
        <v>0</v>
      </c>
      <c r="AK627" s="45">
        <f t="shared" si="195"/>
        <v>0</v>
      </c>
      <c r="AL627" s="45">
        <f t="shared" si="196"/>
        <v>0</v>
      </c>
      <c r="AM627" s="45">
        <f t="shared" si="197"/>
        <v>0</v>
      </c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</row>
    <row r="628" spans="1:63">
      <c r="A628" s="43"/>
      <c r="B628" s="43"/>
      <c r="C628" s="101"/>
      <c r="D628" s="101"/>
      <c r="E628" s="101"/>
      <c r="F628" s="102"/>
      <c r="G628" s="103"/>
      <c r="H628" s="102"/>
      <c r="I628" s="102"/>
      <c r="J628" s="102"/>
      <c r="K628" s="102"/>
      <c r="L628" s="102" t="e">
        <f>IF(J628="WAT",IF(I628="PS","Pumped Storage","Hydro"),VLOOKUP(J628,Instructions!$E$3:$F$42,2,FALSE))</f>
        <v>#N/A</v>
      </c>
      <c r="M628" s="104"/>
      <c r="N628" s="104"/>
      <c r="O628" s="105"/>
      <c r="P628" s="45"/>
      <c r="Q628" s="45"/>
      <c r="R628" s="45">
        <f t="shared" si="178"/>
        <v>0</v>
      </c>
      <c r="S628" s="45">
        <f t="shared" si="200"/>
        <v>0</v>
      </c>
      <c r="T628" s="45">
        <f t="shared" si="200"/>
        <v>0</v>
      </c>
      <c r="U628" s="45">
        <f t="shared" si="179"/>
        <v>0</v>
      </c>
      <c r="V628" s="45">
        <f t="shared" si="180"/>
        <v>0</v>
      </c>
      <c r="W628" s="45">
        <f t="shared" si="181"/>
        <v>0</v>
      </c>
      <c r="X628" s="45">
        <f t="shared" si="182"/>
        <v>0</v>
      </c>
      <c r="Y628" s="45">
        <f t="shared" si="183"/>
        <v>0</v>
      </c>
      <c r="Z628" s="45">
        <f t="shared" si="184"/>
        <v>0</v>
      </c>
      <c r="AA628" s="45">
        <f t="shared" si="185"/>
        <v>0</v>
      </c>
      <c r="AB628" s="45">
        <f t="shared" si="186"/>
        <v>0</v>
      </c>
      <c r="AC628" s="45">
        <f t="shared" si="187"/>
        <v>0</v>
      </c>
      <c r="AD628" s="45">
        <f t="shared" si="188"/>
        <v>0</v>
      </c>
      <c r="AE628" s="45">
        <f t="shared" si="189"/>
        <v>0</v>
      </c>
      <c r="AF628" s="45">
        <f t="shared" si="190"/>
        <v>0</v>
      </c>
      <c r="AG628" s="45">
        <f t="shared" si="191"/>
        <v>0</v>
      </c>
      <c r="AH628" s="45">
        <f t="shared" si="192"/>
        <v>0</v>
      </c>
      <c r="AI628" s="45">
        <f t="shared" si="193"/>
        <v>0</v>
      </c>
      <c r="AJ628" s="45">
        <f t="shared" si="194"/>
        <v>0</v>
      </c>
      <c r="AK628" s="45">
        <f t="shared" si="195"/>
        <v>0</v>
      </c>
      <c r="AL628" s="45">
        <f t="shared" si="196"/>
        <v>0</v>
      </c>
      <c r="AM628" s="45">
        <f t="shared" si="197"/>
        <v>0</v>
      </c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</row>
    <row r="629" spans="1:63">
      <c r="A629" s="43"/>
      <c r="B629" s="43"/>
      <c r="C629" s="101"/>
      <c r="D629" s="101"/>
      <c r="E629" s="101"/>
      <c r="F629" s="102"/>
      <c r="G629" s="103"/>
      <c r="H629" s="102"/>
      <c r="I629" s="102"/>
      <c r="J629" s="102"/>
      <c r="K629" s="102"/>
      <c r="L629" s="102" t="e">
        <f>IF(J629="WAT",IF(I629="PS","Pumped Storage","Hydro"),VLOOKUP(J629,Instructions!$E$3:$F$42,2,FALSE))</f>
        <v>#N/A</v>
      </c>
      <c r="M629" s="104"/>
      <c r="N629" s="104"/>
      <c r="O629" s="105"/>
      <c r="P629" s="45"/>
      <c r="Q629" s="45"/>
      <c r="R629" s="45">
        <f t="shared" si="178"/>
        <v>0</v>
      </c>
      <c r="S629" s="45">
        <f t="shared" si="200"/>
        <v>0</v>
      </c>
      <c r="T629" s="45">
        <f t="shared" si="200"/>
        <v>0</v>
      </c>
      <c r="U629" s="45">
        <f t="shared" si="179"/>
        <v>0</v>
      </c>
      <c r="V629" s="45">
        <f t="shared" si="180"/>
        <v>0</v>
      </c>
      <c r="W629" s="45">
        <f t="shared" si="181"/>
        <v>0</v>
      </c>
      <c r="X629" s="45">
        <f t="shared" si="182"/>
        <v>0</v>
      </c>
      <c r="Y629" s="45">
        <f t="shared" si="183"/>
        <v>0</v>
      </c>
      <c r="Z629" s="45">
        <f t="shared" si="184"/>
        <v>0</v>
      </c>
      <c r="AA629" s="45">
        <f t="shared" si="185"/>
        <v>0</v>
      </c>
      <c r="AB629" s="45">
        <f t="shared" si="186"/>
        <v>0</v>
      </c>
      <c r="AC629" s="45">
        <f t="shared" si="187"/>
        <v>0</v>
      </c>
      <c r="AD629" s="45">
        <f t="shared" si="188"/>
        <v>0</v>
      </c>
      <c r="AE629" s="45">
        <f t="shared" si="189"/>
        <v>0</v>
      </c>
      <c r="AF629" s="45">
        <f t="shared" si="190"/>
        <v>0</v>
      </c>
      <c r="AG629" s="45">
        <f t="shared" si="191"/>
        <v>0</v>
      </c>
      <c r="AH629" s="45">
        <f t="shared" si="192"/>
        <v>0</v>
      </c>
      <c r="AI629" s="45">
        <f t="shared" si="193"/>
        <v>0</v>
      </c>
      <c r="AJ629" s="45">
        <f t="shared" si="194"/>
        <v>0</v>
      </c>
      <c r="AK629" s="45">
        <f t="shared" si="195"/>
        <v>0</v>
      </c>
      <c r="AL629" s="45">
        <f t="shared" si="196"/>
        <v>0</v>
      </c>
      <c r="AM629" s="45">
        <f t="shared" si="197"/>
        <v>0</v>
      </c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</row>
    <row r="630" spans="1:63">
      <c r="A630" s="43"/>
      <c r="B630" s="43"/>
      <c r="C630" s="101"/>
      <c r="D630" s="101"/>
      <c r="E630" s="101"/>
      <c r="F630" s="102"/>
      <c r="G630" s="103"/>
      <c r="H630" s="102"/>
      <c r="I630" s="102"/>
      <c r="J630" s="102"/>
      <c r="K630" s="102"/>
      <c r="L630" s="102" t="e">
        <f>IF(J630="WAT",IF(I630="PS","Pumped Storage","Hydro"),VLOOKUP(J630,Instructions!$E$3:$F$42,2,FALSE))</f>
        <v>#N/A</v>
      </c>
      <c r="M630" s="104"/>
      <c r="N630" s="104"/>
      <c r="O630" s="105"/>
      <c r="P630" s="45"/>
      <c r="Q630" s="45"/>
      <c r="R630" s="45">
        <f t="shared" si="178"/>
        <v>0</v>
      </c>
      <c r="S630" s="45">
        <f t="shared" si="200"/>
        <v>0</v>
      </c>
      <c r="T630" s="45">
        <f t="shared" si="200"/>
        <v>0</v>
      </c>
      <c r="U630" s="45">
        <f t="shared" si="179"/>
        <v>0</v>
      </c>
      <c r="V630" s="45">
        <f t="shared" si="180"/>
        <v>0</v>
      </c>
      <c r="W630" s="45">
        <f t="shared" si="181"/>
        <v>0</v>
      </c>
      <c r="X630" s="45">
        <f t="shared" si="182"/>
        <v>0</v>
      </c>
      <c r="Y630" s="45">
        <f t="shared" si="183"/>
        <v>0</v>
      </c>
      <c r="Z630" s="45">
        <f t="shared" si="184"/>
        <v>0</v>
      </c>
      <c r="AA630" s="45">
        <f t="shared" si="185"/>
        <v>0</v>
      </c>
      <c r="AB630" s="45">
        <f t="shared" si="186"/>
        <v>0</v>
      </c>
      <c r="AC630" s="45">
        <f t="shared" si="187"/>
        <v>0</v>
      </c>
      <c r="AD630" s="45">
        <f t="shared" si="188"/>
        <v>0</v>
      </c>
      <c r="AE630" s="45">
        <f t="shared" si="189"/>
        <v>0</v>
      </c>
      <c r="AF630" s="45">
        <f t="shared" si="190"/>
        <v>0</v>
      </c>
      <c r="AG630" s="45">
        <f t="shared" si="191"/>
        <v>0</v>
      </c>
      <c r="AH630" s="45">
        <f t="shared" si="192"/>
        <v>0</v>
      </c>
      <c r="AI630" s="45">
        <f t="shared" si="193"/>
        <v>0</v>
      </c>
      <c r="AJ630" s="45">
        <f t="shared" si="194"/>
        <v>0</v>
      </c>
      <c r="AK630" s="45">
        <f t="shared" si="195"/>
        <v>0</v>
      </c>
      <c r="AL630" s="45">
        <f t="shared" si="196"/>
        <v>0</v>
      </c>
      <c r="AM630" s="45">
        <f t="shared" si="197"/>
        <v>0</v>
      </c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</row>
    <row r="631" spans="1:63">
      <c r="A631" s="43"/>
      <c r="B631" s="43"/>
      <c r="C631" s="101"/>
      <c r="D631" s="101"/>
      <c r="E631" s="101"/>
      <c r="F631" s="102"/>
      <c r="G631" s="103"/>
      <c r="H631" s="102"/>
      <c r="I631" s="102"/>
      <c r="J631" s="102"/>
      <c r="K631" s="102"/>
      <c r="L631" s="102" t="e">
        <f>IF(J631="WAT",IF(I631="PS","Pumped Storage","Hydro"),VLOOKUP(J631,Instructions!$E$3:$F$42,2,FALSE))</f>
        <v>#N/A</v>
      </c>
      <c r="M631" s="104"/>
      <c r="N631" s="104"/>
      <c r="O631" s="105"/>
      <c r="P631" s="45"/>
      <c r="Q631" s="45"/>
      <c r="R631" s="45">
        <f t="shared" si="178"/>
        <v>0</v>
      </c>
      <c r="S631" s="45">
        <f t="shared" si="200"/>
        <v>0</v>
      </c>
      <c r="T631" s="45">
        <f t="shared" si="200"/>
        <v>0</v>
      </c>
      <c r="U631" s="45">
        <f t="shared" si="179"/>
        <v>0</v>
      </c>
      <c r="V631" s="45">
        <f t="shared" si="180"/>
        <v>0</v>
      </c>
      <c r="W631" s="45">
        <f t="shared" si="181"/>
        <v>0</v>
      </c>
      <c r="X631" s="45">
        <f t="shared" si="182"/>
        <v>0</v>
      </c>
      <c r="Y631" s="45">
        <f t="shared" si="183"/>
        <v>0</v>
      </c>
      <c r="Z631" s="45">
        <f t="shared" si="184"/>
        <v>0</v>
      </c>
      <c r="AA631" s="45">
        <f t="shared" si="185"/>
        <v>0</v>
      </c>
      <c r="AB631" s="45">
        <f t="shared" si="186"/>
        <v>0</v>
      </c>
      <c r="AC631" s="45">
        <f t="shared" si="187"/>
        <v>0</v>
      </c>
      <c r="AD631" s="45">
        <f t="shared" si="188"/>
        <v>0</v>
      </c>
      <c r="AE631" s="45">
        <f t="shared" si="189"/>
        <v>0</v>
      </c>
      <c r="AF631" s="45">
        <f t="shared" si="190"/>
        <v>0</v>
      </c>
      <c r="AG631" s="45">
        <f t="shared" si="191"/>
        <v>0</v>
      </c>
      <c r="AH631" s="45">
        <f t="shared" si="192"/>
        <v>0</v>
      </c>
      <c r="AI631" s="45">
        <f t="shared" si="193"/>
        <v>0</v>
      </c>
      <c r="AJ631" s="45">
        <f t="shared" si="194"/>
        <v>0</v>
      </c>
      <c r="AK631" s="45">
        <f t="shared" si="195"/>
        <v>0</v>
      </c>
      <c r="AL631" s="45">
        <f t="shared" si="196"/>
        <v>0</v>
      </c>
      <c r="AM631" s="45">
        <f t="shared" si="197"/>
        <v>0</v>
      </c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</row>
    <row r="632" spans="1:63">
      <c r="A632" s="43"/>
      <c r="B632" s="43"/>
      <c r="C632" s="101"/>
      <c r="D632" s="101"/>
      <c r="E632" s="101"/>
      <c r="F632" s="102"/>
      <c r="G632" s="103"/>
      <c r="H632" s="102"/>
      <c r="I632" s="102"/>
      <c r="J632" s="102"/>
      <c r="K632" s="102"/>
      <c r="L632" s="102" t="e">
        <f>IF(J632="WAT",IF(I632="PS","Pumped Storage","Hydro"),VLOOKUP(J632,Instructions!$E$3:$F$42,2,FALSE))</f>
        <v>#N/A</v>
      </c>
      <c r="M632" s="104"/>
      <c r="N632" s="104"/>
      <c r="O632" s="105"/>
      <c r="P632" s="45"/>
      <c r="Q632" s="45"/>
      <c r="R632" s="45">
        <f t="shared" si="178"/>
        <v>0</v>
      </c>
      <c r="S632" s="45">
        <f t="shared" si="200"/>
        <v>0</v>
      </c>
      <c r="T632" s="45">
        <f t="shared" si="200"/>
        <v>0</v>
      </c>
      <c r="U632" s="45">
        <f t="shared" si="179"/>
        <v>0</v>
      </c>
      <c r="V632" s="45">
        <f t="shared" si="180"/>
        <v>0</v>
      </c>
      <c r="W632" s="45">
        <f t="shared" si="181"/>
        <v>0</v>
      </c>
      <c r="X632" s="45">
        <f t="shared" si="182"/>
        <v>0</v>
      </c>
      <c r="Y632" s="45">
        <f t="shared" si="183"/>
        <v>0</v>
      </c>
      <c r="Z632" s="45">
        <f t="shared" si="184"/>
        <v>0</v>
      </c>
      <c r="AA632" s="45">
        <f t="shared" si="185"/>
        <v>0</v>
      </c>
      <c r="AB632" s="45">
        <f t="shared" si="186"/>
        <v>0</v>
      </c>
      <c r="AC632" s="45">
        <f t="shared" si="187"/>
        <v>0</v>
      </c>
      <c r="AD632" s="45">
        <f t="shared" si="188"/>
        <v>0</v>
      </c>
      <c r="AE632" s="45">
        <f t="shared" si="189"/>
        <v>0</v>
      </c>
      <c r="AF632" s="45">
        <f t="shared" si="190"/>
        <v>0</v>
      </c>
      <c r="AG632" s="45">
        <f t="shared" si="191"/>
        <v>0</v>
      </c>
      <c r="AH632" s="45">
        <f t="shared" si="192"/>
        <v>0</v>
      </c>
      <c r="AI632" s="45">
        <f t="shared" si="193"/>
        <v>0</v>
      </c>
      <c r="AJ632" s="45">
        <f t="shared" si="194"/>
        <v>0</v>
      </c>
      <c r="AK632" s="45">
        <f t="shared" si="195"/>
        <v>0</v>
      </c>
      <c r="AL632" s="45">
        <f t="shared" si="196"/>
        <v>0</v>
      </c>
      <c r="AM632" s="45">
        <f t="shared" si="197"/>
        <v>0</v>
      </c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</row>
    <row r="633" spans="1:63">
      <c r="A633" s="43"/>
      <c r="B633" s="43"/>
      <c r="C633" s="101"/>
      <c r="D633" s="101"/>
      <c r="E633" s="101"/>
      <c r="F633" s="102"/>
      <c r="G633" s="103"/>
      <c r="H633" s="102"/>
      <c r="I633" s="102"/>
      <c r="J633" s="102"/>
      <c r="K633" s="102"/>
      <c r="L633" s="102" t="e">
        <f>IF(J633="WAT",IF(I633="PS","Pumped Storage","Hydro"),VLOOKUP(J633,Instructions!$E$3:$F$42,2,FALSE))</f>
        <v>#N/A</v>
      </c>
      <c r="M633" s="104"/>
      <c r="N633" s="104"/>
      <c r="O633" s="105"/>
      <c r="P633" s="45"/>
      <c r="Q633" s="45"/>
      <c r="R633" s="45">
        <f t="shared" si="178"/>
        <v>0</v>
      </c>
      <c r="S633" s="45">
        <f t="shared" si="200"/>
        <v>0</v>
      </c>
      <c r="T633" s="45">
        <f t="shared" si="200"/>
        <v>0</v>
      </c>
      <c r="U633" s="45">
        <f t="shared" si="179"/>
        <v>0</v>
      </c>
      <c r="V633" s="45">
        <f t="shared" si="180"/>
        <v>0</v>
      </c>
      <c r="W633" s="45">
        <f t="shared" si="181"/>
        <v>0</v>
      </c>
      <c r="X633" s="45">
        <f t="shared" si="182"/>
        <v>0</v>
      </c>
      <c r="Y633" s="45">
        <f t="shared" si="183"/>
        <v>0</v>
      </c>
      <c r="Z633" s="45">
        <f t="shared" si="184"/>
        <v>0</v>
      </c>
      <c r="AA633" s="45">
        <f t="shared" si="185"/>
        <v>0</v>
      </c>
      <c r="AB633" s="45">
        <f t="shared" si="186"/>
        <v>0</v>
      </c>
      <c r="AC633" s="45">
        <f t="shared" si="187"/>
        <v>0</v>
      </c>
      <c r="AD633" s="45">
        <f t="shared" si="188"/>
        <v>0</v>
      </c>
      <c r="AE633" s="45">
        <f t="shared" si="189"/>
        <v>0</v>
      </c>
      <c r="AF633" s="45">
        <f t="shared" si="190"/>
        <v>0</v>
      </c>
      <c r="AG633" s="45">
        <f t="shared" si="191"/>
        <v>0</v>
      </c>
      <c r="AH633" s="45">
        <f t="shared" si="192"/>
        <v>0</v>
      </c>
      <c r="AI633" s="45">
        <f t="shared" si="193"/>
        <v>0</v>
      </c>
      <c r="AJ633" s="45">
        <f t="shared" si="194"/>
        <v>0</v>
      </c>
      <c r="AK633" s="45">
        <f t="shared" si="195"/>
        <v>0</v>
      </c>
      <c r="AL633" s="45">
        <f t="shared" si="196"/>
        <v>0</v>
      </c>
      <c r="AM633" s="45">
        <f t="shared" si="197"/>
        <v>0</v>
      </c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</row>
    <row r="634" spans="1:63">
      <c r="A634" s="43"/>
      <c r="B634" s="43"/>
      <c r="C634" s="101"/>
      <c r="D634" s="101"/>
      <c r="E634" s="101"/>
      <c r="F634" s="102"/>
      <c r="G634" s="103"/>
      <c r="H634" s="102"/>
      <c r="I634" s="102"/>
      <c r="J634" s="102"/>
      <c r="K634" s="102"/>
      <c r="L634" s="102" t="e">
        <f>IF(J634="WAT",IF(I634="PS","Pumped Storage","Hydro"),VLOOKUP(J634,Instructions!$E$3:$F$42,2,FALSE))</f>
        <v>#N/A</v>
      </c>
      <c r="M634" s="104"/>
      <c r="N634" s="104"/>
      <c r="O634" s="105"/>
      <c r="P634" s="45"/>
      <c r="Q634" s="45"/>
      <c r="R634" s="45">
        <f t="shared" si="178"/>
        <v>0</v>
      </c>
      <c r="S634" s="45">
        <f t="shared" si="200"/>
        <v>0</v>
      </c>
      <c r="T634" s="45">
        <f t="shared" si="200"/>
        <v>0</v>
      </c>
      <c r="U634" s="45">
        <f t="shared" si="179"/>
        <v>0</v>
      </c>
      <c r="V634" s="45">
        <f t="shared" si="180"/>
        <v>0</v>
      </c>
      <c r="W634" s="45">
        <f t="shared" si="181"/>
        <v>0</v>
      </c>
      <c r="X634" s="45">
        <f t="shared" si="182"/>
        <v>0</v>
      </c>
      <c r="Y634" s="45">
        <f t="shared" si="183"/>
        <v>0</v>
      </c>
      <c r="Z634" s="45">
        <f t="shared" si="184"/>
        <v>0</v>
      </c>
      <c r="AA634" s="45">
        <f t="shared" si="185"/>
        <v>0</v>
      </c>
      <c r="AB634" s="45">
        <f t="shared" si="186"/>
        <v>0</v>
      </c>
      <c r="AC634" s="45">
        <f t="shared" si="187"/>
        <v>0</v>
      </c>
      <c r="AD634" s="45">
        <f t="shared" si="188"/>
        <v>0</v>
      </c>
      <c r="AE634" s="45">
        <f t="shared" si="189"/>
        <v>0</v>
      </c>
      <c r="AF634" s="45">
        <f t="shared" si="190"/>
        <v>0</v>
      </c>
      <c r="AG634" s="45">
        <f t="shared" si="191"/>
        <v>0</v>
      </c>
      <c r="AH634" s="45">
        <f t="shared" si="192"/>
        <v>0</v>
      </c>
      <c r="AI634" s="45">
        <f t="shared" si="193"/>
        <v>0</v>
      </c>
      <c r="AJ634" s="45">
        <f t="shared" si="194"/>
        <v>0</v>
      </c>
      <c r="AK634" s="45">
        <f t="shared" si="195"/>
        <v>0</v>
      </c>
      <c r="AL634" s="45">
        <f t="shared" si="196"/>
        <v>0</v>
      </c>
      <c r="AM634" s="45">
        <f t="shared" si="197"/>
        <v>0</v>
      </c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</row>
    <row r="635" spans="1:63">
      <c r="A635" s="43"/>
      <c r="B635" s="43"/>
      <c r="C635" s="101"/>
      <c r="D635" s="101"/>
      <c r="E635" s="101"/>
      <c r="F635" s="102"/>
      <c r="G635" s="103"/>
      <c r="H635" s="102"/>
      <c r="I635" s="102"/>
      <c r="J635" s="102"/>
      <c r="K635" s="102"/>
      <c r="L635" s="102" t="e">
        <f>IF(J635="WAT",IF(I635="PS","Pumped Storage","Hydro"),VLOOKUP(J635,Instructions!$E$3:$F$42,2,FALSE))</f>
        <v>#N/A</v>
      </c>
      <c r="M635" s="104"/>
      <c r="N635" s="104"/>
      <c r="O635" s="105"/>
      <c r="P635" s="45"/>
      <c r="Q635" s="45"/>
      <c r="R635" s="45">
        <f t="shared" si="178"/>
        <v>0</v>
      </c>
      <c r="S635" s="45">
        <f t="shared" si="200"/>
        <v>0</v>
      </c>
      <c r="T635" s="45">
        <f t="shared" si="200"/>
        <v>0</v>
      </c>
      <c r="U635" s="45">
        <f t="shared" si="179"/>
        <v>0</v>
      </c>
      <c r="V635" s="45">
        <f t="shared" si="180"/>
        <v>0</v>
      </c>
      <c r="W635" s="45">
        <f t="shared" si="181"/>
        <v>0</v>
      </c>
      <c r="X635" s="45">
        <f t="shared" si="182"/>
        <v>0</v>
      </c>
      <c r="Y635" s="45">
        <f t="shared" si="183"/>
        <v>0</v>
      </c>
      <c r="Z635" s="45">
        <f t="shared" si="184"/>
        <v>0</v>
      </c>
      <c r="AA635" s="45">
        <f t="shared" si="185"/>
        <v>0</v>
      </c>
      <c r="AB635" s="45">
        <f t="shared" si="186"/>
        <v>0</v>
      </c>
      <c r="AC635" s="45">
        <f t="shared" si="187"/>
        <v>0</v>
      </c>
      <c r="AD635" s="45">
        <f t="shared" si="188"/>
        <v>0</v>
      </c>
      <c r="AE635" s="45">
        <f t="shared" si="189"/>
        <v>0</v>
      </c>
      <c r="AF635" s="45">
        <f t="shared" si="190"/>
        <v>0</v>
      </c>
      <c r="AG635" s="45">
        <f t="shared" si="191"/>
        <v>0</v>
      </c>
      <c r="AH635" s="45">
        <f t="shared" si="192"/>
        <v>0</v>
      </c>
      <c r="AI635" s="45">
        <f t="shared" si="193"/>
        <v>0</v>
      </c>
      <c r="AJ635" s="45">
        <f t="shared" si="194"/>
        <v>0</v>
      </c>
      <c r="AK635" s="45">
        <f t="shared" si="195"/>
        <v>0</v>
      </c>
      <c r="AL635" s="45">
        <f t="shared" si="196"/>
        <v>0</v>
      </c>
      <c r="AM635" s="45">
        <f t="shared" si="197"/>
        <v>0</v>
      </c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</row>
    <row r="636" spans="1:63">
      <c r="A636" s="43"/>
      <c r="B636" s="43"/>
      <c r="C636" s="101"/>
      <c r="D636" s="101"/>
      <c r="E636" s="101"/>
      <c r="F636" s="102"/>
      <c r="G636" s="103"/>
      <c r="H636" s="102"/>
      <c r="I636" s="102"/>
      <c r="J636" s="102"/>
      <c r="K636" s="102"/>
      <c r="L636" s="102" t="e">
        <f>IF(J636="WAT",IF(I636="PS","Pumped Storage","Hydro"),VLOOKUP(J636,Instructions!$E$3:$F$42,2,FALSE))</f>
        <v>#N/A</v>
      </c>
      <c r="M636" s="104"/>
      <c r="N636" s="104"/>
      <c r="O636" s="105"/>
      <c r="P636" s="45"/>
      <c r="Q636" s="45"/>
      <c r="R636" s="45">
        <f t="shared" si="178"/>
        <v>0</v>
      </c>
      <c r="S636" s="45">
        <f t="shared" si="200"/>
        <v>0</v>
      </c>
      <c r="T636" s="45">
        <f t="shared" si="200"/>
        <v>0</v>
      </c>
      <c r="U636" s="45">
        <f t="shared" si="179"/>
        <v>0</v>
      </c>
      <c r="V636" s="45">
        <f t="shared" si="180"/>
        <v>0</v>
      </c>
      <c r="W636" s="45">
        <f t="shared" si="181"/>
        <v>0</v>
      </c>
      <c r="X636" s="45">
        <f t="shared" si="182"/>
        <v>0</v>
      </c>
      <c r="Y636" s="45">
        <f t="shared" si="183"/>
        <v>0</v>
      </c>
      <c r="Z636" s="45">
        <f t="shared" si="184"/>
        <v>0</v>
      </c>
      <c r="AA636" s="45">
        <f t="shared" si="185"/>
        <v>0</v>
      </c>
      <c r="AB636" s="45">
        <f t="shared" si="186"/>
        <v>0</v>
      </c>
      <c r="AC636" s="45">
        <f t="shared" si="187"/>
        <v>0</v>
      </c>
      <c r="AD636" s="45">
        <f t="shared" si="188"/>
        <v>0</v>
      </c>
      <c r="AE636" s="45">
        <f t="shared" si="189"/>
        <v>0</v>
      </c>
      <c r="AF636" s="45">
        <f t="shared" si="190"/>
        <v>0</v>
      </c>
      <c r="AG636" s="45">
        <f t="shared" si="191"/>
        <v>0</v>
      </c>
      <c r="AH636" s="45">
        <f t="shared" si="192"/>
        <v>0</v>
      </c>
      <c r="AI636" s="45">
        <f t="shared" si="193"/>
        <v>0</v>
      </c>
      <c r="AJ636" s="45">
        <f t="shared" si="194"/>
        <v>0</v>
      </c>
      <c r="AK636" s="45">
        <f t="shared" si="195"/>
        <v>0</v>
      </c>
      <c r="AL636" s="45">
        <f t="shared" si="196"/>
        <v>0</v>
      </c>
      <c r="AM636" s="45">
        <f t="shared" si="197"/>
        <v>0</v>
      </c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</row>
    <row r="637" spans="1:63">
      <c r="A637" s="43"/>
      <c r="B637" s="43"/>
      <c r="C637" s="101"/>
      <c r="D637" s="101"/>
      <c r="E637" s="101"/>
      <c r="F637" s="102"/>
      <c r="G637" s="103"/>
      <c r="H637" s="102"/>
      <c r="I637" s="102"/>
      <c r="J637" s="102"/>
      <c r="K637" s="102"/>
      <c r="L637" s="102" t="e">
        <f>IF(J637="WAT",IF(I637="PS","Pumped Storage","Hydro"),VLOOKUP(J637,Instructions!$E$3:$F$42,2,FALSE))</f>
        <v>#N/A</v>
      </c>
      <c r="M637" s="104"/>
      <c r="N637" s="104"/>
      <c r="O637" s="105"/>
      <c r="P637" s="45"/>
      <c r="Q637" s="45"/>
      <c r="R637" s="45">
        <f t="shared" si="178"/>
        <v>0</v>
      </c>
      <c r="S637" s="45">
        <f t="shared" si="200"/>
        <v>0</v>
      </c>
      <c r="T637" s="45">
        <f t="shared" si="200"/>
        <v>0</v>
      </c>
      <c r="U637" s="45">
        <f t="shared" si="179"/>
        <v>0</v>
      </c>
      <c r="V637" s="45">
        <f t="shared" si="180"/>
        <v>0</v>
      </c>
      <c r="W637" s="45">
        <f t="shared" si="181"/>
        <v>0</v>
      </c>
      <c r="X637" s="45">
        <f t="shared" si="182"/>
        <v>0</v>
      </c>
      <c r="Y637" s="45">
        <f t="shared" si="183"/>
        <v>0</v>
      </c>
      <c r="Z637" s="45">
        <f t="shared" si="184"/>
        <v>0</v>
      </c>
      <c r="AA637" s="45">
        <f t="shared" si="185"/>
        <v>0</v>
      </c>
      <c r="AB637" s="45">
        <f t="shared" si="186"/>
        <v>0</v>
      </c>
      <c r="AC637" s="45">
        <f t="shared" si="187"/>
        <v>0</v>
      </c>
      <c r="AD637" s="45">
        <f t="shared" si="188"/>
        <v>0</v>
      </c>
      <c r="AE637" s="45">
        <f t="shared" si="189"/>
        <v>0</v>
      </c>
      <c r="AF637" s="45">
        <f t="shared" si="190"/>
        <v>0</v>
      </c>
      <c r="AG637" s="45">
        <f t="shared" si="191"/>
        <v>0</v>
      </c>
      <c r="AH637" s="45">
        <f t="shared" si="192"/>
        <v>0</v>
      </c>
      <c r="AI637" s="45">
        <f t="shared" si="193"/>
        <v>0</v>
      </c>
      <c r="AJ637" s="45">
        <f t="shared" si="194"/>
        <v>0</v>
      </c>
      <c r="AK637" s="45">
        <f t="shared" si="195"/>
        <v>0</v>
      </c>
      <c r="AL637" s="45">
        <f t="shared" si="196"/>
        <v>0</v>
      </c>
      <c r="AM637" s="45">
        <f t="shared" si="197"/>
        <v>0</v>
      </c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</row>
    <row r="638" spans="1:63">
      <c r="A638" s="43"/>
      <c r="B638" s="43"/>
      <c r="C638" s="101"/>
      <c r="D638" s="101"/>
      <c r="E638" s="101"/>
      <c r="F638" s="102"/>
      <c r="G638" s="103"/>
      <c r="H638" s="102"/>
      <c r="I638" s="102"/>
      <c r="J638" s="102"/>
      <c r="K638" s="102"/>
      <c r="L638" s="102" t="e">
        <f>IF(J638="WAT",IF(I638="PS","Pumped Storage","Hydro"),VLOOKUP(J638,Instructions!$E$3:$F$42,2,FALSE))</f>
        <v>#N/A</v>
      </c>
      <c r="M638" s="104"/>
      <c r="N638" s="104"/>
      <c r="O638" s="105"/>
      <c r="P638" s="45"/>
      <c r="Q638" s="45"/>
      <c r="R638" s="45">
        <f t="shared" si="178"/>
        <v>0</v>
      </c>
      <c r="S638" s="45">
        <f t="shared" si="200"/>
        <v>0</v>
      </c>
      <c r="T638" s="45">
        <f t="shared" si="200"/>
        <v>0</v>
      </c>
      <c r="U638" s="45">
        <f t="shared" si="179"/>
        <v>0</v>
      </c>
      <c r="V638" s="45">
        <f t="shared" si="180"/>
        <v>0</v>
      </c>
      <c r="W638" s="45">
        <f t="shared" si="181"/>
        <v>0</v>
      </c>
      <c r="X638" s="45">
        <f t="shared" si="182"/>
        <v>0</v>
      </c>
      <c r="Y638" s="45">
        <f t="shared" si="183"/>
        <v>0</v>
      </c>
      <c r="Z638" s="45">
        <f t="shared" si="184"/>
        <v>0</v>
      </c>
      <c r="AA638" s="45">
        <f t="shared" si="185"/>
        <v>0</v>
      </c>
      <c r="AB638" s="45">
        <f t="shared" si="186"/>
        <v>0</v>
      </c>
      <c r="AC638" s="45">
        <f t="shared" si="187"/>
        <v>0</v>
      </c>
      <c r="AD638" s="45">
        <f t="shared" si="188"/>
        <v>0</v>
      </c>
      <c r="AE638" s="45">
        <f t="shared" si="189"/>
        <v>0</v>
      </c>
      <c r="AF638" s="45">
        <f t="shared" si="190"/>
        <v>0</v>
      </c>
      <c r="AG638" s="45">
        <f t="shared" si="191"/>
        <v>0</v>
      </c>
      <c r="AH638" s="45">
        <f t="shared" si="192"/>
        <v>0</v>
      </c>
      <c r="AI638" s="45">
        <f t="shared" si="193"/>
        <v>0</v>
      </c>
      <c r="AJ638" s="45">
        <f t="shared" si="194"/>
        <v>0</v>
      </c>
      <c r="AK638" s="45">
        <f t="shared" si="195"/>
        <v>0</v>
      </c>
      <c r="AL638" s="45">
        <f t="shared" si="196"/>
        <v>0</v>
      </c>
      <c r="AM638" s="45">
        <f t="shared" si="197"/>
        <v>0</v>
      </c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</row>
    <row r="639" spans="1:63">
      <c r="A639" s="43"/>
      <c r="B639" s="43"/>
      <c r="C639" s="101"/>
      <c r="D639" s="101"/>
      <c r="E639" s="101"/>
      <c r="F639" s="102"/>
      <c r="G639" s="103"/>
      <c r="H639" s="102"/>
      <c r="I639" s="102"/>
      <c r="J639" s="102"/>
      <c r="K639" s="102"/>
      <c r="L639" s="102" t="e">
        <f>IF(J639="WAT",IF(I639="PS","Pumped Storage","Hydro"),VLOOKUP(J639,Instructions!$E$3:$F$42,2,FALSE))</f>
        <v>#N/A</v>
      </c>
      <c r="M639" s="104"/>
      <c r="N639" s="104"/>
      <c r="O639" s="105"/>
      <c r="P639" s="45"/>
      <c r="Q639" s="45"/>
      <c r="R639" s="45">
        <f t="shared" si="178"/>
        <v>0</v>
      </c>
      <c r="S639" s="45">
        <f t="shared" si="200"/>
        <v>0</v>
      </c>
      <c r="T639" s="45">
        <f t="shared" si="200"/>
        <v>0</v>
      </c>
      <c r="U639" s="45">
        <f t="shared" si="179"/>
        <v>0</v>
      </c>
      <c r="V639" s="45">
        <f t="shared" si="180"/>
        <v>0</v>
      </c>
      <c r="W639" s="45">
        <f t="shared" si="181"/>
        <v>0</v>
      </c>
      <c r="X639" s="45">
        <f t="shared" si="182"/>
        <v>0</v>
      </c>
      <c r="Y639" s="45">
        <f t="shared" si="183"/>
        <v>0</v>
      </c>
      <c r="Z639" s="45">
        <f t="shared" si="184"/>
        <v>0</v>
      </c>
      <c r="AA639" s="45">
        <f t="shared" si="185"/>
        <v>0</v>
      </c>
      <c r="AB639" s="45">
        <f t="shared" si="186"/>
        <v>0</v>
      </c>
      <c r="AC639" s="45">
        <f t="shared" si="187"/>
        <v>0</v>
      </c>
      <c r="AD639" s="45">
        <f t="shared" si="188"/>
        <v>0</v>
      </c>
      <c r="AE639" s="45">
        <f t="shared" si="189"/>
        <v>0</v>
      </c>
      <c r="AF639" s="45">
        <f t="shared" si="190"/>
        <v>0</v>
      </c>
      <c r="AG639" s="45">
        <f t="shared" si="191"/>
        <v>0</v>
      </c>
      <c r="AH639" s="45">
        <f t="shared" si="192"/>
        <v>0</v>
      </c>
      <c r="AI639" s="45">
        <f t="shared" si="193"/>
        <v>0</v>
      </c>
      <c r="AJ639" s="45">
        <f t="shared" si="194"/>
        <v>0</v>
      </c>
      <c r="AK639" s="45">
        <f t="shared" si="195"/>
        <v>0</v>
      </c>
      <c r="AL639" s="45">
        <f t="shared" si="196"/>
        <v>0</v>
      </c>
      <c r="AM639" s="45">
        <f t="shared" si="197"/>
        <v>0</v>
      </c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</row>
    <row r="640" spans="1:63">
      <c r="A640" s="43"/>
      <c r="B640" s="43"/>
      <c r="C640" s="101"/>
      <c r="D640" s="101"/>
      <c r="E640" s="101"/>
      <c r="F640" s="102"/>
      <c r="G640" s="103"/>
      <c r="H640" s="102"/>
      <c r="I640" s="102"/>
      <c r="J640" s="102"/>
      <c r="K640" s="102"/>
      <c r="L640" s="102" t="e">
        <f>IF(J640="WAT",IF(I640="PS","Pumped Storage","Hydro"),VLOOKUP(J640,Instructions!$E$3:$F$42,2,FALSE))</f>
        <v>#N/A</v>
      </c>
      <c r="M640" s="104"/>
      <c r="N640" s="104"/>
      <c r="O640" s="105"/>
      <c r="P640" s="45"/>
      <c r="Q640" s="45"/>
      <c r="R640" s="45">
        <f t="shared" si="178"/>
        <v>0</v>
      </c>
      <c r="S640" s="45">
        <f t="shared" si="200"/>
        <v>0</v>
      </c>
      <c r="T640" s="45">
        <f t="shared" si="200"/>
        <v>0</v>
      </c>
      <c r="U640" s="45">
        <f t="shared" si="179"/>
        <v>0</v>
      </c>
      <c r="V640" s="45">
        <f t="shared" si="180"/>
        <v>0</v>
      </c>
      <c r="W640" s="45">
        <f t="shared" si="181"/>
        <v>0</v>
      </c>
      <c r="X640" s="45">
        <f t="shared" si="182"/>
        <v>0</v>
      </c>
      <c r="Y640" s="45">
        <f t="shared" si="183"/>
        <v>0</v>
      </c>
      <c r="Z640" s="45">
        <f t="shared" si="184"/>
        <v>0</v>
      </c>
      <c r="AA640" s="45">
        <f t="shared" si="185"/>
        <v>0</v>
      </c>
      <c r="AB640" s="45">
        <f t="shared" si="186"/>
        <v>0</v>
      </c>
      <c r="AC640" s="45">
        <f t="shared" si="187"/>
        <v>0</v>
      </c>
      <c r="AD640" s="45">
        <f t="shared" si="188"/>
        <v>0</v>
      </c>
      <c r="AE640" s="45">
        <f t="shared" si="189"/>
        <v>0</v>
      </c>
      <c r="AF640" s="45">
        <f t="shared" si="190"/>
        <v>0</v>
      </c>
      <c r="AG640" s="45">
        <f t="shared" si="191"/>
        <v>0</v>
      </c>
      <c r="AH640" s="45">
        <f t="shared" si="192"/>
        <v>0</v>
      </c>
      <c r="AI640" s="45">
        <f t="shared" si="193"/>
        <v>0</v>
      </c>
      <c r="AJ640" s="45">
        <f t="shared" si="194"/>
        <v>0</v>
      </c>
      <c r="AK640" s="45">
        <f t="shared" si="195"/>
        <v>0</v>
      </c>
      <c r="AL640" s="45">
        <f t="shared" si="196"/>
        <v>0</v>
      </c>
      <c r="AM640" s="45">
        <f t="shared" si="197"/>
        <v>0</v>
      </c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</row>
    <row r="641" spans="1:63">
      <c r="A641" s="43"/>
      <c r="B641" s="43"/>
      <c r="C641" s="101"/>
      <c r="D641" s="101"/>
      <c r="E641" s="101"/>
      <c r="F641" s="102"/>
      <c r="G641" s="103"/>
      <c r="H641" s="102"/>
      <c r="I641" s="102"/>
      <c r="J641" s="102"/>
      <c r="K641" s="102"/>
      <c r="L641" s="102" t="e">
        <f>IF(J641="WAT",IF(I641="PS","Pumped Storage","Hydro"),VLOOKUP(J641,Instructions!$E$3:$F$42,2,FALSE))</f>
        <v>#N/A</v>
      </c>
      <c r="M641" s="104"/>
      <c r="N641" s="104"/>
      <c r="O641" s="105"/>
      <c r="P641" s="45"/>
      <c r="Q641" s="45"/>
      <c r="R641" s="45">
        <f t="shared" si="178"/>
        <v>0</v>
      </c>
      <c r="S641" s="45">
        <f t="shared" si="200"/>
        <v>0</v>
      </c>
      <c r="T641" s="45">
        <f t="shared" si="200"/>
        <v>0</v>
      </c>
      <c r="U641" s="45">
        <f t="shared" si="179"/>
        <v>0</v>
      </c>
      <c r="V641" s="45">
        <f t="shared" si="180"/>
        <v>0</v>
      </c>
      <c r="W641" s="45">
        <f t="shared" si="181"/>
        <v>0</v>
      </c>
      <c r="X641" s="45">
        <f t="shared" si="182"/>
        <v>0</v>
      </c>
      <c r="Y641" s="45">
        <f t="shared" si="183"/>
        <v>0</v>
      </c>
      <c r="Z641" s="45">
        <f t="shared" si="184"/>
        <v>0</v>
      </c>
      <c r="AA641" s="45">
        <f t="shared" si="185"/>
        <v>0</v>
      </c>
      <c r="AB641" s="45">
        <f t="shared" si="186"/>
        <v>0</v>
      </c>
      <c r="AC641" s="45">
        <f t="shared" si="187"/>
        <v>0</v>
      </c>
      <c r="AD641" s="45">
        <f t="shared" si="188"/>
        <v>0</v>
      </c>
      <c r="AE641" s="45">
        <f t="shared" si="189"/>
        <v>0</v>
      </c>
      <c r="AF641" s="45">
        <f t="shared" si="190"/>
        <v>0</v>
      </c>
      <c r="AG641" s="45">
        <f t="shared" si="191"/>
        <v>0</v>
      </c>
      <c r="AH641" s="45">
        <f t="shared" si="192"/>
        <v>0</v>
      </c>
      <c r="AI641" s="45">
        <f t="shared" si="193"/>
        <v>0</v>
      </c>
      <c r="AJ641" s="45">
        <f t="shared" si="194"/>
        <v>0</v>
      </c>
      <c r="AK641" s="45">
        <f t="shared" si="195"/>
        <v>0</v>
      </c>
      <c r="AL641" s="45">
        <f t="shared" si="196"/>
        <v>0</v>
      </c>
      <c r="AM641" s="45">
        <f t="shared" si="197"/>
        <v>0</v>
      </c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</row>
    <row r="642" spans="1:63">
      <c r="A642" s="43"/>
      <c r="B642" s="43"/>
      <c r="C642" s="101"/>
      <c r="D642" s="101"/>
      <c r="E642" s="101"/>
      <c r="F642" s="102"/>
      <c r="G642" s="103"/>
      <c r="H642" s="102"/>
      <c r="I642" s="102"/>
      <c r="J642" s="102"/>
      <c r="K642" s="102"/>
      <c r="L642" s="102" t="e">
        <f>IF(J642="WAT",IF(I642="PS","Pumped Storage","Hydro"),VLOOKUP(J642,Instructions!$E$3:$F$42,2,FALSE))</f>
        <v>#N/A</v>
      </c>
      <c r="M642" s="104"/>
      <c r="N642" s="104"/>
      <c r="O642" s="105"/>
      <c r="P642" s="45"/>
      <c r="Q642" s="45"/>
      <c r="R642" s="45">
        <f t="shared" si="178"/>
        <v>0</v>
      </c>
      <c r="S642" s="45">
        <f t="shared" si="200"/>
        <v>0</v>
      </c>
      <c r="T642" s="45">
        <f t="shared" si="200"/>
        <v>0</v>
      </c>
      <c r="U642" s="45">
        <f t="shared" si="179"/>
        <v>0</v>
      </c>
      <c r="V642" s="45">
        <f t="shared" si="180"/>
        <v>0</v>
      </c>
      <c r="W642" s="45">
        <f t="shared" si="181"/>
        <v>0</v>
      </c>
      <c r="X642" s="45">
        <f t="shared" si="182"/>
        <v>0</v>
      </c>
      <c r="Y642" s="45">
        <f t="shared" si="183"/>
        <v>0</v>
      </c>
      <c r="Z642" s="45">
        <f t="shared" si="184"/>
        <v>0</v>
      </c>
      <c r="AA642" s="45">
        <f t="shared" si="185"/>
        <v>0</v>
      </c>
      <c r="AB642" s="45">
        <f t="shared" si="186"/>
        <v>0</v>
      </c>
      <c r="AC642" s="45">
        <f t="shared" si="187"/>
        <v>0</v>
      </c>
      <c r="AD642" s="45">
        <f t="shared" si="188"/>
        <v>0</v>
      </c>
      <c r="AE642" s="45">
        <f t="shared" si="189"/>
        <v>0</v>
      </c>
      <c r="AF642" s="45">
        <f t="shared" si="190"/>
        <v>0</v>
      </c>
      <c r="AG642" s="45">
        <f t="shared" si="191"/>
        <v>0</v>
      </c>
      <c r="AH642" s="45">
        <f t="shared" si="192"/>
        <v>0</v>
      </c>
      <c r="AI642" s="45">
        <f t="shared" si="193"/>
        <v>0</v>
      </c>
      <c r="AJ642" s="45">
        <f t="shared" si="194"/>
        <v>0</v>
      </c>
      <c r="AK642" s="45">
        <f t="shared" si="195"/>
        <v>0</v>
      </c>
      <c r="AL642" s="45">
        <f t="shared" si="196"/>
        <v>0</v>
      </c>
      <c r="AM642" s="45">
        <f t="shared" si="197"/>
        <v>0</v>
      </c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</row>
    <row r="643" spans="1:63">
      <c r="A643" s="43"/>
      <c r="B643" s="43"/>
      <c r="C643" s="101"/>
      <c r="D643" s="101"/>
      <c r="E643" s="101"/>
      <c r="F643" s="102"/>
      <c r="G643" s="103"/>
      <c r="H643" s="102"/>
      <c r="I643" s="102"/>
      <c r="J643" s="102"/>
      <c r="K643" s="102"/>
      <c r="L643" s="102" t="e">
        <f>IF(J643="WAT",IF(I643="PS","Pumped Storage","Hydro"),VLOOKUP(J643,Instructions!$E$3:$F$42,2,FALSE))</f>
        <v>#N/A</v>
      </c>
      <c r="M643" s="104"/>
      <c r="N643" s="104"/>
      <c r="O643" s="105"/>
      <c r="P643" s="45"/>
      <c r="Q643" s="45"/>
      <c r="R643" s="45">
        <f t="shared" si="178"/>
        <v>0</v>
      </c>
      <c r="S643" s="45">
        <f t="shared" ref="S643:T662" si="201">R643</f>
        <v>0</v>
      </c>
      <c r="T643" s="45">
        <f t="shared" si="201"/>
        <v>0</v>
      </c>
      <c r="U643" s="45">
        <f t="shared" si="179"/>
        <v>0</v>
      </c>
      <c r="V643" s="45">
        <f t="shared" si="180"/>
        <v>0</v>
      </c>
      <c r="W643" s="45">
        <f t="shared" si="181"/>
        <v>0</v>
      </c>
      <c r="X643" s="45">
        <f t="shared" si="182"/>
        <v>0</v>
      </c>
      <c r="Y643" s="45">
        <f t="shared" si="183"/>
        <v>0</v>
      </c>
      <c r="Z643" s="45">
        <f t="shared" si="184"/>
        <v>0</v>
      </c>
      <c r="AA643" s="45">
        <f t="shared" si="185"/>
        <v>0</v>
      </c>
      <c r="AB643" s="45">
        <f t="shared" si="186"/>
        <v>0</v>
      </c>
      <c r="AC643" s="45">
        <f t="shared" si="187"/>
        <v>0</v>
      </c>
      <c r="AD643" s="45">
        <f t="shared" si="188"/>
        <v>0</v>
      </c>
      <c r="AE643" s="45">
        <f t="shared" si="189"/>
        <v>0</v>
      </c>
      <c r="AF643" s="45">
        <f t="shared" si="190"/>
        <v>0</v>
      </c>
      <c r="AG643" s="45">
        <f t="shared" si="191"/>
        <v>0</v>
      </c>
      <c r="AH643" s="45">
        <f t="shared" si="192"/>
        <v>0</v>
      </c>
      <c r="AI643" s="45">
        <f t="shared" si="193"/>
        <v>0</v>
      </c>
      <c r="AJ643" s="45">
        <f t="shared" si="194"/>
        <v>0</v>
      </c>
      <c r="AK643" s="45">
        <f t="shared" si="195"/>
        <v>0</v>
      </c>
      <c r="AL643" s="45">
        <f t="shared" si="196"/>
        <v>0</v>
      </c>
      <c r="AM643" s="45">
        <f t="shared" si="197"/>
        <v>0</v>
      </c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</row>
    <row r="644" spans="1:63">
      <c r="A644" s="43"/>
      <c r="B644" s="43"/>
      <c r="C644" s="101"/>
      <c r="D644" s="101"/>
      <c r="E644" s="101"/>
      <c r="F644" s="102"/>
      <c r="G644" s="103"/>
      <c r="H644" s="102"/>
      <c r="I644" s="102"/>
      <c r="J644" s="102"/>
      <c r="K644" s="102"/>
      <c r="L644" s="102" t="e">
        <f>IF(J644="WAT",IF(I644="PS","Pumped Storage","Hydro"),VLOOKUP(J644,Instructions!$E$3:$F$42,2,FALSE))</f>
        <v>#N/A</v>
      </c>
      <c r="M644" s="104"/>
      <c r="N644" s="104"/>
      <c r="O644" s="105"/>
      <c r="P644" s="45"/>
      <c r="Q644" s="45"/>
      <c r="R644" s="45">
        <f t="shared" ref="R644:R707" si="202">P644</f>
        <v>0</v>
      </c>
      <c r="S644" s="45">
        <f t="shared" si="201"/>
        <v>0</v>
      </c>
      <c r="T644" s="45">
        <f t="shared" si="201"/>
        <v>0</v>
      </c>
      <c r="U644" s="45">
        <f t="shared" ref="U644:U707" si="203">T644</f>
        <v>0</v>
      </c>
      <c r="V644" s="45">
        <f t="shared" ref="V644:V707" si="204">U644</f>
        <v>0</v>
      </c>
      <c r="W644" s="45">
        <f t="shared" ref="W644:W707" si="205">V644</f>
        <v>0</v>
      </c>
      <c r="X644" s="45">
        <f t="shared" ref="X644:X707" si="206">W644</f>
        <v>0</v>
      </c>
      <c r="Y644" s="45">
        <f t="shared" ref="Y644:Y707" si="207">X644</f>
        <v>0</v>
      </c>
      <c r="Z644" s="45">
        <f t="shared" ref="Z644:Z707" si="208">Y644</f>
        <v>0</v>
      </c>
      <c r="AA644" s="45">
        <f t="shared" ref="AA644:AA707" si="209">Z644</f>
        <v>0</v>
      </c>
      <c r="AB644" s="45">
        <f t="shared" ref="AB644:AB707" si="210">AA644</f>
        <v>0</v>
      </c>
      <c r="AC644" s="45">
        <f t="shared" ref="AC644:AC707" si="211">Q644</f>
        <v>0</v>
      </c>
      <c r="AD644" s="45">
        <f t="shared" ref="AD644:AD707" si="212">AC644</f>
        <v>0</v>
      </c>
      <c r="AE644" s="45">
        <f t="shared" ref="AE644:AE707" si="213">AD644</f>
        <v>0</v>
      </c>
      <c r="AF644" s="45">
        <f t="shared" ref="AF644:AF707" si="214">AE644</f>
        <v>0</v>
      </c>
      <c r="AG644" s="45">
        <f t="shared" ref="AG644:AG707" si="215">AF644</f>
        <v>0</v>
      </c>
      <c r="AH644" s="45">
        <f t="shared" ref="AH644:AH707" si="216">AG644</f>
        <v>0</v>
      </c>
      <c r="AI644" s="45">
        <f t="shared" ref="AI644:AI707" si="217">AH644</f>
        <v>0</v>
      </c>
      <c r="AJ644" s="45">
        <f t="shared" ref="AJ644:AJ707" si="218">AI644</f>
        <v>0</v>
      </c>
      <c r="AK644" s="45">
        <f t="shared" ref="AK644:AK707" si="219">AJ644</f>
        <v>0</v>
      </c>
      <c r="AL644" s="45">
        <f t="shared" ref="AL644:AL707" si="220">AK644</f>
        <v>0</v>
      </c>
      <c r="AM644" s="45">
        <f t="shared" ref="AM644:AM707" si="221">AL644</f>
        <v>0</v>
      </c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</row>
    <row r="645" spans="1:63">
      <c r="A645" s="43"/>
      <c r="B645" s="43"/>
      <c r="C645" s="101"/>
      <c r="D645" s="101"/>
      <c r="E645" s="101"/>
      <c r="F645" s="102"/>
      <c r="G645" s="103"/>
      <c r="H645" s="102"/>
      <c r="I645" s="102"/>
      <c r="J645" s="102"/>
      <c r="K645" s="102"/>
      <c r="L645" s="102" t="e">
        <f>IF(J645="WAT",IF(I645="PS","Pumped Storage","Hydro"),VLOOKUP(J645,Instructions!$E$3:$F$42,2,FALSE))</f>
        <v>#N/A</v>
      </c>
      <c r="M645" s="104"/>
      <c r="N645" s="104"/>
      <c r="O645" s="105"/>
      <c r="P645" s="45"/>
      <c r="Q645" s="45"/>
      <c r="R645" s="45">
        <f t="shared" si="202"/>
        <v>0</v>
      </c>
      <c r="S645" s="45">
        <f t="shared" si="201"/>
        <v>0</v>
      </c>
      <c r="T645" s="45">
        <f t="shared" si="201"/>
        <v>0</v>
      </c>
      <c r="U645" s="45">
        <f t="shared" si="203"/>
        <v>0</v>
      </c>
      <c r="V645" s="45">
        <f t="shared" si="204"/>
        <v>0</v>
      </c>
      <c r="W645" s="45">
        <f t="shared" si="205"/>
        <v>0</v>
      </c>
      <c r="X645" s="45">
        <f t="shared" si="206"/>
        <v>0</v>
      </c>
      <c r="Y645" s="45">
        <f t="shared" si="207"/>
        <v>0</v>
      </c>
      <c r="Z645" s="45">
        <f t="shared" si="208"/>
        <v>0</v>
      </c>
      <c r="AA645" s="45">
        <f t="shared" si="209"/>
        <v>0</v>
      </c>
      <c r="AB645" s="45">
        <f t="shared" si="210"/>
        <v>0</v>
      </c>
      <c r="AC645" s="45">
        <f t="shared" si="211"/>
        <v>0</v>
      </c>
      <c r="AD645" s="45">
        <f t="shared" si="212"/>
        <v>0</v>
      </c>
      <c r="AE645" s="45">
        <f t="shared" si="213"/>
        <v>0</v>
      </c>
      <c r="AF645" s="45">
        <f t="shared" si="214"/>
        <v>0</v>
      </c>
      <c r="AG645" s="45">
        <f t="shared" si="215"/>
        <v>0</v>
      </c>
      <c r="AH645" s="45">
        <f t="shared" si="216"/>
        <v>0</v>
      </c>
      <c r="AI645" s="45">
        <f t="shared" si="217"/>
        <v>0</v>
      </c>
      <c r="AJ645" s="45">
        <f t="shared" si="218"/>
        <v>0</v>
      </c>
      <c r="AK645" s="45">
        <f t="shared" si="219"/>
        <v>0</v>
      </c>
      <c r="AL645" s="45">
        <f t="shared" si="220"/>
        <v>0</v>
      </c>
      <c r="AM645" s="45">
        <f t="shared" si="221"/>
        <v>0</v>
      </c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</row>
    <row r="646" spans="1:63">
      <c r="A646" s="43"/>
      <c r="B646" s="43"/>
      <c r="C646" s="101"/>
      <c r="D646" s="101"/>
      <c r="E646" s="101"/>
      <c r="F646" s="102"/>
      <c r="G646" s="103"/>
      <c r="H646" s="102"/>
      <c r="I646" s="102"/>
      <c r="J646" s="102"/>
      <c r="K646" s="102"/>
      <c r="L646" s="102" t="e">
        <f>IF(J646="WAT",IF(I646="PS","Pumped Storage","Hydro"),VLOOKUP(J646,Instructions!$E$3:$F$42,2,FALSE))</f>
        <v>#N/A</v>
      </c>
      <c r="M646" s="104"/>
      <c r="N646" s="104"/>
      <c r="O646" s="105"/>
      <c r="P646" s="45"/>
      <c r="Q646" s="45"/>
      <c r="R646" s="45">
        <f t="shared" si="202"/>
        <v>0</v>
      </c>
      <c r="S646" s="45">
        <f t="shared" si="201"/>
        <v>0</v>
      </c>
      <c r="T646" s="45">
        <f t="shared" si="201"/>
        <v>0</v>
      </c>
      <c r="U646" s="45">
        <f t="shared" si="203"/>
        <v>0</v>
      </c>
      <c r="V646" s="45">
        <f t="shared" si="204"/>
        <v>0</v>
      </c>
      <c r="W646" s="45">
        <f t="shared" si="205"/>
        <v>0</v>
      </c>
      <c r="X646" s="45">
        <f t="shared" si="206"/>
        <v>0</v>
      </c>
      <c r="Y646" s="45">
        <f t="shared" si="207"/>
        <v>0</v>
      </c>
      <c r="Z646" s="45">
        <f t="shared" si="208"/>
        <v>0</v>
      </c>
      <c r="AA646" s="45">
        <f t="shared" si="209"/>
        <v>0</v>
      </c>
      <c r="AB646" s="45">
        <f t="shared" si="210"/>
        <v>0</v>
      </c>
      <c r="AC646" s="45">
        <f t="shared" si="211"/>
        <v>0</v>
      </c>
      <c r="AD646" s="45">
        <f t="shared" si="212"/>
        <v>0</v>
      </c>
      <c r="AE646" s="45">
        <f t="shared" si="213"/>
        <v>0</v>
      </c>
      <c r="AF646" s="45">
        <f t="shared" si="214"/>
        <v>0</v>
      </c>
      <c r="AG646" s="45">
        <f t="shared" si="215"/>
        <v>0</v>
      </c>
      <c r="AH646" s="45">
        <f t="shared" si="216"/>
        <v>0</v>
      </c>
      <c r="AI646" s="45">
        <f t="shared" si="217"/>
        <v>0</v>
      </c>
      <c r="AJ646" s="45">
        <f t="shared" si="218"/>
        <v>0</v>
      </c>
      <c r="AK646" s="45">
        <f t="shared" si="219"/>
        <v>0</v>
      </c>
      <c r="AL646" s="45">
        <f t="shared" si="220"/>
        <v>0</v>
      </c>
      <c r="AM646" s="45">
        <f t="shared" si="221"/>
        <v>0</v>
      </c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</row>
    <row r="647" spans="1:63">
      <c r="A647" s="43"/>
      <c r="B647" s="43"/>
      <c r="C647" s="101"/>
      <c r="D647" s="101"/>
      <c r="E647" s="101"/>
      <c r="F647" s="102"/>
      <c r="G647" s="103"/>
      <c r="H647" s="102"/>
      <c r="I647" s="102"/>
      <c r="J647" s="102"/>
      <c r="K647" s="102"/>
      <c r="L647" s="102" t="e">
        <f>IF(J647="WAT",IF(I647="PS","Pumped Storage","Hydro"),VLOOKUP(J647,Instructions!$E$3:$F$42,2,FALSE))</f>
        <v>#N/A</v>
      </c>
      <c r="M647" s="104"/>
      <c r="N647" s="104"/>
      <c r="O647" s="105"/>
      <c r="P647" s="45"/>
      <c r="Q647" s="45"/>
      <c r="R647" s="45">
        <f t="shared" si="202"/>
        <v>0</v>
      </c>
      <c r="S647" s="45">
        <f t="shared" si="201"/>
        <v>0</v>
      </c>
      <c r="T647" s="45">
        <f t="shared" si="201"/>
        <v>0</v>
      </c>
      <c r="U647" s="45">
        <f t="shared" si="203"/>
        <v>0</v>
      </c>
      <c r="V647" s="45">
        <f t="shared" si="204"/>
        <v>0</v>
      </c>
      <c r="W647" s="45">
        <f t="shared" si="205"/>
        <v>0</v>
      </c>
      <c r="X647" s="45">
        <f t="shared" si="206"/>
        <v>0</v>
      </c>
      <c r="Y647" s="45">
        <f t="shared" si="207"/>
        <v>0</v>
      </c>
      <c r="Z647" s="45">
        <f t="shared" si="208"/>
        <v>0</v>
      </c>
      <c r="AA647" s="45">
        <f t="shared" si="209"/>
        <v>0</v>
      </c>
      <c r="AB647" s="45">
        <f t="shared" si="210"/>
        <v>0</v>
      </c>
      <c r="AC647" s="45">
        <f t="shared" si="211"/>
        <v>0</v>
      </c>
      <c r="AD647" s="45">
        <f t="shared" si="212"/>
        <v>0</v>
      </c>
      <c r="AE647" s="45">
        <f t="shared" si="213"/>
        <v>0</v>
      </c>
      <c r="AF647" s="45">
        <f t="shared" si="214"/>
        <v>0</v>
      </c>
      <c r="AG647" s="45">
        <f t="shared" si="215"/>
        <v>0</v>
      </c>
      <c r="AH647" s="45">
        <f t="shared" si="216"/>
        <v>0</v>
      </c>
      <c r="AI647" s="45">
        <f t="shared" si="217"/>
        <v>0</v>
      </c>
      <c r="AJ647" s="45">
        <f t="shared" si="218"/>
        <v>0</v>
      </c>
      <c r="AK647" s="45">
        <f t="shared" si="219"/>
        <v>0</v>
      </c>
      <c r="AL647" s="45">
        <f t="shared" si="220"/>
        <v>0</v>
      </c>
      <c r="AM647" s="45">
        <f t="shared" si="221"/>
        <v>0</v>
      </c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</row>
    <row r="648" spans="1:63">
      <c r="A648" s="43"/>
      <c r="B648" s="43"/>
      <c r="C648" s="101"/>
      <c r="D648" s="101"/>
      <c r="E648" s="101"/>
      <c r="F648" s="102"/>
      <c r="G648" s="103"/>
      <c r="H648" s="102"/>
      <c r="I648" s="102"/>
      <c r="J648" s="102"/>
      <c r="K648" s="102"/>
      <c r="L648" s="102" t="e">
        <f>IF(J648="WAT",IF(I648="PS","Pumped Storage","Hydro"),VLOOKUP(J648,Instructions!$E$3:$F$42,2,FALSE))</f>
        <v>#N/A</v>
      </c>
      <c r="M648" s="104"/>
      <c r="N648" s="104"/>
      <c r="O648" s="105"/>
      <c r="P648" s="45"/>
      <c r="Q648" s="45"/>
      <c r="R648" s="45">
        <f t="shared" si="202"/>
        <v>0</v>
      </c>
      <c r="S648" s="45">
        <f t="shared" si="201"/>
        <v>0</v>
      </c>
      <c r="T648" s="45">
        <f t="shared" si="201"/>
        <v>0</v>
      </c>
      <c r="U648" s="45">
        <f t="shared" si="203"/>
        <v>0</v>
      </c>
      <c r="V648" s="45">
        <f t="shared" si="204"/>
        <v>0</v>
      </c>
      <c r="W648" s="45">
        <f t="shared" si="205"/>
        <v>0</v>
      </c>
      <c r="X648" s="45">
        <f t="shared" si="206"/>
        <v>0</v>
      </c>
      <c r="Y648" s="45">
        <f t="shared" si="207"/>
        <v>0</v>
      </c>
      <c r="Z648" s="45">
        <f t="shared" si="208"/>
        <v>0</v>
      </c>
      <c r="AA648" s="45">
        <f t="shared" si="209"/>
        <v>0</v>
      </c>
      <c r="AB648" s="45">
        <f t="shared" si="210"/>
        <v>0</v>
      </c>
      <c r="AC648" s="45">
        <f t="shared" si="211"/>
        <v>0</v>
      </c>
      <c r="AD648" s="45">
        <f t="shared" si="212"/>
        <v>0</v>
      </c>
      <c r="AE648" s="45">
        <f t="shared" si="213"/>
        <v>0</v>
      </c>
      <c r="AF648" s="45">
        <f t="shared" si="214"/>
        <v>0</v>
      </c>
      <c r="AG648" s="45">
        <f t="shared" si="215"/>
        <v>0</v>
      </c>
      <c r="AH648" s="45">
        <f t="shared" si="216"/>
        <v>0</v>
      </c>
      <c r="AI648" s="45">
        <f t="shared" si="217"/>
        <v>0</v>
      </c>
      <c r="AJ648" s="45">
        <f t="shared" si="218"/>
        <v>0</v>
      </c>
      <c r="AK648" s="45">
        <f t="shared" si="219"/>
        <v>0</v>
      </c>
      <c r="AL648" s="45">
        <f t="shared" si="220"/>
        <v>0</v>
      </c>
      <c r="AM648" s="45">
        <f t="shared" si="221"/>
        <v>0</v>
      </c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</row>
    <row r="649" spans="1:63">
      <c r="A649" s="43"/>
      <c r="B649" s="43"/>
      <c r="C649" s="101"/>
      <c r="D649" s="101"/>
      <c r="E649" s="101"/>
      <c r="F649" s="102"/>
      <c r="G649" s="103"/>
      <c r="H649" s="102"/>
      <c r="I649" s="102"/>
      <c r="J649" s="102"/>
      <c r="K649" s="102"/>
      <c r="L649" s="102" t="e">
        <f>IF(J649="WAT",IF(I649="PS","Pumped Storage","Hydro"),VLOOKUP(J649,Instructions!$E$3:$F$42,2,FALSE))</f>
        <v>#N/A</v>
      </c>
      <c r="M649" s="104"/>
      <c r="N649" s="104"/>
      <c r="O649" s="105"/>
      <c r="P649" s="45"/>
      <c r="Q649" s="45"/>
      <c r="R649" s="45">
        <f t="shared" si="202"/>
        <v>0</v>
      </c>
      <c r="S649" s="45">
        <f t="shared" si="201"/>
        <v>0</v>
      </c>
      <c r="T649" s="45">
        <f t="shared" si="201"/>
        <v>0</v>
      </c>
      <c r="U649" s="45">
        <f t="shared" si="203"/>
        <v>0</v>
      </c>
      <c r="V649" s="45">
        <f t="shared" si="204"/>
        <v>0</v>
      </c>
      <c r="W649" s="45">
        <f t="shared" si="205"/>
        <v>0</v>
      </c>
      <c r="X649" s="45">
        <f t="shared" si="206"/>
        <v>0</v>
      </c>
      <c r="Y649" s="45">
        <f t="shared" si="207"/>
        <v>0</v>
      </c>
      <c r="Z649" s="45">
        <f t="shared" si="208"/>
        <v>0</v>
      </c>
      <c r="AA649" s="45">
        <f t="shared" si="209"/>
        <v>0</v>
      </c>
      <c r="AB649" s="45">
        <f t="shared" si="210"/>
        <v>0</v>
      </c>
      <c r="AC649" s="45">
        <f t="shared" si="211"/>
        <v>0</v>
      </c>
      <c r="AD649" s="45">
        <f t="shared" si="212"/>
        <v>0</v>
      </c>
      <c r="AE649" s="45">
        <f t="shared" si="213"/>
        <v>0</v>
      </c>
      <c r="AF649" s="45">
        <f t="shared" si="214"/>
        <v>0</v>
      </c>
      <c r="AG649" s="45">
        <f t="shared" si="215"/>
        <v>0</v>
      </c>
      <c r="AH649" s="45">
        <f t="shared" si="216"/>
        <v>0</v>
      </c>
      <c r="AI649" s="45">
        <f t="shared" si="217"/>
        <v>0</v>
      </c>
      <c r="AJ649" s="45">
        <f t="shared" si="218"/>
        <v>0</v>
      </c>
      <c r="AK649" s="45">
        <f t="shared" si="219"/>
        <v>0</v>
      </c>
      <c r="AL649" s="45">
        <f t="shared" si="220"/>
        <v>0</v>
      </c>
      <c r="AM649" s="45">
        <f t="shared" si="221"/>
        <v>0</v>
      </c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</row>
    <row r="650" spans="1:63">
      <c r="A650" s="43"/>
      <c r="B650" s="43"/>
      <c r="C650" s="101"/>
      <c r="D650" s="101"/>
      <c r="E650" s="101"/>
      <c r="F650" s="102"/>
      <c r="G650" s="103"/>
      <c r="H650" s="102"/>
      <c r="I650" s="102"/>
      <c r="J650" s="102"/>
      <c r="K650" s="102"/>
      <c r="L650" s="102" t="e">
        <f>IF(J650="WAT",IF(I650="PS","Pumped Storage","Hydro"),VLOOKUP(J650,Instructions!$E$3:$F$42,2,FALSE))</f>
        <v>#N/A</v>
      </c>
      <c r="M650" s="104"/>
      <c r="N650" s="104"/>
      <c r="O650" s="105"/>
      <c r="P650" s="45"/>
      <c r="Q650" s="45"/>
      <c r="R650" s="45">
        <f t="shared" si="202"/>
        <v>0</v>
      </c>
      <c r="S650" s="45">
        <f t="shared" si="201"/>
        <v>0</v>
      </c>
      <c r="T650" s="45">
        <f t="shared" si="201"/>
        <v>0</v>
      </c>
      <c r="U650" s="45">
        <f t="shared" si="203"/>
        <v>0</v>
      </c>
      <c r="V650" s="45">
        <f t="shared" si="204"/>
        <v>0</v>
      </c>
      <c r="W650" s="45">
        <f t="shared" si="205"/>
        <v>0</v>
      </c>
      <c r="X650" s="45">
        <f t="shared" si="206"/>
        <v>0</v>
      </c>
      <c r="Y650" s="45">
        <f t="shared" si="207"/>
        <v>0</v>
      </c>
      <c r="Z650" s="45">
        <f t="shared" si="208"/>
        <v>0</v>
      </c>
      <c r="AA650" s="45">
        <f t="shared" si="209"/>
        <v>0</v>
      </c>
      <c r="AB650" s="45">
        <f t="shared" si="210"/>
        <v>0</v>
      </c>
      <c r="AC650" s="45">
        <f t="shared" si="211"/>
        <v>0</v>
      </c>
      <c r="AD650" s="45">
        <f t="shared" si="212"/>
        <v>0</v>
      </c>
      <c r="AE650" s="45">
        <f t="shared" si="213"/>
        <v>0</v>
      </c>
      <c r="AF650" s="45">
        <f t="shared" si="214"/>
        <v>0</v>
      </c>
      <c r="AG650" s="45">
        <f t="shared" si="215"/>
        <v>0</v>
      </c>
      <c r="AH650" s="45">
        <f t="shared" si="216"/>
        <v>0</v>
      </c>
      <c r="AI650" s="45">
        <f t="shared" si="217"/>
        <v>0</v>
      </c>
      <c r="AJ650" s="45">
        <f t="shared" si="218"/>
        <v>0</v>
      </c>
      <c r="AK650" s="45">
        <f t="shared" si="219"/>
        <v>0</v>
      </c>
      <c r="AL650" s="45">
        <f t="shared" si="220"/>
        <v>0</v>
      </c>
      <c r="AM650" s="45">
        <f t="shared" si="221"/>
        <v>0</v>
      </c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</row>
    <row r="651" spans="1:63">
      <c r="A651" s="43"/>
      <c r="B651" s="43"/>
      <c r="C651" s="101"/>
      <c r="D651" s="101"/>
      <c r="E651" s="101"/>
      <c r="F651" s="102"/>
      <c r="G651" s="103"/>
      <c r="H651" s="102"/>
      <c r="I651" s="102"/>
      <c r="J651" s="102"/>
      <c r="K651" s="102"/>
      <c r="L651" s="102" t="e">
        <f>IF(J651="WAT",IF(I651="PS","Pumped Storage","Hydro"),VLOOKUP(J651,Instructions!$E$3:$F$42,2,FALSE))</f>
        <v>#N/A</v>
      </c>
      <c r="M651" s="104"/>
      <c r="N651" s="104"/>
      <c r="O651" s="105"/>
      <c r="P651" s="45"/>
      <c r="Q651" s="45"/>
      <c r="R651" s="45">
        <f t="shared" si="202"/>
        <v>0</v>
      </c>
      <c r="S651" s="45">
        <f t="shared" si="201"/>
        <v>0</v>
      </c>
      <c r="T651" s="45">
        <f t="shared" si="201"/>
        <v>0</v>
      </c>
      <c r="U651" s="45">
        <f t="shared" si="203"/>
        <v>0</v>
      </c>
      <c r="V651" s="45">
        <f t="shared" si="204"/>
        <v>0</v>
      </c>
      <c r="W651" s="45">
        <f t="shared" si="205"/>
        <v>0</v>
      </c>
      <c r="X651" s="45">
        <f t="shared" si="206"/>
        <v>0</v>
      </c>
      <c r="Y651" s="45">
        <f t="shared" si="207"/>
        <v>0</v>
      </c>
      <c r="Z651" s="45">
        <f t="shared" si="208"/>
        <v>0</v>
      </c>
      <c r="AA651" s="45">
        <f t="shared" si="209"/>
        <v>0</v>
      </c>
      <c r="AB651" s="45">
        <f t="shared" si="210"/>
        <v>0</v>
      </c>
      <c r="AC651" s="45">
        <f t="shared" si="211"/>
        <v>0</v>
      </c>
      <c r="AD651" s="45">
        <f t="shared" si="212"/>
        <v>0</v>
      </c>
      <c r="AE651" s="45">
        <f t="shared" si="213"/>
        <v>0</v>
      </c>
      <c r="AF651" s="45">
        <f t="shared" si="214"/>
        <v>0</v>
      </c>
      <c r="AG651" s="45">
        <f t="shared" si="215"/>
        <v>0</v>
      </c>
      <c r="AH651" s="45">
        <f t="shared" si="216"/>
        <v>0</v>
      </c>
      <c r="AI651" s="45">
        <f t="shared" si="217"/>
        <v>0</v>
      </c>
      <c r="AJ651" s="45">
        <f t="shared" si="218"/>
        <v>0</v>
      </c>
      <c r="AK651" s="45">
        <f t="shared" si="219"/>
        <v>0</v>
      </c>
      <c r="AL651" s="45">
        <f t="shared" si="220"/>
        <v>0</v>
      </c>
      <c r="AM651" s="45">
        <f t="shared" si="221"/>
        <v>0</v>
      </c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</row>
    <row r="652" spans="1:63">
      <c r="A652" s="43"/>
      <c r="B652" s="43"/>
      <c r="C652" s="101"/>
      <c r="D652" s="101"/>
      <c r="E652" s="101"/>
      <c r="F652" s="102"/>
      <c r="G652" s="103"/>
      <c r="H652" s="102"/>
      <c r="I652" s="102"/>
      <c r="J652" s="102"/>
      <c r="K652" s="102"/>
      <c r="L652" s="102" t="e">
        <f>IF(J652="WAT",IF(I652="PS","Pumped Storage","Hydro"),VLOOKUP(J652,Instructions!$E$3:$F$42,2,FALSE))</f>
        <v>#N/A</v>
      </c>
      <c r="M652" s="104"/>
      <c r="N652" s="104"/>
      <c r="O652" s="105"/>
      <c r="P652" s="45"/>
      <c r="Q652" s="45"/>
      <c r="R652" s="45">
        <f t="shared" si="202"/>
        <v>0</v>
      </c>
      <c r="S652" s="45">
        <f t="shared" si="201"/>
        <v>0</v>
      </c>
      <c r="T652" s="45">
        <f t="shared" si="201"/>
        <v>0</v>
      </c>
      <c r="U652" s="45">
        <f t="shared" si="203"/>
        <v>0</v>
      </c>
      <c r="V652" s="45">
        <f t="shared" si="204"/>
        <v>0</v>
      </c>
      <c r="W652" s="45">
        <f t="shared" si="205"/>
        <v>0</v>
      </c>
      <c r="X652" s="45">
        <f t="shared" si="206"/>
        <v>0</v>
      </c>
      <c r="Y652" s="45">
        <f t="shared" si="207"/>
        <v>0</v>
      </c>
      <c r="Z652" s="45">
        <f t="shared" si="208"/>
        <v>0</v>
      </c>
      <c r="AA652" s="45">
        <f t="shared" si="209"/>
        <v>0</v>
      </c>
      <c r="AB652" s="45">
        <f t="shared" si="210"/>
        <v>0</v>
      </c>
      <c r="AC652" s="45">
        <f t="shared" si="211"/>
        <v>0</v>
      </c>
      <c r="AD652" s="45">
        <f t="shared" si="212"/>
        <v>0</v>
      </c>
      <c r="AE652" s="45">
        <f t="shared" si="213"/>
        <v>0</v>
      </c>
      <c r="AF652" s="45">
        <f t="shared" si="214"/>
        <v>0</v>
      </c>
      <c r="AG652" s="45">
        <f t="shared" si="215"/>
        <v>0</v>
      </c>
      <c r="AH652" s="45">
        <f t="shared" si="216"/>
        <v>0</v>
      </c>
      <c r="AI652" s="45">
        <f t="shared" si="217"/>
        <v>0</v>
      </c>
      <c r="AJ652" s="45">
        <f t="shared" si="218"/>
        <v>0</v>
      </c>
      <c r="AK652" s="45">
        <f t="shared" si="219"/>
        <v>0</v>
      </c>
      <c r="AL652" s="45">
        <f t="shared" si="220"/>
        <v>0</v>
      </c>
      <c r="AM652" s="45">
        <f t="shared" si="221"/>
        <v>0</v>
      </c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</row>
    <row r="653" spans="1:63">
      <c r="A653" s="43"/>
      <c r="B653" s="43"/>
      <c r="C653" s="101"/>
      <c r="D653" s="101"/>
      <c r="E653" s="101"/>
      <c r="F653" s="102"/>
      <c r="G653" s="103"/>
      <c r="H653" s="102"/>
      <c r="I653" s="102"/>
      <c r="J653" s="102"/>
      <c r="K653" s="102"/>
      <c r="L653" s="102" t="e">
        <f>IF(J653="WAT",IF(I653="PS","Pumped Storage","Hydro"),VLOOKUP(J653,Instructions!$E$3:$F$42,2,FALSE))</f>
        <v>#N/A</v>
      </c>
      <c r="M653" s="104"/>
      <c r="N653" s="104"/>
      <c r="O653" s="105"/>
      <c r="P653" s="45"/>
      <c r="Q653" s="45"/>
      <c r="R653" s="45">
        <f t="shared" si="202"/>
        <v>0</v>
      </c>
      <c r="S653" s="45">
        <f t="shared" si="201"/>
        <v>0</v>
      </c>
      <c r="T653" s="45">
        <f t="shared" si="201"/>
        <v>0</v>
      </c>
      <c r="U653" s="45">
        <f t="shared" si="203"/>
        <v>0</v>
      </c>
      <c r="V653" s="45">
        <f t="shared" si="204"/>
        <v>0</v>
      </c>
      <c r="W653" s="45">
        <f t="shared" si="205"/>
        <v>0</v>
      </c>
      <c r="X653" s="45">
        <f t="shared" si="206"/>
        <v>0</v>
      </c>
      <c r="Y653" s="45">
        <f t="shared" si="207"/>
        <v>0</v>
      </c>
      <c r="Z653" s="45">
        <f t="shared" si="208"/>
        <v>0</v>
      </c>
      <c r="AA653" s="45">
        <f t="shared" si="209"/>
        <v>0</v>
      </c>
      <c r="AB653" s="45">
        <f t="shared" si="210"/>
        <v>0</v>
      </c>
      <c r="AC653" s="45">
        <f t="shared" si="211"/>
        <v>0</v>
      </c>
      <c r="AD653" s="45">
        <f t="shared" si="212"/>
        <v>0</v>
      </c>
      <c r="AE653" s="45">
        <f t="shared" si="213"/>
        <v>0</v>
      </c>
      <c r="AF653" s="45">
        <f t="shared" si="214"/>
        <v>0</v>
      </c>
      <c r="AG653" s="45">
        <f t="shared" si="215"/>
        <v>0</v>
      </c>
      <c r="AH653" s="45">
        <f t="shared" si="216"/>
        <v>0</v>
      </c>
      <c r="AI653" s="45">
        <f t="shared" si="217"/>
        <v>0</v>
      </c>
      <c r="AJ653" s="45">
        <f t="shared" si="218"/>
        <v>0</v>
      </c>
      <c r="AK653" s="45">
        <f t="shared" si="219"/>
        <v>0</v>
      </c>
      <c r="AL653" s="45">
        <f t="shared" si="220"/>
        <v>0</v>
      </c>
      <c r="AM653" s="45">
        <f t="shared" si="221"/>
        <v>0</v>
      </c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</row>
    <row r="654" spans="1:63">
      <c r="A654" s="43"/>
      <c r="B654" s="43"/>
      <c r="C654" s="101"/>
      <c r="D654" s="101"/>
      <c r="E654" s="101"/>
      <c r="F654" s="102"/>
      <c r="G654" s="103"/>
      <c r="H654" s="102"/>
      <c r="I654" s="102"/>
      <c r="J654" s="102"/>
      <c r="K654" s="102"/>
      <c r="L654" s="102" t="e">
        <f>IF(J654="WAT",IF(I654="PS","Pumped Storage","Hydro"),VLOOKUP(J654,Instructions!$E$3:$F$42,2,FALSE))</f>
        <v>#N/A</v>
      </c>
      <c r="M654" s="104"/>
      <c r="N654" s="104"/>
      <c r="O654" s="105"/>
      <c r="P654" s="45"/>
      <c r="Q654" s="45"/>
      <c r="R654" s="45">
        <f t="shared" si="202"/>
        <v>0</v>
      </c>
      <c r="S654" s="45">
        <f t="shared" si="201"/>
        <v>0</v>
      </c>
      <c r="T654" s="45">
        <f t="shared" si="201"/>
        <v>0</v>
      </c>
      <c r="U654" s="45">
        <f t="shared" si="203"/>
        <v>0</v>
      </c>
      <c r="V654" s="45">
        <f t="shared" si="204"/>
        <v>0</v>
      </c>
      <c r="W654" s="45">
        <f t="shared" si="205"/>
        <v>0</v>
      </c>
      <c r="X654" s="45">
        <f t="shared" si="206"/>
        <v>0</v>
      </c>
      <c r="Y654" s="45">
        <f t="shared" si="207"/>
        <v>0</v>
      </c>
      <c r="Z654" s="45">
        <f t="shared" si="208"/>
        <v>0</v>
      </c>
      <c r="AA654" s="45">
        <f t="shared" si="209"/>
        <v>0</v>
      </c>
      <c r="AB654" s="45">
        <f t="shared" si="210"/>
        <v>0</v>
      </c>
      <c r="AC654" s="45">
        <f t="shared" si="211"/>
        <v>0</v>
      </c>
      <c r="AD654" s="45">
        <f t="shared" si="212"/>
        <v>0</v>
      </c>
      <c r="AE654" s="45">
        <f t="shared" si="213"/>
        <v>0</v>
      </c>
      <c r="AF654" s="45">
        <f t="shared" si="214"/>
        <v>0</v>
      </c>
      <c r="AG654" s="45">
        <f t="shared" si="215"/>
        <v>0</v>
      </c>
      <c r="AH654" s="45">
        <f t="shared" si="216"/>
        <v>0</v>
      </c>
      <c r="AI654" s="45">
        <f t="shared" si="217"/>
        <v>0</v>
      </c>
      <c r="AJ654" s="45">
        <f t="shared" si="218"/>
        <v>0</v>
      </c>
      <c r="AK654" s="45">
        <f t="shared" si="219"/>
        <v>0</v>
      </c>
      <c r="AL654" s="45">
        <f t="shared" si="220"/>
        <v>0</v>
      </c>
      <c r="AM654" s="45">
        <f t="shared" si="221"/>
        <v>0</v>
      </c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</row>
    <row r="655" spans="1:63">
      <c r="A655" s="43"/>
      <c r="B655" s="43"/>
      <c r="C655" s="101"/>
      <c r="D655" s="101"/>
      <c r="E655" s="101"/>
      <c r="F655" s="102"/>
      <c r="G655" s="103"/>
      <c r="H655" s="102"/>
      <c r="I655" s="102"/>
      <c r="J655" s="102"/>
      <c r="K655" s="102"/>
      <c r="L655" s="102" t="e">
        <f>IF(J655="WAT",IF(I655="PS","Pumped Storage","Hydro"),VLOOKUP(J655,Instructions!$E$3:$F$42,2,FALSE))</f>
        <v>#N/A</v>
      </c>
      <c r="M655" s="104"/>
      <c r="N655" s="104"/>
      <c r="O655" s="105"/>
      <c r="P655" s="45"/>
      <c r="Q655" s="45"/>
      <c r="R655" s="45">
        <f t="shared" si="202"/>
        <v>0</v>
      </c>
      <c r="S655" s="45">
        <f t="shared" si="201"/>
        <v>0</v>
      </c>
      <c r="T655" s="45">
        <f t="shared" si="201"/>
        <v>0</v>
      </c>
      <c r="U655" s="45">
        <f t="shared" si="203"/>
        <v>0</v>
      </c>
      <c r="V655" s="45">
        <f t="shared" si="204"/>
        <v>0</v>
      </c>
      <c r="W655" s="45">
        <f t="shared" si="205"/>
        <v>0</v>
      </c>
      <c r="X655" s="45">
        <f t="shared" si="206"/>
        <v>0</v>
      </c>
      <c r="Y655" s="45">
        <f t="shared" si="207"/>
        <v>0</v>
      </c>
      <c r="Z655" s="45">
        <f t="shared" si="208"/>
        <v>0</v>
      </c>
      <c r="AA655" s="45">
        <f t="shared" si="209"/>
        <v>0</v>
      </c>
      <c r="AB655" s="45">
        <f t="shared" si="210"/>
        <v>0</v>
      </c>
      <c r="AC655" s="45">
        <f t="shared" si="211"/>
        <v>0</v>
      </c>
      <c r="AD655" s="45">
        <f t="shared" si="212"/>
        <v>0</v>
      </c>
      <c r="AE655" s="45">
        <f t="shared" si="213"/>
        <v>0</v>
      </c>
      <c r="AF655" s="45">
        <f t="shared" si="214"/>
        <v>0</v>
      </c>
      <c r="AG655" s="45">
        <f t="shared" si="215"/>
        <v>0</v>
      </c>
      <c r="AH655" s="45">
        <f t="shared" si="216"/>
        <v>0</v>
      </c>
      <c r="AI655" s="45">
        <f t="shared" si="217"/>
        <v>0</v>
      </c>
      <c r="AJ655" s="45">
        <f t="shared" si="218"/>
        <v>0</v>
      </c>
      <c r="AK655" s="45">
        <f t="shared" si="219"/>
        <v>0</v>
      </c>
      <c r="AL655" s="45">
        <f t="shared" si="220"/>
        <v>0</v>
      </c>
      <c r="AM655" s="45">
        <f t="shared" si="221"/>
        <v>0</v>
      </c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</row>
    <row r="656" spans="1:63">
      <c r="A656" s="43"/>
      <c r="B656" s="43"/>
      <c r="C656" s="101"/>
      <c r="D656" s="101"/>
      <c r="E656" s="101"/>
      <c r="F656" s="102"/>
      <c r="G656" s="103"/>
      <c r="H656" s="102"/>
      <c r="I656" s="102"/>
      <c r="J656" s="102"/>
      <c r="K656" s="102"/>
      <c r="L656" s="102" t="e">
        <f>IF(J656="WAT",IF(I656="PS","Pumped Storage","Hydro"),VLOOKUP(J656,Instructions!$E$3:$F$42,2,FALSE))</f>
        <v>#N/A</v>
      </c>
      <c r="M656" s="104"/>
      <c r="N656" s="104"/>
      <c r="O656" s="105"/>
      <c r="P656" s="45"/>
      <c r="Q656" s="45"/>
      <c r="R656" s="45">
        <f t="shared" si="202"/>
        <v>0</v>
      </c>
      <c r="S656" s="45">
        <f t="shared" si="201"/>
        <v>0</v>
      </c>
      <c r="T656" s="45">
        <f t="shared" si="201"/>
        <v>0</v>
      </c>
      <c r="U656" s="45">
        <f t="shared" si="203"/>
        <v>0</v>
      </c>
      <c r="V656" s="45">
        <f t="shared" si="204"/>
        <v>0</v>
      </c>
      <c r="W656" s="45">
        <f t="shared" si="205"/>
        <v>0</v>
      </c>
      <c r="X656" s="45">
        <f t="shared" si="206"/>
        <v>0</v>
      </c>
      <c r="Y656" s="45">
        <f t="shared" si="207"/>
        <v>0</v>
      </c>
      <c r="Z656" s="45">
        <f t="shared" si="208"/>
        <v>0</v>
      </c>
      <c r="AA656" s="45">
        <f t="shared" si="209"/>
        <v>0</v>
      </c>
      <c r="AB656" s="45">
        <f t="shared" si="210"/>
        <v>0</v>
      </c>
      <c r="AC656" s="45">
        <f t="shared" si="211"/>
        <v>0</v>
      </c>
      <c r="AD656" s="45">
        <f t="shared" si="212"/>
        <v>0</v>
      </c>
      <c r="AE656" s="45">
        <f t="shared" si="213"/>
        <v>0</v>
      </c>
      <c r="AF656" s="45">
        <f t="shared" si="214"/>
        <v>0</v>
      </c>
      <c r="AG656" s="45">
        <f t="shared" si="215"/>
        <v>0</v>
      </c>
      <c r="AH656" s="45">
        <f t="shared" si="216"/>
        <v>0</v>
      </c>
      <c r="AI656" s="45">
        <f t="shared" si="217"/>
        <v>0</v>
      </c>
      <c r="AJ656" s="45">
        <f t="shared" si="218"/>
        <v>0</v>
      </c>
      <c r="AK656" s="45">
        <f t="shared" si="219"/>
        <v>0</v>
      </c>
      <c r="AL656" s="45">
        <f t="shared" si="220"/>
        <v>0</v>
      </c>
      <c r="AM656" s="45">
        <f t="shared" si="221"/>
        <v>0</v>
      </c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</row>
    <row r="657" spans="1:63">
      <c r="A657" s="43"/>
      <c r="B657" s="43"/>
      <c r="C657" s="101"/>
      <c r="D657" s="101"/>
      <c r="E657" s="101"/>
      <c r="F657" s="102"/>
      <c r="G657" s="103"/>
      <c r="H657" s="102"/>
      <c r="I657" s="102"/>
      <c r="J657" s="102"/>
      <c r="K657" s="102"/>
      <c r="L657" s="102" t="e">
        <f>IF(J657="WAT",IF(I657="PS","Pumped Storage","Hydro"),VLOOKUP(J657,Instructions!$E$3:$F$42,2,FALSE))</f>
        <v>#N/A</v>
      </c>
      <c r="M657" s="104"/>
      <c r="N657" s="104"/>
      <c r="O657" s="105"/>
      <c r="P657" s="45"/>
      <c r="Q657" s="45"/>
      <c r="R657" s="45">
        <f t="shared" si="202"/>
        <v>0</v>
      </c>
      <c r="S657" s="45">
        <f t="shared" si="201"/>
        <v>0</v>
      </c>
      <c r="T657" s="45">
        <f t="shared" si="201"/>
        <v>0</v>
      </c>
      <c r="U657" s="45">
        <f t="shared" si="203"/>
        <v>0</v>
      </c>
      <c r="V657" s="45">
        <f t="shared" si="204"/>
        <v>0</v>
      </c>
      <c r="W657" s="45">
        <f t="shared" si="205"/>
        <v>0</v>
      </c>
      <c r="X657" s="45">
        <f t="shared" si="206"/>
        <v>0</v>
      </c>
      <c r="Y657" s="45">
        <f t="shared" si="207"/>
        <v>0</v>
      </c>
      <c r="Z657" s="45">
        <f t="shared" si="208"/>
        <v>0</v>
      </c>
      <c r="AA657" s="45">
        <f t="shared" si="209"/>
        <v>0</v>
      </c>
      <c r="AB657" s="45">
        <f t="shared" si="210"/>
        <v>0</v>
      </c>
      <c r="AC657" s="45">
        <f t="shared" si="211"/>
        <v>0</v>
      </c>
      <c r="AD657" s="45">
        <f t="shared" si="212"/>
        <v>0</v>
      </c>
      <c r="AE657" s="45">
        <f t="shared" si="213"/>
        <v>0</v>
      </c>
      <c r="AF657" s="45">
        <f t="shared" si="214"/>
        <v>0</v>
      </c>
      <c r="AG657" s="45">
        <f t="shared" si="215"/>
        <v>0</v>
      </c>
      <c r="AH657" s="45">
        <f t="shared" si="216"/>
        <v>0</v>
      </c>
      <c r="AI657" s="45">
        <f t="shared" si="217"/>
        <v>0</v>
      </c>
      <c r="AJ657" s="45">
        <f t="shared" si="218"/>
        <v>0</v>
      </c>
      <c r="AK657" s="45">
        <f t="shared" si="219"/>
        <v>0</v>
      </c>
      <c r="AL657" s="45">
        <f t="shared" si="220"/>
        <v>0</v>
      </c>
      <c r="AM657" s="45">
        <f t="shared" si="221"/>
        <v>0</v>
      </c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</row>
    <row r="658" spans="1:63">
      <c r="A658" s="43"/>
      <c r="B658" s="43"/>
      <c r="C658" s="101"/>
      <c r="D658" s="101"/>
      <c r="E658" s="101"/>
      <c r="F658" s="102"/>
      <c r="G658" s="103"/>
      <c r="H658" s="102"/>
      <c r="I658" s="102"/>
      <c r="J658" s="102"/>
      <c r="K658" s="102"/>
      <c r="L658" s="102" t="e">
        <f>IF(J658="WAT",IF(I658="PS","Pumped Storage","Hydro"),VLOOKUP(J658,Instructions!$E$3:$F$42,2,FALSE))</f>
        <v>#N/A</v>
      </c>
      <c r="M658" s="104"/>
      <c r="N658" s="104"/>
      <c r="O658" s="105"/>
      <c r="P658" s="45"/>
      <c r="Q658" s="45"/>
      <c r="R658" s="45">
        <f t="shared" si="202"/>
        <v>0</v>
      </c>
      <c r="S658" s="45">
        <f t="shared" si="201"/>
        <v>0</v>
      </c>
      <c r="T658" s="45">
        <f t="shared" si="201"/>
        <v>0</v>
      </c>
      <c r="U658" s="45">
        <f t="shared" si="203"/>
        <v>0</v>
      </c>
      <c r="V658" s="45">
        <f t="shared" si="204"/>
        <v>0</v>
      </c>
      <c r="W658" s="45">
        <f t="shared" si="205"/>
        <v>0</v>
      </c>
      <c r="X658" s="45">
        <f t="shared" si="206"/>
        <v>0</v>
      </c>
      <c r="Y658" s="45">
        <f t="shared" si="207"/>
        <v>0</v>
      </c>
      <c r="Z658" s="45">
        <f t="shared" si="208"/>
        <v>0</v>
      </c>
      <c r="AA658" s="45">
        <f t="shared" si="209"/>
        <v>0</v>
      </c>
      <c r="AB658" s="45">
        <f t="shared" si="210"/>
        <v>0</v>
      </c>
      <c r="AC658" s="45">
        <f t="shared" si="211"/>
        <v>0</v>
      </c>
      <c r="AD658" s="45">
        <f t="shared" si="212"/>
        <v>0</v>
      </c>
      <c r="AE658" s="45">
        <f t="shared" si="213"/>
        <v>0</v>
      </c>
      <c r="AF658" s="45">
        <f t="shared" si="214"/>
        <v>0</v>
      </c>
      <c r="AG658" s="45">
        <f t="shared" si="215"/>
        <v>0</v>
      </c>
      <c r="AH658" s="45">
        <f t="shared" si="216"/>
        <v>0</v>
      </c>
      <c r="AI658" s="45">
        <f t="shared" si="217"/>
        <v>0</v>
      </c>
      <c r="AJ658" s="45">
        <f t="shared" si="218"/>
        <v>0</v>
      </c>
      <c r="AK658" s="45">
        <f t="shared" si="219"/>
        <v>0</v>
      </c>
      <c r="AL658" s="45">
        <f t="shared" si="220"/>
        <v>0</v>
      </c>
      <c r="AM658" s="45">
        <f t="shared" si="221"/>
        <v>0</v>
      </c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</row>
    <row r="659" spans="1:63">
      <c r="A659" s="43"/>
      <c r="B659" s="43"/>
      <c r="C659" s="101"/>
      <c r="D659" s="101"/>
      <c r="E659" s="101"/>
      <c r="F659" s="102"/>
      <c r="G659" s="103"/>
      <c r="H659" s="102"/>
      <c r="I659" s="102"/>
      <c r="J659" s="102"/>
      <c r="K659" s="102"/>
      <c r="L659" s="102" t="e">
        <f>IF(J659="WAT",IF(I659="PS","Pumped Storage","Hydro"),VLOOKUP(J659,Instructions!$E$3:$F$42,2,FALSE))</f>
        <v>#N/A</v>
      </c>
      <c r="M659" s="104"/>
      <c r="N659" s="104"/>
      <c r="O659" s="105"/>
      <c r="P659" s="45"/>
      <c r="Q659" s="45"/>
      <c r="R659" s="45">
        <f t="shared" si="202"/>
        <v>0</v>
      </c>
      <c r="S659" s="45">
        <f t="shared" si="201"/>
        <v>0</v>
      </c>
      <c r="T659" s="45">
        <f t="shared" si="201"/>
        <v>0</v>
      </c>
      <c r="U659" s="45">
        <f t="shared" si="203"/>
        <v>0</v>
      </c>
      <c r="V659" s="45">
        <f t="shared" si="204"/>
        <v>0</v>
      </c>
      <c r="W659" s="45">
        <f t="shared" si="205"/>
        <v>0</v>
      </c>
      <c r="X659" s="45">
        <f t="shared" si="206"/>
        <v>0</v>
      </c>
      <c r="Y659" s="45">
        <f t="shared" si="207"/>
        <v>0</v>
      </c>
      <c r="Z659" s="45">
        <f t="shared" si="208"/>
        <v>0</v>
      </c>
      <c r="AA659" s="45">
        <f t="shared" si="209"/>
        <v>0</v>
      </c>
      <c r="AB659" s="45">
        <f t="shared" si="210"/>
        <v>0</v>
      </c>
      <c r="AC659" s="45">
        <f t="shared" si="211"/>
        <v>0</v>
      </c>
      <c r="AD659" s="45">
        <f t="shared" si="212"/>
        <v>0</v>
      </c>
      <c r="AE659" s="45">
        <f t="shared" si="213"/>
        <v>0</v>
      </c>
      <c r="AF659" s="45">
        <f t="shared" si="214"/>
        <v>0</v>
      </c>
      <c r="AG659" s="45">
        <f t="shared" si="215"/>
        <v>0</v>
      </c>
      <c r="AH659" s="45">
        <f t="shared" si="216"/>
        <v>0</v>
      </c>
      <c r="AI659" s="45">
        <f t="shared" si="217"/>
        <v>0</v>
      </c>
      <c r="AJ659" s="45">
        <f t="shared" si="218"/>
        <v>0</v>
      </c>
      <c r="AK659" s="45">
        <f t="shared" si="219"/>
        <v>0</v>
      </c>
      <c r="AL659" s="45">
        <f t="shared" si="220"/>
        <v>0</v>
      </c>
      <c r="AM659" s="45">
        <f t="shared" si="221"/>
        <v>0</v>
      </c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</row>
    <row r="660" spans="1:63">
      <c r="A660" s="43"/>
      <c r="B660" s="43"/>
      <c r="C660" s="101"/>
      <c r="D660" s="101"/>
      <c r="E660" s="101"/>
      <c r="F660" s="102"/>
      <c r="G660" s="103"/>
      <c r="H660" s="102"/>
      <c r="I660" s="102"/>
      <c r="J660" s="102"/>
      <c r="K660" s="102"/>
      <c r="L660" s="102" t="e">
        <f>IF(J660="WAT",IF(I660="PS","Pumped Storage","Hydro"),VLOOKUP(J660,Instructions!$E$3:$F$42,2,FALSE))</f>
        <v>#N/A</v>
      </c>
      <c r="M660" s="104"/>
      <c r="N660" s="104"/>
      <c r="O660" s="105"/>
      <c r="P660" s="45"/>
      <c r="Q660" s="45"/>
      <c r="R660" s="45">
        <f t="shared" si="202"/>
        <v>0</v>
      </c>
      <c r="S660" s="45">
        <f t="shared" si="201"/>
        <v>0</v>
      </c>
      <c r="T660" s="45">
        <f t="shared" si="201"/>
        <v>0</v>
      </c>
      <c r="U660" s="45">
        <f t="shared" si="203"/>
        <v>0</v>
      </c>
      <c r="V660" s="45">
        <f t="shared" si="204"/>
        <v>0</v>
      </c>
      <c r="W660" s="45">
        <f t="shared" si="205"/>
        <v>0</v>
      </c>
      <c r="X660" s="45">
        <f t="shared" si="206"/>
        <v>0</v>
      </c>
      <c r="Y660" s="45">
        <f t="shared" si="207"/>
        <v>0</v>
      </c>
      <c r="Z660" s="45">
        <f t="shared" si="208"/>
        <v>0</v>
      </c>
      <c r="AA660" s="45">
        <f t="shared" si="209"/>
        <v>0</v>
      </c>
      <c r="AB660" s="45">
        <f t="shared" si="210"/>
        <v>0</v>
      </c>
      <c r="AC660" s="45">
        <f t="shared" si="211"/>
        <v>0</v>
      </c>
      <c r="AD660" s="45">
        <f t="shared" si="212"/>
        <v>0</v>
      </c>
      <c r="AE660" s="45">
        <f t="shared" si="213"/>
        <v>0</v>
      </c>
      <c r="AF660" s="45">
        <f t="shared" si="214"/>
        <v>0</v>
      </c>
      <c r="AG660" s="45">
        <f t="shared" si="215"/>
        <v>0</v>
      </c>
      <c r="AH660" s="45">
        <f t="shared" si="216"/>
        <v>0</v>
      </c>
      <c r="AI660" s="45">
        <f t="shared" si="217"/>
        <v>0</v>
      </c>
      <c r="AJ660" s="45">
        <f t="shared" si="218"/>
        <v>0</v>
      </c>
      <c r="AK660" s="45">
        <f t="shared" si="219"/>
        <v>0</v>
      </c>
      <c r="AL660" s="45">
        <f t="shared" si="220"/>
        <v>0</v>
      </c>
      <c r="AM660" s="45">
        <f t="shared" si="221"/>
        <v>0</v>
      </c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</row>
    <row r="661" spans="1:63">
      <c r="A661" s="43"/>
      <c r="B661" s="43"/>
      <c r="C661" s="101"/>
      <c r="D661" s="101"/>
      <c r="E661" s="101"/>
      <c r="F661" s="102"/>
      <c r="G661" s="103"/>
      <c r="H661" s="102"/>
      <c r="I661" s="102"/>
      <c r="J661" s="102"/>
      <c r="K661" s="102"/>
      <c r="L661" s="102" t="e">
        <f>IF(J661="WAT",IF(I661="PS","Pumped Storage","Hydro"),VLOOKUP(J661,Instructions!$E$3:$F$42,2,FALSE))</f>
        <v>#N/A</v>
      </c>
      <c r="M661" s="104"/>
      <c r="N661" s="104"/>
      <c r="O661" s="105"/>
      <c r="P661" s="45"/>
      <c r="Q661" s="45"/>
      <c r="R661" s="45">
        <f t="shared" si="202"/>
        <v>0</v>
      </c>
      <c r="S661" s="45">
        <f t="shared" si="201"/>
        <v>0</v>
      </c>
      <c r="T661" s="45">
        <f t="shared" si="201"/>
        <v>0</v>
      </c>
      <c r="U661" s="45">
        <f t="shared" si="203"/>
        <v>0</v>
      </c>
      <c r="V661" s="45">
        <f t="shared" si="204"/>
        <v>0</v>
      </c>
      <c r="W661" s="45">
        <f t="shared" si="205"/>
        <v>0</v>
      </c>
      <c r="X661" s="45">
        <f t="shared" si="206"/>
        <v>0</v>
      </c>
      <c r="Y661" s="45">
        <f t="shared" si="207"/>
        <v>0</v>
      </c>
      <c r="Z661" s="45">
        <f t="shared" si="208"/>
        <v>0</v>
      </c>
      <c r="AA661" s="45">
        <f t="shared" si="209"/>
        <v>0</v>
      </c>
      <c r="AB661" s="45">
        <f t="shared" si="210"/>
        <v>0</v>
      </c>
      <c r="AC661" s="45">
        <f t="shared" si="211"/>
        <v>0</v>
      </c>
      <c r="AD661" s="45">
        <f t="shared" si="212"/>
        <v>0</v>
      </c>
      <c r="AE661" s="45">
        <f t="shared" si="213"/>
        <v>0</v>
      </c>
      <c r="AF661" s="45">
        <f t="shared" si="214"/>
        <v>0</v>
      </c>
      <c r="AG661" s="45">
        <f t="shared" si="215"/>
        <v>0</v>
      </c>
      <c r="AH661" s="45">
        <f t="shared" si="216"/>
        <v>0</v>
      </c>
      <c r="AI661" s="45">
        <f t="shared" si="217"/>
        <v>0</v>
      </c>
      <c r="AJ661" s="45">
        <f t="shared" si="218"/>
        <v>0</v>
      </c>
      <c r="AK661" s="45">
        <f t="shared" si="219"/>
        <v>0</v>
      </c>
      <c r="AL661" s="45">
        <f t="shared" si="220"/>
        <v>0</v>
      </c>
      <c r="AM661" s="45">
        <f t="shared" si="221"/>
        <v>0</v>
      </c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</row>
    <row r="662" spans="1:63">
      <c r="A662" s="43"/>
      <c r="B662" s="43"/>
      <c r="C662" s="101"/>
      <c r="D662" s="101"/>
      <c r="E662" s="101"/>
      <c r="F662" s="102"/>
      <c r="G662" s="103"/>
      <c r="H662" s="102"/>
      <c r="I662" s="102"/>
      <c r="J662" s="102"/>
      <c r="K662" s="102"/>
      <c r="L662" s="102" t="e">
        <f>IF(J662="WAT",IF(I662="PS","Pumped Storage","Hydro"),VLOOKUP(J662,Instructions!$E$3:$F$42,2,FALSE))</f>
        <v>#N/A</v>
      </c>
      <c r="M662" s="104"/>
      <c r="N662" s="104"/>
      <c r="O662" s="105"/>
      <c r="P662" s="45"/>
      <c r="Q662" s="45"/>
      <c r="R662" s="45">
        <f t="shared" si="202"/>
        <v>0</v>
      </c>
      <c r="S662" s="45">
        <f t="shared" si="201"/>
        <v>0</v>
      </c>
      <c r="T662" s="45">
        <f t="shared" si="201"/>
        <v>0</v>
      </c>
      <c r="U662" s="45">
        <f t="shared" si="203"/>
        <v>0</v>
      </c>
      <c r="V662" s="45">
        <f t="shared" si="204"/>
        <v>0</v>
      </c>
      <c r="W662" s="45">
        <f t="shared" si="205"/>
        <v>0</v>
      </c>
      <c r="X662" s="45">
        <f t="shared" si="206"/>
        <v>0</v>
      </c>
      <c r="Y662" s="45">
        <f t="shared" si="207"/>
        <v>0</v>
      </c>
      <c r="Z662" s="45">
        <f t="shared" si="208"/>
        <v>0</v>
      </c>
      <c r="AA662" s="45">
        <f t="shared" si="209"/>
        <v>0</v>
      </c>
      <c r="AB662" s="45">
        <f t="shared" si="210"/>
        <v>0</v>
      </c>
      <c r="AC662" s="45">
        <f t="shared" si="211"/>
        <v>0</v>
      </c>
      <c r="AD662" s="45">
        <f t="shared" si="212"/>
        <v>0</v>
      </c>
      <c r="AE662" s="45">
        <f t="shared" si="213"/>
        <v>0</v>
      </c>
      <c r="AF662" s="45">
        <f t="shared" si="214"/>
        <v>0</v>
      </c>
      <c r="AG662" s="45">
        <f t="shared" si="215"/>
        <v>0</v>
      </c>
      <c r="AH662" s="45">
        <f t="shared" si="216"/>
        <v>0</v>
      </c>
      <c r="AI662" s="45">
        <f t="shared" si="217"/>
        <v>0</v>
      </c>
      <c r="AJ662" s="45">
        <f t="shared" si="218"/>
        <v>0</v>
      </c>
      <c r="AK662" s="45">
        <f t="shared" si="219"/>
        <v>0</v>
      </c>
      <c r="AL662" s="45">
        <f t="shared" si="220"/>
        <v>0</v>
      </c>
      <c r="AM662" s="45">
        <f t="shared" si="221"/>
        <v>0</v>
      </c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</row>
    <row r="663" spans="1:63">
      <c r="A663" s="43"/>
      <c r="B663" s="43"/>
      <c r="C663" s="101"/>
      <c r="D663" s="101"/>
      <c r="E663" s="101"/>
      <c r="F663" s="102"/>
      <c r="G663" s="103"/>
      <c r="H663" s="102"/>
      <c r="I663" s="102"/>
      <c r="J663" s="102"/>
      <c r="K663" s="102"/>
      <c r="L663" s="102" t="e">
        <f>IF(J663="WAT",IF(I663="PS","Pumped Storage","Hydro"),VLOOKUP(J663,Instructions!$E$3:$F$42,2,FALSE))</f>
        <v>#N/A</v>
      </c>
      <c r="M663" s="104"/>
      <c r="N663" s="104"/>
      <c r="O663" s="105"/>
      <c r="P663" s="45"/>
      <c r="Q663" s="45"/>
      <c r="R663" s="45">
        <f t="shared" si="202"/>
        <v>0</v>
      </c>
      <c r="S663" s="45">
        <f t="shared" ref="S663:T682" si="222">R663</f>
        <v>0</v>
      </c>
      <c r="T663" s="45">
        <f t="shared" si="222"/>
        <v>0</v>
      </c>
      <c r="U663" s="45">
        <f t="shared" si="203"/>
        <v>0</v>
      </c>
      <c r="V663" s="45">
        <f t="shared" si="204"/>
        <v>0</v>
      </c>
      <c r="W663" s="45">
        <f t="shared" si="205"/>
        <v>0</v>
      </c>
      <c r="X663" s="45">
        <f t="shared" si="206"/>
        <v>0</v>
      </c>
      <c r="Y663" s="45">
        <f t="shared" si="207"/>
        <v>0</v>
      </c>
      <c r="Z663" s="45">
        <f t="shared" si="208"/>
        <v>0</v>
      </c>
      <c r="AA663" s="45">
        <f t="shared" si="209"/>
        <v>0</v>
      </c>
      <c r="AB663" s="45">
        <f t="shared" si="210"/>
        <v>0</v>
      </c>
      <c r="AC663" s="45">
        <f t="shared" si="211"/>
        <v>0</v>
      </c>
      <c r="AD663" s="45">
        <f t="shared" si="212"/>
        <v>0</v>
      </c>
      <c r="AE663" s="45">
        <f t="shared" si="213"/>
        <v>0</v>
      </c>
      <c r="AF663" s="45">
        <f t="shared" si="214"/>
        <v>0</v>
      </c>
      <c r="AG663" s="45">
        <f t="shared" si="215"/>
        <v>0</v>
      </c>
      <c r="AH663" s="45">
        <f t="shared" si="216"/>
        <v>0</v>
      </c>
      <c r="AI663" s="45">
        <f t="shared" si="217"/>
        <v>0</v>
      </c>
      <c r="AJ663" s="45">
        <f t="shared" si="218"/>
        <v>0</v>
      </c>
      <c r="AK663" s="45">
        <f t="shared" si="219"/>
        <v>0</v>
      </c>
      <c r="AL663" s="45">
        <f t="shared" si="220"/>
        <v>0</v>
      </c>
      <c r="AM663" s="45">
        <f t="shared" si="221"/>
        <v>0</v>
      </c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</row>
    <row r="664" spans="1:63">
      <c r="A664" s="43"/>
      <c r="B664" s="43"/>
      <c r="C664" s="101"/>
      <c r="D664" s="101"/>
      <c r="E664" s="101"/>
      <c r="F664" s="102"/>
      <c r="G664" s="103"/>
      <c r="H664" s="102"/>
      <c r="I664" s="102"/>
      <c r="J664" s="102"/>
      <c r="K664" s="102"/>
      <c r="L664" s="102" t="e">
        <f>IF(J664="WAT",IF(I664="PS","Pumped Storage","Hydro"),VLOOKUP(J664,Instructions!$E$3:$F$42,2,FALSE))</f>
        <v>#N/A</v>
      </c>
      <c r="M664" s="104"/>
      <c r="N664" s="104"/>
      <c r="O664" s="105"/>
      <c r="P664" s="45"/>
      <c r="Q664" s="45"/>
      <c r="R664" s="45">
        <f t="shared" si="202"/>
        <v>0</v>
      </c>
      <c r="S664" s="45">
        <f t="shared" si="222"/>
        <v>0</v>
      </c>
      <c r="T664" s="45">
        <f t="shared" si="222"/>
        <v>0</v>
      </c>
      <c r="U664" s="45">
        <f t="shared" si="203"/>
        <v>0</v>
      </c>
      <c r="V664" s="45">
        <f t="shared" si="204"/>
        <v>0</v>
      </c>
      <c r="W664" s="45">
        <f t="shared" si="205"/>
        <v>0</v>
      </c>
      <c r="X664" s="45">
        <f t="shared" si="206"/>
        <v>0</v>
      </c>
      <c r="Y664" s="45">
        <f t="shared" si="207"/>
        <v>0</v>
      </c>
      <c r="Z664" s="45">
        <f t="shared" si="208"/>
        <v>0</v>
      </c>
      <c r="AA664" s="45">
        <f t="shared" si="209"/>
        <v>0</v>
      </c>
      <c r="AB664" s="45">
        <f t="shared" si="210"/>
        <v>0</v>
      </c>
      <c r="AC664" s="45">
        <f t="shared" si="211"/>
        <v>0</v>
      </c>
      <c r="AD664" s="45">
        <f t="shared" si="212"/>
        <v>0</v>
      </c>
      <c r="AE664" s="45">
        <f t="shared" si="213"/>
        <v>0</v>
      </c>
      <c r="AF664" s="45">
        <f t="shared" si="214"/>
        <v>0</v>
      </c>
      <c r="AG664" s="45">
        <f t="shared" si="215"/>
        <v>0</v>
      </c>
      <c r="AH664" s="45">
        <f t="shared" si="216"/>
        <v>0</v>
      </c>
      <c r="AI664" s="45">
        <f t="shared" si="217"/>
        <v>0</v>
      </c>
      <c r="AJ664" s="45">
        <f t="shared" si="218"/>
        <v>0</v>
      </c>
      <c r="AK664" s="45">
        <f t="shared" si="219"/>
        <v>0</v>
      </c>
      <c r="AL664" s="45">
        <f t="shared" si="220"/>
        <v>0</v>
      </c>
      <c r="AM664" s="45">
        <f t="shared" si="221"/>
        <v>0</v>
      </c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</row>
    <row r="665" spans="1:63">
      <c r="A665" s="43"/>
      <c r="B665" s="43"/>
      <c r="C665" s="101"/>
      <c r="D665" s="101"/>
      <c r="E665" s="101"/>
      <c r="F665" s="102"/>
      <c r="G665" s="103"/>
      <c r="H665" s="102"/>
      <c r="I665" s="102"/>
      <c r="J665" s="102"/>
      <c r="K665" s="102"/>
      <c r="L665" s="102" t="e">
        <f>IF(J665="WAT",IF(I665="PS","Pumped Storage","Hydro"),VLOOKUP(J665,Instructions!$E$3:$F$42,2,FALSE))</f>
        <v>#N/A</v>
      </c>
      <c r="M665" s="104"/>
      <c r="N665" s="104"/>
      <c r="O665" s="105"/>
      <c r="P665" s="45"/>
      <c r="Q665" s="45"/>
      <c r="R665" s="45">
        <f t="shared" si="202"/>
        <v>0</v>
      </c>
      <c r="S665" s="45">
        <f t="shared" si="222"/>
        <v>0</v>
      </c>
      <c r="T665" s="45">
        <f t="shared" si="222"/>
        <v>0</v>
      </c>
      <c r="U665" s="45">
        <f t="shared" si="203"/>
        <v>0</v>
      </c>
      <c r="V665" s="45">
        <f t="shared" si="204"/>
        <v>0</v>
      </c>
      <c r="W665" s="45">
        <f t="shared" si="205"/>
        <v>0</v>
      </c>
      <c r="X665" s="45">
        <f t="shared" si="206"/>
        <v>0</v>
      </c>
      <c r="Y665" s="45">
        <f t="shared" si="207"/>
        <v>0</v>
      </c>
      <c r="Z665" s="45">
        <f t="shared" si="208"/>
        <v>0</v>
      </c>
      <c r="AA665" s="45">
        <f t="shared" si="209"/>
        <v>0</v>
      </c>
      <c r="AB665" s="45">
        <f t="shared" si="210"/>
        <v>0</v>
      </c>
      <c r="AC665" s="45">
        <f t="shared" si="211"/>
        <v>0</v>
      </c>
      <c r="AD665" s="45">
        <f t="shared" si="212"/>
        <v>0</v>
      </c>
      <c r="AE665" s="45">
        <f t="shared" si="213"/>
        <v>0</v>
      </c>
      <c r="AF665" s="45">
        <f t="shared" si="214"/>
        <v>0</v>
      </c>
      <c r="AG665" s="45">
        <f t="shared" si="215"/>
        <v>0</v>
      </c>
      <c r="AH665" s="45">
        <f t="shared" si="216"/>
        <v>0</v>
      </c>
      <c r="AI665" s="45">
        <f t="shared" si="217"/>
        <v>0</v>
      </c>
      <c r="AJ665" s="45">
        <f t="shared" si="218"/>
        <v>0</v>
      </c>
      <c r="AK665" s="45">
        <f t="shared" si="219"/>
        <v>0</v>
      </c>
      <c r="AL665" s="45">
        <f t="shared" si="220"/>
        <v>0</v>
      </c>
      <c r="AM665" s="45">
        <f t="shared" si="221"/>
        <v>0</v>
      </c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</row>
    <row r="666" spans="1:63">
      <c r="A666" s="43"/>
      <c r="B666" s="43"/>
      <c r="C666" s="101"/>
      <c r="D666" s="101"/>
      <c r="E666" s="101"/>
      <c r="F666" s="102"/>
      <c r="G666" s="103"/>
      <c r="H666" s="102"/>
      <c r="I666" s="102"/>
      <c r="J666" s="102"/>
      <c r="K666" s="102"/>
      <c r="L666" s="102" t="e">
        <f>IF(J666="WAT",IF(I666="PS","Pumped Storage","Hydro"),VLOOKUP(J666,Instructions!$E$3:$F$42,2,FALSE))</f>
        <v>#N/A</v>
      </c>
      <c r="M666" s="104"/>
      <c r="N666" s="104"/>
      <c r="O666" s="105"/>
      <c r="P666" s="45"/>
      <c r="Q666" s="45"/>
      <c r="R666" s="45">
        <f t="shared" si="202"/>
        <v>0</v>
      </c>
      <c r="S666" s="45">
        <f t="shared" si="222"/>
        <v>0</v>
      </c>
      <c r="T666" s="45">
        <f t="shared" si="222"/>
        <v>0</v>
      </c>
      <c r="U666" s="45">
        <f t="shared" si="203"/>
        <v>0</v>
      </c>
      <c r="V666" s="45">
        <f t="shared" si="204"/>
        <v>0</v>
      </c>
      <c r="W666" s="45">
        <f t="shared" si="205"/>
        <v>0</v>
      </c>
      <c r="X666" s="45">
        <f t="shared" si="206"/>
        <v>0</v>
      </c>
      <c r="Y666" s="45">
        <f t="shared" si="207"/>
        <v>0</v>
      </c>
      <c r="Z666" s="45">
        <f t="shared" si="208"/>
        <v>0</v>
      </c>
      <c r="AA666" s="45">
        <f t="shared" si="209"/>
        <v>0</v>
      </c>
      <c r="AB666" s="45">
        <f t="shared" si="210"/>
        <v>0</v>
      </c>
      <c r="AC666" s="45">
        <f t="shared" si="211"/>
        <v>0</v>
      </c>
      <c r="AD666" s="45">
        <f t="shared" si="212"/>
        <v>0</v>
      </c>
      <c r="AE666" s="45">
        <f t="shared" si="213"/>
        <v>0</v>
      </c>
      <c r="AF666" s="45">
        <f t="shared" si="214"/>
        <v>0</v>
      </c>
      <c r="AG666" s="45">
        <f t="shared" si="215"/>
        <v>0</v>
      </c>
      <c r="AH666" s="45">
        <f t="shared" si="216"/>
        <v>0</v>
      </c>
      <c r="AI666" s="45">
        <f t="shared" si="217"/>
        <v>0</v>
      </c>
      <c r="AJ666" s="45">
        <f t="shared" si="218"/>
        <v>0</v>
      </c>
      <c r="AK666" s="45">
        <f t="shared" si="219"/>
        <v>0</v>
      </c>
      <c r="AL666" s="45">
        <f t="shared" si="220"/>
        <v>0</v>
      </c>
      <c r="AM666" s="45">
        <f t="shared" si="221"/>
        <v>0</v>
      </c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</row>
    <row r="667" spans="1:63">
      <c r="A667" s="43"/>
      <c r="B667" s="43"/>
      <c r="C667" s="101"/>
      <c r="D667" s="101"/>
      <c r="E667" s="101"/>
      <c r="F667" s="102"/>
      <c r="G667" s="103"/>
      <c r="H667" s="102"/>
      <c r="I667" s="102"/>
      <c r="J667" s="102"/>
      <c r="K667" s="102"/>
      <c r="L667" s="102" t="e">
        <f>IF(J667="WAT",IF(I667="PS","Pumped Storage","Hydro"),VLOOKUP(J667,Instructions!$E$3:$F$42,2,FALSE))</f>
        <v>#N/A</v>
      </c>
      <c r="M667" s="104"/>
      <c r="N667" s="104"/>
      <c r="O667" s="105"/>
      <c r="P667" s="45"/>
      <c r="Q667" s="45"/>
      <c r="R667" s="45">
        <f t="shared" si="202"/>
        <v>0</v>
      </c>
      <c r="S667" s="45">
        <f t="shared" si="222"/>
        <v>0</v>
      </c>
      <c r="T667" s="45">
        <f t="shared" si="222"/>
        <v>0</v>
      </c>
      <c r="U667" s="45">
        <f t="shared" si="203"/>
        <v>0</v>
      </c>
      <c r="V667" s="45">
        <f t="shared" si="204"/>
        <v>0</v>
      </c>
      <c r="W667" s="45">
        <f t="shared" si="205"/>
        <v>0</v>
      </c>
      <c r="X667" s="45">
        <f t="shared" si="206"/>
        <v>0</v>
      </c>
      <c r="Y667" s="45">
        <f t="shared" si="207"/>
        <v>0</v>
      </c>
      <c r="Z667" s="45">
        <f t="shared" si="208"/>
        <v>0</v>
      </c>
      <c r="AA667" s="45">
        <f t="shared" si="209"/>
        <v>0</v>
      </c>
      <c r="AB667" s="45">
        <f t="shared" si="210"/>
        <v>0</v>
      </c>
      <c r="AC667" s="45">
        <f t="shared" si="211"/>
        <v>0</v>
      </c>
      <c r="AD667" s="45">
        <f t="shared" si="212"/>
        <v>0</v>
      </c>
      <c r="AE667" s="45">
        <f t="shared" si="213"/>
        <v>0</v>
      </c>
      <c r="AF667" s="45">
        <f t="shared" si="214"/>
        <v>0</v>
      </c>
      <c r="AG667" s="45">
        <f t="shared" si="215"/>
        <v>0</v>
      </c>
      <c r="AH667" s="45">
        <f t="shared" si="216"/>
        <v>0</v>
      </c>
      <c r="AI667" s="45">
        <f t="shared" si="217"/>
        <v>0</v>
      </c>
      <c r="AJ667" s="45">
        <f t="shared" si="218"/>
        <v>0</v>
      </c>
      <c r="AK667" s="45">
        <f t="shared" si="219"/>
        <v>0</v>
      </c>
      <c r="AL667" s="45">
        <f t="shared" si="220"/>
        <v>0</v>
      </c>
      <c r="AM667" s="45">
        <f t="shared" si="221"/>
        <v>0</v>
      </c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</row>
    <row r="668" spans="1:63">
      <c r="A668" s="43"/>
      <c r="B668" s="43"/>
      <c r="C668" s="101"/>
      <c r="D668" s="101"/>
      <c r="E668" s="101"/>
      <c r="F668" s="102"/>
      <c r="G668" s="103"/>
      <c r="H668" s="102"/>
      <c r="I668" s="102"/>
      <c r="J668" s="102"/>
      <c r="K668" s="102"/>
      <c r="L668" s="102" t="e">
        <f>IF(J668="WAT",IF(I668="PS","Pumped Storage","Hydro"),VLOOKUP(J668,Instructions!$E$3:$F$42,2,FALSE))</f>
        <v>#N/A</v>
      </c>
      <c r="M668" s="104"/>
      <c r="N668" s="104"/>
      <c r="O668" s="105"/>
      <c r="P668" s="45"/>
      <c r="Q668" s="45"/>
      <c r="R668" s="45">
        <f t="shared" si="202"/>
        <v>0</v>
      </c>
      <c r="S668" s="45">
        <f t="shared" si="222"/>
        <v>0</v>
      </c>
      <c r="T668" s="45">
        <f t="shared" si="222"/>
        <v>0</v>
      </c>
      <c r="U668" s="45">
        <f t="shared" si="203"/>
        <v>0</v>
      </c>
      <c r="V668" s="45">
        <f t="shared" si="204"/>
        <v>0</v>
      </c>
      <c r="W668" s="45">
        <f t="shared" si="205"/>
        <v>0</v>
      </c>
      <c r="X668" s="45">
        <f t="shared" si="206"/>
        <v>0</v>
      </c>
      <c r="Y668" s="45">
        <f t="shared" si="207"/>
        <v>0</v>
      </c>
      <c r="Z668" s="45">
        <f t="shared" si="208"/>
        <v>0</v>
      </c>
      <c r="AA668" s="45">
        <f t="shared" si="209"/>
        <v>0</v>
      </c>
      <c r="AB668" s="45">
        <f t="shared" si="210"/>
        <v>0</v>
      </c>
      <c r="AC668" s="45">
        <f t="shared" si="211"/>
        <v>0</v>
      </c>
      <c r="AD668" s="45">
        <f t="shared" si="212"/>
        <v>0</v>
      </c>
      <c r="AE668" s="45">
        <f t="shared" si="213"/>
        <v>0</v>
      </c>
      <c r="AF668" s="45">
        <f t="shared" si="214"/>
        <v>0</v>
      </c>
      <c r="AG668" s="45">
        <f t="shared" si="215"/>
        <v>0</v>
      </c>
      <c r="AH668" s="45">
        <f t="shared" si="216"/>
        <v>0</v>
      </c>
      <c r="AI668" s="45">
        <f t="shared" si="217"/>
        <v>0</v>
      </c>
      <c r="AJ668" s="45">
        <f t="shared" si="218"/>
        <v>0</v>
      </c>
      <c r="AK668" s="45">
        <f t="shared" si="219"/>
        <v>0</v>
      </c>
      <c r="AL668" s="45">
        <f t="shared" si="220"/>
        <v>0</v>
      </c>
      <c r="AM668" s="45">
        <f t="shared" si="221"/>
        <v>0</v>
      </c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</row>
    <row r="669" spans="1:63">
      <c r="A669" s="43"/>
      <c r="B669" s="43"/>
      <c r="C669" s="101"/>
      <c r="D669" s="101"/>
      <c r="E669" s="101"/>
      <c r="F669" s="102"/>
      <c r="G669" s="103"/>
      <c r="H669" s="102"/>
      <c r="I669" s="102"/>
      <c r="J669" s="102"/>
      <c r="K669" s="102"/>
      <c r="L669" s="102" t="e">
        <f>IF(J669="WAT",IF(I669="PS","Pumped Storage","Hydro"),VLOOKUP(J669,Instructions!$E$3:$F$42,2,FALSE))</f>
        <v>#N/A</v>
      </c>
      <c r="M669" s="104"/>
      <c r="N669" s="104"/>
      <c r="O669" s="105"/>
      <c r="P669" s="45"/>
      <c r="Q669" s="45"/>
      <c r="R669" s="45">
        <f t="shared" si="202"/>
        <v>0</v>
      </c>
      <c r="S669" s="45">
        <f t="shared" si="222"/>
        <v>0</v>
      </c>
      <c r="T669" s="45">
        <f t="shared" si="222"/>
        <v>0</v>
      </c>
      <c r="U669" s="45">
        <f t="shared" si="203"/>
        <v>0</v>
      </c>
      <c r="V669" s="45">
        <f t="shared" si="204"/>
        <v>0</v>
      </c>
      <c r="W669" s="45">
        <f t="shared" si="205"/>
        <v>0</v>
      </c>
      <c r="X669" s="45">
        <f t="shared" si="206"/>
        <v>0</v>
      </c>
      <c r="Y669" s="45">
        <f t="shared" si="207"/>
        <v>0</v>
      </c>
      <c r="Z669" s="45">
        <f t="shared" si="208"/>
        <v>0</v>
      </c>
      <c r="AA669" s="45">
        <f t="shared" si="209"/>
        <v>0</v>
      </c>
      <c r="AB669" s="45">
        <f t="shared" si="210"/>
        <v>0</v>
      </c>
      <c r="AC669" s="45">
        <f t="shared" si="211"/>
        <v>0</v>
      </c>
      <c r="AD669" s="45">
        <f t="shared" si="212"/>
        <v>0</v>
      </c>
      <c r="AE669" s="45">
        <f t="shared" si="213"/>
        <v>0</v>
      </c>
      <c r="AF669" s="45">
        <f t="shared" si="214"/>
        <v>0</v>
      </c>
      <c r="AG669" s="45">
        <f t="shared" si="215"/>
        <v>0</v>
      </c>
      <c r="AH669" s="45">
        <f t="shared" si="216"/>
        <v>0</v>
      </c>
      <c r="AI669" s="45">
        <f t="shared" si="217"/>
        <v>0</v>
      </c>
      <c r="AJ669" s="45">
        <f t="shared" si="218"/>
        <v>0</v>
      </c>
      <c r="AK669" s="45">
        <f t="shared" si="219"/>
        <v>0</v>
      </c>
      <c r="AL669" s="45">
        <f t="shared" si="220"/>
        <v>0</v>
      </c>
      <c r="AM669" s="45">
        <f t="shared" si="221"/>
        <v>0</v>
      </c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</row>
    <row r="670" spans="1:63">
      <c r="A670" s="43"/>
      <c r="B670" s="43"/>
      <c r="C670" s="101"/>
      <c r="D670" s="101"/>
      <c r="E670" s="101"/>
      <c r="F670" s="102"/>
      <c r="G670" s="103"/>
      <c r="H670" s="102"/>
      <c r="I670" s="102"/>
      <c r="J670" s="102"/>
      <c r="K670" s="102"/>
      <c r="L670" s="102" t="e">
        <f>IF(J670="WAT",IF(I670="PS","Pumped Storage","Hydro"),VLOOKUP(J670,Instructions!$E$3:$F$42,2,FALSE))</f>
        <v>#N/A</v>
      </c>
      <c r="M670" s="104"/>
      <c r="N670" s="104"/>
      <c r="O670" s="105"/>
      <c r="P670" s="45"/>
      <c r="Q670" s="45"/>
      <c r="R670" s="45">
        <f t="shared" si="202"/>
        <v>0</v>
      </c>
      <c r="S670" s="45">
        <f t="shared" si="222"/>
        <v>0</v>
      </c>
      <c r="T670" s="45">
        <f t="shared" si="222"/>
        <v>0</v>
      </c>
      <c r="U670" s="45">
        <f t="shared" si="203"/>
        <v>0</v>
      </c>
      <c r="V670" s="45">
        <f t="shared" si="204"/>
        <v>0</v>
      </c>
      <c r="W670" s="45">
        <f t="shared" si="205"/>
        <v>0</v>
      </c>
      <c r="X670" s="45">
        <f t="shared" si="206"/>
        <v>0</v>
      </c>
      <c r="Y670" s="45">
        <f t="shared" si="207"/>
        <v>0</v>
      </c>
      <c r="Z670" s="45">
        <f t="shared" si="208"/>
        <v>0</v>
      </c>
      <c r="AA670" s="45">
        <f t="shared" si="209"/>
        <v>0</v>
      </c>
      <c r="AB670" s="45">
        <f t="shared" si="210"/>
        <v>0</v>
      </c>
      <c r="AC670" s="45">
        <f t="shared" si="211"/>
        <v>0</v>
      </c>
      <c r="AD670" s="45">
        <f t="shared" si="212"/>
        <v>0</v>
      </c>
      <c r="AE670" s="45">
        <f t="shared" si="213"/>
        <v>0</v>
      </c>
      <c r="AF670" s="45">
        <f t="shared" si="214"/>
        <v>0</v>
      </c>
      <c r="AG670" s="45">
        <f t="shared" si="215"/>
        <v>0</v>
      </c>
      <c r="AH670" s="45">
        <f t="shared" si="216"/>
        <v>0</v>
      </c>
      <c r="AI670" s="45">
        <f t="shared" si="217"/>
        <v>0</v>
      </c>
      <c r="AJ670" s="45">
        <f t="shared" si="218"/>
        <v>0</v>
      </c>
      <c r="AK670" s="45">
        <f t="shared" si="219"/>
        <v>0</v>
      </c>
      <c r="AL670" s="45">
        <f t="shared" si="220"/>
        <v>0</v>
      </c>
      <c r="AM670" s="45">
        <f t="shared" si="221"/>
        <v>0</v>
      </c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</row>
    <row r="671" spans="1:63">
      <c r="A671" s="43"/>
      <c r="B671" s="43"/>
      <c r="C671" s="101"/>
      <c r="D671" s="101"/>
      <c r="E671" s="101"/>
      <c r="F671" s="102"/>
      <c r="G671" s="103"/>
      <c r="H671" s="102"/>
      <c r="I671" s="102"/>
      <c r="J671" s="102"/>
      <c r="K671" s="102"/>
      <c r="L671" s="102" t="e">
        <f>IF(J671="WAT",IF(I671="PS","Pumped Storage","Hydro"),VLOOKUP(J671,Instructions!$E$3:$F$42,2,FALSE))</f>
        <v>#N/A</v>
      </c>
      <c r="M671" s="104"/>
      <c r="N671" s="104"/>
      <c r="O671" s="105"/>
      <c r="P671" s="45"/>
      <c r="Q671" s="45"/>
      <c r="R671" s="45">
        <f t="shared" si="202"/>
        <v>0</v>
      </c>
      <c r="S671" s="45">
        <f t="shared" si="222"/>
        <v>0</v>
      </c>
      <c r="T671" s="45">
        <f t="shared" si="222"/>
        <v>0</v>
      </c>
      <c r="U671" s="45">
        <f t="shared" si="203"/>
        <v>0</v>
      </c>
      <c r="V671" s="45">
        <f t="shared" si="204"/>
        <v>0</v>
      </c>
      <c r="W671" s="45">
        <f t="shared" si="205"/>
        <v>0</v>
      </c>
      <c r="X671" s="45">
        <f t="shared" si="206"/>
        <v>0</v>
      </c>
      <c r="Y671" s="45">
        <f t="shared" si="207"/>
        <v>0</v>
      </c>
      <c r="Z671" s="45">
        <f t="shared" si="208"/>
        <v>0</v>
      </c>
      <c r="AA671" s="45">
        <f t="shared" si="209"/>
        <v>0</v>
      </c>
      <c r="AB671" s="45">
        <f t="shared" si="210"/>
        <v>0</v>
      </c>
      <c r="AC671" s="45">
        <f t="shared" si="211"/>
        <v>0</v>
      </c>
      <c r="AD671" s="45">
        <f t="shared" si="212"/>
        <v>0</v>
      </c>
      <c r="AE671" s="45">
        <f t="shared" si="213"/>
        <v>0</v>
      </c>
      <c r="AF671" s="45">
        <f t="shared" si="214"/>
        <v>0</v>
      </c>
      <c r="AG671" s="45">
        <f t="shared" si="215"/>
        <v>0</v>
      </c>
      <c r="AH671" s="45">
        <f t="shared" si="216"/>
        <v>0</v>
      </c>
      <c r="AI671" s="45">
        <f t="shared" si="217"/>
        <v>0</v>
      </c>
      <c r="AJ671" s="45">
        <f t="shared" si="218"/>
        <v>0</v>
      </c>
      <c r="AK671" s="45">
        <f t="shared" si="219"/>
        <v>0</v>
      </c>
      <c r="AL671" s="45">
        <f t="shared" si="220"/>
        <v>0</v>
      </c>
      <c r="AM671" s="45">
        <f t="shared" si="221"/>
        <v>0</v>
      </c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</row>
    <row r="672" spans="1:63">
      <c r="A672" s="43"/>
      <c r="B672" s="43"/>
      <c r="C672" s="101"/>
      <c r="D672" s="101"/>
      <c r="E672" s="101"/>
      <c r="F672" s="102"/>
      <c r="G672" s="103"/>
      <c r="H672" s="102"/>
      <c r="I672" s="102"/>
      <c r="J672" s="102"/>
      <c r="K672" s="102"/>
      <c r="L672" s="102" t="e">
        <f>IF(J672="WAT",IF(I672="PS","Pumped Storage","Hydro"),VLOOKUP(J672,Instructions!$E$3:$F$42,2,FALSE))</f>
        <v>#N/A</v>
      </c>
      <c r="M672" s="104"/>
      <c r="N672" s="104"/>
      <c r="O672" s="105"/>
      <c r="P672" s="45"/>
      <c r="Q672" s="45"/>
      <c r="R672" s="45">
        <f t="shared" si="202"/>
        <v>0</v>
      </c>
      <c r="S672" s="45">
        <f t="shared" si="222"/>
        <v>0</v>
      </c>
      <c r="T672" s="45">
        <f t="shared" si="222"/>
        <v>0</v>
      </c>
      <c r="U672" s="45">
        <f t="shared" si="203"/>
        <v>0</v>
      </c>
      <c r="V672" s="45">
        <f t="shared" si="204"/>
        <v>0</v>
      </c>
      <c r="W672" s="45">
        <f t="shared" si="205"/>
        <v>0</v>
      </c>
      <c r="X672" s="45">
        <f t="shared" si="206"/>
        <v>0</v>
      </c>
      <c r="Y672" s="45">
        <f t="shared" si="207"/>
        <v>0</v>
      </c>
      <c r="Z672" s="45">
        <f t="shared" si="208"/>
        <v>0</v>
      </c>
      <c r="AA672" s="45">
        <f t="shared" si="209"/>
        <v>0</v>
      </c>
      <c r="AB672" s="45">
        <f t="shared" si="210"/>
        <v>0</v>
      </c>
      <c r="AC672" s="45">
        <f t="shared" si="211"/>
        <v>0</v>
      </c>
      <c r="AD672" s="45">
        <f t="shared" si="212"/>
        <v>0</v>
      </c>
      <c r="AE672" s="45">
        <f t="shared" si="213"/>
        <v>0</v>
      </c>
      <c r="AF672" s="45">
        <f t="shared" si="214"/>
        <v>0</v>
      </c>
      <c r="AG672" s="45">
        <f t="shared" si="215"/>
        <v>0</v>
      </c>
      <c r="AH672" s="45">
        <f t="shared" si="216"/>
        <v>0</v>
      </c>
      <c r="AI672" s="45">
        <f t="shared" si="217"/>
        <v>0</v>
      </c>
      <c r="AJ672" s="45">
        <f t="shared" si="218"/>
        <v>0</v>
      </c>
      <c r="AK672" s="45">
        <f t="shared" si="219"/>
        <v>0</v>
      </c>
      <c r="AL672" s="45">
        <f t="shared" si="220"/>
        <v>0</v>
      </c>
      <c r="AM672" s="45">
        <f t="shared" si="221"/>
        <v>0</v>
      </c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</row>
    <row r="673" spans="1:63">
      <c r="A673" s="43"/>
      <c r="B673" s="43"/>
      <c r="C673" s="101"/>
      <c r="D673" s="101"/>
      <c r="E673" s="101"/>
      <c r="F673" s="102"/>
      <c r="G673" s="103"/>
      <c r="H673" s="102"/>
      <c r="I673" s="102"/>
      <c r="J673" s="102"/>
      <c r="K673" s="102"/>
      <c r="L673" s="102" t="e">
        <f>IF(J673="WAT",IF(I673="PS","Pumped Storage","Hydro"),VLOOKUP(J673,Instructions!$E$3:$F$42,2,FALSE))</f>
        <v>#N/A</v>
      </c>
      <c r="M673" s="104"/>
      <c r="N673" s="104"/>
      <c r="O673" s="105"/>
      <c r="P673" s="45"/>
      <c r="Q673" s="45"/>
      <c r="R673" s="45">
        <f t="shared" si="202"/>
        <v>0</v>
      </c>
      <c r="S673" s="45">
        <f t="shared" si="222"/>
        <v>0</v>
      </c>
      <c r="T673" s="45">
        <f t="shared" si="222"/>
        <v>0</v>
      </c>
      <c r="U673" s="45">
        <f t="shared" si="203"/>
        <v>0</v>
      </c>
      <c r="V673" s="45">
        <f t="shared" si="204"/>
        <v>0</v>
      </c>
      <c r="W673" s="45">
        <f t="shared" si="205"/>
        <v>0</v>
      </c>
      <c r="X673" s="45">
        <f t="shared" si="206"/>
        <v>0</v>
      </c>
      <c r="Y673" s="45">
        <f t="shared" si="207"/>
        <v>0</v>
      </c>
      <c r="Z673" s="45">
        <f t="shared" si="208"/>
        <v>0</v>
      </c>
      <c r="AA673" s="45">
        <f t="shared" si="209"/>
        <v>0</v>
      </c>
      <c r="AB673" s="45">
        <f t="shared" si="210"/>
        <v>0</v>
      </c>
      <c r="AC673" s="45">
        <f t="shared" si="211"/>
        <v>0</v>
      </c>
      <c r="AD673" s="45">
        <f t="shared" si="212"/>
        <v>0</v>
      </c>
      <c r="AE673" s="45">
        <f t="shared" si="213"/>
        <v>0</v>
      </c>
      <c r="AF673" s="45">
        <f t="shared" si="214"/>
        <v>0</v>
      </c>
      <c r="AG673" s="45">
        <f t="shared" si="215"/>
        <v>0</v>
      </c>
      <c r="AH673" s="45">
        <f t="shared" si="216"/>
        <v>0</v>
      </c>
      <c r="AI673" s="45">
        <f t="shared" si="217"/>
        <v>0</v>
      </c>
      <c r="AJ673" s="45">
        <f t="shared" si="218"/>
        <v>0</v>
      </c>
      <c r="AK673" s="45">
        <f t="shared" si="219"/>
        <v>0</v>
      </c>
      <c r="AL673" s="45">
        <f t="shared" si="220"/>
        <v>0</v>
      </c>
      <c r="AM673" s="45">
        <f t="shared" si="221"/>
        <v>0</v>
      </c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</row>
    <row r="674" spans="1:63">
      <c r="A674" s="43"/>
      <c r="B674" s="43"/>
      <c r="C674" s="101"/>
      <c r="D674" s="101"/>
      <c r="E674" s="101"/>
      <c r="F674" s="102"/>
      <c r="G674" s="103"/>
      <c r="H674" s="102"/>
      <c r="I674" s="102"/>
      <c r="J674" s="102"/>
      <c r="K674" s="102"/>
      <c r="L674" s="102" t="e">
        <f>IF(J674="WAT",IF(I674="PS","Pumped Storage","Hydro"),VLOOKUP(J674,Instructions!$E$3:$F$42,2,FALSE))</f>
        <v>#N/A</v>
      </c>
      <c r="M674" s="104"/>
      <c r="N674" s="104"/>
      <c r="O674" s="105"/>
      <c r="P674" s="45"/>
      <c r="Q674" s="45"/>
      <c r="R674" s="45">
        <f t="shared" si="202"/>
        <v>0</v>
      </c>
      <c r="S674" s="45">
        <f t="shared" si="222"/>
        <v>0</v>
      </c>
      <c r="T674" s="45">
        <f t="shared" si="222"/>
        <v>0</v>
      </c>
      <c r="U674" s="45">
        <f t="shared" si="203"/>
        <v>0</v>
      </c>
      <c r="V674" s="45">
        <f t="shared" si="204"/>
        <v>0</v>
      </c>
      <c r="W674" s="45">
        <f t="shared" si="205"/>
        <v>0</v>
      </c>
      <c r="X674" s="45">
        <f t="shared" si="206"/>
        <v>0</v>
      </c>
      <c r="Y674" s="45">
        <f t="shared" si="207"/>
        <v>0</v>
      </c>
      <c r="Z674" s="45">
        <f t="shared" si="208"/>
        <v>0</v>
      </c>
      <c r="AA674" s="45">
        <f t="shared" si="209"/>
        <v>0</v>
      </c>
      <c r="AB674" s="45">
        <f t="shared" si="210"/>
        <v>0</v>
      </c>
      <c r="AC674" s="45">
        <f t="shared" si="211"/>
        <v>0</v>
      </c>
      <c r="AD674" s="45">
        <f t="shared" si="212"/>
        <v>0</v>
      </c>
      <c r="AE674" s="45">
        <f t="shared" si="213"/>
        <v>0</v>
      </c>
      <c r="AF674" s="45">
        <f t="shared" si="214"/>
        <v>0</v>
      </c>
      <c r="AG674" s="45">
        <f t="shared" si="215"/>
        <v>0</v>
      </c>
      <c r="AH674" s="45">
        <f t="shared" si="216"/>
        <v>0</v>
      </c>
      <c r="AI674" s="45">
        <f t="shared" si="217"/>
        <v>0</v>
      </c>
      <c r="AJ674" s="45">
        <f t="shared" si="218"/>
        <v>0</v>
      </c>
      <c r="AK674" s="45">
        <f t="shared" si="219"/>
        <v>0</v>
      </c>
      <c r="AL674" s="45">
        <f t="shared" si="220"/>
        <v>0</v>
      </c>
      <c r="AM674" s="45">
        <f t="shared" si="221"/>
        <v>0</v>
      </c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</row>
    <row r="675" spans="1:63">
      <c r="A675" s="43"/>
      <c r="B675" s="43"/>
      <c r="C675" s="101"/>
      <c r="D675" s="101"/>
      <c r="E675" s="101"/>
      <c r="F675" s="102"/>
      <c r="G675" s="103"/>
      <c r="H675" s="102"/>
      <c r="I675" s="102"/>
      <c r="J675" s="102"/>
      <c r="K675" s="102"/>
      <c r="L675" s="102" t="e">
        <f>IF(J675="WAT",IF(I675="PS","Pumped Storage","Hydro"),VLOOKUP(J675,Instructions!$E$3:$F$42,2,FALSE))</f>
        <v>#N/A</v>
      </c>
      <c r="M675" s="104"/>
      <c r="N675" s="104"/>
      <c r="O675" s="105"/>
      <c r="P675" s="45"/>
      <c r="Q675" s="45"/>
      <c r="R675" s="45">
        <f t="shared" si="202"/>
        <v>0</v>
      </c>
      <c r="S675" s="45">
        <f t="shared" si="222"/>
        <v>0</v>
      </c>
      <c r="T675" s="45">
        <f t="shared" si="222"/>
        <v>0</v>
      </c>
      <c r="U675" s="45">
        <f t="shared" si="203"/>
        <v>0</v>
      </c>
      <c r="V675" s="45">
        <f t="shared" si="204"/>
        <v>0</v>
      </c>
      <c r="W675" s="45">
        <f t="shared" si="205"/>
        <v>0</v>
      </c>
      <c r="X675" s="45">
        <f t="shared" si="206"/>
        <v>0</v>
      </c>
      <c r="Y675" s="45">
        <f t="shared" si="207"/>
        <v>0</v>
      </c>
      <c r="Z675" s="45">
        <f t="shared" si="208"/>
        <v>0</v>
      </c>
      <c r="AA675" s="45">
        <f t="shared" si="209"/>
        <v>0</v>
      </c>
      <c r="AB675" s="45">
        <f t="shared" si="210"/>
        <v>0</v>
      </c>
      <c r="AC675" s="45">
        <f t="shared" si="211"/>
        <v>0</v>
      </c>
      <c r="AD675" s="45">
        <f t="shared" si="212"/>
        <v>0</v>
      </c>
      <c r="AE675" s="45">
        <f t="shared" si="213"/>
        <v>0</v>
      </c>
      <c r="AF675" s="45">
        <f t="shared" si="214"/>
        <v>0</v>
      </c>
      <c r="AG675" s="45">
        <f t="shared" si="215"/>
        <v>0</v>
      </c>
      <c r="AH675" s="45">
        <f t="shared" si="216"/>
        <v>0</v>
      </c>
      <c r="AI675" s="45">
        <f t="shared" si="217"/>
        <v>0</v>
      </c>
      <c r="AJ675" s="45">
        <f t="shared" si="218"/>
        <v>0</v>
      </c>
      <c r="AK675" s="45">
        <f t="shared" si="219"/>
        <v>0</v>
      </c>
      <c r="AL675" s="45">
        <f t="shared" si="220"/>
        <v>0</v>
      </c>
      <c r="AM675" s="45">
        <f t="shared" si="221"/>
        <v>0</v>
      </c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</row>
    <row r="676" spans="1:63">
      <c r="A676" s="43"/>
      <c r="B676" s="43"/>
      <c r="C676" s="101"/>
      <c r="D676" s="101"/>
      <c r="E676" s="101"/>
      <c r="F676" s="102"/>
      <c r="G676" s="103"/>
      <c r="H676" s="102"/>
      <c r="I676" s="102"/>
      <c r="J676" s="102"/>
      <c r="K676" s="102"/>
      <c r="L676" s="102" t="e">
        <f>IF(J676="WAT",IF(I676="PS","Pumped Storage","Hydro"),VLOOKUP(J676,Instructions!$E$3:$F$42,2,FALSE))</f>
        <v>#N/A</v>
      </c>
      <c r="M676" s="104"/>
      <c r="N676" s="104"/>
      <c r="O676" s="105"/>
      <c r="P676" s="45"/>
      <c r="Q676" s="45"/>
      <c r="R676" s="45">
        <f t="shared" si="202"/>
        <v>0</v>
      </c>
      <c r="S676" s="45">
        <f t="shared" si="222"/>
        <v>0</v>
      </c>
      <c r="T676" s="45">
        <f t="shared" si="222"/>
        <v>0</v>
      </c>
      <c r="U676" s="45">
        <f t="shared" si="203"/>
        <v>0</v>
      </c>
      <c r="V676" s="45">
        <f t="shared" si="204"/>
        <v>0</v>
      </c>
      <c r="W676" s="45">
        <f t="shared" si="205"/>
        <v>0</v>
      </c>
      <c r="X676" s="45">
        <f t="shared" si="206"/>
        <v>0</v>
      </c>
      <c r="Y676" s="45">
        <f t="shared" si="207"/>
        <v>0</v>
      </c>
      <c r="Z676" s="45">
        <f t="shared" si="208"/>
        <v>0</v>
      </c>
      <c r="AA676" s="45">
        <f t="shared" si="209"/>
        <v>0</v>
      </c>
      <c r="AB676" s="45">
        <f t="shared" si="210"/>
        <v>0</v>
      </c>
      <c r="AC676" s="45">
        <f t="shared" si="211"/>
        <v>0</v>
      </c>
      <c r="AD676" s="45">
        <f t="shared" si="212"/>
        <v>0</v>
      </c>
      <c r="AE676" s="45">
        <f t="shared" si="213"/>
        <v>0</v>
      </c>
      <c r="AF676" s="45">
        <f t="shared" si="214"/>
        <v>0</v>
      </c>
      <c r="AG676" s="45">
        <f t="shared" si="215"/>
        <v>0</v>
      </c>
      <c r="AH676" s="45">
        <f t="shared" si="216"/>
        <v>0</v>
      </c>
      <c r="AI676" s="45">
        <f t="shared" si="217"/>
        <v>0</v>
      </c>
      <c r="AJ676" s="45">
        <f t="shared" si="218"/>
        <v>0</v>
      </c>
      <c r="AK676" s="45">
        <f t="shared" si="219"/>
        <v>0</v>
      </c>
      <c r="AL676" s="45">
        <f t="shared" si="220"/>
        <v>0</v>
      </c>
      <c r="AM676" s="45">
        <f t="shared" si="221"/>
        <v>0</v>
      </c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</row>
    <row r="677" spans="1:63">
      <c r="A677" s="43"/>
      <c r="B677" s="43"/>
      <c r="C677" s="101"/>
      <c r="D677" s="101"/>
      <c r="E677" s="101"/>
      <c r="F677" s="102"/>
      <c r="G677" s="103"/>
      <c r="H677" s="102"/>
      <c r="I677" s="102"/>
      <c r="J677" s="102"/>
      <c r="K677" s="102"/>
      <c r="L677" s="102" t="e">
        <f>IF(J677="WAT",IF(I677="PS","Pumped Storage","Hydro"),VLOOKUP(J677,Instructions!$E$3:$F$42,2,FALSE))</f>
        <v>#N/A</v>
      </c>
      <c r="M677" s="104"/>
      <c r="N677" s="104"/>
      <c r="O677" s="105"/>
      <c r="P677" s="45"/>
      <c r="Q677" s="45"/>
      <c r="R677" s="45">
        <f t="shared" si="202"/>
        <v>0</v>
      </c>
      <c r="S677" s="45">
        <f t="shared" si="222"/>
        <v>0</v>
      </c>
      <c r="T677" s="45">
        <f t="shared" si="222"/>
        <v>0</v>
      </c>
      <c r="U677" s="45">
        <f t="shared" si="203"/>
        <v>0</v>
      </c>
      <c r="V677" s="45">
        <f t="shared" si="204"/>
        <v>0</v>
      </c>
      <c r="W677" s="45">
        <f t="shared" si="205"/>
        <v>0</v>
      </c>
      <c r="X677" s="45">
        <f t="shared" si="206"/>
        <v>0</v>
      </c>
      <c r="Y677" s="45">
        <f t="shared" si="207"/>
        <v>0</v>
      </c>
      <c r="Z677" s="45">
        <f t="shared" si="208"/>
        <v>0</v>
      </c>
      <c r="AA677" s="45">
        <f t="shared" si="209"/>
        <v>0</v>
      </c>
      <c r="AB677" s="45">
        <f t="shared" si="210"/>
        <v>0</v>
      </c>
      <c r="AC677" s="45">
        <f t="shared" si="211"/>
        <v>0</v>
      </c>
      <c r="AD677" s="45">
        <f t="shared" si="212"/>
        <v>0</v>
      </c>
      <c r="AE677" s="45">
        <f t="shared" si="213"/>
        <v>0</v>
      </c>
      <c r="AF677" s="45">
        <f t="shared" si="214"/>
        <v>0</v>
      </c>
      <c r="AG677" s="45">
        <f t="shared" si="215"/>
        <v>0</v>
      </c>
      <c r="AH677" s="45">
        <f t="shared" si="216"/>
        <v>0</v>
      </c>
      <c r="AI677" s="45">
        <f t="shared" si="217"/>
        <v>0</v>
      </c>
      <c r="AJ677" s="45">
        <f t="shared" si="218"/>
        <v>0</v>
      </c>
      <c r="AK677" s="45">
        <f t="shared" si="219"/>
        <v>0</v>
      </c>
      <c r="AL677" s="45">
        <f t="shared" si="220"/>
        <v>0</v>
      </c>
      <c r="AM677" s="45">
        <f t="shared" si="221"/>
        <v>0</v>
      </c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</row>
    <row r="678" spans="1:63">
      <c r="A678" s="43"/>
      <c r="B678" s="43"/>
      <c r="C678" s="101"/>
      <c r="D678" s="101"/>
      <c r="E678" s="101"/>
      <c r="F678" s="102"/>
      <c r="G678" s="103"/>
      <c r="H678" s="102"/>
      <c r="I678" s="102"/>
      <c r="J678" s="102"/>
      <c r="K678" s="102"/>
      <c r="L678" s="102" t="e">
        <f>IF(J678="WAT",IF(I678="PS","Pumped Storage","Hydro"),VLOOKUP(J678,Instructions!$E$3:$F$42,2,FALSE))</f>
        <v>#N/A</v>
      </c>
      <c r="M678" s="104"/>
      <c r="N678" s="104"/>
      <c r="O678" s="105"/>
      <c r="P678" s="45"/>
      <c r="Q678" s="45"/>
      <c r="R678" s="45">
        <f t="shared" si="202"/>
        <v>0</v>
      </c>
      <c r="S678" s="45">
        <f t="shared" si="222"/>
        <v>0</v>
      </c>
      <c r="T678" s="45">
        <f t="shared" si="222"/>
        <v>0</v>
      </c>
      <c r="U678" s="45">
        <f t="shared" si="203"/>
        <v>0</v>
      </c>
      <c r="V678" s="45">
        <f t="shared" si="204"/>
        <v>0</v>
      </c>
      <c r="W678" s="45">
        <f t="shared" si="205"/>
        <v>0</v>
      </c>
      <c r="X678" s="45">
        <f t="shared" si="206"/>
        <v>0</v>
      </c>
      <c r="Y678" s="45">
        <f t="shared" si="207"/>
        <v>0</v>
      </c>
      <c r="Z678" s="45">
        <f t="shared" si="208"/>
        <v>0</v>
      </c>
      <c r="AA678" s="45">
        <f t="shared" si="209"/>
        <v>0</v>
      </c>
      <c r="AB678" s="45">
        <f t="shared" si="210"/>
        <v>0</v>
      </c>
      <c r="AC678" s="45">
        <f t="shared" si="211"/>
        <v>0</v>
      </c>
      <c r="AD678" s="45">
        <f t="shared" si="212"/>
        <v>0</v>
      </c>
      <c r="AE678" s="45">
        <f t="shared" si="213"/>
        <v>0</v>
      </c>
      <c r="AF678" s="45">
        <f t="shared" si="214"/>
        <v>0</v>
      </c>
      <c r="AG678" s="45">
        <f t="shared" si="215"/>
        <v>0</v>
      </c>
      <c r="AH678" s="45">
        <f t="shared" si="216"/>
        <v>0</v>
      </c>
      <c r="AI678" s="45">
        <f t="shared" si="217"/>
        <v>0</v>
      </c>
      <c r="AJ678" s="45">
        <f t="shared" si="218"/>
        <v>0</v>
      </c>
      <c r="AK678" s="45">
        <f t="shared" si="219"/>
        <v>0</v>
      </c>
      <c r="AL678" s="45">
        <f t="shared" si="220"/>
        <v>0</v>
      </c>
      <c r="AM678" s="45">
        <f t="shared" si="221"/>
        <v>0</v>
      </c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</row>
    <row r="679" spans="1:63">
      <c r="A679" s="43"/>
      <c r="B679" s="43"/>
      <c r="C679" s="101"/>
      <c r="D679" s="101"/>
      <c r="E679" s="101"/>
      <c r="F679" s="102"/>
      <c r="G679" s="103"/>
      <c r="H679" s="102"/>
      <c r="I679" s="102"/>
      <c r="J679" s="102"/>
      <c r="K679" s="102"/>
      <c r="L679" s="102" t="e">
        <f>IF(J679="WAT",IF(I679="PS","Pumped Storage","Hydro"),VLOOKUP(J679,Instructions!$E$3:$F$42,2,FALSE))</f>
        <v>#N/A</v>
      </c>
      <c r="M679" s="104"/>
      <c r="N679" s="104"/>
      <c r="O679" s="105"/>
      <c r="P679" s="45"/>
      <c r="Q679" s="45"/>
      <c r="R679" s="45">
        <f t="shared" si="202"/>
        <v>0</v>
      </c>
      <c r="S679" s="45">
        <f t="shared" si="222"/>
        <v>0</v>
      </c>
      <c r="T679" s="45">
        <f t="shared" si="222"/>
        <v>0</v>
      </c>
      <c r="U679" s="45">
        <f t="shared" si="203"/>
        <v>0</v>
      </c>
      <c r="V679" s="45">
        <f t="shared" si="204"/>
        <v>0</v>
      </c>
      <c r="W679" s="45">
        <f t="shared" si="205"/>
        <v>0</v>
      </c>
      <c r="X679" s="45">
        <f t="shared" si="206"/>
        <v>0</v>
      </c>
      <c r="Y679" s="45">
        <f t="shared" si="207"/>
        <v>0</v>
      </c>
      <c r="Z679" s="45">
        <f t="shared" si="208"/>
        <v>0</v>
      </c>
      <c r="AA679" s="45">
        <f t="shared" si="209"/>
        <v>0</v>
      </c>
      <c r="AB679" s="45">
        <f t="shared" si="210"/>
        <v>0</v>
      </c>
      <c r="AC679" s="45">
        <f t="shared" si="211"/>
        <v>0</v>
      </c>
      <c r="AD679" s="45">
        <f t="shared" si="212"/>
        <v>0</v>
      </c>
      <c r="AE679" s="45">
        <f t="shared" si="213"/>
        <v>0</v>
      </c>
      <c r="AF679" s="45">
        <f t="shared" si="214"/>
        <v>0</v>
      </c>
      <c r="AG679" s="45">
        <f t="shared" si="215"/>
        <v>0</v>
      </c>
      <c r="AH679" s="45">
        <f t="shared" si="216"/>
        <v>0</v>
      </c>
      <c r="AI679" s="45">
        <f t="shared" si="217"/>
        <v>0</v>
      </c>
      <c r="AJ679" s="45">
        <f t="shared" si="218"/>
        <v>0</v>
      </c>
      <c r="AK679" s="45">
        <f t="shared" si="219"/>
        <v>0</v>
      </c>
      <c r="AL679" s="45">
        <f t="shared" si="220"/>
        <v>0</v>
      </c>
      <c r="AM679" s="45">
        <f t="shared" si="221"/>
        <v>0</v>
      </c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</row>
    <row r="680" spans="1:63">
      <c r="A680" s="43"/>
      <c r="B680" s="43"/>
      <c r="C680" s="101"/>
      <c r="D680" s="101"/>
      <c r="E680" s="101"/>
      <c r="F680" s="102"/>
      <c r="G680" s="103"/>
      <c r="H680" s="102"/>
      <c r="I680" s="102"/>
      <c r="J680" s="102"/>
      <c r="K680" s="102"/>
      <c r="L680" s="102" t="e">
        <f>IF(J680="WAT",IF(I680="PS","Pumped Storage","Hydro"),VLOOKUP(J680,Instructions!$E$3:$F$42,2,FALSE))</f>
        <v>#N/A</v>
      </c>
      <c r="M680" s="104"/>
      <c r="N680" s="104"/>
      <c r="O680" s="105"/>
      <c r="P680" s="45"/>
      <c r="Q680" s="45"/>
      <c r="R680" s="45">
        <f t="shared" si="202"/>
        <v>0</v>
      </c>
      <c r="S680" s="45">
        <f t="shared" si="222"/>
        <v>0</v>
      </c>
      <c r="T680" s="45">
        <f t="shared" si="222"/>
        <v>0</v>
      </c>
      <c r="U680" s="45">
        <f t="shared" si="203"/>
        <v>0</v>
      </c>
      <c r="V680" s="45">
        <f t="shared" si="204"/>
        <v>0</v>
      </c>
      <c r="W680" s="45">
        <f t="shared" si="205"/>
        <v>0</v>
      </c>
      <c r="X680" s="45">
        <f t="shared" si="206"/>
        <v>0</v>
      </c>
      <c r="Y680" s="45">
        <f t="shared" si="207"/>
        <v>0</v>
      </c>
      <c r="Z680" s="45">
        <f t="shared" si="208"/>
        <v>0</v>
      </c>
      <c r="AA680" s="45">
        <f t="shared" si="209"/>
        <v>0</v>
      </c>
      <c r="AB680" s="45">
        <f t="shared" si="210"/>
        <v>0</v>
      </c>
      <c r="AC680" s="45">
        <f t="shared" si="211"/>
        <v>0</v>
      </c>
      <c r="AD680" s="45">
        <f t="shared" si="212"/>
        <v>0</v>
      </c>
      <c r="AE680" s="45">
        <f t="shared" si="213"/>
        <v>0</v>
      </c>
      <c r="AF680" s="45">
        <f t="shared" si="214"/>
        <v>0</v>
      </c>
      <c r="AG680" s="45">
        <f t="shared" si="215"/>
        <v>0</v>
      </c>
      <c r="AH680" s="45">
        <f t="shared" si="216"/>
        <v>0</v>
      </c>
      <c r="AI680" s="45">
        <f t="shared" si="217"/>
        <v>0</v>
      </c>
      <c r="AJ680" s="45">
        <f t="shared" si="218"/>
        <v>0</v>
      </c>
      <c r="AK680" s="45">
        <f t="shared" si="219"/>
        <v>0</v>
      </c>
      <c r="AL680" s="45">
        <f t="shared" si="220"/>
        <v>0</v>
      </c>
      <c r="AM680" s="45">
        <f t="shared" si="221"/>
        <v>0</v>
      </c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</row>
    <row r="681" spans="1:63">
      <c r="A681" s="43"/>
      <c r="B681" s="43"/>
      <c r="C681" s="101"/>
      <c r="D681" s="101"/>
      <c r="E681" s="101"/>
      <c r="F681" s="102"/>
      <c r="G681" s="103"/>
      <c r="H681" s="102"/>
      <c r="I681" s="102"/>
      <c r="J681" s="102"/>
      <c r="K681" s="102"/>
      <c r="L681" s="102" t="e">
        <f>IF(J681="WAT",IF(I681="PS","Pumped Storage","Hydro"),VLOOKUP(J681,Instructions!$E$3:$F$42,2,FALSE))</f>
        <v>#N/A</v>
      </c>
      <c r="M681" s="104"/>
      <c r="N681" s="104"/>
      <c r="O681" s="105"/>
      <c r="P681" s="45"/>
      <c r="Q681" s="45"/>
      <c r="R681" s="45">
        <f t="shared" si="202"/>
        <v>0</v>
      </c>
      <c r="S681" s="45">
        <f t="shared" si="222"/>
        <v>0</v>
      </c>
      <c r="T681" s="45">
        <f t="shared" si="222"/>
        <v>0</v>
      </c>
      <c r="U681" s="45">
        <f t="shared" si="203"/>
        <v>0</v>
      </c>
      <c r="V681" s="45">
        <f t="shared" si="204"/>
        <v>0</v>
      </c>
      <c r="W681" s="45">
        <f t="shared" si="205"/>
        <v>0</v>
      </c>
      <c r="X681" s="45">
        <f t="shared" si="206"/>
        <v>0</v>
      </c>
      <c r="Y681" s="45">
        <f t="shared" si="207"/>
        <v>0</v>
      </c>
      <c r="Z681" s="45">
        <f t="shared" si="208"/>
        <v>0</v>
      </c>
      <c r="AA681" s="45">
        <f t="shared" si="209"/>
        <v>0</v>
      </c>
      <c r="AB681" s="45">
        <f t="shared" si="210"/>
        <v>0</v>
      </c>
      <c r="AC681" s="45">
        <f t="shared" si="211"/>
        <v>0</v>
      </c>
      <c r="AD681" s="45">
        <f t="shared" si="212"/>
        <v>0</v>
      </c>
      <c r="AE681" s="45">
        <f t="shared" si="213"/>
        <v>0</v>
      </c>
      <c r="AF681" s="45">
        <f t="shared" si="214"/>
        <v>0</v>
      </c>
      <c r="AG681" s="45">
        <f t="shared" si="215"/>
        <v>0</v>
      </c>
      <c r="AH681" s="45">
        <f t="shared" si="216"/>
        <v>0</v>
      </c>
      <c r="AI681" s="45">
        <f t="shared" si="217"/>
        <v>0</v>
      </c>
      <c r="AJ681" s="45">
        <f t="shared" si="218"/>
        <v>0</v>
      </c>
      <c r="AK681" s="45">
        <f t="shared" si="219"/>
        <v>0</v>
      </c>
      <c r="AL681" s="45">
        <f t="shared" si="220"/>
        <v>0</v>
      </c>
      <c r="AM681" s="45">
        <f t="shared" si="221"/>
        <v>0</v>
      </c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</row>
    <row r="682" spans="1:63">
      <c r="A682" s="43"/>
      <c r="B682" s="43"/>
      <c r="C682" s="101"/>
      <c r="D682" s="101"/>
      <c r="E682" s="101"/>
      <c r="F682" s="102"/>
      <c r="G682" s="103"/>
      <c r="H682" s="102"/>
      <c r="I682" s="102"/>
      <c r="J682" s="102"/>
      <c r="K682" s="102"/>
      <c r="L682" s="102" t="e">
        <f>IF(J682="WAT",IF(I682="PS","Pumped Storage","Hydro"),VLOOKUP(J682,Instructions!$E$3:$F$42,2,FALSE))</f>
        <v>#N/A</v>
      </c>
      <c r="M682" s="104"/>
      <c r="N682" s="104"/>
      <c r="O682" s="105"/>
      <c r="P682" s="45"/>
      <c r="Q682" s="45"/>
      <c r="R682" s="45">
        <f t="shared" si="202"/>
        <v>0</v>
      </c>
      <c r="S682" s="45">
        <f t="shared" si="222"/>
        <v>0</v>
      </c>
      <c r="T682" s="45">
        <f t="shared" si="222"/>
        <v>0</v>
      </c>
      <c r="U682" s="45">
        <f t="shared" si="203"/>
        <v>0</v>
      </c>
      <c r="V682" s="45">
        <f t="shared" si="204"/>
        <v>0</v>
      </c>
      <c r="W682" s="45">
        <f t="shared" si="205"/>
        <v>0</v>
      </c>
      <c r="X682" s="45">
        <f t="shared" si="206"/>
        <v>0</v>
      </c>
      <c r="Y682" s="45">
        <f t="shared" si="207"/>
        <v>0</v>
      </c>
      <c r="Z682" s="45">
        <f t="shared" si="208"/>
        <v>0</v>
      </c>
      <c r="AA682" s="45">
        <f t="shared" si="209"/>
        <v>0</v>
      </c>
      <c r="AB682" s="45">
        <f t="shared" si="210"/>
        <v>0</v>
      </c>
      <c r="AC682" s="45">
        <f t="shared" si="211"/>
        <v>0</v>
      </c>
      <c r="AD682" s="45">
        <f t="shared" si="212"/>
        <v>0</v>
      </c>
      <c r="AE682" s="45">
        <f t="shared" si="213"/>
        <v>0</v>
      </c>
      <c r="AF682" s="45">
        <f t="shared" si="214"/>
        <v>0</v>
      </c>
      <c r="AG682" s="45">
        <f t="shared" si="215"/>
        <v>0</v>
      </c>
      <c r="AH682" s="45">
        <f t="shared" si="216"/>
        <v>0</v>
      </c>
      <c r="AI682" s="45">
        <f t="shared" si="217"/>
        <v>0</v>
      </c>
      <c r="AJ682" s="45">
        <f t="shared" si="218"/>
        <v>0</v>
      </c>
      <c r="AK682" s="45">
        <f t="shared" si="219"/>
        <v>0</v>
      </c>
      <c r="AL682" s="45">
        <f t="shared" si="220"/>
        <v>0</v>
      </c>
      <c r="AM682" s="45">
        <f t="shared" si="221"/>
        <v>0</v>
      </c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</row>
    <row r="683" spans="1:63">
      <c r="A683" s="43"/>
      <c r="B683" s="43"/>
      <c r="C683" s="101"/>
      <c r="D683" s="101"/>
      <c r="E683" s="101"/>
      <c r="F683" s="102"/>
      <c r="G683" s="103"/>
      <c r="H683" s="102"/>
      <c r="I683" s="102"/>
      <c r="J683" s="102"/>
      <c r="K683" s="102"/>
      <c r="L683" s="102" t="e">
        <f>IF(J683="WAT",IF(I683="PS","Pumped Storage","Hydro"),VLOOKUP(J683,Instructions!$E$3:$F$42,2,FALSE))</f>
        <v>#N/A</v>
      </c>
      <c r="M683" s="104"/>
      <c r="N683" s="104"/>
      <c r="O683" s="105"/>
      <c r="P683" s="45"/>
      <c r="Q683" s="45"/>
      <c r="R683" s="45">
        <f t="shared" si="202"/>
        <v>0</v>
      </c>
      <c r="S683" s="45">
        <f t="shared" ref="S683:T702" si="223">R683</f>
        <v>0</v>
      </c>
      <c r="T683" s="45">
        <f t="shared" si="223"/>
        <v>0</v>
      </c>
      <c r="U683" s="45">
        <f t="shared" si="203"/>
        <v>0</v>
      </c>
      <c r="V683" s="45">
        <f t="shared" si="204"/>
        <v>0</v>
      </c>
      <c r="W683" s="45">
        <f t="shared" si="205"/>
        <v>0</v>
      </c>
      <c r="X683" s="45">
        <f t="shared" si="206"/>
        <v>0</v>
      </c>
      <c r="Y683" s="45">
        <f t="shared" si="207"/>
        <v>0</v>
      </c>
      <c r="Z683" s="45">
        <f t="shared" si="208"/>
        <v>0</v>
      </c>
      <c r="AA683" s="45">
        <f t="shared" si="209"/>
        <v>0</v>
      </c>
      <c r="AB683" s="45">
        <f t="shared" si="210"/>
        <v>0</v>
      </c>
      <c r="AC683" s="45">
        <f t="shared" si="211"/>
        <v>0</v>
      </c>
      <c r="AD683" s="45">
        <f t="shared" si="212"/>
        <v>0</v>
      </c>
      <c r="AE683" s="45">
        <f t="shared" si="213"/>
        <v>0</v>
      </c>
      <c r="AF683" s="45">
        <f t="shared" si="214"/>
        <v>0</v>
      </c>
      <c r="AG683" s="45">
        <f t="shared" si="215"/>
        <v>0</v>
      </c>
      <c r="AH683" s="45">
        <f t="shared" si="216"/>
        <v>0</v>
      </c>
      <c r="AI683" s="45">
        <f t="shared" si="217"/>
        <v>0</v>
      </c>
      <c r="AJ683" s="45">
        <f t="shared" si="218"/>
        <v>0</v>
      </c>
      <c r="AK683" s="45">
        <f t="shared" si="219"/>
        <v>0</v>
      </c>
      <c r="AL683" s="45">
        <f t="shared" si="220"/>
        <v>0</v>
      </c>
      <c r="AM683" s="45">
        <f t="shared" si="221"/>
        <v>0</v>
      </c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</row>
    <row r="684" spans="1:63">
      <c r="A684" s="43"/>
      <c r="B684" s="43"/>
      <c r="C684" s="101"/>
      <c r="D684" s="101"/>
      <c r="E684" s="101"/>
      <c r="F684" s="102"/>
      <c r="G684" s="103"/>
      <c r="H684" s="102"/>
      <c r="I684" s="102"/>
      <c r="J684" s="102"/>
      <c r="K684" s="102"/>
      <c r="L684" s="102" t="e">
        <f>IF(J684="WAT",IF(I684="PS","Pumped Storage","Hydro"),VLOOKUP(J684,Instructions!$E$3:$F$42,2,FALSE))</f>
        <v>#N/A</v>
      </c>
      <c r="M684" s="104"/>
      <c r="N684" s="104"/>
      <c r="O684" s="105"/>
      <c r="P684" s="45"/>
      <c r="Q684" s="45"/>
      <c r="R684" s="45">
        <f t="shared" si="202"/>
        <v>0</v>
      </c>
      <c r="S684" s="45">
        <f t="shared" si="223"/>
        <v>0</v>
      </c>
      <c r="T684" s="45">
        <f t="shared" si="223"/>
        <v>0</v>
      </c>
      <c r="U684" s="45">
        <f t="shared" si="203"/>
        <v>0</v>
      </c>
      <c r="V684" s="45">
        <f t="shared" si="204"/>
        <v>0</v>
      </c>
      <c r="W684" s="45">
        <f t="shared" si="205"/>
        <v>0</v>
      </c>
      <c r="X684" s="45">
        <f t="shared" si="206"/>
        <v>0</v>
      </c>
      <c r="Y684" s="45">
        <f t="shared" si="207"/>
        <v>0</v>
      </c>
      <c r="Z684" s="45">
        <f t="shared" si="208"/>
        <v>0</v>
      </c>
      <c r="AA684" s="45">
        <f t="shared" si="209"/>
        <v>0</v>
      </c>
      <c r="AB684" s="45">
        <f t="shared" si="210"/>
        <v>0</v>
      </c>
      <c r="AC684" s="45">
        <f t="shared" si="211"/>
        <v>0</v>
      </c>
      <c r="AD684" s="45">
        <f t="shared" si="212"/>
        <v>0</v>
      </c>
      <c r="AE684" s="45">
        <f t="shared" si="213"/>
        <v>0</v>
      </c>
      <c r="AF684" s="45">
        <f t="shared" si="214"/>
        <v>0</v>
      </c>
      <c r="AG684" s="45">
        <f t="shared" si="215"/>
        <v>0</v>
      </c>
      <c r="AH684" s="45">
        <f t="shared" si="216"/>
        <v>0</v>
      </c>
      <c r="AI684" s="45">
        <f t="shared" si="217"/>
        <v>0</v>
      </c>
      <c r="AJ684" s="45">
        <f t="shared" si="218"/>
        <v>0</v>
      </c>
      <c r="AK684" s="45">
        <f t="shared" si="219"/>
        <v>0</v>
      </c>
      <c r="AL684" s="45">
        <f t="shared" si="220"/>
        <v>0</v>
      </c>
      <c r="AM684" s="45">
        <f t="shared" si="221"/>
        <v>0</v>
      </c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</row>
    <row r="685" spans="1:63">
      <c r="A685" s="43"/>
      <c r="B685" s="43"/>
      <c r="C685" s="101"/>
      <c r="D685" s="101"/>
      <c r="E685" s="101"/>
      <c r="F685" s="102"/>
      <c r="G685" s="103"/>
      <c r="H685" s="102"/>
      <c r="I685" s="102"/>
      <c r="J685" s="102"/>
      <c r="K685" s="102"/>
      <c r="L685" s="102" t="e">
        <f>IF(J685="WAT",IF(I685="PS","Pumped Storage","Hydro"),VLOOKUP(J685,Instructions!$E$3:$F$42,2,FALSE))</f>
        <v>#N/A</v>
      </c>
      <c r="M685" s="104"/>
      <c r="N685" s="104"/>
      <c r="O685" s="105"/>
      <c r="P685" s="45"/>
      <c r="Q685" s="45"/>
      <c r="R685" s="45">
        <f t="shared" si="202"/>
        <v>0</v>
      </c>
      <c r="S685" s="45">
        <f t="shared" si="223"/>
        <v>0</v>
      </c>
      <c r="T685" s="45">
        <f t="shared" si="223"/>
        <v>0</v>
      </c>
      <c r="U685" s="45">
        <f t="shared" si="203"/>
        <v>0</v>
      </c>
      <c r="V685" s="45">
        <f t="shared" si="204"/>
        <v>0</v>
      </c>
      <c r="W685" s="45">
        <f t="shared" si="205"/>
        <v>0</v>
      </c>
      <c r="X685" s="45">
        <f t="shared" si="206"/>
        <v>0</v>
      </c>
      <c r="Y685" s="45">
        <f t="shared" si="207"/>
        <v>0</v>
      </c>
      <c r="Z685" s="45">
        <f t="shared" si="208"/>
        <v>0</v>
      </c>
      <c r="AA685" s="45">
        <f t="shared" si="209"/>
        <v>0</v>
      </c>
      <c r="AB685" s="45">
        <f t="shared" si="210"/>
        <v>0</v>
      </c>
      <c r="AC685" s="45">
        <f t="shared" si="211"/>
        <v>0</v>
      </c>
      <c r="AD685" s="45">
        <f t="shared" si="212"/>
        <v>0</v>
      </c>
      <c r="AE685" s="45">
        <f t="shared" si="213"/>
        <v>0</v>
      </c>
      <c r="AF685" s="45">
        <f t="shared" si="214"/>
        <v>0</v>
      </c>
      <c r="AG685" s="45">
        <f t="shared" si="215"/>
        <v>0</v>
      </c>
      <c r="AH685" s="45">
        <f t="shared" si="216"/>
        <v>0</v>
      </c>
      <c r="AI685" s="45">
        <f t="shared" si="217"/>
        <v>0</v>
      </c>
      <c r="AJ685" s="45">
        <f t="shared" si="218"/>
        <v>0</v>
      </c>
      <c r="AK685" s="45">
        <f t="shared" si="219"/>
        <v>0</v>
      </c>
      <c r="AL685" s="45">
        <f t="shared" si="220"/>
        <v>0</v>
      </c>
      <c r="AM685" s="45">
        <f t="shared" si="221"/>
        <v>0</v>
      </c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</row>
    <row r="686" spans="1:63">
      <c r="A686" s="43"/>
      <c r="B686" s="43"/>
      <c r="C686" s="101"/>
      <c r="D686" s="101"/>
      <c r="E686" s="101"/>
      <c r="F686" s="102"/>
      <c r="G686" s="103"/>
      <c r="H686" s="102"/>
      <c r="I686" s="102"/>
      <c r="J686" s="102"/>
      <c r="K686" s="102"/>
      <c r="L686" s="102" t="e">
        <f>IF(J686="WAT",IF(I686="PS","Pumped Storage","Hydro"),VLOOKUP(J686,Instructions!$E$3:$F$42,2,FALSE))</f>
        <v>#N/A</v>
      </c>
      <c r="M686" s="104"/>
      <c r="N686" s="104"/>
      <c r="O686" s="105"/>
      <c r="P686" s="45"/>
      <c r="Q686" s="45"/>
      <c r="R686" s="45">
        <f t="shared" si="202"/>
        <v>0</v>
      </c>
      <c r="S686" s="45">
        <f t="shared" si="223"/>
        <v>0</v>
      </c>
      <c r="T686" s="45">
        <f t="shared" si="223"/>
        <v>0</v>
      </c>
      <c r="U686" s="45">
        <f t="shared" si="203"/>
        <v>0</v>
      </c>
      <c r="V686" s="45">
        <f t="shared" si="204"/>
        <v>0</v>
      </c>
      <c r="W686" s="45">
        <f t="shared" si="205"/>
        <v>0</v>
      </c>
      <c r="X686" s="45">
        <f t="shared" si="206"/>
        <v>0</v>
      </c>
      <c r="Y686" s="45">
        <f t="shared" si="207"/>
        <v>0</v>
      </c>
      <c r="Z686" s="45">
        <f t="shared" si="208"/>
        <v>0</v>
      </c>
      <c r="AA686" s="45">
        <f t="shared" si="209"/>
        <v>0</v>
      </c>
      <c r="AB686" s="45">
        <f t="shared" si="210"/>
        <v>0</v>
      </c>
      <c r="AC686" s="45">
        <f t="shared" si="211"/>
        <v>0</v>
      </c>
      <c r="AD686" s="45">
        <f t="shared" si="212"/>
        <v>0</v>
      </c>
      <c r="AE686" s="45">
        <f t="shared" si="213"/>
        <v>0</v>
      </c>
      <c r="AF686" s="45">
        <f t="shared" si="214"/>
        <v>0</v>
      </c>
      <c r="AG686" s="45">
        <f t="shared" si="215"/>
        <v>0</v>
      </c>
      <c r="AH686" s="45">
        <f t="shared" si="216"/>
        <v>0</v>
      </c>
      <c r="AI686" s="45">
        <f t="shared" si="217"/>
        <v>0</v>
      </c>
      <c r="AJ686" s="45">
        <f t="shared" si="218"/>
        <v>0</v>
      </c>
      <c r="AK686" s="45">
        <f t="shared" si="219"/>
        <v>0</v>
      </c>
      <c r="AL686" s="45">
        <f t="shared" si="220"/>
        <v>0</v>
      </c>
      <c r="AM686" s="45">
        <f t="shared" si="221"/>
        <v>0</v>
      </c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</row>
    <row r="687" spans="1:63">
      <c r="A687" s="43"/>
      <c r="B687" s="43"/>
      <c r="C687" s="101"/>
      <c r="D687" s="101"/>
      <c r="E687" s="101"/>
      <c r="F687" s="102"/>
      <c r="G687" s="103"/>
      <c r="H687" s="102"/>
      <c r="I687" s="102"/>
      <c r="J687" s="102"/>
      <c r="K687" s="102"/>
      <c r="L687" s="102" t="e">
        <f>IF(J687="WAT",IF(I687="PS","Pumped Storage","Hydro"),VLOOKUP(J687,Instructions!$E$3:$F$42,2,FALSE))</f>
        <v>#N/A</v>
      </c>
      <c r="M687" s="104"/>
      <c r="N687" s="104"/>
      <c r="O687" s="105"/>
      <c r="P687" s="45"/>
      <c r="Q687" s="45"/>
      <c r="R687" s="45">
        <f t="shared" si="202"/>
        <v>0</v>
      </c>
      <c r="S687" s="45">
        <f t="shared" si="223"/>
        <v>0</v>
      </c>
      <c r="T687" s="45">
        <f t="shared" si="223"/>
        <v>0</v>
      </c>
      <c r="U687" s="45">
        <f t="shared" si="203"/>
        <v>0</v>
      </c>
      <c r="V687" s="45">
        <f t="shared" si="204"/>
        <v>0</v>
      </c>
      <c r="W687" s="45">
        <f t="shared" si="205"/>
        <v>0</v>
      </c>
      <c r="X687" s="45">
        <f t="shared" si="206"/>
        <v>0</v>
      </c>
      <c r="Y687" s="45">
        <f t="shared" si="207"/>
        <v>0</v>
      </c>
      <c r="Z687" s="45">
        <f t="shared" si="208"/>
        <v>0</v>
      </c>
      <c r="AA687" s="45">
        <f t="shared" si="209"/>
        <v>0</v>
      </c>
      <c r="AB687" s="45">
        <f t="shared" si="210"/>
        <v>0</v>
      </c>
      <c r="AC687" s="45">
        <f t="shared" si="211"/>
        <v>0</v>
      </c>
      <c r="AD687" s="45">
        <f t="shared" si="212"/>
        <v>0</v>
      </c>
      <c r="AE687" s="45">
        <f t="shared" si="213"/>
        <v>0</v>
      </c>
      <c r="AF687" s="45">
        <f t="shared" si="214"/>
        <v>0</v>
      </c>
      <c r="AG687" s="45">
        <f t="shared" si="215"/>
        <v>0</v>
      </c>
      <c r="AH687" s="45">
        <f t="shared" si="216"/>
        <v>0</v>
      </c>
      <c r="AI687" s="45">
        <f t="shared" si="217"/>
        <v>0</v>
      </c>
      <c r="AJ687" s="45">
        <f t="shared" si="218"/>
        <v>0</v>
      </c>
      <c r="AK687" s="45">
        <f t="shared" si="219"/>
        <v>0</v>
      </c>
      <c r="AL687" s="45">
        <f t="shared" si="220"/>
        <v>0</v>
      </c>
      <c r="AM687" s="45">
        <f t="shared" si="221"/>
        <v>0</v>
      </c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</row>
    <row r="688" spans="1:63">
      <c r="A688" s="43"/>
      <c r="B688" s="43"/>
      <c r="C688" s="101"/>
      <c r="D688" s="101"/>
      <c r="E688" s="101"/>
      <c r="F688" s="102"/>
      <c r="G688" s="103"/>
      <c r="H688" s="102"/>
      <c r="I688" s="102"/>
      <c r="J688" s="102"/>
      <c r="K688" s="102"/>
      <c r="L688" s="102" t="e">
        <f>IF(J688="WAT",IF(I688="PS","Pumped Storage","Hydro"),VLOOKUP(J688,Instructions!$E$3:$F$42,2,FALSE))</f>
        <v>#N/A</v>
      </c>
      <c r="M688" s="104"/>
      <c r="N688" s="104"/>
      <c r="O688" s="105"/>
      <c r="P688" s="45"/>
      <c r="Q688" s="45"/>
      <c r="R688" s="45">
        <f t="shared" si="202"/>
        <v>0</v>
      </c>
      <c r="S688" s="45">
        <f t="shared" si="223"/>
        <v>0</v>
      </c>
      <c r="T688" s="45">
        <f t="shared" si="223"/>
        <v>0</v>
      </c>
      <c r="U688" s="45">
        <f t="shared" si="203"/>
        <v>0</v>
      </c>
      <c r="V688" s="45">
        <f t="shared" si="204"/>
        <v>0</v>
      </c>
      <c r="W688" s="45">
        <f t="shared" si="205"/>
        <v>0</v>
      </c>
      <c r="X688" s="45">
        <f t="shared" si="206"/>
        <v>0</v>
      </c>
      <c r="Y688" s="45">
        <f t="shared" si="207"/>
        <v>0</v>
      </c>
      <c r="Z688" s="45">
        <f t="shared" si="208"/>
        <v>0</v>
      </c>
      <c r="AA688" s="45">
        <f t="shared" si="209"/>
        <v>0</v>
      </c>
      <c r="AB688" s="45">
        <f t="shared" si="210"/>
        <v>0</v>
      </c>
      <c r="AC688" s="45">
        <f t="shared" si="211"/>
        <v>0</v>
      </c>
      <c r="AD688" s="45">
        <f t="shared" si="212"/>
        <v>0</v>
      </c>
      <c r="AE688" s="45">
        <f t="shared" si="213"/>
        <v>0</v>
      </c>
      <c r="AF688" s="45">
        <f t="shared" si="214"/>
        <v>0</v>
      </c>
      <c r="AG688" s="45">
        <f t="shared" si="215"/>
        <v>0</v>
      </c>
      <c r="AH688" s="45">
        <f t="shared" si="216"/>
        <v>0</v>
      </c>
      <c r="AI688" s="45">
        <f t="shared" si="217"/>
        <v>0</v>
      </c>
      <c r="AJ688" s="45">
        <f t="shared" si="218"/>
        <v>0</v>
      </c>
      <c r="AK688" s="45">
        <f t="shared" si="219"/>
        <v>0</v>
      </c>
      <c r="AL688" s="45">
        <f t="shared" si="220"/>
        <v>0</v>
      </c>
      <c r="AM688" s="45">
        <f t="shared" si="221"/>
        <v>0</v>
      </c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</row>
    <row r="689" spans="1:63">
      <c r="A689" s="43"/>
      <c r="B689" s="43"/>
      <c r="C689" s="101"/>
      <c r="D689" s="101"/>
      <c r="E689" s="101"/>
      <c r="F689" s="102"/>
      <c r="G689" s="103"/>
      <c r="H689" s="102"/>
      <c r="I689" s="102"/>
      <c r="J689" s="102"/>
      <c r="K689" s="102"/>
      <c r="L689" s="102" t="e">
        <f>IF(J689="WAT",IF(I689="PS","Pumped Storage","Hydro"),VLOOKUP(J689,Instructions!$E$3:$F$42,2,FALSE))</f>
        <v>#N/A</v>
      </c>
      <c r="M689" s="104"/>
      <c r="N689" s="104"/>
      <c r="O689" s="105"/>
      <c r="P689" s="45"/>
      <c r="Q689" s="45"/>
      <c r="R689" s="45">
        <f t="shared" si="202"/>
        <v>0</v>
      </c>
      <c r="S689" s="45">
        <f t="shared" si="223"/>
        <v>0</v>
      </c>
      <c r="T689" s="45">
        <f t="shared" si="223"/>
        <v>0</v>
      </c>
      <c r="U689" s="45">
        <f t="shared" si="203"/>
        <v>0</v>
      </c>
      <c r="V689" s="45">
        <f t="shared" si="204"/>
        <v>0</v>
      </c>
      <c r="W689" s="45">
        <f t="shared" si="205"/>
        <v>0</v>
      </c>
      <c r="X689" s="45">
        <f t="shared" si="206"/>
        <v>0</v>
      </c>
      <c r="Y689" s="45">
        <f t="shared" si="207"/>
        <v>0</v>
      </c>
      <c r="Z689" s="45">
        <f t="shared" si="208"/>
        <v>0</v>
      </c>
      <c r="AA689" s="45">
        <f t="shared" si="209"/>
        <v>0</v>
      </c>
      <c r="AB689" s="45">
        <f t="shared" si="210"/>
        <v>0</v>
      </c>
      <c r="AC689" s="45">
        <f t="shared" si="211"/>
        <v>0</v>
      </c>
      <c r="AD689" s="45">
        <f t="shared" si="212"/>
        <v>0</v>
      </c>
      <c r="AE689" s="45">
        <f t="shared" si="213"/>
        <v>0</v>
      </c>
      <c r="AF689" s="45">
        <f t="shared" si="214"/>
        <v>0</v>
      </c>
      <c r="AG689" s="45">
        <f t="shared" si="215"/>
        <v>0</v>
      </c>
      <c r="AH689" s="45">
        <f t="shared" si="216"/>
        <v>0</v>
      </c>
      <c r="AI689" s="45">
        <f t="shared" si="217"/>
        <v>0</v>
      </c>
      <c r="AJ689" s="45">
        <f t="shared" si="218"/>
        <v>0</v>
      </c>
      <c r="AK689" s="45">
        <f t="shared" si="219"/>
        <v>0</v>
      </c>
      <c r="AL689" s="45">
        <f t="shared" si="220"/>
        <v>0</v>
      </c>
      <c r="AM689" s="45">
        <f t="shared" si="221"/>
        <v>0</v>
      </c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</row>
    <row r="690" spans="1:63">
      <c r="A690" s="43"/>
      <c r="B690" s="43"/>
      <c r="C690" s="101"/>
      <c r="D690" s="101"/>
      <c r="E690" s="101"/>
      <c r="F690" s="102"/>
      <c r="G690" s="103"/>
      <c r="H690" s="102"/>
      <c r="I690" s="102"/>
      <c r="J690" s="102"/>
      <c r="K690" s="102"/>
      <c r="L690" s="102" t="e">
        <f>IF(J690="WAT",IF(I690="PS","Pumped Storage","Hydro"),VLOOKUP(J690,Instructions!$E$3:$F$42,2,FALSE))</f>
        <v>#N/A</v>
      </c>
      <c r="M690" s="104"/>
      <c r="N690" s="104"/>
      <c r="O690" s="105"/>
      <c r="P690" s="45"/>
      <c r="Q690" s="45"/>
      <c r="R690" s="45">
        <f t="shared" si="202"/>
        <v>0</v>
      </c>
      <c r="S690" s="45">
        <f t="shared" si="223"/>
        <v>0</v>
      </c>
      <c r="T690" s="45">
        <f t="shared" si="223"/>
        <v>0</v>
      </c>
      <c r="U690" s="45">
        <f t="shared" si="203"/>
        <v>0</v>
      </c>
      <c r="V690" s="45">
        <f t="shared" si="204"/>
        <v>0</v>
      </c>
      <c r="W690" s="45">
        <f t="shared" si="205"/>
        <v>0</v>
      </c>
      <c r="X690" s="45">
        <f t="shared" si="206"/>
        <v>0</v>
      </c>
      <c r="Y690" s="45">
        <f t="shared" si="207"/>
        <v>0</v>
      </c>
      <c r="Z690" s="45">
        <f t="shared" si="208"/>
        <v>0</v>
      </c>
      <c r="AA690" s="45">
        <f t="shared" si="209"/>
        <v>0</v>
      </c>
      <c r="AB690" s="45">
        <f t="shared" si="210"/>
        <v>0</v>
      </c>
      <c r="AC690" s="45">
        <f t="shared" si="211"/>
        <v>0</v>
      </c>
      <c r="AD690" s="45">
        <f t="shared" si="212"/>
        <v>0</v>
      </c>
      <c r="AE690" s="45">
        <f t="shared" si="213"/>
        <v>0</v>
      </c>
      <c r="AF690" s="45">
        <f t="shared" si="214"/>
        <v>0</v>
      </c>
      <c r="AG690" s="45">
        <f t="shared" si="215"/>
        <v>0</v>
      </c>
      <c r="AH690" s="45">
        <f t="shared" si="216"/>
        <v>0</v>
      </c>
      <c r="AI690" s="45">
        <f t="shared" si="217"/>
        <v>0</v>
      </c>
      <c r="AJ690" s="45">
        <f t="shared" si="218"/>
        <v>0</v>
      </c>
      <c r="AK690" s="45">
        <f t="shared" si="219"/>
        <v>0</v>
      </c>
      <c r="AL690" s="45">
        <f t="shared" si="220"/>
        <v>0</v>
      </c>
      <c r="AM690" s="45">
        <f t="shared" si="221"/>
        <v>0</v>
      </c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</row>
    <row r="691" spans="1:63">
      <c r="A691" s="43"/>
      <c r="B691" s="43"/>
      <c r="C691" s="101"/>
      <c r="D691" s="101"/>
      <c r="E691" s="101"/>
      <c r="F691" s="102"/>
      <c r="G691" s="103"/>
      <c r="H691" s="102"/>
      <c r="I691" s="102"/>
      <c r="J691" s="102"/>
      <c r="K691" s="102"/>
      <c r="L691" s="102" t="e">
        <f>IF(J691="WAT",IF(I691="PS","Pumped Storage","Hydro"),VLOOKUP(J691,Instructions!$E$3:$F$42,2,FALSE))</f>
        <v>#N/A</v>
      </c>
      <c r="M691" s="104"/>
      <c r="N691" s="104"/>
      <c r="O691" s="105"/>
      <c r="P691" s="45"/>
      <c r="Q691" s="45"/>
      <c r="R691" s="45">
        <f t="shared" si="202"/>
        <v>0</v>
      </c>
      <c r="S691" s="45">
        <f t="shared" si="223"/>
        <v>0</v>
      </c>
      <c r="T691" s="45">
        <f t="shared" si="223"/>
        <v>0</v>
      </c>
      <c r="U691" s="45">
        <f t="shared" si="203"/>
        <v>0</v>
      </c>
      <c r="V691" s="45">
        <f t="shared" si="204"/>
        <v>0</v>
      </c>
      <c r="W691" s="45">
        <f t="shared" si="205"/>
        <v>0</v>
      </c>
      <c r="X691" s="45">
        <f t="shared" si="206"/>
        <v>0</v>
      </c>
      <c r="Y691" s="45">
        <f t="shared" si="207"/>
        <v>0</v>
      </c>
      <c r="Z691" s="45">
        <f t="shared" si="208"/>
        <v>0</v>
      </c>
      <c r="AA691" s="45">
        <f t="shared" si="209"/>
        <v>0</v>
      </c>
      <c r="AB691" s="45">
        <f t="shared" si="210"/>
        <v>0</v>
      </c>
      <c r="AC691" s="45">
        <f t="shared" si="211"/>
        <v>0</v>
      </c>
      <c r="AD691" s="45">
        <f t="shared" si="212"/>
        <v>0</v>
      </c>
      <c r="AE691" s="45">
        <f t="shared" si="213"/>
        <v>0</v>
      </c>
      <c r="AF691" s="45">
        <f t="shared" si="214"/>
        <v>0</v>
      </c>
      <c r="AG691" s="45">
        <f t="shared" si="215"/>
        <v>0</v>
      </c>
      <c r="AH691" s="45">
        <f t="shared" si="216"/>
        <v>0</v>
      </c>
      <c r="AI691" s="45">
        <f t="shared" si="217"/>
        <v>0</v>
      </c>
      <c r="AJ691" s="45">
        <f t="shared" si="218"/>
        <v>0</v>
      </c>
      <c r="AK691" s="45">
        <f t="shared" si="219"/>
        <v>0</v>
      </c>
      <c r="AL691" s="45">
        <f t="shared" si="220"/>
        <v>0</v>
      </c>
      <c r="AM691" s="45">
        <f t="shared" si="221"/>
        <v>0</v>
      </c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</row>
    <row r="692" spans="1:63">
      <c r="A692" s="43"/>
      <c r="B692" s="43"/>
      <c r="C692" s="101"/>
      <c r="D692" s="101"/>
      <c r="E692" s="101"/>
      <c r="F692" s="102"/>
      <c r="G692" s="103"/>
      <c r="H692" s="102"/>
      <c r="I692" s="102"/>
      <c r="J692" s="102"/>
      <c r="K692" s="102"/>
      <c r="L692" s="102" t="e">
        <f>IF(J692="WAT",IF(I692="PS","Pumped Storage","Hydro"),VLOOKUP(J692,Instructions!$E$3:$F$42,2,FALSE))</f>
        <v>#N/A</v>
      </c>
      <c r="M692" s="104"/>
      <c r="N692" s="104"/>
      <c r="O692" s="105"/>
      <c r="P692" s="45"/>
      <c r="Q692" s="45"/>
      <c r="R692" s="45">
        <f t="shared" si="202"/>
        <v>0</v>
      </c>
      <c r="S692" s="45">
        <f t="shared" si="223"/>
        <v>0</v>
      </c>
      <c r="T692" s="45">
        <f t="shared" si="223"/>
        <v>0</v>
      </c>
      <c r="U692" s="45">
        <f t="shared" si="203"/>
        <v>0</v>
      </c>
      <c r="V692" s="45">
        <f t="shared" si="204"/>
        <v>0</v>
      </c>
      <c r="W692" s="45">
        <f t="shared" si="205"/>
        <v>0</v>
      </c>
      <c r="X692" s="45">
        <f t="shared" si="206"/>
        <v>0</v>
      </c>
      <c r="Y692" s="45">
        <f t="shared" si="207"/>
        <v>0</v>
      </c>
      <c r="Z692" s="45">
        <f t="shared" si="208"/>
        <v>0</v>
      </c>
      <c r="AA692" s="45">
        <f t="shared" si="209"/>
        <v>0</v>
      </c>
      <c r="AB692" s="45">
        <f t="shared" si="210"/>
        <v>0</v>
      </c>
      <c r="AC692" s="45">
        <f t="shared" si="211"/>
        <v>0</v>
      </c>
      <c r="AD692" s="45">
        <f t="shared" si="212"/>
        <v>0</v>
      </c>
      <c r="AE692" s="45">
        <f t="shared" si="213"/>
        <v>0</v>
      </c>
      <c r="AF692" s="45">
        <f t="shared" si="214"/>
        <v>0</v>
      </c>
      <c r="AG692" s="45">
        <f t="shared" si="215"/>
        <v>0</v>
      </c>
      <c r="AH692" s="45">
        <f t="shared" si="216"/>
        <v>0</v>
      </c>
      <c r="AI692" s="45">
        <f t="shared" si="217"/>
        <v>0</v>
      </c>
      <c r="AJ692" s="45">
        <f t="shared" si="218"/>
        <v>0</v>
      </c>
      <c r="AK692" s="45">
        <f t="shared" si="219"/>
        <v>0</v>
      </c>
      <c r="AL692" s="45">
        <f t="shared" si="220"/>
        <v>0</v>
      </c>
      <c r="AM692" s="45">
        <f t="shared" si="221"/>
        <v>0</v>
      </c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</row>
    <row r="693" spans="1:63">
      <c r="A693" s="43"/>
      <c r="B693" s="43"/>
      <c r="C693" s="101"/>
      <c r="D693" s="101"/>
      <c r="E693" s="101"/>
      <c r="F693" s="102"/>
      <c r="G693" s="103"/>
      <c r="H693" s="102"/>
      <c r="I693" s="102"/>
      <c r="J693" s="102"/>
      <c r="K693" s="102"/>
      <c r="L693" s="102" t="e">
        <f>IF(J693="WAT",IF(I693="PS","Pumped Storage","Hydro"),VLOOKUP(J693,Instructions!$E$3:$F$42,2,FALSE))</f>
        <v>#N/A</v>
      </c>
      <c r="M693" s="104"/>
      <c r="N693" s="104"/>
      <c r="O693" s="105"/>
      <c r="P693" s="45"/>
      <c r="Q693" s="45"/>
      <c r="R693" s="45">
        <f t="shared" si="202"/>
        <v>0</v>
      </c>
      <c r="S693" s="45">
        <f t="shared" si="223"/>
        <v>0</v>
      </c>
      <c r="T693" s="45">
        <f t="shared" si="223"/>
        <v>0</v>
      </c>
      <c r="U693" s="45">
        <f t="shared" si="203"/>
        <v>0</v>
      </c>
      <c r="V693" s="45">
        <f t="shared" si="204"/>
        <v>0</v>
      </c>
      <c r="W693" s="45">
        <f t="shared" si="205"/>
        <v>0</v>
      </c>
      <c r="X693" s="45">
        <f t="shared" si="206"/>
        <v>0</v>
      </c>
      <c r="Y693" s="45">
        <f t="shared" si="207"/>
        <v>0</v>
      </c>
      <c r="Z693" s="45">
        <f t="shared" si="208"/>
        <v>0</v>
      </c>
      <c r="AA693" s="45">
        <f t="shared" si="209"/>
        <v>0</v>
      </c>
      <c r="AB693" s="45">
        <f t="shared" si="210"/>
        <v>0</v>
      </c>
      <c r="AC693" s="45">
        <f t="shared" si="211"/>
        <v>0</v>
      </c>
      <c r="AD693" s="45">
        <f t="shared" si="212"/>
        <v>0</v>
      </c>
      <c r="AE693" s="45">
        <f t="shared" si="213"/>
        <v>0</v>
      </c>
      <c r="AF693" s="45">
        <f t="shared" si="214"/>
        <v>0</v>
      </c>
      <c r="AG693" s="45">
        <f t="shared" si="215"/>
        <v>0</v>
      </c>
      <c r="AH693" s="45">
        <f t="shared" si="216"/>
        <v>0</v>
      </c>
      <c r="AI693" s="45">
        <f t="shared" si="217"/>
        <v>0</v>
      </c>
      <c r="AJ693" s="45">
        <f t="shared" si="218"/>
        <v>0</v>
      </c>
      <c r="AK693" s="45">
        <f t="shared" si="219"/>
        <v>0</v>
      </c>
      <c r="AL693" s="45">
        <f t="shared" si="220"/>
        <v>0</v>
      </c>
      <c r="AM693" s="45">
        <f t="shared" si="221"/>
        <v>0</v>
      </c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</row>
    <row r="694" spans="1:63">
      <c r="A694" s="43"/>
      <c r="B694" s="43"/>
      <c r="C694" s="101"/>
      <c r="D694" s="101"/>
      <c r="E694" s="101"/>
      <c r="F694" s="102"/>
      <c r="G694" s="103"/>
      <c r="H694" s="102"/>
      <c r="I694" s="102"/>
      <c r="J694" s="102"/>
      <c r="K694" s="102"/>
      <c r="L694" s="102" t="e">
        <f>IF(J694="WAT",IF(I694="PS","Pumped Storage","Hydro"),VLOOKUP(J694,Instructions!$E$3:$F$42,2,FALSE))</f>
        <v>#N/A</v>
      </c>
      <c r="M694" s="104"/>
      <c r="N694" s="104"/>
      <c r="O694" s="105"/>
      <c r="P694" s="45"/>
      <c r="Q694" s="45"/>
      <c r="R694" s="45">
        <f t="shared" si="202"/>
        <v>0</v>
      </c>
      <c r="S694" s="45">
        <f t="shared" si="223"/>
        <v>0</v>
      </c>
      <c r="T694" s="45">
        <f t="shared" si="223"/>
        <v>0</v>
      </c>
      <c r="U694" s="45">
        <f t="shared" si="203"/>
        <v>0</v>
      </c>
      <c r="V694" s="45">
        <f t="shared" si="204"/>
        <v>0</v>
      </c>
      <c r="W694" s="45">
        <f t="shared" si="205"/>
        <v>0</v>
      </c>
      <c r="X694" s="45">
        <f t="shared" si="206"/>
        <v>0</v>
      </c>
      <c r="Y694" s="45">
        <f t="shared" si="207"/>
        <v>0</v>
      </c>
      <c r="Z694" s="45">
        <f t="shared" si="208"/>
        <v>0</v>
      </c>
      <c r="AA694" s="45">
        <f t="shared" si="209"/>
        <v>0</v>
      </c>
      <c r="AB694" s="45">
        <f t="shared" si="210"/>
        <v>0</v>
      </c>
      <c r="AC694" s="45">
        <f t="shared" si="211"/>
        <v>0</v>
      </c>
      <c r="AD694" s="45">
        <f t="shared" si="212"/>
        <v>0</v>
      </c>
      <c r="AE694" s="45">
        <f t="shared" si="213"/>
        <v>0</v>
      </c>
      <c r="AF694" s="45">
        <f t="shared" si="214"/>
        <v>0</v>
      </c>
      <c r="AG694" s="45">
        <f t="shared" si="215"/>
        <v>0</v>
      </c>
      <c r="AH694" s="45">
        <f t="shared" si="216"/>
        <v>0</v>
      </c>
      <c r="AI694" s="45">
        <f t="shared" si="217"/>
        <v>0</v>
      </c>
      <c r="AJ694" s="45">
        <f t="shared" si="218"/>
        <v>0</v>
      </c>
      <c r="AK694" s="45">
        <f t="shared" si="219"/>
        <v>0</v>
      </c>
      <c r="AL694" s="45">
        <f t="shared" si="220"/>
        <v>0</v>
      </c>
      <c r="AM694" s="45">
        <f t="shared" si="221"/>
        <v>0</v>
      </c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</row>
    <row r="695" spans="1:63">
      <c r="A695" s="43"/>
      <c r="B695" s="43"/>
      <c r="C695" s="101"/>
      <c r="D695" s="101"/>
      <c r="E695" s="101"/>
      <c r="F695" s="102"/>
      <c r="G695" s="103"/>
      <c r="H695" s="102"/>
      <c r="I695" s="102"/>
      <c r="J695" s="102"/>
      <c r="K695" s="102"/>
      <c r="L695" s="102" t="e">
        <f>IF(J695="WAT",IF(I695="PS","Pumped Storage","Hydro"),VLOOKUP(J695,Instructions!$E$3:$F$42,2,FALSE))</f>
        <v>#N/A</v>
      </c>
      <c r="M695" s="104"/>
      <c r="N695" s="104"/>
      <c r="O695" s="105"/>
      <c r="P695" s="45"/>
      <c r="Q695" s="45"/>
      <c r="R695" s="45">
        <f t="shared" si="202"/>
        <v>0</v>
      </c>
      <c r="S695" s="45">
        <f t="shared" si="223"/>
        <v>0</v>
      </c>
      <c r="T695" s="45">
        <f t="shared" si="223"/>
        <v>0</v>
      </c>
      <c r="U695" s="45">
        <f t="shared" si="203"/>
        <v>0</v>
      </c>
      <c r="V695" s="45">
        <f t="shared" si="204"/>
        <v>0</v>
      </c>
      <c r="W695" s="45">
        <f t="shared" si="205"/>
        <v>0</v>
      </c>
      <c r="X695" s="45">
        <f t="shared" si="206"/>
        <v>0</v>
      </c>
      <c r="Y695" s="45">
        <f t="shared" si="207"/>
        <v>0</v>
      </c>
      <c r="Z695" s="45">
        <f t="shared" si="208"/>
        <v>0</v>
      </c>
      <c r="AA695" s="45">
        <f t="shared" si="209"/>
        <v>0</v>
      </c>
      <c r="AB695" s="45">
        <f t="shared" si="210"/>
        <v>0</v>
      </c>
      <c r="AC695" s="45">
        <f t="shared" si="211"/>
        <v>0</v>
      </c>
      <c r="AD695" s="45">
        <f t="shared" si="212"/>
        <v>0</v>
      </c>
      <c r="AE695" s="45">
        <f t="shared" si="213"/>
        <v>0</v>
      </c>
      <c r="AF695" s="45">
        <f t="shared" si="214"/>
        <v>0</v>
      </c>
      <c r="AG695" s="45">
        <f t="shared" si="215"/>
        <v>0</v>
      </c>
      <c r="AH695" s="45">
        <f t="shared" si="216"/>
        <v>0</v>
      </c>
      <c r="AI695" s="45">
        <f t="shared" si="217"/>
        <v>0</v>
      </c>
      <c r="AJ695" s="45">
        <f t="shared" si="218"/>
        <v>0</v>
      </c>
      <c r="AK695" s="45">
        <f t="shared" si="219"/>
        <v>0</v>
      </c>
      <c r="AL695" s="45">
        <f t="shared" si="220"/>
        <v>0</v>
      </c>
      <c r="AM695" s="45">
        <f t="shared" si="221"/>
        <v>0</v>
      </c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</row>
    <row r="696" spans="1:63">
      <c r="A696" s="43"/>
      <c r="B696" s="43"/>
      <c r="C696" s="101"/>
      <c r="D696" s="101"/>
      <c r="E696" s="101"/>
      <c r="F696" s="102"/>
      <c r="G696" s="103"/>
      <c r="H696" s="102"/>
      <c r="I696" s="102"/>
      <c r="J696" s="102"/>
      <c r="K696" s="102"/>
      <c r="L696" s="102" t="e">
        <f>IF(J696="WAT",IF(I696="PS","Pumped Storage","Hydro"),VLOOKUP(J696,Instructions!$E$3:$F$42,2,FALSE))</f>
        <v>#N/A</v>
      </c>
      <c r="M696" s="104"/>
      <c r="N696" s="104"/>
      <c r="O696" s="105"/>
      <c r="P696" s="45"/>
      <c r="Q696" s="45"/>
      <c r="R696" s="45">
        <f t="shared" si="202"/>
        <v>0</v>
      </c>
      <c r="S696" s="45">
        <f t="shared" si="223"/>
        <v>0</v>
      </c>
      <c r="T696" s="45">
        <f t="shared" si="223"/>
        <v>0</v>
      </c>
      <c r="U696" s="45">
        <f t="shared" si="203"/>
        <v>0</v>
      </c>
      <c r="V696" s="45">
        <f t="shared" si="204"/>
        <v>0</v>
      </c>
      <c r="W696" s="45">
        <f t="shared" si="205"/>
        <v>0</v>
      </c>
      <c r="X696" s="45">
        <f t="shared" si="206"/>
        <v>0</v>
      </c>
      <c r="Y696" s="45">
        <f t="shared" si="207"/>
        <v>0</v>
      </c>
      <c r="Z696" s="45">
        <f t="shared" si="208"/>
        <v>0</v>
      </c>
      <c r="AA696" s="45">
        <f t="shared" si="209"/>
        <v>0</v>
      </c>
      <c r="AB696" s="45">
        <f t="shared" si="210"/>
        <v>0</v>
      </c>
      <c r="AC696" s="45">
        <f t="shared" si="211"/>
        <v>0</v>
      </c>
      <c r="AD696" s="45">
        <f t="shared" si="212"/>
        <v>0</v>
      </c>
      <c r="AE696" s="45">
        <f t="shared" si="213"/>
        <v>0</v>
      </c>
      <c r="AF696" s="45">
        <f t="shared" si="214"/>
        <v>0</v>
      </c>
      <c r="AG696" s="45">
        <f t="shared" si="215"/>
        <v>0</v>
      </c>
      <c r="AH696" s="45">
        <f t="shared" si="216"/>
        <v>0</v>
      </c>
      <c r="AI696" s="45">
        <f t="shared" si="217"/>
        <v>0</v>
      </c>
      <c r="AJ696" s="45">
        <f t="shared" si="218"/>
        <v>0</v>
      </c>
      <c r="AK696" s="45">
        <f t="shared" si="219"/>
        <v>0</v>
      </c>
      <c r="AL696" s="45">
        <f t="shared" si="220"/>
        <v>0</v>
      </c>
      <c r="AM696" s="45">
        <f t="shared" si="221"/>
        <v>0</v>
      </c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</row>
    <row r="697" spans="1:63">
      <c r="A697" s="43"/>
      <c r="B697" s="43"/>
      <c r="C697" s="101"/>
      <c r="D697" s="101"/>
      <c r="E697" s="101"/>
      <c r="F697" s="102"/>
      <c r="G697" s="103"/>
      <c r="H697" s="102"/>
      <c r="I697" s="102"/>
      <c r="J697" s="102"/>
      <c r="K697" s="102"/>
      <c r="L697" s="102" t="e">
        <f>IF(J697="WAT",IF(I697="PS","Pumped Storage","Hydro"),VLOOKUP(J697,Instructions!$E$3:$F$42,2,FALSE))</f>
        <v>#N/A</v>
      </c>
      <c r="M697" s="104"/>
      <c r="N697" s="104"/>
      <c r="O697" s="105"/>
      <c r="P697" s="45"/>
      <c r="Q697" s="45"/>
      <c r="R697" s="45">
        <f t="shared" si="202"/>
        <v>0</v>
      </c>
      <c r="S697" s="45">
        <f t="shared" si="223"/>
        <v>0</v>
      </c>
      <c r="T697" s="45">
        <f t="shared" si="223"/>
        <v>0</v>
      </c>
      <c r="U697" s="45">
        <f t="shared" si="203"/>
        <v>0</v>
      </c>
      <c r="V697" s="45">
        <f t="shared" si="204"/>
        <v>0</v>
      </c>
      <c r="W697" s="45">
        <f t="shared" si="205"/>
        <v>0</v>
      </c>
      <c r="X697" s="45">
        <f t="shared" si="206"/>
        <v>0</v>
      </c>
      <c r="Y697" s="45">
        <f t="shared" si="207"/>
        <v>0</v>
      </c>
      <c r="Z697" s="45">
        <f t="shared" si="208"/>
        <v>0</v>
      </c>
      <c r="AA697" s="45">
        <f t="shared" si="209"/>
        <v>0</v>
      </c>
      <c r="AB697" s="45">
        <f t="shared" si="210"/>
        <v>0</v>
      </c>
      <c r="AC697" s="45">
        <f t="shared" si="211"/>
        <v>0</v>
      </c>
      <c r="AD697" s="45">
        <f t="shared" si="212"/>
        <v>0</v>
      </c>
      <c r="AE697" s="45">
        <f t="shared" si="213"/>
        <v>0</v>
      </c>
      <c r="AF697" s="45">
        <f t="shared" si="214"/>
        <v>0</v>
      </c>
      <c r="AG697" s="45">
        <f t="shared" si="215"/>
        <v>0</v>
      </c>
      <c r="AH697" s="45">
        <f t="shared" si="216"/>
        <v>0</v>
      </c>
      <c r="AI697" s="45">
        <f t="shared" si="217"/>
        <v>0</v>
      </c>
      <c r="AJ697" s="45">
        <f t="shared" si="218"/>
        <v>0</v>
      </c>
      <c r="AK697" s="45">
        <f t="shared" si="219"/>
        <v>0</v>
      </c>
      <c r="AL697" s="45">
        <f t="shared" si="220"/>
        <v>0</v>
      </c>
      <c r="AM697" s="45">
        <f t="shared" si="221"/>
        <v>0</v>
      </c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</row>
    <row r="698" spans="1:63">
      <c r="A698" s="43"/>
      <c r="B698" s="43"/>
      <c r="C698" s="101"/>
      <c r="D698" s="101"/>
      <c r="E698" s="101"/>
      <c r="F698" s="102"/>
      <c r="G698" s="103"/>
      <c r="H698" s="102"/>
      <c r="I698" s="102"/>
      <c r="J698" s="102"/>
      <c r="K698" s="102"/>
      <c r="L698" s="102" t="e">
        <f>IF(J698="WAT",IF(I698="PS","Pumped Storage","Hydro"),VLOOKUP(J698,Instructions!$E$3:$F$42,2,FALSE))</f>
        <v>#N/A</v>
      </c>
      <c r="M698" s="104"/>
      <c r="N698" s="104"/>
      <c r="O698" s="105"/>
      <c r="P698" s="45"/>
      <c r="Q698" s="45"/>
      <c r="R698" s="45">
        <f t="shared" si="202"/>
        <v>0</v>
      </c>
      <c r="S698" s="45">
        <f t="shared" si="223"/>
        <v>0</v>
      </c>
      <c r="T698" s="45">
        <f t="shared" si="223"/>
        <v>0</v>
      </c>
      <c r="U698" s="45">
        <f t="shared" si="203"/>
        <v>0</v>
      </c>
      <c r="V698" s="45">
        <f t="shared" si="204"/>
        <v>0</v>
      </c>
      <c r="W698" s="45">
        <f t="shared" si="205"/>
        <v>0</v>
      </c>
      <c r="X698" s="45">
        <f t="shared" si="206"/>
        <v>0</v>
      </c>
      <c r="Y698" s="45">
        <f t="shared" si="207"/>
        <v>0</v>
      </c>
      <c r="Z698" s="45">
        <f t="shared" si="208"/>
        <v>0</v>
      </c>
      <c r="AA698" s="45">
        <f t="shared" si="209"/>
        <v>0</v>
      </c>
      <c r="AB698" s="45">
        <f t="shared" si="210"/>
        <v>0</v>
      </c>
      <c r="AC698" s="45">
        <f t="shared" si="211"/>
        <v>0</v>
      </c>
      <c r="AD698" s="45">
        <f t="shared" si="212"/>
        <v>0</v>
      </c>
      <c r="AE698" s="45">
        <f t="shared" si="213"/>
        <v>0</v>
      </c>
      <c r="AF698" s="45">
        <f t="shared" si="214"/>
        <v>0</v>
      </c>
      <c r="AG698" s="45">
        <f t="shared" si="215"/>
        <v>0</v>
      </c>
      <c r="AH698" s="45">
        <f t="shared" si="216"/>
        <v>0</v>
      </c>
      <c r="AI698" s="45">
        <f t="shared" si="217"/>
        <v>0</v>
      </c>
      <c r="AJ698" s="45">
        <f t="shared" si="218"/>
        <v>0</v>
      </c>
      <c r="AK698" s="45">
        <f t="shared" si="219"/>
        <v>0</v>
      </c>
      <c r="AL698" s="45">
        <f t="shared" si="220"/>
        <v>0</v>
      </c>
      <c r="AM698" s="45">
        <f t="shared" si="221"/>
        <v>0</v>
      </c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</row>
    <row r="699" spans="1:63">
      <c r="A699" s="43"/>
      <c r="B699" s="43"/>
      <c r="C699" s="101"/>
      <c r="D699" s="101"/>
      <c r="E699" s="101"/>
      <c r="F699" s="102"/>
      <c r="G699" s="103"/>
      <c r="H699" s="102"/>
      <c r="I699" s="102"/>
      <c r="J699" s="102"/>
      <c r="K699" s="102"/>
      <c r="L699" s="102" t="e">
        <f>IF(J699="WAT",IF(I699="PS","Pumped Storage","Hydro"),VLOOKUP(J699,Instructions!$E$3:$F$42,2,FALSE))</f>
        <v>#N/A</v>
      </c>
      <c r="M699" s="104"/>
      <c r="N699" s="104"/>
      <c r="O699" s="105"/>
      <c r="P699" s="45"/>
      <c r="Q699" s="45"/>
      <c r="R699" s="45">
        <f t="shared" si="202"/>
        <v>0</v>
      </c>
      <c r="S699" s="45">
        <f t="shared" si="223"/>
        <v>0</v>
      </c>
      <c r="T699" s="45">
        <f t="shared" si="223"/>
        <v>0</v>
      </c>
      <c r="U699" s="45">
        <f t="shared" si="203"/>
        <v>0</v>
      </c>
      <c r="V699" s="45">
        <f t="shared" si="204"/>
        <v>0</v>
      </c>
      <c r="W699" s="45">
        <f t="shared" si="205"/>
        <v>0</v>
      </c>
      <c r="X699" s="45">
        <f t="shared" si="206"/>
        <v>0</v>
      </c>
      <c r="Y699" s="45">
        <f t="shared" si="207"/>
        <v>0</v>
      </c>
      <c r="Z699" s="45">
        <f t="shared" si="208"/>
        <v>0</v>
      </c>
      <c r="AA699" s="45">
        <f t="shared" si="209"/>
        <v>0</v>
      </c>
      <c r="AB699" s="45">
        <f t="shared" si="210"/>
        <v>0</v>
      </c>
      <c r="AC699" s="45">
        <f t="shared" si="211"/>
        <v>0</v>
      </c>
      <c r="AD699" s="45">
        <f t="shared" si="212"/>
        <v>0</v>
      </c>
      <c r="AE699" s="45">
        <f t="shared" si="213"/>
        <v>0</v>
      </c>
      <c r="AF699" s="45">
        <f t="shared" si="214"/>
        <v>0</v>
      </c>
      <c r="AG699" s="45">
        <f t="shared" si="215"/>
        <v>0</v>
      </c>
      <c r="AH699" s="45">
        <f t="shared" si="216"/>
        <v>0</v>
      </c>
      <c r="AI699" s="45">
        <f t="shared" si="217"/>
        <v>0</v>
      </c>
      <c r="AJ699" s="45">
        <f t="shared" si="218"/>
        <v>0</v>
      </c>
      <c r="AK699" s="45">
        <f t="shared" si="219"/>
        <v>0</v>
      </c>
      <c r="AL699" s="45">
        <f t="shared" si="220"/>
        <v>0</v>
      </c>
      <c r="AM699" s="45">
        <f t="shared" si="221"/>
        <v>0</v>
      </c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</row>
    <row r="700" spans="1:63">
      <c r="A700" s="43"/>
      <c r="B700" s="43"/>
      <c r="C700" s="101"/>
      <c r="D700" s="101"/>
      <c r="E700" s="101"/>
      <c r="F700" s="102"/>
      <c r="G700" s="103"/>
      <c r="H700" s="102"/>
      <c r="I700" s="102"/>
      <c r="J700" s="102"/>
      <c r="K700" s="102"/>
      <c r="L700" s="102" t="e">
        <f>IF(J700="WAT",IF(I700="PS","Pumped Storage","Hydro"),VLOOKUP(J700,Instructions!$E$3:$F$42,2,FALSE))</f>
        <v>#N/A</v>
      </c>
      <c r="M700" s="104"/>
      <c r="N700" s="104"/>
      <c r="O700" s="105"/>
      <c r="P700" s="45"/>
      <c r="Q700" s="45"/>
      <c r="R700" s="45">
        <f t="shared" si="202"/>
        <v>0</v>
      </c>
      <c r="S700" s="45">
        <f t="shared" si="223"/>
        <v>0</v>
      </c>
      <c r="T700" s="45">
        <f t="shared" si="223"/>
        <v>0</v>
      </c>
      <c r="U700" s="45">
        <f t="shared" si="203"/>
        <v>0</v>
      </c>
      <c r="V700" s="45">
        <f t="shared" si="204"/>
        <v>0</v>
      </c>
      <c r="W700" s="45">
        <f t="shared" si="205"/>
        <v>0</v>
      </c>
      <c r="X700" s="45">
        <f t="shared" si="206"/>
        <v>0</v>
      </c>
      <c r="Y700" s="45">
        <f t="shared" si="207"/>
        <v>0</v>
      </c>
      <c r="Z700" s="45">
        <f t="shared" si="208"/>
        <v>0</v>
      </c>
      <c r="AA700" s="45">
        <f t="shared" si="209"/>
        <v>0</v>
      </c>
      <c r="AB700" s="45">
        <f t="shared" si="210"/>
        <v>0</v>
      </c>
      <c r="AC700" s="45">
        <f t="shared" si="211"/>
        <v>0</v>
      </c>
      <c r="AD700" s="45">
        <f t="shared" si="212"/>
        <v>0</v>
      </c>
      <c r="AE700" s="45">
        <f t="shared" si="213"/>
        <v>0</v>
      </c>
      <c r="AF700" s="45">
        <f t="shared" si="214"/>
        <v>0</v>
      </c>
      <c r="AG700" s="45">
        <f t="shared" si="215"/>
        <v>0</v>
      </c>
      <c r="AH700" s="45">
        <f t="shared" si="216"/>
        <v>0</v>
      </c>
      <c r="AI700" s="45">
        <f t="shared" si="217"/>
        <v>0</v>
      </c>
      <c r="AJ700" s="45">
        <f t="shared" si="218"/>
        <v>0</v>
      </c>
      <c r="AK700" s="45">
        <f t="shared" si="219"/>
        <v>0</v>
      </c>
      <c r="AL700" s="45">
        <f t="shared" si="220"/>
        <v>0</v>
      </c>
      <c r="AM700" s="45">
        <f t="shared" si="221"/>
        <v>0</v>
      </c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</row>
    <row r="701" spans="1:63">
      <c r="A701" s="43"/>
      <c r="B701" s="43"/>
      <c r="C701" s="101"/>
      <c r="D701" s="101"/>
      <c r="E701" s="101"/>
      <c r="F701" s="102"/>
      <c r="G701" s="103"/>
      <c r="H701" s="102"/>
      <c r="I701" s="102"/>
      <c r="J701" s="102"/>
      <c r="K701" s="102"/>
      <c r="L701" s="102" t="e">
        <f>IF(J701="WAT",IF(I701="PS","Pumped Storage","Hydro"),VLOOKUP(J701,Instructions!$E$3:$F$42,2,FALSE))</f>
        <v>#N/A</v>
      </c>
      <c r="M701" s="104"/>
      <c r="N701" s="104"/>
      <c r="O701" s="105"/>
      <c r="P701" s="45"/>
      <c r="Q701" s="45"/>
      <c r="R701" s="45">
        <f t="shared" si="202"/>
        <v>0</v>
      </c>
      <c r="S701" s="45">
        <f t="shared" si="223"/>
        <v>0</v>
      </c>
      <c r="T701" s="45">
        <f t="shared" si="223"/>
        <v>0</v>
      </c>
      <c r="U701" s="45">
        <f t="shared" si="203"/>
        <v>0</v>
      </c>
      <c r="V701" s="45">
        <f t="shared" si="204"/>
        <v>0</v>
      </c>
      <c r="W701" s="45">
        <f t="shared" si="205"/>
        <v>0</v>
      </c>
      <c r="X701" s="45">
        <f t="shared" si="206"/>
        <v>0</v>
      </c>
      <c r="Y701" s="45">
        <f t="shared" si="207"/>
        <v>0</v>
      </c>
      <c r="Z701" s="45">
        <f t="shared" si="208"/>
        <v>0</v>
      </c>
      <c r="AA701" s="45">
        <f t="shared" si="209"/>
        <v>0</v>
      </c>
      <c r="AB701" s="45">
        <f t="shared" si="210"/>
        <v>0</v>
      </c>
      <c r="AC701" s="45">
        <f t="shared" si="211"/>
        <v>0</v>
      </c>
      <c r="AD701" s="45">
        <f t="shared" si="212"/>
        <v>0</v>
      </c>
      <c r="AE701" s="45">
        <f t="shared" si="213"/>
        <v>0</v>
      </c>
      <c r="AF701" s="45">
        <f t="shared" si="214"/>
        <v>0</v>
      </c>
      <c r="AG701" s="45">
        <f t="shared" si="215"/>
        <v>0</v>
      </c>
      <c r="AH701" s="45">
        <f t="shared" si="216"/>
        <v>0</v>
      </c>
      <c r="AI701" s="45">
        <f t="shared" si="217"/>
        <v>0</v>
      </c>
      <c r="AJ701" s="45">
        <f t="shared" si="218"/>
        <v>0</v>
      </c>
      <c r="AK701" s="45">
        <f t="shared" si="219"/>
        <v>0</v>
      </c>
      <c r="AL701" s="45">
        <f t="shared" si="220"/>
        <v>0</v>
      </c>
      <c r="AM701" s="45">
        <f t="shared" si="221"/>
        <v>0</v>
      </c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</row>
    <row r="702" spans="1:63">
      <c r="A702" s="43"/>
      <c r="B702" s="43"/>
      <c r="C702" s="101"/>
      <c r="D702" s="101"/>
      <c r="E702" s="101"/>
      <c r="F702" s="102"/>
      <c r="G702" s="103"/>
      <c r="H702" s="102"/>
      <c r="I702" s="102"/>
      <c r="J702" s="102"/>
      <c r="K702" s="102"/>
      <c r="L702" s="102" t="e">
        <f>IF(J702="WAT",IF(I702="PS","Pumped Storage","Hydro"),VLOOKUP(J702,Instructions!$E$3:$F$42,2,FALSE))</f>
        <v>#N/A</v>
      </c>
      <c r="M702" s="104"/>
      <c r="N702" s="104"/>
      <c r="O702" s="105"/>
      <c r="P702" s="45"/>
      <c r="Q702" s="45"/>
      <c r="R702" s="45">
        <f t="shared" si="202"/>
        <v>0</v>
      </c>
      <c r="S702" s="45">
        <f t="shared" si="223"/>
        <v>0</v>
      </c>
      <c r="T702" s="45">
        <f t="shared" si="223"/>
        <v>0</v>
      </c>
      <c r="U702" s="45">
        <f t="shared" si="203"/>
        <v>0</v>
      </c>
      <c r="V702" s="45">
        <f t="shared" si="204"/>
        <v>0</v>
      </c>
      <c r="W702" s="45">
        <f t="shared" si="205"/>
        <v>0</v>
      </c>
      <c r="X702" s="45">
        <f t="shared" si="206"/>
        <v>0</v>
      </c>
      <c r="Y702" s="45">
        <f t="shared" si="207"/>
        <v>0</v>
      </c>
      <c r="Z702" s="45">
        <f t="shared" si="208"/>
        <v>0</v>
      </c>
      <c r="AA702" s="45">
        <f t="shared" si="209"/>
        <v>0</v>
      </c>
      <c r="AB702" s="45">
        <f t="shared" si="210"/>
        <v>0</v>
      </c>
      <c r="AC702" s="45">
        <f t="shared" si="211"/>
        <v>0</v>
      </c>
      <c r="AD702" s="45">
        <f t="shared" si="212"/>
        <v>0</v>
      </c>
      <c r="AE702" s="45">
        <f t="shared" si="213"/>
        <v>0</v>
      </c>
      <c r="AF702" s="45">
        <f t="shared" si="214"/>
        <v>0</v>
      </c>
      <c r="AG702" s="45">
        <f t="shared" si="215"/>
        <v>0</v>
      </c>
      <c r="AH702" s="45">
        <f t="shared" si="216"/>
        <v>0</v>
      </c>
      <c r="AI702" s="45">
        <f t="shared" si="217"/>
        <v>0</v>
      </c>
      <c r="AJ702" s="45">
        <f t="shared" si="218"/>
        <v>0</v>
      </c>
      <c r="AK702" s="45">
        <f t="shared" si="219"/>
        <v>0</v>
      </c>
      <c r="AL702" s="45">
        <f t="shared" si="220"/>
        <v>0</v>
      </c>
      <c r="AM702" s="45">
        <f t="shared" si="221"/>
        <v>0</v>
      </c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</row>
    <row r="703" spans="1:63">
      <c r="A703" s="43"/>
      <c r="B703" s="43"/>
      <c r="C703" s="101"/>
      <c r="D703" s="101"/>
      <c r="E703" s="101"/>
      <c r="F703" s="102"/>
      <c r="G703" s="103"/>
      <c r="H703" s="102"/>
      <c r="I703" s="102"/>
      <c r="J703" s="102"/>
      <c r="K703" s="102"/>
      <c r="L703" s="102" t="e">
        <f>IF(J703="WAT",IF(I703="PS","Pumped Storage","Hydro"),VLOOKUP(J703,Instructions!$E$3:$F$42,2,FALSE))</f>
        <v>#N/A</v>
      </c>
      <c r="M703" s="104"/>
      <c r="N703" s="104"/>
      <c r="O703" s="105"/>
      <c r="P703" s="45"/>
      <c r="Q703" s="45"/>
      <c r="R703" s="45">
        <f t="shared" si="202"/>
        <v>0</v>
      </c>
      <c r="S703" s="45">
        <f t="shared" ref="S703:T722" si="224">R703</f>
        <v>0</v>
      </c>
      <c r="T703" s="45">
        <f t="shared" si="224"/>
        <v>0</v>
      </c>
      <c r="U703" s="45">
        <f t="shared" si="203"/>
        <v>0</v>
      </c>
      <c r="V703" s="45">
        <f t="shared" si="204"/>
        <v>0</v>
      </c>
      <c r="W703" s="45">
        <f t="shared" si="205"/>
        <v>0</v>
      </c>
      <c r="X703" s="45">
        <f t="shared" si="206"/>
        <v>0</v>
      </c>
      <c r="Y703" s="45">
        <f t="shared" si="207"/>
        <v>0</v>
      </c>
      <c r="Z703" s="45">
        <f t="shared" si="208"/>
        <v>0</v>
      </c>
      <c r="AA703" s="45">
        <f t="shared" si="209"/>
        <v>0</v>
      </c>
      <c r="AB703" s="45">
        <f t="shared" si="210"/>
        <v>0</v>
      </c>
      <c r="AC703" s="45">
        <f t="shared" si="211"/>
        <v>0</v>
      </c>
      <c r="AD703" s="45">
        <f t="shared" si="212"/>
        <v>0</v>
      </c>
      <c r="AE703" s="45">
        <f t="shared" si="213"/>
        <v>0</v>
      </c>
      <c r="AF703" s="45">
        <f t="shared" si="214"/>
        <v>0</v>
      </c>
      <c r="AG703" s="45">
        <f t="shared" si="215"/>
        <v>0</v>
      </c>
      <c r="AH703" s="45">
        <f t="shared" si="216"/>
        <v>0</v>
      </c>
      <c r="AI703" s="45">
        <f t="shared" si="217"/>
        <v>0</v>
      </c>
      <c r="AJ703" s="45">
        <f t="shared" si="218"/>
        <v>0</v>
      </c>
      <c r="AK703" s="45">
        <f t="shared" si="219"/>
        <v>0</v>
      </c>
      <c r="AL703" s="45">
        <f t="shared" si="220"/>
        <v>0</v>
      </c>
      <c r="AM703" s="45">
        <f t="shared" si="221"/>
        <v>0</v>
      </c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</row>
    <row r="704" spans="1:63">
      <c r="A704" s="43"/>
      <c r="B704" s="43"/>
      <c r="C704" s="101"/>
      <c r="D704" s="101"/>
      <c r="E704" s="101"/>
      <c r="F704" s="102"/>
      <c r="G704" s="103"/>
      <c r="H704" s="102"/>
      <c r="I704" s="102"/>
      <c r="J704" s="102"/>
      <c r="K704" s="102"/>
      <c r="L704" s="102" t="e">
        <f>IF(J704="WAT",IF(I704="PS","Pumped Storage","Hydro"),VLOOKUP(J704,Instructions!$E$3:$F$42,2,FALSE))</f>
        <v>#N/A</v>
      </c>
      <c r="M704" s="104"/>
      <c r="N704" s="104"/>
      <c r="O704" s="105"/>
      <c r="P704" s="45"/>
      <c r="Q704" s="45"/>
      <c r="R704" s="45">
        <f t="shared" si="202"/>
        <v>0</v>
      </c>
      <c r="S704" s="45">
        <f t="shared" si="224"/>
        <v>0</v>
      </c>
      <c r="T704" s="45">
        <f t="shared" si="224"/>
        <v>0</v>
      </c>
      <c r="U704" s="45">
        <f t="shared" si="203"/>
        <v>0</v>
      </c>
      <c r="V704" s="45">
        <f t="shared" si="204"/>
        <v>0</v>
      </c>
      <c r="W704" s="45">
        <f t="shared" si="205"/>
        <v>0</v>
      </c>
      <c r="X704" s="45">
        <f t="shared" si="206"/>
        <v>0</v>
      </c>
      <c r="Y704" s="45">
        <f t="shared" si="207"/>
        <v>0</v>
      </c>
      <c r="Z704" s="45">
        <f t="shared" si="208"/>
        <v>0</v>
      </c>
      <c r="AA704" s="45">
        <f t="shared" si="209"/>
        <v>0</v>
      </c>
      <c r="AB704" s="45">
        <f t="shared" si="210"/>
        <v>0</v>
      </c>
      <c r="AC704" s="45">
        <f t="shared" si="211"/>
        <v>0</v>
      </c>
      <c r="AD704" s="45">
        <f t="shared" si="212"/>
        <v>0</v>
      </c>
      <c r="AE704" s="45">
        <f t="shared" si="213"/>
        <v>0</v>
      </c>
      <c r="AF704" s="45">
        <f t="shared" si="214"/>
        <v>0</v>
      </c>
      <c r="AG704" s="45">
        <f t="shared" si="215"/>
        <v>0</v>
      </c>
      <c r="AH704" s="45">
        <f t="shared" si="216"/>
        <v>0</v>
      </c>
      <c r="AI704" s="45">
        <f t="shared" si="217"/>
        <v>0</v>
      </c>
      <c r="AJ704" s="45">
        <f t="shared" si="218"/>
        <v>0</v>
      </c>
      <c r="AK704" s="45">
        <f t="shared" si="219"/>
        <v>0</v>
      </c>
      <c r="AL704" s="45">
        <f t="shared" si="220"/>
        <v>0</v>
      </c>
      <c r="AM704" s="45">
        <f t="shared" si="221"/>
        <v>0</v>
      </c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</row>
    <row r="705" spans="1:63">
      <c r="A705" s="43"/>
      <c r="B705" s="43"/>
      <c r="C705" s="101"/>
      <c r="D705" s="101"/>
      <c r="E705" s="101"/>
      <c r="F705" s="102"/>
      <c r="G705" s="103"/>
      <c r="H705" s="102"/>
      <c r="I705" s="102"/>
      <c r="J705" s="102"/>
      <c r="K705" s="102"/>
      <c r="L705" s="102" t="e">
        <f>IF(J705="WAT",IF(I705="PS","Pumped Storage","Hydro"),VLOOKUP(J705,Instructions!$E$3:$F$42,2,FALSE))</f>
        <v>#N/A</v>
      </c>
      <c r="M705" s="104"/>
      <c r="N705" s="104"/>
      <c r="O705" s="105"/>
      <c r="P705" s="45"/>
      <c r="Q705" s="45"/>
      <c r="R705" s="45">
        <f t="shared" si="202"/>
        <v>0</v>
      </c>
      <c r="S705" s="45">
        <f t="shared" si="224"/>
        <v>0</v>
      </c>
      <c r="T705" s="45">
        <f t="shared" si="224"/>
        <v>0</v>
      </c>
      <c r="U705" s="45">
        <f t="shared" si="203"/>
        <v>0</v>
      </c>
      <c r="V705" s="45">
        <f t="shared" si="204"/>
        <v>0</v>
      </c>
      <c r="W705" s="45">
        <f t="shared" si="205"/>
        <v>0</v>
      </c>
      <c r="X705" s="45">
        <f t="shared" si="206"/>
        <v>0</v>
      </c>
      <c r="Y705" s="45">
        <f t="shared" si="207"/>
        <v>0</v>
      </c>
      <c r="Z705" s="45">
        <f t="shared" si="208"/>
        <v>0</v>
      </c>
      <c r="AA705" s="45">
        <f t="shared" si="209"/>
        <v>0</v>
      </c>
      <c r="AB705" s="45">
        <f t="shared" si="210"/>
        <v>0</v>
      </c>
      <c r="AC705" s="45">
        <f t="shared" si="211"/>
        <v>0</v>
      </c>
      <c r="AD705" s="45">
        <f t="shared" si="212"/>
        <v>0</v>
      </c>
      <c r="AE705" s="45">
        <f t="shared" si="213"/>
        <v>0</v>
      </c>
      <c r="AF705" s="45">
        <f t="shared" si="214"/>
        <v>0</v>
      </c>
      <c r="AG705" s="45">
        <f t="shared" si="215"/>
        <v>0</v>
      </c>
      <c r="AH705" s="45">
        <f t="shared" si="216"/>
        <v>0</v>
      </c>
      <c r="AI705" s="45">
        <f t="shared" si="217"/>
        <v>0</v>
      </c>
      <c r="AJ705" s="45">
        <f t="shared" si="218"/>
        <v>0</v>
      </c>
      <c r="AK705" s="45">
        <f t="shared" si="219"/>
        <v>0</v>
      </c>
      <c r="AL705" s="45">
        <f t="shared" si="220"/>
        <v>0</v>
      </c>
      <c r="AM705" s="45">
        <f t="shared" si="221"/>
        <v>0</v>
      </c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</row>
    <row r="706" spans="1:63">
      <c r="A706" s="43"/>
      <c r="B706" s="43"/>
      <c r="C706" s="101"/>
      <c r="D706" s="101"/>
      <c r="E706" s="101"/>
      <c r="F706" s="102"/>
      <c r="G706" s="103"/>
      <c r="H706" s="102"/>
      <c r="I706" s="102"/>
      <c r="J706" s="102"/>
      <c r="K706" s="102"/>
      <c r="L706" s="102" t="e">
        <f>IF(J706="WAT",IF(I706="PS","Pumped Storage","Hydro"),VLOOKUP(J706,Instructions!$E$3:$F$42,2,FALSE))</f>
        <v>#N/A</v>
      </c>
      <c r="M706" s="104"/>
      <c r="N706" s="104"/>
      <c r="O706" s="105"/>
      <c r="P706" s="45"/>
      <c r="Q706" s="45"/>
      <c r="R706" s="45">
        <f t="shared" si="202"/>
        <v>0</v>
      </c>
      <c r="S706" s="45">
        <f t="shared" si="224"/>
        <v>0</v>
      </c>
      <c r="T706" s="45">
        <f t="shared" si="224"/>
        <v>0</v>
      </c>
      <c r="U706" s="45">
        <f t="shared" si="203"/>
        <v>0</v>
      </c>
      <c r="V706" s="45">
        <f t="shared" si="204"/>
        <v>0</v>
      </c>
      <c r="W706" s="45">
        <f t="shared" si="205"/>
        <v>0</v>
      </c>
      <c r="X706" s="45">
        <f t="shared" si="206"/>
        <v>0</v>
      </c>
      <c r="Y706" s="45">
        <f t="shared" si="207"/>
        <v>0</v>
      </c>
      <c r="Z706" s="45">
        <f t="shared" si="208"/>
        <v>0</v>
      </c>
      <c r="AA706" s="45">
        <f t="shared" si="209"/>
        <v>0</v>
      </c>
      <c r="AB706" s="45">
        <f t="shared" si="210"/>
        <v>0</v>
      </c>
      <c r="AC706" s="45">
        <f t="shared" si="211"/>
        <v>0</v>
      </c>
      <c r="AD706" s="45">
        <f t="shared" si="212"/>
        <v>0</v>
      </c>
      <c r="AE706" s="45">
        <f t="shared" si="213"/>
        <v>0</v>
      </c>
      <c r="AF706" s="45">
        <f t="shared" si="214"/>
        <v>0</v>
      </c>
      <c r="AG706" s="45">
        <f t="shared" si="215"/>
        <v>0</v>
      </c>
      <c r="AH706" s="45">
        <f t="shared" si="216"/>
        <v>0</v>
      </c>
      <c r="AI706" s="45">
        <f t="shared" si="217"/>
        <v>0</v>
      </c>
      <c r="AJ706" s="45">
        <f t="shared" si="218"/>
        <v>0</v>
      </c>
      <c r="AK706" s="45">
        <f t="shared" si="219"/>
        <v>0</v>
      </c>
      <c r="AL706" s="45">
        <f t="shared" si="220"/>
        <v>0</v>
      </c>
      <c r="AM706" s="45">
        <f t="shared" si="221"/>
        <v>0</v>
      </c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</row>
    <row r="707" spans="1:63">
      <c r="A707" s="43"/>
      <c r="B707" s="43"/>
      <c r="C707" s="101"/>
      <c r="D707" s="101"/>
      <c r="E707" s="101"/>
      <c r="F707" s="102"/>
      <c r="G707" s="103"/>
      <c r="H707" s="102"/>
      <c r="I707" s="102"/>
      <c r="J707" s="102"/>
      <c r="K707" s="102"/>
      <c r="L707" s="102" t="e">
        <f>IF(J707="WAT",IF(I707="PS","Pumped Storage","Hydro"),VLOOKUP(J707,Instructions!$E$3:$F$42,2,FALSE))</f>
        <v>#N/A</v>
      </c>
      <c r="M707" s="104"/>
      <c r="N707" s="104"/>
      <c r="O707" s="105"/>
      <c r="P707" s="45"/>
      <c r="Q707" s="45"/>
      <c r="R707" s="45">
        <f t="shared" si="202"/>
        <v>0</v>
      </c>
      <c r="S707" s="45">
        <f t="shared" si="224"/>
        <v>0</v>
      </c>
      <c r="T707" s="45">
        <f t="shared" si="224"/>
        <v>0</v>
      </c>
      <c r="U707" s="45">
        <f t="shared" si="203"/>
        <v>0</v>
      </c>
      <c r="V707" s="45">
        <f t="shared" si="204"/>
        <v>0</v>
      </c>
      <c r="W707" s="45">
        <f t="shared" si="205"/>
        <v>0</v>
      </c>
      <c r="X707" s="45">
        <f t="shared" si="206"/>
        <v>0</v>
      </c>
      <c r="Y707" s="45">
        <f t="shared" si="207"/>
        <v>0</v>
      </c>
      <c r="Z707" s="45">
        <f t="shared" si="208"/>
        <v>0</v>
      </c>
      <c r="AA707" s="45">
        <f t="shared" si="209"/>
        <v>0</v>
      </c>
      <c r="AB707" s="45">
        <f t="shared" si="210"/>
        <v>0</v>
      </c>
      <c r="AC707" s="45">
        <f t="shared" si="211"/>
        <v>0</v>
      </c>
      <c r="AD707" s="45">
        <f t="shared" si="212"/>
        <v>0</v>
      </c>
      <c r="AE707" s="45">
        <f t="shared" si="213"/>
        <v>0</v>
      </c>
      <c r="AF707" s="45">
        <f t="shared" si="214"/>
        <v>0</v>
      </c>
      <c r="AG707" s="45">
        <f t="shared" si="215"/>
        <v>0</v>
      </c>
      <c r="AH707" s="45">
        <f t="shared" si="216"/>
        <v>0</v>
      </c>
      <c r="AI707" s="45">
        <f t="shared" si="217"/>
        <v>0</v>
      </c>
      <c r="AJ707" s="45">
        <f t="shared" si="218"/>
        <v>0</v>
      </c>
      <c r="AK707" s="45">
        <f t="shared" si="219"/>
        <v>0</v>
      </c>
      <c r="AL707" s="45">
        <f t="shared" si="220"/>
        <v>0</v>
      </c>
      <c r="AM707" s="45">
        <f t="shared" si="221"/>
        <v>0</v>
      </c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</row>
    <row r="708" spans="1:63">
      <c r="A708" s="43"/>
      <c r="B708" s="43"/>
      <c r="C708" s="101"/>
      <c r="D708" s="101"/>
      <c r="E708" s="101"/>
      <c r="F708" s="102"/>
      <c r="G708" s="103"/>
      <c r="H708" s="102"/>
      <c r="I708" s="102"/>
      <c r="J708" s="102"/>
      <c r="K708" s="102"/>
      <c r="L708" s="102" t="e">
        <f>IF(J708="WAT",IF(I708="PS","Pumped Storage","Hydro"),VLOOKUP(J708,Instructions!$E$3:$F$42,2,FALSE))</f>
        <v>#N/A</v>
      </c>
      <c r="M708" s="104"/>
      <c r="N708" s="104"/>
      <c r="O708" s="105"/>
      <c r="P708" s="45"/>
      <c r="Q708" s="45"/>
      <c r="R708" s="45">
        <f t="shared" ref="R708:R771" si="225">P708</f>
        <v>0</v>
      </c>
      <c r="S708" s="45">
        <f t="shared" si="224"/>
        <v>0</v>
      </c>
      <c r="T708" s="45">
        <f t="shared" si="224"/>
        <v>0</v>
      </c>
      <c r="U708" s="45">
        <f t="shared" ref="U708:U771" si="226">T708</f>
        <v>0</v>
      </c>
      <c r="V708" s="45">
        <f t="shared" ref="V708:V771" si="227">U708</f>
        <v>0</v>
      </c>
      <c r="W708" s="45">
        <f t="shared" ref="W708:W771" si="228">V708</f>
        <v>0</v>
      </c>
      <c r="X708" s="45">
        <f t="shared" ref="X708:X771" si="229">W708</f>
        <v>0</v>
      </c>
      <c r="Y708" s="45">
        <f t="shared" ref="Y708:Y771" si="230">X708</f>
        <v>0</v>
      </c>
      <c r="Z708" s="45">
        <f t="shared" ref="Z708:Z771" si="231">Y708</f>
        <v>0</v>
      </c>
      <c r="AA708" s="45">
        <f t="shared" ref="AA708:AA771" si="232">Z708</f>
        <v>0</v>
      </c>
      <c r="AB708" s="45">
        <f t="shared" ref="AB708:AB771" si="233">AA708</f>
        <v>0</v>
      </c>
      <c r="AC708" s="45">
        <f t="shared" ref="AC708:AC771" si="234">Q708</f>
        <v>0</v>
      </c>
      <c r="AD708" s="45">
        <f t="shared" ref="AD708:AD771" si="235">AC708</f>
        <v>0</v>
      </c>
      <c r="AE708" s="45">
        <f t="shared" ref="AE708:AE771" si="236">AD708</f>
        <v>0</v>
      </c>
      <c r="AF708" s="45">
        <f t="shared" ref="AF708:AF771" si="237">AE708</f>
        <v>0</v>
      </c>
      <c r="AG708" s="45">
        <f t="shared" ref="AG708:AG771" si="238">AF708</f>
        <v>0</v>
      </c>
      <c r="AH708" s="45">
        <f t="shared" ref="AH708:AH771" si="239">AG708</f>
        <v>0</v>
      </c>
      <c r="AI708" s="45">
        <f t="shared" ref="AI708:AI771" si="240">AH708</f>
        <v>0</v>
      </c>
      <c r="AJ708" s="45">
        <f t="shared" ref="AJ708:AJ771" si="241">AI708</f>
        <v>0</v>
      </c>
      <c r="AK708" s="45">
        <f t="shared" ref="AK708:AK771" si="242">AJ708</f>
        <v>0</v>
      </c>
      <c r="AL708" s="45">
        <f t="shared" ref="AL708:AL771" si="243">AK708</f>
        <v>0</v>
      </c>
      <c r="AM708" s="45">
        <f t="shared" ref="AM708:AM771" si="244">AL708</f>
        <v>0</v>
      </c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</row>
    <row r="709" spans="1:63">
      <c r="A709" s="43"/>
      <c r="B709" s="43"/>
      <c r="C709" s="101"/>
      <c r="D709" s="101"/>
      <c r="E709" s="101"/>
      <c r="F709" s="102"/>
      <c r="G709" s="103"/>
      <c r="H709" s="102"/>
      <c r="I709" s="102"/>
      <c r="J709" s="102"/>
      <c r="K709" s="102"/>
      <c r="L709" s="102" t="e">
        <f>IF(J709="WAT",IF(I709="PS","Pumped Storage","Hydro"),VLOOKUP(J709,Instructions!$E$3:$F$42,2,FALSE))</f>
        <v>#N/A</v>
      </c>
      <c r="M709" s="104"/>
      <c r="N709" s="104"/>
      <c r="O709" s="105"/>
      <c r="P709" s="45"/>
      <c r="Q709" s="45"/>
      <c r="R709" s="45">
        <f t="shared" si="225"/>
        <v>0</v>
      </c>
      <c r="S709" s="45">
        <f t="shared" si="224"/>
        <v>0</v>
      </c>
      <c r="T709" s="45">
        <f t="shared" si="224"/>
        <v>0</v>
      </c>
      <c r="U709" s="45">
        <f t="shared" si="226"/>
        <v>0</v>
      </c>
      <c r="V709" s="45">
        <f t="shared" si="227"/>
        <v>0</v>
      </c>
      <c r="W709" s="45">
        <f t="shared" si="228"/>
        <v>0</v>
      </c>
      <c r="X709" s="45">
        <f t="shared" si="229"/>
        <v>0</v>
      </c>
      <c r="Y709" s="45">
        <f t="shared" si="230"/>
        <v>0</v>
      </c>
      <c r="Z709" s="45">
        <f t="shared" si="231"/>
        <v>0</v>
      </c>
      <c r="AA709" s="45">
        <f t="shared" si="232"/>
        <v>0</v>
      </c>
      <c r="AB709" s="45">
        <f t="shared" si="233"/>
        <v>0</v>
      </c>
      <c r="AC709" s="45">
        <f t="shared" si="234"/>
        <v>0</v>
      </c>
      <c r="AD709" s="45">
        <f t="shared" si="235"/>
        <v>0</v>
      </c>
      <c r="AE709" s="45">
        <f t="shared" si="236"/>
        <v>0</v>
      </c>
      <c r="AF709" s="45">
        <f t="shared" si="237"/>
        <v>0</v>
      </c>
      <c r="AG709" s="45">
        <f t="shared" si="238"/>
        <v>0</v>
      </c>
      <c r="AH709" s="45">
        <f t="shared" si="239"/>
        <v>0</v>
      </c>
      <c r="AI709" s="45">
        <f t="shared" si="240"/>
        <v>0</v>
      </c>
      <c r="AJ709" s="45">
        <f t="shared" si="241"/>
        <v>0</v>
      </c>
      <c r="AK709" s="45">
        <f t="shared" si="242"/>
        <v>0</v>
      </c>
      <c r="AL709" s="45">
        <f t="shared" si="243"/>
        <v>0</v>
      </c>
      <c r="AM709" s="45">
        <f t="shared" si="244"/>
        <v>0</v>
      </c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</row>
    <row r="710" spans="1:63">
      <c r="A710" s="43"/>
      <c r="B710" s="43"/>
      <c r="C710" s="101"/>
      <c r="D710" s="101"/>
      <c r="E710" s="101"/>
      <c r="F710" s="102"/>
      <c r="G710" s="103"/>
      <c r="H710" s="102"/>
      <c r="I710" s="102"/>
      <c r="J710" s="102"/>
      <c r="K710" s="102"/>
      <c r="L710" s="102" t="e">
        <f>IF(J710="WAT",IF(I710="PS","Pumped Storage","Hydro"),VLOOKUP(J710,Instructions!$E$3:$F$42,2,FALSE))</f>
        <v>#N/A</v>
      </c>
      <c r="M710" s="104"/>
      <c r="N710" s="104"/>
      <c r="O710" s="105"/>
      <c r="P710" s="45"/>
      <c r="Q710" s="45"/>
      <c r="R710" s="45">
        <f t="shared" si="225"/>
        <v>0</v>
      </c>
      <c r="S710" s="45">
        <f t="shared" si="224"/>
        <v>0</v>
      </c>
      <c r="T710" s="45">
        <f t="shared" si="224"/>
        <v>0</v>
      </c>
      <c r="U710" s="45">
        <f t="shared" si="226"/>
        <v>0</v>
      </c>
      <c r="V710" s="45">
        <f t="shared" si="227"/>
        <v>0</v>
      </c>
      <c r="W710" s="45">
        <f t="shared" si="228"/>
        <v>0</v>
      </c>
      <c r="X710" s="45">
        <f t="shared" si="229"/>
        <v>0</v>
      </c>
      <c r="Y710" s="45">
        <f t="shared" si="230"/>
        <v>0</v>
      </c>
      <c r="Z710" s="45">
        <f t="shared" si="231"/>
        <v>0</v>
      </c>
      <c r="AA710" s="45">
        <f t="shared" si="232"/>
        <v>0</v>
      </c>
      <c r="AB710" s="45">
        <f t="shared" si="233"/>
        <v>0</v>
      </c>
      <c r="AC710" s="45">
        <f t="shared" si="234"/>
        <v>0</v>
      </c>
      <c r="AD710" s="45">
        <f t="shared" si="235"/>
        <v>0</v>
      </c>
      <c r="AE710" s="45">
        <f t="shared" si="236"/>
        <v>0</v>
      </c>
      <c r="AF710" s="45">
        <f t="shared" si="237"/>
        <v>0</v>
      </c>
      <c r="AG710" s="45">
        <f t="shared" si="238"/>
        <v>0</v>
      </c>
      <c r="AH710" s="45">
        <f t="shared" si="239"/>
        <v>0</v>
      </c>
      <c r="AI710" s="45">
        <f t="shared" si="240"/>
        <v>0</v>
      </c>
      <c r="AJ710" s="45">
        <f t="shared" si="241"/>
        <v>0</v>
      </c>
      <c r="AK710" s="45">
        <f t="shared" si="242"/>
        <v>0</v>
      </c>
      <c r="AL710" s="45">
        <f t="shared" si="243"/>
        <v>0</v>
      </c>
      <c r="AM710" s="45">
        <f t="shared" si="244"/>
        <v>0</v>
      </c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</row>
    <row r="711" spans="1:63">
      <c r="A711" s="43"/>
      <c r="B711" s="43"/>
      <c r="C711" s="101"/>
      <c r="D711" s="101"/>
      <c r="E711" s="101"/>
      <c r="F711" s="102"/>
      <c r="G711" s="103"/>
      <c r="H711" s="102"/>
      <c r="I711" s="102"/>
      <c r="J711" s="102"/>
      <c r="K711" s="102"/>
      <c r="L711" s="102" t="e">
        <f>IF(J711="WAT",IF(I711="PS","Pumped Storage","Hydro"),VLOOKUP(J711,Instructions!$E$3:$F$42,2,FALSE))</f>
        <v>#N/A</v>
      </c>
      <c r="M711" s="104"/>
      <c r="N711" s="104"/>
      <c r="O711" s="105"/>
      <c r="P711" s="45"/>
      <c r="Q711" s="45"/>
      <c r="R711" s="45">
        <f t="shared" si="225"/>
        <v>0</v>
      </c>
      <c r="S711" s="45">
        <f t="shared" si="224"/>
        <v>0</v>
      </c>
      <c r="T711" s="45">
        <f t="shared" si="224"/>
        <v>0</v>
      </c>
      <c r="U711" s="45">
        <f t="shared" si="226"/>
        <v>0</v>
      </c>
      <c r="V711" s="45">
        <f t="shared" si="227"/>
        <v>0</v>
      </c>
      <c r="W711" s="45">
        <f t="shared" si="228"/>
        <v>0</v>
      </c>
      <c r="X711" s="45">
        <f t="shared" si="229"/>
        <v>0</v>
      </c>
      <c r="Y711" s="45">
        <f t="shared" si="230"/>
        <v>0</v>
      </c>
      <c r="Z711" s="45">
        <f t="shared" si="231"/>
        <v>0</v>
      </c>
      <c r="AA711" s="45">
        <f t="shared" si="232"/>
        <v>0</v>
      </c>
      <c r="AB711" s="45">
        <f t="shared" si="233"/>
        <v>0</v>
      </c>
      <c r="AC711" s="45">
        <f t="shared" si="234"/>
        <v>0</v>
      </c>
      <c r="AD711" s="45">
        <f t="shared" si="235"/>
        <v>0</v>
      </c>
      <c r="AE711" s="45">
        <f t="shared" si="236"/>
        <v>0</v>
      </c>
      <c r="AF711" s="45">
        <f t="shared" si="237"/>
        <v>0</v>
      </c>
      <c r="AG711" s="45">
        <f t="shared" si="238"/>
        <v>0</v>
      </c>
      <c r="AH711" s="45">
        <f t="shared" si="239"/>
        <v>0</v>
      </c>
      <c r="AI711" s="45">
        <f t="shared" si="240"/>
        <v>0</v>
      </c>
      <c r="AJ711" s="45">
        <f t="shared" si="241"/>
        <v>0</v>
      </c>
      <c r="AK711" s="45">
        <f t="shared" si="242"/>
        <v>0</v>
      </c>
      <c r="AL711" s="45">
        <f t="shared" si="243"/>
        <v>0</v>
      </c>
      <c r="AM711" s="45">
        <f t="shared" si="244"/>
        <v>0</v>
      </c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</row>
    <row r="712" spans="1:63">
      <c r="A712" s="43"/>
      <c r="B712" s="43"/>
      <c r="C712" s="101"/>
      <c r="D712" s="101"/>
      <c r="E712" s="101"/>
      <c r="F712" s="102"/>
      <c r="G712" s="103"/>
      <c r="H712" s="102"/>
      <c r="I712" s="102"/>
      <c r="J712" s="102"/>
      <c r="K712" s="102"/>
      <c r="L712" s="102" t="e">
        <f>IF(J712="WAT",IF(I712="PS","Pumped Storage","Hydro"),VLOOKUP(J712,Instructions!$E$3:$F$42,2,FALSE))</f>
        <v>#N/A</v>
      </c>
      <c r="M712" s="104"/>
      <c r="N712" s="104"/>
      <c r="O712" s="105"/>
      <c r="P712" s="45"/>
      <c r="Q712" s="45"/>
      <c r="R712" s="45">
        <f t="shared" si="225"/>
        <v>0</v>
      </c>
      <c r="S712" s="45">
        <f t="shared" si="224"/>
        <v>0</v>
      </c>
      <c r="T712" s="45">
        <f t="shared" si="224"/>
        <v>0</v>
      </c>
      <c r="U712" s="45">
        <f t="shared" si="226"/>
        <v>0</v>
      </c>
      <c r="V712" s="45">
        <f t="shared" si="227"/>
        <v>0</v>
      </c>
      <c r="W712" s="45">
        <f t="shared" si="228"/>
        <v>0</v>
      </c>
      <c r="X712" s="45">
        <f t="shared" si="229"/>
        <v>0</v>
      </c>
      <c r="Y712" s="45">
        <f t="shared" si="230"/>
        <v>0</v>
      </c>
      <c r="Z712" s="45">
        <f t="shared" si="231"/>
        <v>0</v>
      </c>
      <c r="AA712" s="45">
        <f t="shared" si="232"/>
        <v>0</v>
      </c>
      <c r="AB712" s="45">
        <f t="shared" si="233"/>
        <v>0</v>
      </c>
      <c r="AC712" s="45">
        <f t="shared" si="234"/>
        <v>0</v>
      </c>
      <c r="AD712" s="45">
        <f t="shared" si="235"/>
        <v>0</v>
      </c>
      <c r="AE712" s="45">
        <f t="shared" si="236"/>
        <v>0</v>
      </c>
      <c r="AF712" s="45">
        <f t="shared" si="237"/>
        <v>0</v>
      </c>
      <c r="AG712" s="45">
        <f t="shared" si="238"/>
        <v>0</v>
      </c>
      <c r="AH712" s="45">
        <f t="shared" si="239"/>
        <v>0</v>
      </c>
      <c r="AI712" s="45">
        <f t="shared" si="240"/>
        <v>0</v>
      </c>
      <c r="AJ712" s="45">
        <f t="shared" si="241"/>
        <v>0</v>
      </c>
      <c r="AK712" s="45">
        <f t="shared" si="242"/>
        <v>0</v>
      </c>
      <c r="AL712" s="45">
        <f t="shared" si="243"/>
        <v>0</v>
      </c>
      <c r="AM712" s="45">
        <f t="shared" si="244"/>
        <v>0</v>
      </c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</row>
    <row r="713" spans="1:63">
      <c r="A713" s="43"/>
      <c r="B713" s="43"/>
      <c r="C713" s="101"/>
      <c r="D713" s="101"/>
      <c r="E713" s="101"/>
      <c r="F713" s="102"/>
      <c r="G713" s="103"/>
      <c r="H713" s="102"/>
      <c r="I713" s="102"/>
      <c r="J713" s="102"/>
      <c r="K713" s="102"/>
      <c r="L713" s="102" t="e">
        <f>IF(J713="WAT",IF(I713="PS","Pumped Storage","Hydro"),VLOOKUP(J713,Instructions!$E$3:$F$42,2,FALSE))</f>
        <v>#N/A</v>
      </c>
      <c r="M713" s="104"/>
      <c r="N713" s="104"/>
      <c r="O713" s="105"/>
      <c r="P713" s="45"/>
      <c r="Q713" s="45"/>
      <c r="R713" s="45">
        <f t="shared" si="225"/>
        <v>0</v>
      </c>
      <c r="S713" s="45">
        <f t="shared" si="224"/>
        <v>0</v>
      </c>
      <c r="T713" s="45">
        <f t="shared" si="224"/>
        <v>0</v>
      </c>
      <c r="U713" s="45">
        <f t="shared" si="226"/>
        <v>0</v>
      </c>
      <c r="V713" s="45">
        <f t="shared" si="227"/>
        <v>0</v>
      </c>
      <c r="W713" s="45">
        <f t="shared" si="228"/>
        <v>0</v>
      </c>
      <c r="X713" s="45">
        <f t="shared" si="229"/>
        <v>0</v>
      </c>
      <c r="Y713" s="45">
        <f t="shared" si="230"/>
        <v>0</v>
      </c>
      <c r="Z713" s="45">
        <f t="shared" si="231"/>
        <v>0</v>
      </c>
      <c r="AA713" s="45">
        <f t="shared" si="232"/>
        <v>0</v>
      </c>
      <c r="AB713" s="45">
        <f t="shared" si="233"/>
        <v>0</v>
      </c>
      <c r="AC713" s="45">
        <f t="shared" si="234"/>
        <v>0</v>
      </c>
      <c r="AD713" s="45">
        <f t="shared" si="235"/>
        <v>0</v>
      </c>
      <c r="AE713" s="45">
        <f t="shared" si="236"/>
        <v>0</v>
      </c>
      <c r="AF713" s="45">
        <f t="shared" si="237"/>
        <v>0</v>
      </c>
      <c r="AG713" s="45">
        <f t="shared" si="238"/>
        <v>0</v>
      </c>
      <c r="AH713" s="45">
        <f t="shared" si="239"/>
        <v>0</v>
      </c>
      <c r="AI713" s="45">
        <f t="shared" si="240"/>
        <v>0</v>
      </c>
      <c r="AJ713" s="45">
        <f t="shared" si="241"/>
        <v>0</v>
      </c>
      <c r="AK713" s="45">
        <f t="shared" si="242"/>
        <v>0</v>
      </c>
      <c r="AL713" s="45">
        <f t="shared" si="243"/>
        <v>0</v>
      </c>
      <c r="AM713" s="45">
        <f t="shared" si="244"/>
        <v>0</v>
      </c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</row>
    <row r="714" spans="1:63">
      <c r="A714" s="43"/>
      <c r="B714" s="43"/>
      <c r="C714" s="101"/>
      <c r="D714" s="101"/>
      <c r="E714" s="101"/>
      <c r="F714" s="102"/>
      <c r="G714" s="103"/>
      <c r="H714" s="102"/>
      <c r="I714" s="102"/>
      <c r="J714" s="102"/>
      <c r="K714" s="102"/>
      <c r="L714" s="102" t="e">
        <f>IF(J714="WAT",IF(I714="PS","Pumped Storage","Hydro"),VLOOKUP(J714,Instructions!$E$3:$F$42,2,FALSE))</f>
        <v>#N/A</v>
      </c>
      <c r="M714" s="104"/>
      <c r="N714" s="104"/>
      <c r="O714" s="105"/>
      <c r="P714" s="45"/>
      <c r="Q714" s="45"/>
      <c r="R714" s="45">
        <f t="shared" si="225"/>
        <v>0</v>
      </c>
      <c r="S714" s="45">
        <f t="shared" si="224"/>
        <v>0</v>
      </c>
      <c r="T714" s="45">
        <f t="shared" si="224"/>
        <v>0</v>
      </c>
      <c r="U714" s="45">
        <f t="shared" si="226"/>
        <v>0</v>
      </c>
      <c r="V714" s="45">
        <f t="shared" si="227"/>
        <v>0</v>
      </c>
      <c r="W714" s="45">
        <f t="shared" si="228"/>
        <v>0</v>
      </c>
      <c r="X714" s="45">
        <f t="shared" si="229"/>
        <v>0</v>
      </c>
      <c r="Y714" s="45">
        <f t="shared" si="230"/>
        <v>0</v>
      </c>
      <c r="Z714" s="45">
        <f t="shared" si="231"/>
        <v>0</v>
      </c>
      <c r="AA714" s="45">
        <f t="shared" si="232"/>
        <v>0</v>
      </c>
      <c r="AB714" s="45">
        <f t="shared" si="233"/>
        <v>0</v>
      </c>
      <c r="AC714" s="45">
        <f t="shared" si="234"/>
        <v>0</v>
      </c>
      <c r="AD714" s="45">
        <f t="shared" si="235"/>
        <v>0</v>
      </c>
      <c r="AE714" s="45">
        <f t="shared" si="236"/>
        <v>0</v>
      </c>
      <c r="AF714" s="45">
        <f t="shared" si="237"/>
        <v>0</v>
      </c>
      <c r="AG714" s="45">
        <f t="shared" si="238"/>
        <v>0</v>
      </c>
      <c r="AH714" s="45">
        <f t="shared" si="239"/>
        <v>0</v>
      </c>
      <c r="AI714" s="45">
        <f t="shared" si="240"/>
        <v>0</v>
      </c>
      <c r="AJ714" s="45">
        <f t="shared" si="241"/>
        <v>0</v>
      </c>
      <c r="AK714" s="45">
        <f t="shared" si="242"/>
        <v>0</v>
      </c>
      <c r="AL714" s="45">
        <f t="shared" si="243"/>
        <v>0</v>
      </c>
      <c r="AM714" s="45">
        <f t="shared" si="244"/>
        <v>0</v>
      </c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</row>
    <row r="715" spans="1:63">
      <c r="A715" s="43"/>
      <c r="B715" s="43"/>
      <c r="C715" s="101"/>
      <c r="D715" s="101"/>
      <c r="E715" s="101"/>
      <c r="F715" s="102"/>
      <c r="G715" s="103"/>
      <c r="H715" s="102"/>
      <c r="I715" s="102"/>
      <c r="J715" s="102"/>
      <c r="K715" s="102"/>
      <c r="L715" s="102" t="e">
        <f>IF(J715="WAT",IF(I715="PS","Pumped Storage","Hydro"),VLOOKUP(J715,Instructions!$E$3:$F$42,2,FALSE))</f>
        <v>#N/A</v>
      </c>
      <c r="M715" s="104"/>
      <c r="N715" s="104"/>
      <c r="O715" s="105"/>
      <c r="P715" s="45"/>
      <c r="Q715" s="45"/>
      <c r="R715" s="45">
        <f t="shared" si="225"/>
        <v>0</v>
      </c>
      <c r="S715" s="45">
        <f t="shared" si="224"/>
        <v>0</v>
      </c>
      <c r="T715" s="45">
        <f t="shared" si="224"/>
        <v>0</v>
      </c>
      <c r="U715" s="45">
        <f t="shared" si="226"/>
        <v>0</v>
      </c>
      <c r="V715" s="45">
        <f t="shared" si="227"/>
        <v>0</v>
      </c>
      <c r="W715" s="45">
        <f t="shared" si="228"/>
        <v>0</v>
      </c>
      <c r="X715" s="45">
        <f t="shared" si="229"/>
        <v>0</v>
      </c>
      <c r="Y715" s="45">
        <f t="shared" si="230"/>
        <v>0</v>
      </c>
      <c r="Z715" s="45">
        <f t="shared" si="231"/>
        <v>0</v>
      </c>
      <c r="AA715" s="45">
        <f t="shared" si="232"/>
        <v>0</v>
      </c>
      <c r="AB715" s="45">
        <f t="shared" si="233"/>
        <v>0</v>
      </c>
      <c r="AC715" s="45">
        <f t="shared" si="234"/>
        <v>0</v>
      </c>
      <c r="AD715" s="45">
        <f t="shared" si="235"/>
        <v>0</v>
      </c>
      <c r="AE715" s="45">
        <f t="shared" si="236"/>
        <v>0</v>
      </c>
      <c r="AF715" s="45">
        <f t="shared" si="237"/>
        <v>0</v>
      </c>
      <c r="AG715" s="45">
        <f t="shared" si="238"/>
        <v>0</v>
      </c>
      <c r="AH715" s="45">
        <f t="shared" si="239"/>
        <v>0</v>
      </c>
      <c r="AI715" s="45">
        <f t="shared" si="240"/>
        <v>0</v>
      </c>
      <c r="AJ715" s="45">
        <f t="shared" si="241"/>
        <v>0</v>
      </c>
      <c r="AK715" s="45">
        <f t="shared" si="242"/>
        <v>0</v>
      </c>
      <c r="AL715" s="45">
        <f t="shared" si="243"/>
        <v>0</v>
      </c>
      <c r="AM715" s="45">
        <f t="shared" si="244"/>
        <v>0</v>
      </c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</row>
    <row r="716" spans="1:63">
      <c r="A716" s="43"/>
      <c r="B716" s="43"/>
      <c r="C716" s="101"/>
      <c r="D716" s="101"/>
      <c r="E716" s="101"/>
      <c r="F716" s="102"/>
      <c r="G716" s="103"/>
      <c r="H716" s="102"/>
      <c r="I716" s="102"/>
      <c r="J716" s="102"/>
      <c r="K716" s="102"/>
      <c r="L716" s="102" t="e">
        <f>IF(J716="WAT",IF(I716="PS","Pumped Storage","Hydro"),VLOOKUP(J716,Instructions!$E$3:$F$42,2,FALSE))</f>
        <v>#N/A</v>
      </c>
      <c r="M716" s="104"/>
      <c r="N716" s="104"/>
      <c r="O716" s="105"/>
      <c r="P716" s="45"/>
      <c r="Q716" s="45"/>
      <c r="R716" s="45">
        <f t="shared" si="225"/>
        <v>0</v>
      </c>
      <c r="S716" s="45">
        <f t="shared" si="224"/>
        <v>0</v>
      </c>
      <c r="T716" s="45">
        <f t="shared" si="224"/>
        <v>0</v>
      </c>
      <c r="U716" s="45">
        <f t="shared" si="226"/>
        <v>0</v>
      </c>
      <c r="V716" s="45">
        <f t="shared" si="227"/>
        <v>0</v>
      </c>
      <c r="W716" s="45">
        <f t="shared" si="228"/>
        <v>0</v>
      </c>
      <c r="X716" s="45">
        <f t="shared" si="229"/>
        <v>0</v>
      </c>
      <c r="Y716" s="45">
        <f t="shared" si="230"/>
        <v>0</v>
      </c>
      <c r="Z716" s="45">
        <f t="shared" si="231"/>
        <v>0</v>
      </c>
      <c r="AA716" s="45">
        <f t="shared" si="232"/>
        <v>0</v>
      </c>
      <c r="AB716" s="45">
        <f t="shared" si="233"/>
        <v>0</v>
      </c>
      <c r="AC716" s="45">
        <f t="shared" si="234"/>
        <v>0</v>
      </c>
      <c r="AD716" s="45">
        <f t="shared" si="235"/>
        <v>0</v>
      </c>
      <c r="AE716" s="45">
        <f t="shared" si="236"/>
        <v>0</v>
      </c>
      <c r="AF716" s="45">
        <f t="shared" si="237"/>
        <v>0</v>
      </c>
      <c r="AG716" s="45">
        <f t="shared" si="238"/>
        <v>0</v>
      </c>
      <c r="AH716" s="45">
        <f t="shared" si="239"/>
        <v>0</v>
      </c>
      <c r="AI716" s="45">
        <f t="shared" si="240"/>
        <v>0</v>
      </c>
      <c r="AJ716" s="45">
        <f t="shared" si="241"/>
        <v>0</v>
      </c>
      <c r="AK716" s="45">
        <f t="shared" si="242"/>
        <v>0</v>
      </c>
      <c r="AL716" s="45">
        <f t="shared" si="243"/>
        <v>0</v>
      </c>
      <c r="AM716" s="45">
        <f t="shared" si="244"/>
        <v>0</v>
      </c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</row>
    <row r="717" spans="1:63">
      <c r="A717" s="43"/>
      <c r="B717" s="43"/>
      <c r="C717" s="101"/>
      <c r="D717" s="101"/>
      <c r="E717" s="101"/>
      <c r="F717" s="102"/>
      <c r="G717" s="103"/>
      <c r="H717" s="102"/>
      <c r="I717" s="102"/>
      <c r="J717" s="102"/>
      <c r="K717" s="102"/>
      <c r="L717" s="102" t="e">
        <f>IF(J717="WAT",IF(I717="PS","Pumped Storage","Hydro"),VLOOKUP(J717,Instructions!$E$3:$F$42,2,FALSE))</f>
        <v>#N/A</v>
      </c>
      <c r="M717" s="104"/>
      <c r="N717" s="104"/>
      <c r="O717" s="105"/>
      <c r="P717" s="45"/>
      <c r="Q717" s="45"/>
      <c r="R717" s="45">
        <f t="shared" si="225"/>
        <v>0</v>
      </c>
      <c r="S717" s="45">
        <f t="shared" si="224"/>
        <v>0</v>
      </c>
      <c r="T717" s="45">
        <f t="shared" si="224"/>
        <v>0</v>
      </c>
      <c r="U717" s="45">
        <f t="shared" si="226"/>
        <v>0</v>
      </c>
      <c r="V717" s="45">
        <f t="shared" si="227"/>
        <v>0</v>
      </c>
      <c r="W717" s="45">
        <f t="shared" si="228"/>
        <v>0</v>
      </c>
      <c r="X717" s="45">
        <f t="shared" si="229"/>
        <v>0</v>
      </c>
      <c r="Y717" s="45">
        <f t="shared" si="230"/>
        <v>0</v>
      </c>
      <c r="Z717" s="45">
        <f t="shared" si="231"/>
        <v>0</v>
      </c>
      <c r="AA717" s="45">
        <f t="shared" si="232"/>
        <v>0</v>
      </c>
      <c r="AB717" s="45">
        <f t="shared" si="233"/>
        <v>0</v>
      </c>
      <c r="AC717" s="45">
        <f t="shared" si="234"/>
        <v>0</v>
      </c>
      <c r="AD717" s="45">
        <f t="shared" si="235"/>
        <v>0</v>
      </c>
      <c r="AE717" s="45">
        <f t="shared" si="236"/>
        <v>0</v>
      </c>
      <c r="AF717" s="45">
        <f t="shared" si="237"/>
        <v>0</v>
      </c>
      <c r="AG717" s="45">
        <f t="shared" si="238"/>
        <v>0</v>
      </c>
      <c r="AH717" s="45">
        <f t="shared" si="239"/>
        <v>0</v>
      </c>
      <c r="AI717" s="45">
        <f t="shared" si="240"/>
        <v>0</v>
      </c>
      <c r="AJ717" s="45">
        <f t="shared" si="241"/>
        <v>0</v>
      </c>
      <c r="AK717" s="45">
        <f t="shared" si="242"/>
        <v>0</v>
      </c>
      <c r="AL717" s="45">
        <f t="shared" si="243"/>
        <v>0</v>
      </c>
      <c r="AM717" s="45">
        <f t="shared" si="244"/>
        <v>0</v>
      </c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</row>
    <row r="718" spans="1:63">
      <c r="A718" s="43"/>
      <c r="B718" s="43"/>
      <c r="C718" s="101"/>
      <c r="D718" s="101"/>
      <c r="E718" s="101"/>
      <c r="F718" s="102"/>
      <c r="G718" s="103"/>
      <c r="H718" s="102"/>
      <c r="I718" s="102"/>
      <c r="J718" s="102"/>
      <c r="K718" s="102"/>
      <c r="L718" s="102" t="e">
        <f>IF(J718="WAT",IF(I718="PS","Pumped Storage","Hydro"),VLOOKUP(J718,Instructions!$E$3:$F$42,2,FALSE))</f>
        <v>#N/A</v>
      </c>
      <c r="M718" s="104"/>
      <c r="N718" s="104"/>
      <c r="O718" s="105"/>
      <c r="P718" s="45"/>
      <c r="Q718" s="45"/>
      <c r="R718" s="45">
        <f t="shared" si="225"/>
        <v>0</v>
      </c>
      <c r="S718" s="45">
        <f t="shared" si="224"/>
        <v>0</v>
      </c>
      <c r="T718" s="45">
        <f t="shared" si="224"/>
        <v>0</v>
      </c>
      <c r="U718" s="45">
        <f t="shared" si="226"/>
        <v>0</v>
      </c>
      <c r="V718" s="45">
        <f t="shared" si="227"/>
        <v>0</v>
      </c>
      <c r="W718" s="45">
        <f t="shared" si="228"/>
        <v>0</v>
      </c>
      <c r="X718" s="45">
        <f t="shared" si="229"/>
        <v>0</v>
      </c>
      <c r="Y718" s="45">
        <f t="shared" si="230"/>
        <v>0</v>
      </c>
      <c r="Z718" s="45">
        <f t="shared" si="231"/>
        <v>0</v>
      </c>
      <c r="AA718" s="45">
        <f t="shared" si="232"/>
        <v>0</v>
      </c>
      <c r="AB718" s="45">
        <f t="shared" si="233"/>
        <v>0</v>
      </c>
      <c r="AC718" s="45">
        <f t="shared" si="234"/>
        <v>0</v>
      </c>
      <c r="AD718" s="45">
        <f t="shared" si="235"/>
        <v>0</v>
      </c>
      <c r="AE718" s="45">
        <f t="shared" si="236"/>
        <v>0</v>
      </c>
      <c r="AF718" s="45">
        <f t="shared" si="237"/>
        <v>0</v>
      </c>
      <c r="AG718" s="45">
        <f t="shared" si="238"/>
        <v>0</v>
      </c>
      <c r="AH718" s="45">
        <f t="shared" si="239"/>
        <v>0</v>
      </c>
      <c r="AI718" s="45">
        <f t="shared" si="240"/>
        <v>0</v>
      </c>
      <c r="AJ718" s="45">
        <f t="shared" si="241"/>
        <v>0</v>
      </c>
      <c r="AK718" s="45">
        <f t="shared" si="242"/>
        <v>0</v>
      </c>
      <c r="AL718" s="45">
        <f t="shared" si="243"/>
        <v>0</v>
      </c>
      <c r="AM718" s="45">
        <f t="shared" si="244"/>
        <v>0</v>
      </c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</row>
    <row r="719" spans="1:63">
      <c r="A719" s="43"/>
      <c r="B719" s="43"/>
      <c r="C719" s="101"/>
      <c r="D719" s="101"/>
      <c r="E719" s="101"/>
      <c r="F719" s="102"/>
      <c r="G719" s="103"/>
      <c r="H719" s="102"/>
      <c r="I719" s="102"/>
      <c r="J719" s="102"/>
      <c r="K719" s="102"/>
      <c r="L719" s="102" t="e">
        <f>IF(J719="WAT",IF(I719="PS","Pumped Storage","Hydro"),VLOOKUP(J719,Instructions!$E$3:$F$42,2,FALSE))</f>
        <v>#N/A</v>
      </c>
      <c r="M719" s="104"/>
      <c r="N719" s="104"/>
      <c r="O719" s="105"/>
      <c r="P719" s="45"/>
      <c r="Q719" s="45"/>
      <c r="R719" s="45">
        <f t="shared" si="225"/>
        <v>0</v>
      </c>
      <c r="S719" s="45">
        <f t="shared" si="224"/>
        <v>0</v>
      </c>
      <c r="T719" s="45">
        <f t="shared" si="224"/>
        <v>0</v>
      </c>
      <c r="U719" s="45">
        <f t="shared" si="226"/>
        <v>0</v>
      </c>
      <c r="V719" s="45">
        <f t="shared" si="227"/>
        <v>0</v>
      </c>
      <c r="W719" s="45">
        <f t="shared" si="228"/>
        <v>0</v>
      </c>
      <c r="X719" s="45">
        <f t="shared" si="229"/>
        <v>0</v>
      </c>
      <c r="Y719" s="45">
        <f t="shared" si="230"/>
        <v>0</v>
      </c>
      <c r="Z719" s="45">
        <f t="shared" si="231"/>
        <v>0</v>
      </c>
      <c r="AA719" s="45">
        <f t="shared" si="232"/>
        <v>0</v>
      </c>
      <c r="AB719" s="45">
        <f t="shared" si="233"/>
        <v>0</v>
      </c>
      <c r="AC719" s="45">
        <f t="shared" si="234"/>
        <v>0</v>
      </c>
      <c r="AD719" s="45">
        <f t="shared" si="235"/>
        <v>0</v>
      </c>
      <c r="AE719" s="45">
        <f t="shared" si="236"/>
        <v>0</v>
      </c>
      <c r="AF719" s="45">
        <f t="shared" si="237"/>
        <v>0</v>
      </c>
      <c r="AG719" s="45">
        <f t="shared" si="238"/>
        <v>0</v>
      </c>
      <c r="AH719" s="45">
        <f t="shared" si="239"/>
        <v>0</v>
      </c>
      <c r="AI719" s="45">
        <f t="shared" si="240"/>
        <v>0</v>
      </c>
      <c r="AJ719" s="45">
        <f t="shared" si="241"/>
        <v>0</v>
      </c>
      <c r="AK719" s="45">
        <f t="shared" si="242"/>
        <v>0</v>
      </c>
      <c r="AL719" s="45">
        <f t="shared" si="243"/>
        <v>0</v>
      </c>
      <c r="AM719" s="45">
        <f t="shared" si="244"/>
        <v>0</v>
      </c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</row>
    <row r="720" spans="1:63">
      <c r="A720" s="43"/>
      <c r="B720" s="43"/>
      <c r="C720" s="101"/>
      <c r="D720" s="101"/>
      <c r="E720" s="101"/>
      <c r="F720" s="102"/>
      <c r="G720" s="103"/>
      <c r="H720" s="102"/>
      <c r="I720" s="102"/>
      <c r="J720" s="102"/>
      <c r="K720" s="102"/>
      <c r="L720" s="102" t="e">
        <f>IF(J720="WAT",IF(I720="PS","Pumped Storage","Hydro"),VLOOKUP(J720,Instructions!$E$3:$F$42,2,FALSE))</f>
        <v>#N/A</v>
      </c>
      <c r="M720" s="104"/>
      <c r="N720" s="104"/>
      <c r="O720" s="105"/>
      <c r="P720" s="45"/>
      <c r="Q720" s="45"/>
      <c r="R720" s="45">
        <f t="shared" si="225"/>
        <v>0</v>
      </c>
      <c r="S720" s="45">
        <f t="shared" si="224"/>
        <v>0</v>
      </c>
      <c r="T720" s="45">
        <f t="shared" si="224"/>
        <v>0</v>
      </c>
      <c r="U720" s="45">
        <f t="shared" si="226"/>
        <v>0</v>
      </c>
      <c r="V720" s="45">
        <f t="shared" si="227"/>
        <v>0</v>
      </c>
      <c r="W720" s="45">
        <f t="shared" si="228"/>
        <v>0</v>
      </c>
      <c r="X720" s="45">
        <f t="shared" si="229"/>
        <v>0</v>
      </c>
      <c r="Y720" s="45">
        <f t="shared" si="230"/>
        <v>0</v>
      </c>
      <c r="Z720" s="45">
        <f t="shared" si="231"/>
        <v>0</v>
      </c>
      <c r="AA720" s="45">
        <f t="shared" si="232"/>
        <v>0</v>
      </c>
      <c r="AB720" s="45">
        <f t="shared" si="233"/>
        <v>0</v>
      </c>
      <c r="AC720" s="45">
        <f t="shared" si="234"/>
        <v>0</v>
      </c>
      <c r="AD720" s="45">
        <f t="shared" si="235"/>
        <v>0</v>
      </c>
      <c r="AE720" s="45">
        <f t="shared" si="236"/>
        <v>0</v>
      </c>
      <c r="AF720" s="45">
        <f t="shared" si="237"/>
        <v>0</v>
      </c>
      <c r="AG720" s="45">
        <f t="shared" si="238"/>
        <v>0</v>
      </c>
      <c r="AH720" s="45">
        <f t="shared" si="239"/>
        <v>0</v>
      </c>
      <c r="AI720" s="45">
        <f t="shared" si="240"/>
        <v>0</v>
      </c>
      <c r="AJ720" s="45">
        <f t="shared" si="241"/>
        <v>0</v>
      </c>
      <c r="AK720" s="45">
        <f t="shared" si="242"/>
        <v>0</v>
      </c>
      <c r="AL720" s="45">
        <f t="shared" si="243"/>
        <v>0</v>
      </c>
      <c r="AM720" s="45">
        <f t="shared" si="244"/>
        <v>0</v>
      </c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</row>
    <row r="721" spans="1:63">
      <c r="A721" s="43"/>
      <c r="B721" s="43"/>
      <c r="C721" s="101"/>
      <c r="D721" s="101"/>
      <c r="E721" s="101"/>
      <c r="F721" s="102"/>
      <c r="G721" s="103"/>
      <c r="H721" s="102"/>
      <c r="I721" s="102"/>
      <c r="J721" s="102"/>
      <c r="K721" s="102"/>
      <c r="L721" s="102" t="e">
        <f>IF(J721="WAT",IF(I721="PS","Pumped Storage","Hydro"),VLOOKUP(J721,Instructions!$E$3:$F$42,2,FALSE))</f>
        <v>#N/A</v>
      </c>
      <c r="M721" s="104"/>
      <c r="N721" s="104"/>
      <c r="O721" s="105"/>
      <c r="P721" s="45"/>
      <c r="Q721" s="45"/>
      <c r="R721" s="45">
        <f t="shared" si="225"/>
        <v>0</v>
      </c>
      <c r="S721" s="45">
        <f t="shared" si="224"/>
        <v>0</v>
      </c>
      <c r="T721" s="45">
        <f t="shared" si="224"/>
        <v>0</v>
      </c>
      <c r="U721" s="45">
        <f t="shared" si="226"/>
        <v>0</v>
      </c>
      <c r="V721" s="45">
        <f t="shared" si="227"/>
        <v>0</v>
      </c>
      <c r="W721" s="45">
        <f t="shared" si="228"/>
        <v>0</v>
      </c>
      <c r="X721" s="45">
        <f t="shared" si="229"/>
        <v>0</v>
      </c>
      <c r="Y721" s="45">
        <f t="shared" si="230"/>
        <v>0</v>
      </c>
      <c r="Z721" s="45">
        <f t="shared" si="231"/>
        <v>0</v>
      </c>
      <c r="AA721" s="45">
        <f t="shared" si="232"/>
        <v>0</v>
      </c>
      <c r="AB721" s="45">
        <f t="shared" si="233"/>
        <v>0</v>
      </c>
      <c r="AC721" s="45">
        <f t="shared" si="234"/>
        <v>0</v>
      </c>
      <c r="AD721" s="45">
        <f t="shared" si="235"/>
        <v>0</v>
      </c>
      <c r="AE721" s="45">
        <f t="shared" si="236"/>
        <v>0</v>
      </c>
      <c r="AF721" s="45">
        <f t="shared" si="237"/>
        <v>0</v>
      </c>
      <c r="AG721" s="45">
        <f t="shared" si="238"/>
        <v>0</v>
      </c>
      <c r="AH721" s="45">
        <f t="shared" si="239"/>
        <v>0</v>
      </c>
      <c r="AI721" s="45">
        <f t="shared" si="240"/>
        <v>0</v>
      </c>
      <c r="AJ721" s="45">
        <f t="shared" si="241"/>
        <v>0</v>
      </c>
      <c r="AK721" s="45">
        <f t="shared" si="242"/>
        <v>0</v>
      </c>
      <c r="AL721" s="45">
        <f t="shared" si="243"/>
        <v>0</v>
      </c>
      <c r="AM721" s="45">
        <f t="shared" si="244"/>
        <v>0</v>
      </c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</row>
    <row r="722" spans="1:63">
      <c r="A722" s="43"/>
      <c r="B722" s="43"/>
      <c r="C722" s="101"/>
      <c r="D722" s="101"/>
      <c r="E722" s="101"/>
      <c r="F722" s="102"/>
      <c r="G722" s="103"/>
      <c r="H722" s="102"/>
      <c r="I722" s="102"/>
      <c r="J722" s="102"/>
      <c r="K722" s="102"/>
      <c r="L722" s="102" t="e">
        <f>IF(J722="WAT",IF(I722="PS","Pumped Storage","Hydro"),VLOOKUP(J722,Instructions!$E$3:$F$42,2,FALSE))</f>
        <v>#N/A</v>
      </c>
      <c r="M722" s="104"/>
      <c r="N722" s="104"/>
      <c r="O722" s="105"/>
      <c r="P722" s="45"/>
      <c r="Q722" s="45"/>
      <c r="R722" s="45">
        <f t="shared" si="225"/>
        <v>0</v>
      </c>
      <c r="S722" s="45">
        <f t="shared" si="224"/>
        <v>0</v>
      </c>
      <c r="T722" s="45">
        <f t="shared" si="224"/>
        <v>0</v>
      </c>
      <c r="U722" s="45">
        <f t="shared" si="226"/>
        <v>0</v>
      </c>
      <c r="V722" s="45">
        <f t="shared" si="227"/>
        <v>0</v>
      </c>
      <c r="W722" s="45">
        <f t="shared" si="228"/>
        <v>0</v>
      </c>
      <c r="X722" s="45">
        <f t="shared" si="229"/>
        <v>0</v>
      </c>
      <c r="Y722" s="45">
        <f t="shared" si="230"/>
        <v>0</v>
      </c>
      <c r="Z722" s="45">
        <f t="shared" si="231"/>
        <v>0</v>
      </c>
      <c r="AA722" s="45">
        <f t="shared" si="232"/>
        <v>0</v>
      </c>
      <c r="AB722" s="45">
        <f t="shared" si="233"/>
        <v>0</v>
      </c>
      <c r="AC722" s="45">
        <f t="shared" si="234"/>
        <v>0</v>
      </c>
      <c r="AD722" s="45">
        <f t="shared" si="235"/>
        <v>0</v>
      </c>
      <c r="AE722" s="45">
        <f t="shared" si="236"/>
        <v>0</v>
      </c>
      <c r="AF722" s="45">
        <f t="shared" si="237"/>
        <v>0</v>
      </c>
      <c r="AG722" s="45">
        <f t="shared" si="238"/>
        <v>0</v>
      </c>
      <c r="AH722" s="45">
        <f t="shared" si="239"/>
        <v>0</v>
      </c>
      <c r="AI722" s="45">
        <f t="shared" si="240"/>
        <v>0</v>
      </c>
      <c r="AJ722" s="45">
        <f t="shared" si="241"/>
        <v>0</v>
      </c>
      <c r="AK722" s="45">
        <f t="shared" si="242"/>
        <v>0</v>
      </c>
      <c r="AL722" s="45">
        <f t="shared" si="243"/>
        <v>0</v>
      </c>
      <c r="AM722" s="45">
        <f t="shared" si="244"/>
        <v>0</v>
      </c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</row>
    <row r="723" spans="1:63">
      <c r="A723" s="43"/>
      <c r="B723" s="43"/>
      <c r="C723" s="101"/>
      <c r="D723" s="101"/>
      <c r="E723" s="101"/>
      <c r="F723" s="102"/>
      <c r="G723" s="103"/>
      <c r="H723" s="102"/>
      <c r="I723" s="102"/>
      <c r="J723" s="102"/>
      <c r="K723" s="102"/>
      <c r="L723" s="102" t="e">
        <f>IF(J723="WAT",IF(I723="PS","Pumped Storage","Hydro"),VLOOKUP(J723,Instructions!$E$3:$F$42,2,FALSE))</f>
        <v>#N/A</v>
      </c>
      <c r="M723" s="104"/>
      <c r="N723" s="104"/>
      <c r="O723" s="105"/>
      <c r="P723" s="45"/>
      <c r="Q723" s="45"/>
      <c r="R723" s="45">
        <f t="shared" si="225"/>
        <v>0</v>
      </c>
      <c r="S723" s="45">
        <f t="shared" ref="S723:T742" si="245">R723</f>
        <v>0</v>
      </c>
      <c r="T723" s="45">
        <f t="shared" si="245"/>
        <v>0</v>
      </c>
      <c r="U723" s="45">
        <f t="shared" si="226"/>
        <v>0</v>
      </c>
      <c r="V723" s="45">
        <f t="shared" si="227"/>
        <v>0</v>
      </c>
      <c r="W723" s="45">
        <f t="shared" si="228"/>
        <v>0</v>
      </c>
      <c r="X723" s="45">
        <f t="shared" si="229"/>
        <v>0</v>
      </c>
      <c r="Y723" s="45">
        <f t="shared" si="230"/>
        <v>0</v>
      </c>
      <c r="Z723" s="45">
        <f t="shared" si="231"/>
        <v>0</v>
      </c>
      <c r="AA723" s="45">
        <f t="shared" si="232"/>
        <v>0</v>
      </c>
      <c r="AB723" s="45">
        <f t="shared" si="233"/>
        <v>0</v>
      </c>
      <c r="AC723" s="45">
        <f t="shared" si="234"/>
        <v>0</v>
      </c>
      <c r="AD723" s="45">
        <f t="shared" si="235"/>
        <v>0</v>
      </c>
      <c r="AE723" s="45">
        <f t="shared" si="236"/>
        <v>0</v>
      </c>
      <c r="AF723" s="45">
        <f t="shared" si="237"/>
        <v>0</v>
      </c>
      <c r="AG723" s="45">
        <f t="shared" si="238"/>
        <v>0</v>
      </c>
      <c r="AH723" s="45">
        <f t="shared" si="239"/>
        <v>0</v>
      </c>
      <c r="AI723" s="45">
        <f t="shared" si="240"/>
        <v>0</v>
      </c>
      <c r="AJ723" s="45">
        <f t="shared" si="241"/>
        <v>0</v>
      </c>
      <c r="AK723" s="45">
        <f t="shared" si="242"/>
        <v>0</v>
      </c>
      <c r="AL723" s="45">
        <f t="shared" si="243"/>
        <v>0</v>
      </c>
      <c r="AM723" s="45">
        <f t="shared" si="244"/>
        <v>0</v>
      </c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</row>
    <row r="724" spans="1:63">
      <c r="A724" s="43"/>
      <c r="B724" s="43"/>
      <c r="C724" s="101"/>
      <c r="D724" s="101"/>
      <c r="E724" s="101"/>
      <c r="F724" s="102"/>
      <c r="G724" s="103"/>
      <c r="H724" s="102"/>
      <c r="I724" s="102"/>
      <c r="J724" s="102"/>
      <c r="K724" s="102"/>
      <c r="L724" s="102" t="e">
        <f>IF(J724="WAT",IF(I724="PS","Pumped Storage","Hydro"),VLOOKUP(J724,Instructions!$E$3:$F$42,2,FALSE))</f>
        <v>#N/A</v>
      </c>
      <c r="M724" s="104"/>
      <c r="N724" s="104"/>
      <c r="O724" s="105"/>
      <c r="P724" s="45"/>
      <c r="Q724" s="45"/>
      <c r="R724" s="45">
        <f t="shared" si="225"/>
        <v>0</v>
      </c>
      <c r="S724" s="45">
        <f t="shared" si="245"/>
        <v>0</v>
      </c>
      <c r="T724" s="45">
        <f t="shared" si="245"/>
        <v>0</v>
      </c>
      <c r="U724" s="45">
        <f t="shared" si="226"/>
        <v>0</v>
      </c>
      <c r="V724" s="45">
        <f t="shared" si="227"/>
        <v>0</v>
      </c>
      <c r="W724" s="45">
        <f t="shared" si="228"/>
        <v>0</v>
      </c>
      <c r="X724" s="45">
        <f t="shared" si="229"/>
        <v>0</v>
      </c>
      <c r="Y724" s="45">
        <f t="shared" si="230"/>
        <v>0</v>
      </c>
      <c r="Z724" s="45">
        <f t="shared" si="231"/>
        <v>0</v>
      </c>
      <c r="AA724" s="45">
        <f t="shared" si="232"/>
        <v>0</v>
      </c>
      <c r="AB724" s="45">
        <f t="shared" si="233"/>
        <v>0</v>
      </c>
      <c r="AC724" s="45">
        <f t="shared" si="234"/>
        <v>0</v>
      </c>
      <c r="AD724" s="45">
        <f t="shared" si="235"/>
        <v>0</v>
      </c>
      <c r="AE724" s="45">
        <f t="shared" si="236"/>
        <v>0</v>
      </c>
      <c r="AF724" s="45">
        <f t="shared" si="237"/>
        <v>0</v>
      </c>
      <c r="AG724" s="45">
        <f t="shared" si="238"/>
        <v>0</v>
      </c>
      <c r="AH724" s="45">
        <f t="shared" si="239"/>
        <v>0</v>
      </c>
      <c r="AI724" s="45">
        <f t="shared" si="240"/>
        <v>0</v>
      </c>
      <c r="AJ724" s="45">
        <f t="shared" si="241"/>
        <v>0</v>
      </c>
      <c r="AK724" s="45">
        <f t="shared" si="242"/>
        <v>0</v>
      </c>
      <c r="AL724" s="45">
        <f t="shared" si="243"/>
        <v>0</v>
      </c>
      <c r="AM724" s="45">
        <f t="shared" si="244"/>
        <v>0</v>
      </c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</row>
    <row r="725" spans="1:63">
      <c r="A725" s="43"/>
      <c r="B725" s="43"/>
      <c r="C725" s="101"/>
      <c r="D725" s="101"/>
      <c r="E725" s="101"/>
      <c r="F725" s="102"/>
      <c r="G725" s="103"/>
      <c r="H725" s="102"/>
      <c r="I725" s="102"/>
      <c r="J725" s="102"/>
      <c r="K725" s="102"/>
      <c r="L725" s="102" t="e">
        <f>IF(J725="WAT",IF(I725="PS","Pumped Storage","Hydro"),VLOOKUP(J725,Instructions!$E$3:$F$42,2,FALSE))</f>
        <v>#N/A</v>
      </c>
      <c r="M725" s="104"/>
      <c r="N725" s="104"/>
      <c r="O725" s="105"/>
      <c r="P725" s="45"/>
      <c r="Q725" s="45"/>
      <c r="R725" s="45">
        <f t="shared" si="225"/>
        <v>0</v>
      </c>
      <c r="S725" s="45">
        <f t="shared" si="245"/>
        <v>0</v>
      </c>
      <c r="T725" s="45">
        <f t="shared" si="245"/>
        <v>0</v>
      </c>
      <c r="U725" s="45">
        <f t="shared" si="226"/>
        <v>0</v>
      </c>
      <c r="V725" s="45">
        <f t="shared" si="227"/>
        <v>0</v>
      </c>
      <c r="W725" s="45">
        <f t="shared" si="228"/>
        <v>0</v>
      </c>
      <c r="X725" s="45">
        <f t="shared" si="229"/>
        <v>0</v>
      </c>
      <c r="Y725" s="45">
        <f t="shared" si="230"/>
        <v>0</v>
      </c>
      <c r="Z725" s="45">
        <f t="shared" si="231"/>
        <v>0</v>
      </c>
      <c r="AA725" s="45">
        <f t="shared" si="232"/>
        <v>0</v>
      </c>
      <c r="AB725" s="45">
        <f t="shared" si="233"/>
        <v>0</v>
      </c>
      <c r="AC725" s="45">
        <f t="shared" si="234"/>
        <v>0</v>
      </c>
      <c r="AD725" s="45">
        <f t="shared" si="235"/>
        <v>0</v>
      </c>
      <c r="AE725" s="45">
        <f t="shared" si="236"/>
        <v>0</v>
      </c>
      <c r="AF725" s="45">
        <f t="shared" si="237"/>
        <v>0</v>
      </c>
      <c r="AG725" s="45">
        <f t="shared" si="238"/>
        <v>0</v>
      </c>
      <c r="AH725" s="45">
        <f t="shared" si="239"/>
        <v>0</v>
      </c>
      <c r="AI725" s="45">
        <f t="shared" si="240"/>
        <v>0</v>
      </c>
      <c r="AJ725" s="45">
        <f t="shared" si="241"/>
        <v>0</v>
      </c>
      <c r="AK725" s="45">
        <f t="shared" si="242"/>
        <v>0</v>
      </c>
      <c r="AL725" s="45">
        <f t="shared" si="243"/>
        <v>0</v>
      </c>
      <c r="AM725" s="45">
        <f t="shared" si="244"/>
        <v>0</v>
      </c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</row>
    <row r="726" spans="1:63">
      <c r="A726" s="43"/>
      <c r="B726" s="43"/>
      <c r="C726" s="101"/>
      <c r="D726" s="101"/>
      <c r="E726" s="101"/>
      <c r="F726" s="102"/>
      <c r="G726" s="103"/>
      <c r="H726" s="102"/>
      <c r="I726" s="102"/>
      <c r="J726" s="102"/>
      <c r="K726" s="102"/>
      <c r="L726" s="102" t="e">
        <f>IF(J726="WAT",IF(I726="PS","Pumped Storage","Hydro"),VLOOKUP(J726,Instructions!$E$3:$F$42,2,FALSE))</f>
        <v>#N/A</v>
      </c>
      <c r="M726" s="104"/>
      <c r="N726" s="104"/>
      <c r="O726" s="105"/>
      <c r="P726" s="45"/>
      <c r="Q726" s="45"/>
      <c r="R726" s="45">
        <f t="shared" si="225"/>
        <v>0</v>
      </c>
      <c r="S726" s="45">
        <f t="shared" si="245"/>
        <v>0</v>
      </c>
      <c r="T726" s="45">
        <f t="shared" si="245"/>
        <v>0</v>
      </c>
      <c r="U726" s="45">
        <f t="shared" si="226"/>
        <v>0</v>
      </c>
      <c r="V726" s="45">
        <f t="shared" si="227"/>
        <v>0</v>
      </c>
      <c r="W726" s="45">
        <f t="shared" si="228"/>
        <v>0</v>
      </c>
      <c r="X726" s="45">
        <f t="shared" si="229"/>
        <v>0</v>
      </c>
      <c r="Y726" s="45">
        <f t="shared" si="230"/>
        <v>0</v>
      </c>
      <c r="Z726" s="45">
        <f t="shared" si="231"/>
        <v>0</v>
      </c>
      <c r="AA726" s="45">
        <f t="shared" si="232"/>
        <v>0</v>
      </c>
      <c r="AB726" s="45">
        <f t="shared" si="233"/>
        <v>0</v>
      </c>
      <c r="AC726" s="45">
        <f t="shared" si="234"/>
        <v>0</v>
      </c>
      <c r="AD726" s="45">
        <f t="shared" si="235"/>
        <v>0</v>
      </c>
      <c r="AE726" s="45">
        <f t="shared" si="236"/>
        <v>0</v>
      </c>
      <c r="AF726" s="45">
        <f t="shared" si="237"/>
        <v>0</v>
      </c>
      <c r="AG726" s="45">
        <f t="shared" si="238"/>
        <v>0</v>
      </c>
      <c r="AH726" s="45">
        <f t="shared" si="239"/>
        <v>0</v>
      </c>
      <c r="AI726" s="45">
        <f t="shared" si="240"/>
        <v>0</v>
      </c>
      <c r="AJ726" s="45">
        <f t="shared" si="241"/>
        <v>0</v>
      </c>
      <c r="AK726" s="45">
        <f t="shared" si="242"/>
        <v>0</v>
      </c>
      <c r="AL726" s="45">
        <f t="shared" si="243"/>
        <v>0</v>
      </c>
      <c r="AM726" s="45">
        <f t="shared" si="244"/>
        <v>0</v>
      </c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</row>
    <row r="727" spans="1:63">
      <c r="A727" s="43"/>
      <c r="B727" s="43"/>
      <c r="C727" s="101"/>
      <c r="D727" s="101"/>
      <c r="E727" s="101"/>
      <c r="F727" s="102"/>
      <c r="G727" s="103"/>
      <c r="H727" s="102"/>
      <c r="I727" s="102"/>
      <c r="J727" s="102"/>
      <c r="K727" s="102"/>
      <c r="L727" s="102" t="e">
        <f>IF(J727="WAT",IF(I727="PS","Pumped Storage","Hydro"),VLOOKUP(J727,Instructions!$E$3:$F$42,2,FALSE))</f>
        <v>#N/A</v>
      </c>
      <c r="M727" s="104"/>
      <c r="N727" s="104"/>
      <c r="O727" s="105"/>
      <c r="P727" s="45"/>
      <c r="Q727" s="45"/>
      <c r="R727" s="45">
        <f t="shared" si="225"/>
        <v>0</v>
      </c>
      <c r="S727" s="45">
        <f t="shared" si="245"/>
        <v>0</v>
      </c>
      <c r="T727" s="45">
        <f t="shared" si="245"/>
        <v>0</v>
      </c>
      <c r="U727" s="45">
        <f t="shared" si="226"/>
        <v>0</v>
      </c>
      <c r="V727" s="45">
        <f t="shared" si="227"/>
        <v>0</v>
      </c>
      <c r="W727" s="45">
        <f t="shared" si="228"/>
        <v>0</v>
      </c>
      <c r="X727" s="45">
        <f t="shared" si="229"/>
        <v>0</v>
      </c>
      <c r="Y727" s="45">
        <f t="shared" si="230"/>
        <v>0</v>
      </c>
      <c r="Z727" s="45">
        <f t="shared" si="231"/>
        <v>0</v>
      </c>
      <c r="AA727" s="45">
        <f t="shared" si="232"/>
        <v>0</v>
      </c>
      <c r="AB727" s="45">
        <f t="shared" si="233"/>
        <v>0</v>
      </c>
      <c r="AC727" s="45">
        <f t="shared" si="234"/>
        <v>0</v>
      </c>
      <c r="AD727" s="45">
        <f t="shared" si="235"/>
        <v>0</v>
      </c>
      <c r="AE727" s="45">
        <f t="shared" si="236"/>
        <v>0</v>
      </c>
      <c r="AF727" s="45">
        <f t="shared" si="237"/>
        <v>0</v>
      </c>
      <c r="AG727" s="45">
        <f t="shared" si="238"/>
        <v>0</v>
      </c>
      <c r="AH727" s="45">
        <f t="shared" si="239"/>
        <v>0</v>
      </c>
      <c r="AI727" s="45">
        <f t="shared" si="240"/>
        <v>0</v>
      </c>
      <c r="AJ727" s="45">
        <f t="shared" si="241"/>
        <v>0</v>
      </c>
      <c r="AK727" s="45">
        <f t="shared" si="242"/>
        <v>0</v>
      </c>
      <c r="AL727" s="45">
        <f t="shared" si="243"/>
        <v>0</v>
      </c>
      <c r="AM727" s="45">
        <f t="shared" si="244"/>
        <v>0</v>
      </c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</row>
    <row r="728" spans="1:63">
      <c r="A728" s="43"/>
      <c r="B728" s="43"/>
      <c r="C728" s="101"/>
      <c r="D728" s="101"/>
      <c r="E728" s="101"/>
      <c r="F728" s="102"/>
      <c r="G728" s="103"/>
      <c r="H728" s="102"/>
      <c r="I728" s="102"/>
      <c r="J728" s="102"/>
      <c r="K728" s="102"/>
      <c r="L728" s="102" t="e">
        <f>IF(J728="WAT",IF(I728="PS","Pumped Storage","Hydro"),VLOOKUP(J728,Instructions!$E$3:$F$42,2,FALSE))</f>
        <v>#N/A</v>
      </c>
      <c r="M728" s="104"/>
      <c r="N728" s="104"/>
      <c r="O728" s="105"/>
      <c r="P728" s="45"/>
      <c r="Q728" s="45"/>
      <c r="R728" s="45">
        <f t="shared" si="225"/>
        <v>0</v>
      </c>
      <c r="S728" s="45">
        <f t="shared" si="245"/>
        <v>0</v>
      </c>
      <c r="T728" s="45">
        <f t="shared" si="245"/>
        <v>0</v>
      </c>
      <c r="U728" s="45">
        <f t="shared" si="226"/>
        <v>0</v>
      </c>
      <c r="V728" s="45">
        <f t="shared" si="227"/>
        <v>0</v>
      </c>
      <c r="W728" s="45">
        <f t="shared" si="228"/>
        <v>0</v>
      </c>
      <c r="X728" s="45">
        <f t="shared" si="229"/>
        <v>0</v>
      </c>
      <c r="Y728" s="45">
        <f t="shared" si="230"/>
        <v>0</v>
      </c>
      <c r="Z728" s="45">
        <f t="shared" si="231"/>
        <v>0</v>
      </c>
      <c r="AA728" s="45">
        <f t="shared" si="232"/>
        <v>0</v>
      </c>
      <c r="AB728" s="45">
        <f t="shared" si="233"/>
        <v>0</v>
      </c>
      <c r="AC728" s="45">
        <f t="shared" si="234"/>
        <v>0</v>
      </c>
      <c r="AD728" s="45">
        <f t="shared" si="235"/>
        <v>0</v>
      </c>
      <c r="AE728" s="45">
        <f t="shared" si="236"/>
        <v>0</v>
      </c>
      <c r="AF728" s="45">
        <f t="shared" si="237"/>
        <v>0</v>
      </c>
      <c r="AG728" s="45">
        <f t="shared" si="238"/>
        <v>0</v>
      </c>
      <c r="AH728" s="45">
        <f t="shared" si="239"/>
        <v>0</v>
      </c>
      <c r="AI728" s="45">
        <f t="shared" si="240"/>
        <v>0</v>
      </c>
      <c r="AJ728" s="45">
        <f t="shared" si="241"/>
        <v>0</v>
      </c>
      <c r="AK728" s="45">
        <f t="shared" si="242"/>
        <v>0</v>
      </c>
      <c r="AL728" s="45">
        <f t="shared" si="243"/>
        <v>0</v>
      </c>
      <c r="AM728" s="45">
        <f t="shared" si="244"/>
        <v>0</v>
      </c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</row>
    <row r="729" spans="1:63">
      <c r="A729" s="43"/>
      <c r="B729" s="43"/>
      <c r="C729" s="101"/>
      <c r="D729" s="101"/>
      <c r="E729" s="101"/>
      <c r="F729" s="102"/>
      <c r="G729" s="103"/>
      <c r="H729" s="102"/>
      <c r="I729" s="102"/>
      <c r="J729" s="102"/>
      <c r="K729" s="102"/>
      <c r="L729" s="102" t="e">
        <f>IF(J729="WAT",IF(I729="PS","Pumped Storage","Hydro"),VLOOKUP(J729,Instructions!$E$3:$F$42,2,FALSE))</f>
        <v>#N/A</v>
      </c>
      <c r="M729" s="104"/>
      <c r="N729" s="104"/>
      <c r="O729" s="105"/>
      <c r="P729" s="45"/>
      <c r="Q729" s="45"/>
      <c r="R729" s="45">
        <f t="shared" si="225"/>
        <v>0</v>
      </c>
      <c r="S729" s="45">
        <f t="shared" si="245"/>
        <v>0</v>
      </c>
      <c r="T729" s="45">
        <f t="shared" si="245"/>
        <v>0</v>
      </c>
      <c r="U729" s="45">
        <f t="shared" si="226"/>
        <v>0</v>
      </c>
      <c r="V729" s="45">
        <f t="shared" si="227"/>
        <v>0</v>
      </c>
      <c r="W729" s="45">
        <f t="shared" si="228"/>
        <v>0</v>
      </c>
      <c r="X729" s="45">
        <f t="shared" si="229"/>
        <v>0</v>
      </c>
      <c r="Y729" s="45">
        <f t="shared" si="230"/>
        <v>0</v>
      </c>
      <c r="Z729" s="45">
        <f t="shared" si="231"/>
        <v>0</v>
      </c>
      <c r="AA729" s="45">
        <f t="shared" si="232"/>
        <v>0</v>
      </c>
      <c r="AB729" s="45">
        <f t="shared" si="233"/>
        <v>0</v>
      </c>
      <c r="AC729" s="45">
        <f t="shared" si="234"/>
        <v>0</v>
      </c>
      <c r="AD729" s="45">
        <f t="shared" si="235"/>
        <v>0</v>
      </c>
      <c r="AE729" s="45">
        <f t="shared" si="236"/>
        <v>0</v>
      </c>
      <c r="AF729" s="45">
        <f t="shared" si="237"/>
        <v>0</v>
      </c>
      <c r="AG729" s="45">
        <f t="shared" si="238"/>
        <v>0</v>
      </c>
      <c r="AH729" s="45">
        <f t="shared" si="239"/>
        <v>0</v>
      </c>
      <c r="AI729" s="45">
        <f t="shared" si="240"/>
        <v>0</v>
      </c>
      <c r="AJ729" s="45">
        <f t="shared" si="241"/>
        <v>0</v>
      </c>
      <c r="AK729" s="45">
        <f t="shared" si="242"/>
        <v>0</v>
      </c>
      <c r="AL729" s="45">
        <f t="shared" si="243"/>
        <v>0</v>
      </c>
      <c r="AM729" s="45">
        <f t="shared" si="244"/>
        <v>0</v>
      </c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</row>
    <row r="730" spans="1:63">
      <c r="A730" s="43"/>
      <c r="B730" s="43"/>
      <c r="C730" s="101"/>
      <c r="D730" s="101"/>
      <c r="E730" s="101"/>
      <c r="F730" s="102"/>
      <c r="G730" s="103"/>
      <c r="H730" s="102"/>
      <c r="I730" s="102"/>
      <c r="J730" s="102"/>
      <c r="K730" s="102"/>
      <c r="L730" s="102" t="e">
        <f>IF(J730="WAT",IF(I730="PS","Pumped Storage","Hydro"),VLOOKUP(J730,Instructions!$E$3:$F$42,2,FALSE))</f>
        <v>#N/A</v>
      </c>
      <c r="M730" s="104"/>
      <c r="N730" s="104"/>
      <c r="O730" s="105"/>
      <c r="P730" s="45"/>
      <c r="Q730" s="45"/>
      <c r="R730" s="45">
        <f t="shared" si="225"/>
        <v>0</v>
      </c>
      <c r="S730" s="45">
        <f t="shared" si="245"/>
        <v>0</v>
      </c>
      <c r="T730" s="45">
        <f t="shared" si="245"/>
        <v>0</v>
      </c>
      <c r="U730" s="45">
        <f t="shared" si="226"/>
        <v>0</v>
      </c>
      <c r="V730" s="45">
        <f t="shared" si="227"/>
        <v>0</v>
      </c>
      <c r="W730" s="45">
        <f t="shared" si="228"/>
        <v>0</v>
      </c>
      <c r="X730" s="45">
        <f t="shared" si="229"/>
        <v>0</v>
      </c>
      <c r="Y730" s="45">
        <f t="shared" si="230"/>
        <v>0</v>
      </c>
      <c r="Z730" s="45">
        <f t="shared" si="231"/>
        <v>0</v>
      </c>
      <c r="AA730" s="45">
        <f t="shared" si="232"/>
        <v>0</v>
      </c>
      <c r="AB730" s="45">
        <f t="shared" si="233"/>
        <v>0</v>
      </c>
      <c r="AC730" s="45">
        <f t="shared" si="234"/>
        <v>0</v>
      </c>
      <c r="AD730" s="45">
        <f t="shared" si="235"/>
        <v>0</v>
      </c>
      <c r="AE730" s="45">
        <f t="shared" si="236"/>
        <v>0</v>
      </c>
      <c r="AF730" s="45">
        <f t="shared" si="237"/>
        <v>0</v>
      </c>
      <c r="AG730" s="45">
        <f t="shared" si="238"/>
        <v>0</v>
      </c>
      <c r="AH730" s="45">
        <f t="shared" si="239"/>
        <v>0</v>
      </c>
      <c r="AI730" s="45">
        <f t="shared" si="240"/>
        <v>0</v>
      </c>
      <c r="AJ730" s="45">
        <f t="shared" si="241"/>
        <v>0</v>
      </c>
      <c r="AK730" s="45">
        <f t="shared" si="242"/>
        <v>0</v>
      </c>
      <c r="AL730" s="45">
        <f t="shared" si="243"/>
        <v>0</v>
      </c>
      <c r="AM730" s="45">
        <f t="shared" si="244"/>
        <v>0</v>
      </c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</row>
    <row r="731" spans="1:63">
      <c r="A731" s="43"/>
      <c r="B731" s="43"/>
      <c r="C731" s="101"/>
      <c r="D731" s="101"/>
      <c r="E731" s="101"/>
      <c r="F731" s="102"/>
      <c r="G731" s="103"/>
      <c r="H731" s="102"/>
      <c r="I731" s="102"/>
      <c r="J731" s="102"/>
      <c r="K731" s="102"/>
      <c r="L731" s="102" t="e">
        <f>IF(J731="WAT",IF(I731="PS","Pumped Storage","Hydro"),VLOOKUP(J731,Instructions!$E$3:$F$42,2,FALSE))</f>
        <v>#N/A</v>
      </c>
      <c r="M731" s="104"/>
      <c r="N731" s="104"/>
      <c r="O731" s="105"/>
      <c r="P731" s="45"/>
      <c r="Q731" s="45"/>
      <c r="R731" s="45">
        <f t="shared" si="225"/>
        <v>0</v>
      </c>
      <c r="S731" s="45">
        <f t="shared" si="245"/>
        <v>0</v>
      </c>
      <c r="T731" s="45">
        <f t="shared" si="245"/>
        <v>0</v>
      </c>
      <c r="U731" s="45">
        <f t="shared" si="226"/>
        <v>0</v>
      </c>
      <c r="V731" s="45">
        <f t="shared" si="227"/>
        <v>0</v>
      </c>
      <c r="W731" s="45">
        <f t="shared" si="228"/>
        <v>0</v>
      </c>
      <c r="X731" s="45">
        <f t="shared" si="229"/>
        <v>0</v>
      </c>
      <c r="Y731" s="45">
        <f t="shared" si="230"/>
        <v>0</v>
      </c>
      <c r="Z731" s="45">
        <f t="shared" si="231"/>
        <v>0</v>
      </c>
      <c r="AA731" s="45">
        <f t="shared" si="232"/>
        <v>0</v>
      </c>
      <c r="AB731" s="45">
        <f t="shared" si="233"/>
        <v>0</v>
      </c>
      <c r="AC731" s="45">
        <f t="shared" si="234"/>
        <v>0</v>
      </c>
      <c r="AD731" s="45">
        <f t="shared" si="235"/>
        <v>0</v>
      </c>
      <c r="AE731" s="45">
        <f t="shared" si="236"/>
        <v>0</v>
      </c>
      <c r="AF731" s="45">
        <f t="shared" si="237"/>
        <v>0</v>
      </c>
      <c r="AG731" s="45">
        <f t="shared" si="238"/>
        <v>0</v>
      </c>
      <c r="AH731" s="45">
        <f t="shared" si="239"/>
        <v>0</v>
      </c>
      <c r="AI731" s="45">
        <f t="shared" si="240"/>
        <v>0</v>
      </c>
      <c r="AJ731" s="45">
        <f t="shared" si="241"/>
        <v>0</v>
      </c>
      <c r="AK731" s="45">
        <f t="shared" si="242"/>
        <v>0</v>
      </c>
      <c r="AL731" s="45">
        <f t="shared" si="243"/>
        <v>0</v>
      </c>
      <c r="AM731" s="45">
        <f t="shared" si="244"/>
        <v>0</v>
      </c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</row>
    <row r="732" spans="1:63">
      <c r="A732" s="43"/>
      <c r="B732" s="43"/>
      <c r="C732" s="101"/>
      <c r="D732" s="101"/>
      <c r="E732" s="101"/>
      <c r="F732" s="102"/>
      <c r="G732" s="103"/>
      <c r="H732" s="102"/>
      <c r="I732" s="102"/>
      <c r="J732" s="102"/>
      <c r="K732" s="102"/>
      <c r="L732" s="102" t="e">
        <f>IF(J732="WAT",IF(I732="PS","Pumped Storage","Hydro"),VLOOKUP(J732,Instructions!$E$3:$F$42,2,FALSE))</f>
        <v>#N/A</v>
      </c>
      <c r="M732" s="104"/>
      <c r="N732" s="104"/>
      <c r="O732" s="105"/>
      <c r="P732" s="45"/>
      <c r="Q732" s="45"/>
      <c r="R732" s="45">
        <f t="shared" si="225"/>
        <v>0</v>
      </c>
      <c r="S732" s="45">
        <f t="shared" si="245"/>
        <v>0</v>
      </c>
      <c r="T732" s="45">
        <f t="shared" si="245"/>
        <v>0</v>
      </c>
      <c r="U732" s="45">
        <f t="shared" si="226"/>
        <v>0</v>
      </c>
      <c r="V732" s="45">
        <f t="shared" si="227"/>
        <v>0</v>
      </c>
      <c r="W732" s="45">
        <f t="shared" si="228"/>
        <v>0</v>
      </c>
      <c r="X732" s="45">
        <f t="shared" si="229"/>
        <v>0</v>
      </c>
      <c r="Y732" s="45">
        <f t="shared" si="230"/>
        <v>0</v>
      </c>
      <c r="Z732" s="45">
        <f t="shared" si="231"/>
        <v>0</v>
      </c>
      <c r="AA732" s="45">
        <f t="shared" si="232"/>
        <v>0</v>
      </c>
      <c r="AB732" s="45">
        <f t="shared" si="233"/>
        <v>0</v>
      </c>
      <c r="AC732" s="45">
        <f t="shared" si="234"/>
        <v>0</v>
      </c>
      <c r="AD732" s="45">
        <f t="shared" si="235"/>
        <v>0</v>
      </c>
      <c r="AE732" s="45">
        <f t="shared" si="236"/>
        <v>0</v>
      </c>
      <c r="AF732" s="45">
        <f t="shared" si="237"/>
        <v>0</v>
      </c>
      <c r="AG732" s="45">
        <f t="shared" si="238"/>
        <v>0</v>
      </c>
      <c r="AH732" s="45">
        <f t="shared" si="239"/>
        <v>0</v>
      </c>
      <c r="AI732" s="45">
        <f t="shared" si="240"/>
        <v>0</v>
      </c>
      <c r="AJ732" s="45">
        <f t="shared" si="241"/>
        <v>0</v>
      </c>
      <c r="AK732" s="45">
        <f t="shared" si="242"/>
        <v>0</v>
      </c>
      <c r="AL732" s="45">
        <f t="shared" si="243"/>
        <v>0</v>
      </c>
      <c r="AM732" s="45">
        <f t="shared" si="244"/>
        <v>0</v>
      </c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</row>
    <row r="733" spans="1:63">
      <c r="A733" s="43"/>
      <c r="B733" s="43"/>
      <c r="C733" s="101"/>
      <c r="D733" s="101"/>
      <c r="E733" s="101"/>
      <c r="F733" s="102"/>
      <c r="G733" s="103"/>
      <c r="H733" s="102"/>
      <c r="I733" s="102"/>
      <c r="J733" s="102"/>
      <c r="K733" s="102"/>
      <c r="L733" s="102" t="e">
        <f>IF(J733="WAT",IF(I733="PS","Pumped Storage","Hydro"),VLOOKUP(J733,Instructions!$E$3:$F$42,2,FALSE))</f>
        <v>#N/A</v>
      </c>
      <c r="M733" s="104"/>
      <c r="N733" s="104"/>
      <c r="O733" s="105"/>
      <c r="P733" s="45"/>
      <c r="Q733" s="45"/>
      <c r="R733" s="45">
        <f t="shared" si="225"/>
        <v>0</v>
      </c>
      <c r="S733" s="45">
        <f t="shared" si="245"/>
        <v>0</v>
      </c>
      <c r="T733" s="45">
        <f t="shared" si="245"/>
        <v>0</v>
      </c>
      <c r="U733" s="45">
        <f t="shared" si="226"/>
        <v>0</v>
      </c>
      <c r="V733" s="45">
        <f t="shared" si="227"/>
        <v>0</v>
      </c>
      <c r="W733" s="45">
        <f t="shared" si="228"/>
        <v>0</v>
      </c>
      <c r="X733" s="45">
        <f t="shared" si="229"/>
        <v>0</v>
      </c>
      <c r="Y733" s="45">
        <f t="shared" si="230"/>
        <v>0</v>
      </c>
      <c r="Z733" s="45">
        <f t="shared" si="231"/>
        <v>0</v>
      </c>
      <c r="AA733" s="45">
        <f t="shared" si="232"/>
        <v>0</v>
      </c>
      <c r="AB733" s="45">
        <f t="shared" si="233"/>
        <v>0</v>
      </c>
      <c r="AC733" s="45">
        <f t="shared" si="234"/>
        <v>0</v>
      </c>
      <c r="AD733" s="45">
        <f t="shared" si="235"/>
        <v>0</v>
      </c>
      <c r="AE733" s="45">
        <f t="shared" si="236"/>
        <v>0</v>
      </c>
      <c r="AF733" s="45">
        <f t="shared" si="237"/>
        <v>0</v>
      </c>
      <c r="AG733" s="45">
        <f t="shared" si="238"/>
        <v>0</v>
      </c>
      <c r="AH733" s="45">
        <f t="shared" si="239"/>
        <v>0</v>
      </c>
      <c r="AI733" s="45">
        <f t="shared" si="240"/>
        <v>0</v>
      </c>
      <c r="AJ733" s="45">
        <f t="shared" si="241"/>
        <v>0</v>
      </c>
      <c r="AK733" s="45">
        <f t="shared" si="242"/>
        <v>0</v>
      </c>
      <c r="AL733" s="45">
        <f t="shared" si="243"/>
        <v>0</v>
      </c>
      <c r="AM733" s="45">
        <f t="shared" si="244"/>
        <v>0</v>
      </c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</row>
    <row r="734" spans="1:63">
      <c r="A734" s="43"/>
      <c r="B734" s="43"/>
      <c r="C734" s="101"/>
      <c r="D734" s="101"/>
      <c r="E734" s="101"/>
      <c r="F734" s="102"/>
      <c r="G734" s="103"/>
      <c r="H734" s="102"/>
      <c r="I734" s="102"/>
      <c r="J734" s="102"/>
      <c r="K734" s="102"/>
      <c r="L734" s="102" t="e">
        <f>IF(J734="WAT",IF(I734="PS","Pumped Storage","Hydro"),VLOOKUP(J734,Instructions!$E$3:$F$42,2,FALSE))</f>
        <v>#N/A</v>
      </c>
      <c r="M734" s="104"/>
      <c r="N734" s="104"/>
      <c r="O734" s="105"/>
      <c r="P734" s="45"/>
      <c r="Q734" s="45"/>
      <c r="R734" s="45">
        <f t="shared" si="225"/>
        <v>0</v>
      </c>
      <c r="S734" s="45">
        <f t="shared" si="245"/>
        <v>0</v>
      </c>
      <c r="T734" s="45">
        <f t="shared" si="245"/>
        <v>0</v>
      </c>
      <c r="U734" s="45">
        <f t="shared" si="226"/>
        <v>0</v>
      </c>
      <c r="V734" s="45">
        <f t="shared" si="227"/>
        <v>0</v>
      </c>
      <c r="W734" s="45">
        <f t="shared" si="228"/>
        <v>0</v>
      </c>
      <c r="X734" s="45">
        <f t="shared" si="229"/>
        <v>0</v>
      </c>
      <c r="Y734" s="45">
        <f t="shared" si="230"/>
        <v>0</v>
      </c>
      <c r="Z734" s="45">
        <f t="shared" si="231"/>
        <v>0</v>
      </c>
      <c r="AA734" s="45">
        <f t="shared" si="232"/>
        <v>0</v>
      </c>
      <c r="AB734" s="45">
        <f t="shared" si="233"/>
        <v>0</v>
      </c>
      <c r="AC734" s="45">
        <f t="shared" si="234"/>
        <v>0</v>
      </c>
      <c r="AD734" s="45">
        <f t="shared" si="235"/>
        <v>0</v>
      </c>
      <c r="AE734" s="45">
        <f t="shared" si="236"/>
        <v>0</v>
      </c>
      <c r="AF734" s="45">
        <f t="shared" si="237"/>
        <v>0</v>
      </c>
      <c r="AG734" s="45">
        <f t="shared" si="238"/>
        <v>0</v>
      </c>
      <c r="AH734" s="45">
        <f t="shared" si="239"/>
        <v>0</v>
      </c>
      <c r="AI734" s="45">
        <f t="shared" si="240"/>
        <v>0</v>
      </c>
      <c r="AJ734" s="45">
        <f t="shared" si="241"/>
        <v>0</v>
      </c>
      <c r="AK734" s="45">
        <f t="shared" si="242"/>
        <v>0</v>
      </c>
      <c r="AL734" s="45">
        <f t="shared" si="243"/>
        <v>0</v>
      </c>
      <c r="AM734" s="45">
        <f t="shared" si="244"/>
        <v>0</v>
      </c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</row>
    <row r="735" spans="1:63">
      <c r="A735" s="43"/>
      <c r="B735" s="43"/>
      <c r="C735" s="101"/>
      <c r="D735" s="101"/>
      <c r="E735" s="101"/>
      <c r="F735" s="102"/>
      <c r="G735" s="103"/>
      <c r="H735" s="102"/>
      <c r="I735" s="102"/>
      <c r="J735" s="102"/>
      <c r="K735" s="102"/>
      <c r="L735" s="102" t="e">
        <f>IF(J735="WAT",IF(I735="PS","Pumped Storage","Hydro"),VLOOKUP(J735,Instructions!$E$3:$F$42,2,FALSE))</f>
        <v>#N/A</v>
      </c>
      <c r="M735" s="104"/>
      <c r="N735" s="104"/>
      <c r="O735" s="105"/>
      <c r="P735" s="45"/>
      <c r="Q735" s="45"/>
      <c r="R735" s="45">
        <f t="shared" si="225"/>
        <v>0</v>
      </c>
      <c r="S735" s="45">
        <f t="shared" si="245"/>
        <v>0</v>
      </c>
      <c r="T735" s="45">
        <f t="shared" si="245"/>
        <v>0</v>
      </c>
      <c r="U735" s="45">
        <f t="shared" si="226"/>
        <v>0</v>
      </c>
      <c r="V735" s="45">
        <f t="shared" si="227"/>
        <v>0</v>
      </c>
      <c r="W735" s="45">
        <f t="shared" si="228"/>
        <v>0</v>
      </c>
      <c r="X735" s="45">
        <f t="shared" si="229"/>
        <v>0</v>
      </c>
      <c r="Y735" s="45">
        <f t="shared" si="230"/>
        <v>0</v>
      </c>
      <c r="Z735" s="45">
        <f t="shared" si="231"/>
        <v>0</v>
      </c>
      <c r="AA735" s="45">
        <f t="shared" si="232"/>
        <v>0</v>
      </c>
      <c r="AB735" s="45">
        <f t="shared" si="233"/>
        <v>0</v>
      </c>
      <c r="AC735" s="45">
        <f t="shared" si="234"/>
        <v>0</v>
      </c>
      <c r="AD735" s="45">
        <f t="shared" si="235"/>
        <v>0</v>
      </c>
      <c r="AE735" s="45">
        <f t="shared" si="236"/>
        <v>0</v>
      </c>
      <c r="AF735" s="45">
        <f t="shared" si="237"/>
        <v>0</v>
      </c>
      <c r="AG735" s="45">
        <f t="shared" si="238"/>
        <v>0</v>
      </c>
      <c r="AH735" s="45">
        <f t="shared" si="239"/>
        <v>0</v>
      </c>
      <c r="AI735" s="45">
        <f t="shared" si="240"/>
        <v>0</v>
      </c>
      <c r="AJ735" s="45">
        <f t="shared" si="241"/>
        <v>0</v>
      </c>
      <c r="AK735" s="45">
        <f t="shared" si="242"/>
        <v>0</v>
      </c>
      <c r="AL735" s="45">
        <f t="shared" si="243"/>
        <v>0</v>
      </c>
      <c r="AM735" s="45">
        <f t="shared" si="244"/>
        <v>0</v>
      </c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</row>
    <row r="736" spans="1:63">
      <c r="A736" s="43"/>
      <c r="B736" s="43"/>
      <c r="C736" s="101"/>
      <c r="D736" s="101"/>
      <c r="E736" s="101"/>
      <c r="F736" s="102"/>
      <c r="G736" s="103"/>
      <c r="H736" s="102"/>
      <c r="I736" s="102"/>
      <c r="J736" s="102"/>
      <c r="K736" s="102"/>
      <c r="L736" s="102" t="e">
        <f>IF(J736="WAT",IF(I736="PS","Pumped Storage","Hydro"),VLOOKUP(J736,Instructions!$E$3:$F$42,2,FALSE))</f>
        <v>#N/A</v>
      </c>
      <c r="M736" s="104"/>
      <c r="N736" s="104"/>
      <c r="O736" s="105"/>
      <c r="P736" s="45"/>
      <c r="Q736" s="45"/>
      <c r="R736" s="45">
        <f t="shared" si="225"/>
        <v>0</v>
      </c>
      <c r="S736" s="45">
        <f t="shared" si="245"/>
        <v>0</v>
      </c>
      <c r="T736" s="45">
        <f t="shared" si="245"/>
        <v>0</v>
      </c>
      <c r="U736" s="45">
        <f t="shared" si="226"/>
        <v>0</v>
      </c>
      <c r="V736" s="45">
        <f t="shared" si="227"/>
        <v>0</v>
      </c>
      <c r="W736" s="45">
        <f t="shared" si="228"/>
        <v>0</v>
      </c>
      <c r="X736" s="45">
        <f t="shared" si="229"/>
        <v>0</v>
      </c>
      <c r="Y736" s="45">
        <f t="shared" si="230"/>
        <v>0</v>
      </c>
      <c r="Z736" s="45">
        <f t="shared" si="231"/>
        <v>0</v>
      </c>
      <c r="AA736" s="45">
        <f t="shared" si="232"/>
        <v>0</v>
      </c>
      <c r="AB736" s="45">
        <f t="shared" si="233"/>
        <v>0</v>
      </c>
      <c r="AC736" s="45">
        <f t="shared" si="234"/>
        <v>0</v>
      </c>
      <c r="AD736" s="45">
        <f t="shared" si="235"/>
        <v>0</v>
      </c>
      <c r="AE736" s="45">
        <f t="shared" si="236"/>
        <v>0</v>
      </c>
      <c r="AF736" s="45">
        <f t="shared" si="237"/>
        <v>0</v>
      </c>
      <c r="AG736" s="45">
        <f t="shared" si="238"/>
        <v>0</v>
      </c>
      <c r="AH736" s="45">
        <f t="shared" si="239"/>
        <v>0</v>
      </c>
      <c r="AI736" s="45">
        <f t="shared" si="240"/>
        <v>0</v>
      </c>
      <c r="AJ736" s="45">
        <f t="shared" si="241"/>
        <v>0</v>
      </c>
      <c r="AK736" s="45">
        <f t="shared" si="242"/>
        <v>0</v>
      </c>
      <c r="AL736" s="45">
        <f t="shared" si="243"/>
        <v>0</v>
      </c>
      <c r="AM736" s="45">
        <f t="shared" si="244"/>
        <v>0</v>
      </c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</row>
    <row r="737" spans="1:63">
      <c r="A737" s="43"/>
      <c r="B737" s="43"/>
      <c r="C737" s="101"/>
      <c r="D737" s="101"/>
      <c r="E737" s="101"/>
      <c r="F737" s="102"/>
      <c r="G737" s="103"/>
      <c r="H737" s="102"/>
      <c r="I737" s="102"/>
      <c r="J737" s="102"/>
      <c r="K737" s="102"/>
      <c r="L737" s="102" t="e">
        <f>IF(J737="WAT",IF(I737="PS","Pumped Storage","Hydro"),VLOOKUP(J737,Instructions!$E$3:$F$42,2,FALSE))</f>
        <v>#N/A</v>
      </c>
      <c r="M737" s="104"/>
      <c r="N737" s="104"/>
      <c r="O737" s="105"/>
      <c r="P737" s="45"/>
      <c r="Q737" s="45"/>
      <c r="R737" s="45">
        <f t="shared" si="225"/>
        <v>0</v>
      </c>
      <c r="S737" s="45">
        <f t="shared" si="245"/>
        <v>0</v>
      </c>
      <c r="T737" s="45">
        <f t="shared" si="245"/>
        <v>0</v>
      </c>
      <c r="U737" s="45">
        <f t="shared" si="226"/>
        <v>0</v>
      </c>
      <c r="V737" s="45">
        <f t="shared" si="227"/>
        <v>0</v>
      </c>
      <c r="W737" s="45">
        <f t="shared" si="228"/>
        <v>0</v>
      </c>
      <c r="X737" s="45">
        <f t="shared" si="229"/>
        <v>0</v>
      </c>
      <c r="Y737" s="45">
        <f t="shared" si="230"/>
        <v>0</v>
      </c>
      <c r="Z737" s="45">
        <f t="shared" si="231"/>
        <v>0</v>
      </c>
      <c r="AA737" s="45">
        <f t="shared" si="232"/>
        <v>0</v>
      </c>
      <c r="AB737" s="45">
        <f t="shared" si="233"/>
        <v>0</v>
      </c>
      <c r="AC737" s="45">
        <f t="shared" si="234"/>
        <v>0</v>
      </c>
      <c r="AD737" s="45">
        <f t="shared" si="235"/>
        <v>0</v>
      </c>
      <c r="AE737" s="45">
        <f t="shared" si="236"/>
        <v>0</v>
      </c>
      <c r="AF737" s="45">
        <f t="shared" si="237"/>
        <v>0</v>
      </c>
      <c r="AG737" s="45">
        <f t="shared" si="238"/>
        <v>0</v>
      </c>
      <c r="AH737" s="45">
        <f t="shared" si="239"/>
        <v>0</v>
      </c>
      <c r="AI737" s="45">
        <f t="shared" si="240"/>
        <v>0</v>
      </c>
      <c r="AJ737" s="45">
        <f t="shared" si="241"/>
        <v>0</v>
      </c>
      <c r="AK737" s="45">
        <f t="shared" si="242"/>
        <v>0</v>
      </c>
      <c r="AL737" s="45">
        <f t="shared" si="243"/>
        <v>0</v>
      </c>
      <c r="AM737" s="45">
        <f t="shared" si="244"/>
        <v>0</v>
      </c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</row>
    <row r="738" spans="1:63">
      <c r="A738" s="43"/>
      <c r="B738" s="43"/>
      <c r="C738" s="101"/>
      <c r="D738" s="101"/>
      <c r="E738" s="101"/>
      <c r="F738" s="102"/>
      <c r="G738" s="103"/>
      <c r="H738" s="102"/>
      <c r="I738" s="102"/>
      <c r="J738" s="102"/>
      <c r="K738" s="102"/>
      <c r="L738" s="102" t="e">
        <f>IF(J738="WAT",IF(I738="PS","Pumped Storage","Hydro"),VLOOKUP(J738,Instructions!$E$3:$F$42,2,FALSE))</f>
        <v>#N/A</v>
      </c>
      <c r="M738" s="104"/>
      <c r="N738" s="104"/>
      <c r="O738" s="105"/>
      <c r="P738" s="45"/>
      <c r="Q738" s="45"/>
      <c r="R738" s="45">
        <f t="shared" si="225"/>
        <v>0</v>
      </c>
      <c r="S738" s="45">
        <f t="shared" si="245"/>
        <v>0</v>
      </c>
      <c r="T738" s="45">
        <f t="shared" si="245"/>
        <v>0</v>
      </c>
      <c r="U738" s="45">
        <f t="shared" si="226"/>
        <v>0</v>
      </c>
      <c r="V738" s="45">
        <f t="shared" si="227"/>
        <v>0</v>
      </c>
      <c r="W738" s="45">
        <f t="shared" si="228"/>
        <v>0</v>
      </c>
      <c r="X738" s="45">
        <f t="shared" si="229"/>
        <v>0</v>
      </c>
      <c r="Y738" s="45">
        <f t="shared" si="230"/>
        <v>0</v>
      </c>
      <c r="Z738" s="45">
        <f t="shared" si="231"/>
        <v>0</v>
      </c>
      <c r="AA738" s="45">
        <f t="shared" si="232"/>
        <v>0</v>
      </c>
      <c r="AB738" s="45">
        <f t="shared" si="233"/>
        <v>0</v>
      </c>
      <c r="AC738" s="45">
        <f t="shared" si="234"/>
        <v>0</v>
      </c>
      <c r="AD738" s="45">
        <f t="shared" si="235"/>
        <v>0</v>
      </c>
      <c r="AE738" s="45">
        <f t="shared" si="236"/>
        <v>0</v>
      </c>
      <c r="AF738" s="45">
        <f t="shared" si="237"/>
        <v>0</v>
      </c>
      <c r="AG738" s="45">
        <f t="shared" si="238"/>
        <v>0</v>
      </c>
      <c r="AH738" s="45">
        <f t="shared" si="239"/>
        <v>0</v>
      </c>
      <c r="AI738" s="45">
        <f t="shared" si="240"/>
        <v>0</v>
      </c>
      <c r="AJ738" s="45">
        <f t="shared" si="241"/>
        <v>0</v>
      </c>
      <c r="AK738" s="45">
        <f t="shared" si="242"/>
        <v>0</v>
      </c>
      <c r="AL738" s="45">
        <f t="shared" si="243"/>
        <v>0</v>
      </c>
      <c r="AM738" s="45">
        <f t="shared" si="244"/>
        <v>0</v>
      </c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</row>
    <row r="739" spans="1:63">
      <c r="A739" s="43"/>
      <c r="B739" s="43"/>
      <c r="C739" s="101"/>
      <c r="D739" s="101"/>
      <c r="E739" s="101"/>
      <c r="F739" s="102"/>
      <c r="G739" s="103"/>
      <c r="H739" s="102"/>
      <c r="I739" s="102"/>
      <c r="J739" s="102"/>
      <c r="K739" s="102"/>
      <c r="L739" s="102" t="e">
        <f>IF(J739="WAT",IF(I739="PS","Pumped Storage","Hydro"),VLOOKUP(J739,Instructions!$E$3:$F$42,2,FALSE))</f>
        <v>#N/A</v>
      </c>
      <c r="M739" s="104"/>
      <c r="N739" s="104"/>
      <c r="O739" s="105"/>
      <c r="P739" s="45"/>
      <c r="Q739" s="45"/>
      <c r="R739" s="45">
        <f t="shared" si="225"/>
        <v>0</v>
      </c>
      <c r="S739" s="45">
        <f t="shared" si="245"/>
        <v>0</v>
      </c>
      <c r="T739" s="45">
        <f t="shared" si="245"/>
        <v>0</v>
      </c>
      <c r="U739" s="45">
        <f t="shared" si="226"/>
        <v>0</v>
      </c>
      <c r="V739" s="45">
        <f t="shared" si="227"/>
        <v>0</v>
      </c>
      <c r="W739" s="45">
        <f t="shared" si="228"/>
        <v>0</v>
      </c>
      <c r="X739" s="45">
        <f t="shared" si="229"/>
        <v>0</v>
      </c>
      <c r="Y739" s="45">
        <f t="shared" si="230"/>
        <v>0</v>
      </c>
      <c r="Z739" s="45">
        <f t="shared" si="231"/>
        <v>0</v>
      </c>
      <c r="AA739" s="45">
        <f t="shared" si="232"/>
        <v>0</v>
      </c>
      <c r="AB739" s="45">
        <f t="shared" si="233"/>
        <v>0</v>
      </c>
      <c r="AC739" s="45">
        <f t="shared" si="234"/>
        <v>0</v>
      </c>
      <c r="AD739" s="45">
        <f t="shared" si="235"/>
        <v>0</v>
      </c>
      <c r="AE739" s="45">
        <f t="shared" si="236"/>
        <v>0</v>
      </c>
      <c r="AF739" s="45">
        <f t="shared" si="237"/>
        <v>0</v>
      </c>
      <c r="AG739" s="45">
        <f t="shared" si="238"/>
        <v>0</v>
      </c>
      <c r="AH739" s="45">
        <f t="shared" si="239"/>
        <v>0</v>
      </c>
      <c r="AI739" s="45">
        <f t="shared" si="240"/>
        <v>0</v>
      </c>
      <c r="AJ739" s="45">
        <f t="shared" si="241"/>
        <v>0</v>
      </c>
      <c r="AK739" s="45">
        <f t="shared" si="242"/>
        <v>0</v>
      </c>
      <c r="AL739" s="45">
        <f t="shared" si="243"/>
        <v>0</v>
      </c>
      <c r="AM739" s="45">
        <f t="shared" si="244"/>
        <v>0</v>
      </c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</row>
    <row r="740" spans="1:63">
      <c r="A740" s="43"/>
      <c r="B740" s="43"/>
      <c r="C740" s="101"/>
      <c r="D740" s="101"/>
      <c r="E740" s="101"/>
      <c r="F740" s="102"/>
      <c r="G740" s="103"/>
      <c r="H740" s="102"/>
      <c r="I740" s="102"/>
      <c r="J740" s="102"/>
      <c r="K740" s="102"/>
      <c r="L740" s="102" t="e">
        <f>IF(J740="WAT",IF(I740="PS","Pumped Storage","Hydro"),VLOOKUP(J740,Instructions!$E$3:$F$42,2,FALSE))</f>
        <v>#N/A</v>
      </c>
      <c r="M740" s="104"/>
      <c r="N740" s="104"/>
      <c r="O740" s="105"/>
      <c r="P740" s="45"/>
      <c r="Q740" s="45"/>
      <c r="R740" s="45">
        <f t="shared" si="225"/>
        <v>0</v>
      </c>
      <c r="S740" s="45">
        <f t="shared" si="245"/>
        <v>0</v>
      </c>
      <c r="T740" s="45">
        <f t="shared" si="245"/>
        <v>0</v>
      </c>
      <c r="U740" s="45">
        <f t="shared" si="226"/>
        <v>0</v>
      </c>
      <c r="V740" s="45">
        <f t="shared" si="227"/>
        <v>0</v>
      </c>
      <c r="W740" s="45">
        <f t="shared" si="228"/>
        <v>0</v>
      </c>
      <c r="X740" s="45">
        <f t="shared" si="229"/>
        <v>0</v>
      </c>
      <c r="Y740" s="45">
        <f t="shared" si="230"/>
        <v>0</v>
      </c>
      <c r="Z740" s="45">
        <f t="shared" si="231"/>
        <v>0</v>
      </c>
      <c r="AA740" s="45">
        <f t="shared" si="232"/>
        <v>0</v>
      </c>
      <c r="AB740" s="45">
        <f t="shared" si="233"/>
        <v>0</v>
      </c>
      <c r="AC740" s="45">
        <f t="shared" si="234"/>
        <v>0</v>
      </c>
      <c r="AD740" s="45">
        <f t="shared" si="235"/>
        <v>0</v>
      </c>
      <c r="AE740" s="45">
        <f t="shared" si="236"/>
        <v>0</v>
      </c>
      <c r="AF740" s="45">
        <f t="shared" si="237"/>
        <v>0</v>
      </c>
      <c r="AG740" s="45">
        <f t="shared" si="238"/>
        <v>0</v>
      </c>
      <c r="AH740" s="45">
        <f t="shared" si="239"/>
        <v>0</v>
      </c>
      <c r="AI740" s="45">
        <f t="shared" si="240"/>
        <v>0</v>
      </c>
      <c r="AJ740" s="45">
        <f t="shared" si="241"/>
        <v>0</v>
      </c>
      <c r="AK740" s="45">
        <f t="shared" si="242"/>
        <v>0</v>
      </c>
      <c r="AL740" s="45">
        <f t="shared" si="243"/>
        <v>0</v>
      </c>
      <c r="AM740" s="45">
        <f t="shared" si="244"/>
        <v>0</v>
      </c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</row>
    <row r="741" spans="1:63">
      <c r="A741" s="43"/>
      <c r="B741" s="43"/>
      <c r="C741" s="101"/>
      <c r="D741" s="101"/>
      <c r="E741" s="101"/>
      <c r="F741" s="102"/>
      <c r="G741" s="103"/>
      <c r="H741" s="102"/>
      <c r="I741" s="102"/>
      <c r="J741" s="102"/>
      <c r="K741" s="102"/>
      <c r="L741" s="102" t="e">
        <f>IF(J741="WAT",IF(I741="PS","Pumped Storage","Hydro"),VLOOKUP(J741,Instructions!$E$3:$F$42,2,FALSE))</f>
        <v>#N/A</v>
      </c>
      <c r="M741" s="104"/>
      <c r="N741" s="104"/>
      <c r="O741" s="105"/>
      <c r="P741" s="45"/>
      <c r="Q741" s="45"/>
      <c r="R741" s="45">
        <f t="shared" si="225"/>
        <v>0</v>
      </c>
      <c r="S741" s="45">
        <f t="shared" si="245"/>
        <v>0</v>
      </c>
      <c r="T741" s="45">
        <f t="shared" si="245"/>
        <v>0</v>
      </c>
      <c r="U741" s="45">
        <f t="shared" si="226"/>
        <v>0</v>
      </c>
      <c r="V741" s="45">
        <f t="shared" si="227"/>
        <v>0</v>
      </c>
      <c r="W741" s="45">
        <f t="shared" si="228"/>
        <v>0</v>
      </c>
      <c r="X741" s="45">
        <f t="shared" si="229"/>
        <v>0</v>
      </c>
      <c r="Y741" s="45">
        <f t="shared" si="230"/>
        <v>0</v>
      </c>
      <c r="Z741" s="45">
        <f t="shared" si="231"/>
        <v>0</v>
      </c>
      <c r="AA741" s="45">
        <f t="shared" si="232"/>
        <v>0</v>
      </c>
      <c r="AB741" s="45">
        <f t="shared" si="233"/>
        <v>0</v>
      </c>
      <c r="AC741" s="45">
        <f t="shared" si="234"/>
        <v>0</v>
      </c>
      <c r="AD741" s="45">
        <f t="shared" si="235"/>
        <v>0</v>
      </c>
      <c r="AE741" s="45">
        <f t="shared" si="236"/>
        <v>0</v>
      </c>
      <c r="AF741" s="45">
        <f t="shared" si="237"/>
        <v>0</v>
      </c>
      <c r="AG741" s="45">
        <f t="shared" si="238"/>
        <v>0</v>
      </c>
      <c r="AH741" s="45">
        <f t="shared" si="239"/>
        <v>0</v>
      </c>
      <c r="AI741" s="45">
        <f t="shared" si="240"/>
        <v>0</v>
      </c>
      <c r="AJ741" s="45">
        <f t="shared" si="241"/>
        <v>0</v>
      </c>
      <c r="AK741" s="45">
        <f t="shared" si="242"/>
        <v>0</v>
      </c>
      <c r="AL741" s="45">
        <f t="shared" si="243"/>
        <v>0</v>
      </c>
      <c r="AM741" s="45">
        <f t="shared" si="244"/>
        <v>0</v>
      </c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</row>
    <row r="742" spans="1:63">
      <c r="A742" s="43"/>
      <c r="B742" s="43"/>
      <c r="C742" s="101"/>
      <c r="D742" s="101"/>
      <c r="E742" s="101"/>
      <c r="F742" s="102"/>
      <c r="G742" s="103"/>
      <c r="H742" s="102"/>
      <c r="I742" s="102"/>
      <c r="J742" s="102"/>
      <c r="K742" s="102"/>
      <c r="L742" s="102" t="e">
        <f>IF(J742="WAT",IF(I742="PS","Pumped Storage","Hydro"),VLOOKUP(J742,Instructions!$E$3:$F$42,2,FALSE))</f>
        <v>#N/A</v>
      </c>
      <c r="M742" s="104"/>
      <c r="N742" s="104"/>
      <c r="O742" s="105"/>
      <c r="P742" s="45"/>
      <c r="Q742" s="45"/>
      <c r="R742" s="45">
        <f t="shared" si="225"/>
        <v>0</v>
      </c>
      <c r="S742" s="45">
        <f t="shared" si="245"/>
        <v>0</v>
      </c>
      <c r="T742" s="45">
        <f t="shared" si="245"/>
        <v>0</v>
      </c>
      <c r="U742" s="45">
        <f t="shared" si="226"/>
        <v>0</v>
      </c>
      <c r="V742" s="45">
        <f t="shared" si="227"/>
        <v>0</v>
      </c>
      <c r="W742" s="45">
        <f t="shared" si="228"/>
        <v>0</v>
      </c>
      <c r="X742" s="45">
        <f t="shared" si="229"/>
        <v>0</v>
      </c>
      <c r="Y742" s="45">
        <f t="shared" si="230"/>
        <v>0</v>
      </c>
      <c r="Z742" s="45">
        <f t="shared" si="231"/>
        <v>0</v>
      </c>
      <c r="AA742" s="45">
        <f t="shared" si="232"/>
        <v>0</v>
      </c>
      <c r="AB742" s="45">
        <f t="shared" si="233"/>
        <v>0</v>
      </c>
      <c r="AC742" s="45">
        <f t="shared" si="234"/>
        <v>0</v>
      </c>
      <c r="AD742" s="45">
        <f t="shared" si="235"/>
        <v>0</v>
      </c>
      <c r="AE742" s="45">
        <f t="shared" si="236"/>
        <v>0</v>
      </c>
      <c r="AF742" s="45">
        <f t="shared" si="237"/>
        <v>0</v>
      </c>
      <c r="AG742" s="45">
        <f t="shared" si="238"/>
        <v>0</v>
      </c>
      <c r="AH742" s="45">
        <f t="shared" si="239"/>
        <v>0</v>
      </c>
      <c r="AI742" s="45">
        <f t="shared" si="240"/>
        <v>0</v>
      </c>
      <c r="AJ742" s="45">
        <f t="shared" si="241"/>
        <v>0</v>
      </c>
      <c r="AK742" s="45">
        <f t="shared" si="242"/>
        <v>0</v>
      </c>
      <c r="AL742" s="45">
        <f t="shared" si="243"/>
        <v>0</v>
      </c>
      <c r="AM742" s="45">
        <f t="shared" si="244"/>
        <v>0</v>
      </c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</row>
    <row r="743" spans="1:63">
      <c r="A743" s="43"/>
      <c r="B743" s="43"/>
      <c r="C743" s="101"/>
      <c r="D743" s="101"/>
      <c r="E743" s="101"/>
      <c r="F743" s="102"/>
      <c r="G743" s="103"/>
      <c r="H743" s="102"/>
      <c r="I743" s="102"/>
      <c r="J743" s="102"/>
      <c r="K743" s="102"/>
      <c r="L743" s="102" t="e">
        <f>IF(J743="WAT",IF(I743="PS","Pumped Storage","Hydro"),VLOOKUP(J743,Instructions!$E$3:$F$42,2,FALSE))</f>
        <v>#N/A</v>
      </c>
      <c r="M743" s="104"/>
      <c r="N743" s="104"/>
      <c r="O743" s="105"/>
      <c r="P743" s="45"/>
      <c r="Q743" s="45"/>
      <c r="R743" s="45">
        <f t="shared" si="225"/>
        <v>0</v>
      </c>
      <c r="S743" s="45">
        <f t="shared" ref="S743:T762" si="246">R743</f>
        <v>0</v>
      </c>
      <c r="T743" s="45">
        <f t="shared" si="246"/>
        <v>0</v>
      </c>
      <c r="U743" s="45">
        <f t="shared" si="226"/>
        <v>0</v>
      </c>
      <c r="V743" s="45">
        <f t="shared" si="227"/>
        <v>0</v>
      </c>
      <c r="W743" s="45">
        <f t="shared" si="228"/>
        <v>0</v>
      </c>
      <c r="X743" s="45">
        <f t="shared" si="229"/>
        <v>0</v>
      </c>
      <c r="Y743" s="45">
        <f t="shared" si="230"/>
        <v>0</v>
      </c>
      <c r="Z743" s="45">
        <f t="shared" si="231"/>
        <v>0</v>
      </c>
      <c r="AA743" s="45">
        <f t="shared" si="232"/>
        <v>0</v>
      </c>
      <c r="AB743" s="45">
        <f t="shared" si="233"/>
        <v>0</v>
      </c>
      <c r="AC743" s="45">
        <f t="shared" si="234"/>
        <v>0</v>
      </c>
      <c r="AD743" s="45">
        <f t="shared" si="235"/>
        <v>0</v>
      </c>
      <c r="AE743" s="45">
        <f t="shared" si="236"/>
        <v>0</v>
      </c>
      <c r="AF743" s="45">
        <f t="shared" si="237"/>
        <v>0</v>
      </c>
      <c r="AG743" s="45">
        <f t="shared" si="238"/>
        <v>0</v>
      </c>
      <c r="AH743" s="45">
        <f t="shared" si="239"/>
        <v>0</v>
      </c>
      <c r="AI743" s="45">
        <f t="shared" si="240"/>
        <v>0</v>
      </c>
      <c r="AJ743" s="45">
        <f t="shared" si="241"/>
        <v>0</v>
      </c>
      <c r="AK743" s="45">
        <f t="shared" si="242"/>
        <v>0</v>
      </c>
      <c r="AL743" s="45">
        <f t="shared" si="243"/>
        <v>0</v>
      </c>
      <c r="AM743" s="45">
        <f t="shared" si="244"/>
        <v>0</v>
      </c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</row>
    <row r="744" spans="1:63">
      <c r="A744" s="43"/>
      <c r="B744" s="43"/>
      <c r="C744" s="101"/>
      <c r="D744" s="101"/>
      <c r="E744" s="101"/>
      <c r="F744" s="102"/>
      <c r="G744" s="103"/>
      <c r="H744" s="102"/>
      <c r="I744" s="102"/>
      <c r="J744" s="102"/>
      <c r="K744" s="102"/>
      <c r="L744" s="102" t="e">
        <f>IF(J744="WAT",IF(I744="PS","Pumped Storage","Hydro"),VLOOKUP(J744,Instructions!$E$3:$F$42,2,FALSE))</f>
        <v>#N/A</v>
      </c>
      <c r="M744" s="104"/>
      <c r="N744" s="104"/>
      <c r="O744" s="105"/>
      <c r="P744" s="45"/>
      <c r="Q744" s="45"/>
      <c r="R744" s="45">
        <f t="shared" si="225"/>
        <v>0</v>
      </c>
      <c r="S744" s="45">
        <f t="shared" si="246"/>
        <v>0</v>
      </c>
      <c r="T744" s="45">
        <f t="shared" si="246"/>
        <v>0</v>
      </c>
      <c r="U744" s="45">
        <f t="shared" si="226"/>
        <v>0</v>
      </c>
      <c r="V744" s="45">
        <f t="shared" si="227"/>
        <v>0</v>
      </c>
      <c r="W744" s="45">
        <f t="shared" si="228"/>
        <v>0</v>
      </c>
      <c r="X744" s="45">
        <f t="shared" si="229"/>
        <v>0</v>
      </c>
      <c r="Y744" s="45">
        <f t="shared" si="230"/>
        <v>0</v>
      </c>
      <c r="Z744" s="45">
        <f t="shared" si="231"/>
        <v>0</v>
      </c>
      <c r="AA744" s="45">
        <f t="shared" si="232"/>
        <v>0</v>
      </c>
      <c r="AB744" s="45">
        <f t="shared" si="233"/>
        <v>0</v>
      </c>
      <c r="AC744" s="45">
        <f t="shared" si="234"/>
        <v>0</v>
      </c>
      <c r="AD744" s="45">
        <f t="shared" si="235"/>
        <v>0</v>
      </c>
      <c r="AE744" s="45">
        <f t="shared" si="236"/>
        <v>0</v>
      </c>
      <c r="AF744" s="45">
        <f t="shared" si="237"/>
        <v>0</v>
      </c>
      <c r="AG744" s="45">
        <f t="shared" si="238"/>
        <v>0</v>
      </c>
      <c r="AH744" s="45">
        <f t="shared" si="239"/>
        <v>0</v>
      </c>
      <c r="AI744" s="45">
        <f t="shared" si="240"/>
        <v>0</v>
      </c>
      <c r="AJ744" s="45">
        <f t="shared" si="241"/>
        <v>0</v>
      </c>
      <c r="AK744" s="45">
        <f t="shared" si="242"/>
        <v>0</v>
      </c>
      <c r="AL744" s="45">
        <f t="shared" si="243"/>
        <v>0</v>
      </c>
      <c r="AM744" s="45">
        <f t="shared" si="244"/>
        <v>0</v>
      </c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</row>
    <row r="745" spans="1:63">
      <c r="A745" s="43"/>
      <c r="B745" s="43"/>
      <c r="C745" s="101"/>
      <c r="D745" s="101"/>
      <c r="E745" s="101"/>
      <c r="F745" s="102"/>
      <c r="G745" s="103"/>
      <c r="H745" s="102"/>
      <c r="I745" s="102"/>
      <c r="J745" s="102"/>
      <c r="K745" s="102"/>
      <c r="L745" s="102" t="e">
        <f>IF(J745="WAT",IF(I745="PS","Pumped Storage","Hydro"),VLOOKUP(J745,Instructions!$E$3:$F$42,2,FALSE))</f>
        <v>#N/A</v>
      </c>
      <c r="M745" s="104"/>
      <c r="N745" s="104"/>
      <c r="O745" s="105"/>
      <c r="P745" s="45"/>
      <c r="Q745" s="45"/>
      <c r="R745" s="45">
        <f t="shared" si="225"/>
        <v>0</v>
      </c>
      <c r="S745" s="45">
        <f t="shared" si="246"/>
        <v>0</v>
      </c>
      <c r="T745" s="45">
        <f t="shared" si="246"/>
        <v>0</v>
      </c>
      <c r="U745" s="45">
        <f t="shared" si="226"/>
        <v>0</v>
      </c>
      <c r="V745" s="45">
        <f t="shared" si="227"/>
        <v>0</v>
      </c>
      <c r="W745" s="45">
        <f t="shared" si="228"/>
        <v>0</v>
      </c>
      <c r="X745" s="45">
        <f t="shared" si="229"/>
        <v>0</v>
      </c>
      <c r="Y745" s="45">
        <f t="shared" si="230"/>
        <v>0</v>
      </c>
      <c r="Z745" s="45">
        <f t="shared" si="231"/>
        <v>0</v>
      </c>
      <c r="AA745" s="45">
        <f t="shared" si="232"/>
        <v>0</v>
      </c>
      <c r="AB745" s="45">
        <f t="shared" si="233"/>
        <v>0</v>
      </c>
      <c r="AC745" s="45">
        <f t="shared" si="234"/>
        <v>0</v>
      </c>
      <c r="AD745" s="45">
        <f t="shared" si="235"/>
        <v>0</v>
      </c>
      <c r="AE745" s="45">
        <f t="shared" si="236"/>
        <v>0</v>
      </c>
      <c r="AF745" s="45">
        <f t="shared" si="237"/>
        <v>0</v>
      </c>
      <c r="AG745" s="45">
        <f t="shared" si="238"/>
        <v>0</v>
      </c>
      <c r="AH745" s="45">
        <f t="shared" si="239"/>
        <v>0</v>
      </c>
      <c r="AI745" s="45">
        <f t="shared" si="240"/>
        <v>0</v>
      </c>
      <c r="AJ745" s="45">
        <f t="shared" si="241"/>
        <v>0</v>
      </c>
      <c r="AK745" s="45">
        <f t="shared" si="242"/>
        <v>0</v>
      </c>
      <c r="AL745" s="45">
        <f t="shared" si="243"/>
        <v>0</v>
      </c>
      <c r="AM745" s="45">
        <f t="shared" si="244"/>
        <v>0</v>
      </c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</row>
    <row r="746" spans="1:63">
      <c r="A746" s="43"/>
      <c r="B746" s="43"/>
      <c r="C746" s="101"/>
      <c r="D746" s="101"/>
      <c r="E746" s="101"/>
      <c r="F746" s="102"/>
      <c r="G746" s="103"/>
      <c r="H746" s="102"/>
      <c r="I746" s="102"/>
      <c r="J746" s="102"/>
      <c r="K746" s="102"/>
      <c r="L746" s="102" t="e">
        <f>IF(J746="WAT",IF(I746="PS","Pumped Storage","Hydro"),VLOOKUP(J746,Instructions!$E$3:$F$42,2,FALSE))</f>
        <v>#N/A</v>
      </c>
      <c r="M746" s="104"/>
      <c r="N746" s="104"/>
      <c r="O746" s="105"/>
      <c r="P746" s="45"/>
      <c r="Q746" s="45"/>
      <c r="R746" s="45">
        <f t="shared" si="225"/>
        <v>0</v>
      </c>
      <c r="S746" s="45">
        <f t="shared" si="246"/>
        <v>0</v>
      </c>
      <c r="T746" s="45">
        <f t="shared" si="246"/>
        <v>0</v>
      </c>
      <c r="U746" s="45">
        <f t="shared" si="226"/>
        <v>0</v>
      </c>
      <c r="V746" s="45">
        <f t="shared" si="227"/>
        <v>0</v>
      </c>
      <c r="W746" s="45">
        <f t="shared" si="228"/>
        <v>0</v>
      </c>
      <c r="X746" s="45">
        <f t="shared" si="229"/>
        <v>0</v>
      </c>
      <c r="Y746" s="45">
        <f t="shared" si="230"/>
        <v>0</v>
      </c>
      <c r="Z746" s="45">
        <f t="shared" si="231"/>
        <v>0</v>
      </c>
      <c r="AA746" s="45">
        <f t="shared" si="232"/>
        <v>0</v>
      </c>
      <c r="AB746" s="45">
        <f t="shared" si="233"/>
        <v>0</v>
      </c>
      <c r="AC746" s="45">
        <f t="shared" si="234"/>
        <v>0</v>
      </c>
      <c r="AD746" s="45">
        <f t="shared" si="235"/>
        <v>0</v>
      </c>
      <c r="AE746" s="45">
        <f t="shared" si="236"/>
        <v>0</v>
      </c>
      <c r="AF746" s="45">
        <f t="shared" si="237"/>
        <v>0</v>
      </c>
      <c r="AG746" s="45">
        <f t="shared" si="238"/>
        <v>0</v>
      </c>
      <c r="AH746" s="45">
        <f t="shared" si="239"/>
        <v>0</v>
      </c>
      <c r="AI746" s="45">
        <f t="shared" si="240"/>
        <v>0</v>
      </c>
      <c r="AJ746" s="45">
        <f t="shared" si="241"/>
        <v>0</v>
      </c>
      <c r="AK746" s="45">
        <f t="shared" si="242"/>
        <v>0</v>
      </c>
      <c r="AL746" s="45">
        <f t="shared" si="243"/>
        <v>0</v>
      </c>
      <c r="AM746" s="45">
        <f t="shared" si="244"/>
        <v>0</v>
      </c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</row>
    <row r="747" spans="1:63">
      <c r="A747" s="43"/>
      <c r="B747" s="43"/>
      <c r="C747" s="101"/>
      <c r="D747" s="101"/>
      <c r="E747" s="101"/>
      <c r="F747" s="102"/>
      <c r="G747" s="103"/>
      <c r="H747" s="102"/>
      <c r="I747" s="102"/>
      <c r="J747" s="102"/>
      <c r="K747" s="102"/>
      <c r="L747" s="102" t="e">
        <f>IF(J747="WAT",IF(I747="PS","Pumped Storage","Hydro"),VLOOKUP(J747,Instructions!$E$3:$F$42,2,FALSE))</f>
        <v>#N/A</v>
      </c>
      <c r="M747" s="104"/>
      <c r="N747" s="104"/>
      <c r="O747" s="105"/>
      <c r="P747" s="45"/>
      <c r="Q747" s="45"/>
      <c r="R747" s="45">
        <f t="shared" si="225"/>
        <v>0</v>
      </c>
      <c r="S747" s="45">
        <f t="shared" si="246"/>
        <v>0</v>
      </c>
      <c r="T747" s="45">
        <f t="shared" si="246"/>
        <v>0</v>
      </c>
      <c r="U747" s="45">
        <f t="shared" si="226"/>
        <v>0</v>
      </c>
      <c r="V747" s="45">
        <f t="shared" si="227"/>
        <v>0</v>
      </c>
      <c r="W747" s="45">
        <f t="shared" si="228"/>
        <v>0</v>
      </c>
      <c r="X747" s="45">
        <f t="shared" si="229"/>
        <v>0</v>
      </c>
      <c r="Y747" s="45">
        <f t="shared" si="230"/>
        <v>0</v>
      </c>
      <c r="Z747" s="45">
        <f t="shared" si="231"/>
        <v>0</v>
      </c>
      <c r="AA747" s="45">
        <f t="shared" si="232"/>
        <v>0</v>
      </c>
      <c r="AB747" s="45">
        <f t="shared" si="233"/>
        <v>0</v>
      </c>
      <c r="AC747" s="45">
        <f t="shared" si="234"/>
        <v>0</v>
      </c>
      <c r="AD747" s="45">
        <f t="shared" si="235"/>
        <v>0</v>
      </c>
      <c r="AE747" s="45">
        <f t="shared" si="236"/>
        <v>0</v>
      </c>
      <c r="AF747" s="45">
        <f t="shared" si="237"/>
        <v>0</v>
      </c>
      <c r="AG747" s="45">
        <f t="shared" si="238"/>
        <v>0</v>
      </c>
      <c r="AH747" s="45">
        <f t="shared" si="239"/>
        <v>0</v>
      </c>
      <c r="AI747" s="45">
        <f t="shared" si="240"/>
        <v>0</v>
      </c>
      <c r="AJ747" s="45">
        <f t="shared" si="241"/>
        <v>0</v>
      </c>
      <c r="AK747" s="45">
        <f t="shared" si="242"/>
        <v>0</v>
      </c>
      <c r="AL747" s="45">
        <f t="shared" si="243"/>
        <v>0</v>
      </c>
      <c r="AM747" s="45">
        <f t="shared" si="244"/>
        <v>0</v>
      </c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</row>
    <row r="748" spans="1:63">
      <c r="A748" s="43"/>
      <c r="B748" s="43"/>
      <c r="C748" s="101"/>
      <c r="D748" s="101"/>
      <c r="E748" s="101"/>
      <c r="F748" s="102"/>
      <c r="G748" s="103"/>
      <c r="H748" s="102"/>
      <c r="I748" s="102"/>
      <c r="J748" s="102"/>
      <c r="K748" s="102"/>
      <c r="L748" s="102" t="e">
        <f>IF(J748="WAT",IF(I748="PS","Pumped Storage","Hydro"),VLOOKUP(J748,Instructions!$E$3:$F$42,2,FALSE))</f>
        <v>#N/A</v>
      </c>
      <c r="M748" s="104"/>
      <c r="N748" s="104"/>
      <c r="O748" s="105"/>
      <c r="P748" s="45"/>
      <c r="Q748" s="45"/>
      <c r="R748" s="45">
        <f t="shared" si="225"/>
        <v>0</v>
      </c>
      <c r="S748" s="45">
        <f t="shared" si="246"/>
        <v>0</v>
      </c>
      <c r="T748" s="45">
        <f t="shared" si="246"/>
        <v>0</v>
      </c>
      <c r="U748" s="45">
        <f t="shared" si="226"/>
        <v>0</v>
      </c>
      <c r="V748" s="45">
        <f t="shared" si="227"/>
        <v>0</v>
      </c>
      <c r="W748" s="45">
        <f t="shared" si="228"/>
        <v>0</v>
      </c>
      <c r="X748" s="45">
        <f t="shared" si="229"/>
        <v>0</v>
      </c>
      <c r="Y748" s="45">
        <f t="shared" si="230"/>
        <v>0</v>
      </c>
      <c r="Z748" s="45">
        <f t="shared" si="231"/>
        <v>0</v>
      </c>
      <c r="AA748" s="45">
        <f t="shared" si="232"/>
        <v>0</v>
      </c>
      <c r="AB748" s="45">
        <f t="shared" si="233"/>
        <v>0</v>
      </c>
      <c r="AC748" s="45">
        <f t="shared" si="234"/>
        <v>0</v>
      </c>
      <c r="AD748" s="45">
        <f t="shared" si="235"/>
        <v>0</v>
      </c>
      <c r="AE748" s="45">
        <f t="shared" si="236"/>
        <v>0</v>
      </c>
      <c r="AF748" s="45">
        <f t="shared" si="237"/>
        <v>0</v>
      </c>
      <c r="AG748" s="45">
        <f t="shared" si="238"/>
        <v>0</v>
      </c>
      <c r="AH748" s="45">
        <f t="shared" si="239"/>
        <v>0</v>
      </c>
      <c r="AI748" s="45">
        <f t="shared" si="240"/>
        <v>0</v>
      </c>
      <c r="AJ748" s="45">
        <f t="shared" si="241"/>
        <v>0</v>
      </c>
      <c r="AK748" s="45">
        <f t="shared" si="242"/>
        <v>0</v>
      </c>
      <c r="AL748" s="45">
        <f t="shared" si="243"/>
        <v>0</v>
      </c>
      <c r="AM748" s="45">
        <f t="shared" si="244"/>
        <v>0</v>
      </c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</row>
    <row r="749" spans="1:63">
      <c r="A749" s="43"/>
      <c r="B749" s="43"/>
      <c r="C749" s="101"/>
      <c r="D749" s="101"/>
      <c r="E749" s="101"/>
      <c r="F749" s="102"/>
      <c r="G749" s="103"/>
      <c r="H749" s="102"/>
      <c r="I749" s="102"/>
      <c r="J749" s="102"/>
      <c r="K749" s="102"/>
      <c r="L749" s="102" t="e">
        <f>IF(J749="WAT",IF(I749="PS","Pumped Storage","Hydro"),VLOOKUP(J749,Instructions!$E$3:$F$42,2,FALSE))</f>
        <v>#N/A</v>
      </c>
      <c r="M749" s="104"/>
      <c r="N749" s="104"/>
      <c r="O749" s="105"/>
      <c r="P749" s="45"/>
      <c r="Q749" s="45"/>
      <c r="R749" s="45">
        <f t="shared" si="225"/>
        <v>0</v>
      </c>
      <c r="S749" s="45">
        <f t="shared" si="246"/>
        <v>0</v>
      </c>
      <c r="T749" s="45">
        <f t="shared" si="246"/>
        <v>0</v>
      </c>
      <c r="U749" s="45">
        <f t="shared" si="226"/>
        <v>0</v>
      </c>
      <c r="V749" s="45">
        <f t="shared" si="227"/>
        <v>0</v>
      </c>
      <c r="W749" s="45">
        <f t="shared" si="228"/>
        <v>0</v>
      </c>
      <c r="X749" s="45">
        <f t="shared" si="229"/>
        <v>0</v>
      </c>
      <c r="Y749" s="45">
        <f t="shared" si="230"/>
        <v>0</v>
      </c>
      <c r="Z749" s="45">
        <f t="shared" si="231"/>
        <v>0</v>
      </c>
      <c r="AA749" s="45">
        <f t="shared" si="232"/>
        <v>0</v>
      </c>
      <c r="AB749" s="45">
        <f t="shared" si="233"/>
        <v>0</v>
      </c>
      <c r="AC749" s="45">
        <f t="shared" si="234"/>
        <v>0</v>
      </c>
      <c r="AD749" s="45">
        <f t="shared" si="235"/>
        <v>0</v>
      </c>
      <c r="AE749" s="45">
        <f t="shared" si="236"/>
        <v>0</v>
      </c>
      <c r="AF749" s="45">
        <f t="shared" si="237"/>
        <v>0</v>
      </c>
      <c r="AG749" s="45">
        <f t="shared" si="238"/>
        <v>0</v>
      </c>
      <c r="AH749" s="45">
        <f t="shared" si="239"/>
        <v>0</v>
      </c>
      <c r="AI749" s="45">
        <f t="shared" si="240"/>
        <v>0</v>
      </c>
      <c r="AJ749" s="45">
        <f t="shared" si="241"/>
        <v>0</v>
      </c>
      <c r="AK749" s="45">
        <f t="shared" si="242"/>
        <v>0</v>
      </c>
      <c r="AL749" s="45">
        <f t="shared" si="243"/>
        <v>0</v>
      </c>
      <c r="AM749" s="45">
        <f t="shared" si="244"/>
        <v>0</v>
      </c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</row>
    <row r="750" spans="1:63">
      <c r="A750" s="43"/>
      <c r="B750" s="43"/>
      <c r="C750" s="101"/>
      <c r="D750" s="101"/>
      <c r="E750" s="101"/>
      <c r="F750" s="102"/>
      <c r="G750" s="103"/>
      <c r="H750" s="102"/>
      <c r="I750" s="102"/>
      <c r="J750" s="102"/>
      <c r="K750" s="102"/>
      <c r="L750" s="102" t="e">
        <f>IF(J750="WAT",IF(I750="PS","Pumped Storage","Hydro"),VLOOKUP(J750,Instructions!$E$3:$F$42,2,FALSE))</f>
        <v>#N/A</v>
      </c>
      <c r="M750" s="104"/>
      <c r="N750" s="104"/>
      <c r="O750" s="105"/>
      <c r="P750" s="45"/>
      <c r="Q750" s="45"/>
      <c r="R750" s="45">
        <f t="shared" si="225"/>
        <v>0</v>
      </c>
      <c r="S750" s="45">
        <f t="shared" si="246"/>
        <v>0</v>
      </c>
      <c r="T750" s="45">
        <f t="shared" si="246"/>
        <v>0</v>
      </c>
      <c r="U750" s="45">
        <f t="shared" si="226"/>
        <v>0</v>
      </c>
      <c r="V750" s="45">
        <f t="shared" si="227"/>
        <v>0</v>
      </c>
      <c r="W750" s="45">
        <f t="shared" si="228"/>
        <v>0</v>
      </c>
      <c r="X750" s="45">
        <f t="shared" si="229"/>
        <v>0</v>
      </c>
      <c r="Y750" s="45">
        <f t="shared" si="230"/>
        <v>0</v>
      </c>
      <c r="Z750" s="45">
        <f t="shared" si="231"/>
        <v>0</v>
      </c>
      <c r="AA750" s="45">
        <f t="shared" si="232"/>
        <v>0</v>
      </c>
      <c r="AB750" s="45">
        <f t="shared" si="233"/>
        <v>0</v>
      </c>
      <c r="AC750" s="45">
        <f t="shared" si="234"/>
        <v>0</v>
      </c>
      <c r="AD750" s="45">
        <f t="shared" si="235"/>
        <v>0</v>
      </c>
      <c r="AE750" s="45">
        <f t="shared" si="236"/>
        <v>0</v>
      </c>
      <c r="AF750" s="45">
        <f t="shared" si="237"/>
        <v>0</v>
      </c>
      <c r="AG750" s="45">
        <f t="shared" si="238"/>
        <v>0</v>
      </c>
      <c r="AH750" s="45">
        <f t="shared" si="239"/>
        <v>0</v>
      </c>
      <c r="AI750" s="45">
        <f t="shared" si="240"/>
        <v>0</v>
      </c>
      <c r="AJ750" s="45">
        <f t="shared" si="241"/>
        <v>0</v>
      </c>
      <c r="AK750" s="45">
        <f t="shared" si="242"/>
        <v>0</v>
      </c>
      <c r="AL750" s="45">
        <f t="shared" si="243"/>
        <v>0</v>
      </c>
      <c r="AM750" s="45">
        <f t="shared" si="244"/>
        <v>0</v>
      </c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</row>
    <row r="751" spans="1:63">
      <c r="A751" s="43"/>
      <c r="B751" s="43"/>
      <c r="C751" s="101"/>
      <c r="D751" s="101"/>
      <c r="E751" s="101"/>
      <c r="F751" s="102"/>
      <c r="G751" s="103"/>
      <c r="H751" s="102"/>
      <c r="I751" s="102"/>
      <c r="J751" s="102"/>
      <c r="K751" s="102"/>
      <c r="L751" s="102" t="e">
        <f>IF(J751="WAT",IF(I751="PS","Pumped Storage","Hydro"),VLOOKUP(J751,Instructions!$E$3:$F$42,2,FALSE))</f>
        <v>#N/A</v>
      </c>
      <c r="M751" s="104"/>
      <c r="N751" s="104"/>
      <c r="O751" s="105"/>
      <c r="P751" s="45"/>
      <c r="Q751" s="45"/>
      <c r="R751" s="45">
        <f t="shared" si="225"/>
        <v>0</v>
      </c>
      <c r="S751" s="45">
        <f t="shared" si="246"/>
        <v>0</v>
      </c>
      <c r="T751" s="45">
        <f t="shared" si="246"/>
        <v>0</v>
      </c>
      <c r="U751" s="45">
        <f t="shared" si="226"/>
        <v>0</v>
      </c>
      <c r="V751" s="45">
        <f t="shared" si="227"/>
        <v>0</v>
      </c>
      <c r="W751" s="45">
        <f t="shared" si="228"/>
        <v>0</v>
      </c>
      <c r="X751" s="45">
        <f t="shared" si="229"/>
        <v>0</v>
      </c>
      <c r="Y751" s="45">
        <f t="shared" si="230"/>
        <v>0</v>
      </c>
      <c r="Z751" s="45">
        <f t="shared" si="231"/>
        <v>0</v>
      </c>
      <c r="AA751" s="45">
        <f t="shared" si="232"/>
        <v>0</v>
      </c>
      <c r="AB751" s="45">
        <f t="shared" si="233"/>
        <v>0</v>
      </c>
      <c r="AC751" s="45">
        <f t="shared" si="234"/>
        <v>0</v>
      </c>
      <c r="AD751" s="45">
        <f t="shared" si="235"/>
        <v>0</v>
      </c>
      <c r="AE751" s="45">
        <f t="shared" si="236"/>
        <v>0</v>
      </c>
      <c r="AF751" s="45">
        <f t="shared" si="237"/>
        <v>0</v>
      </c>
      <c r="AG751" s="45">
        <f t="shared" si="238"/>
        <v>0</v>
      </c>
      <c r="AH751" s="45">
        <f t="shared" si="239"/>
        <v>0</v>
      </c>
      <c r="AI751" s="45">
        <f t="shared" si="240"/>
        <v>0</v>
      </c>
      <c r="AJ751" s="45">
        <f t="shared" si="241"/>
        <v>0</v>
      </c>
      <c r="AK751" s="45">
        <f t="shared" si="242"/>
        <v>0</v>
      </c>
      <c r="AL751" s="45">
        <f t="shared" si="243"/>
        <v>0</v>
      </c>
      <c r="AM751" s="45">
        <f t="shared" si="244"/>
        <v>0</v>
      </c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</row>
    <row r="752" spans="1:63">
      <c r="A752" s="43"/>
      <c r="B752" s="43"/>
      <c r="C752" s="101"/>
      <c r="D752" s="101"/>
      <c r="E752" s="101"/>
      <c r="F752" s="102"/>
      <c r="G752" s="103"/>
      <c r="H752" s="102"/>
      <c r="I752" s="102"/>
      <c r="J752" s="102"/>
      <c r="K752" s="102"/>
      <c r="L752" s="102" t="e">
        <f>IF(J752="WAT",IF(I752="PS","Pumped Storage","Hydro"),VLOOKUP(J752,Instructions!$E$3:$F$42,2,FALSE))</f>
        <v>#N/A</v>
      </c>
      <c r="M752" s="104"/>
      <c r="N752" s="104"/>
      <c r="O752" s="105"/>
      <c r="P752" s="45"/>
      <c r="Q752" s="45"/>
      <c r="R752" s="45">
        <f t="shared" si="225"/>
        <v>0</v>
      </c>
      <c r="S752" s="45">
        <f t="shared" si="246"/>
        <v>0</v>
      </c>
      <c r="T752" s="45">
        <f t="shared" si="246"/>
        <v>0</v>
      </c>
      <c r="U752" s="45">
        <f t="shared" si="226"/>
        <v>0</v>
      </c>
      <c r="V752" s="45">
        <f t="shared" si="227"/>
        <v>0</v>
      </c>
      <c r="W752" s="45">
        <f t="shared" si="228"/>
        <v>0</v>
      </c>
      <c r="X752" s="45">
        <f t="shared" si="229"/>
        <v>0</v>
      </c>
      <c r="Y752" s="45">
        <f t="shared" si="230"/>
        <v>0</v>
      </c>
      <c r="Z752" s="45">
        <f t="shared" si="231"/>
        <v>0</v>
      </c>
      <c r="AA752" s="45">
        <f t="shared" si="232"/>
        <v>0</v>
      </c>
      <c r="AB752" s="45">
        <f t="shared" si="233"/>
        <v>0</v>
      </c>
      <c r="AC752" s="45">
        <f t="shared" si="234"/>
        <v>0</v>
      </c>
      <c r="AD752" s="45">
        <f t="shared" si="235"/>
        <v>0</v>
      </c>
      <c r="AE752" s="45">
        <f t="shared" si="236"/>
        <v>0</v>
      </c>
      <c r="AF752" s="45">
        <f t="shared" si="237"/>
        <v>0</v>
      </c>
      <c r="AG752" s="45">
        <f t="shared" si="238"/>
        <v>0</v>
      </c>
      <c r="AH752" s="45">
        <f t="shared" si="239"/>
        <v>0</v>
      </c>
      <c r="AI752" s="45">
        <f t="shared" si="240"/>
        <v>0</v>
      </c>
      <c r="AJ752" s="45">
        <f t="shared" si="241"/>
        <v>0</v>
      </c>
      <c r="AK752" s="45">
        <f t="shared" si="242"/>
        <v>0</v>
      </c>
      <c r="AL752" s="45">
        <f t="shared" si="243"/>
        <v>0</v>
      </c>
      <c r="AM752" s="45">
        <f t="shared" si="244"/>
        <v>0</v>
      </c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</row>
    <row r="753" spans="1:63">
      <c r="A753" s="43"/>
      <c r="B753" s="43"/>
      <c r="C753" s="101"/>
      <c r="D753" s="101"/>
      <c r="E753" s="101"/>
      <c r="F753" s="102"/>
      <c r="G753" s="103"/>
      <c r="H753" s="102"/>
      <c r="I753" s="102"/>
      <c r="J753" s="102"/>
      <c r="K753" s="102"/>
      <c r="L753" s="102" t="e">
        <f>IF(J753="WAT",IF(I753="PS","Pumped Storage","Hydro"),VLOOKUP(J753,Instructions!$E$3:$F$42,2,FALSE))</f>
        <v>#N/A</v>
      </c>
      <c r="M753" s="104"/>
      <c r="N753" s="104"/>
      <c r="O753" s="105"/>
      <c r="P753" s="45"/>
      <c r="Q753" s="45"/>
      <c r="R753" s="45">
        <f t="shared" si="225"/>
        <v>0</v>
      </c>
      <c r="S753" s="45">
        <f t="shared" si="246"/>
        <v>0</v>
      </c>
      <c r="T753" s="45">
        <f t="shared" si="246"/>
        <v>0</v>
      </c>
      <c r="U753" s="45">
        <f t="shared" si="226"/>
        <v>0</v>
      </c>
      <c r="V753" s="45">
        <f t="shared" si="227"/>
        <v>0</v>
      </c>
      <c r="W753" s="45">
        <f t="shared" si="228"/>
        <v>0</v>
      </c>
      <c r="X753" s="45">
        <f t="shared" si="229"/>
        <v>0</v>
      </c>
      <c r="Y753" s="45">
        <f t="shared" si="230"/>
        <v>0</v>
      </c>
      <c r="Z753" s="45">
        <f t="shared" si="231"/>
        <v>0</v>
      </c>
      <c r="AA753" s="45">
        <f t="shared" si="232"/>
        <v>0</v>
      </c>
      <c r="AB753" s="45">
        <f t="shared" si="233"/>
        <v>0</v>
      </c>
      <c r="AC753" s="45">
        <f t="shared" si="234"/>
        <v>0</v>
      </c>
      <c r="AD753" s="45">
        <f t="shared" si="235"/>
        <v>0</v>
      </c>
      <c r="AE753" s="45">
        <f t="shared" si="236"/>
        <v>0</v>
      </c>
      <c r="AF753" s="45">
        <f t="shared" si="237"/>
        <v>0</v>
      </c>
      <c r="AG753" s="45">
        <f t="shared" si="238"/>
        <v>0</v>
      </c>
      <c r="AH753" s="45">
        <f t="shared" si="239"/>
        <v>0</v>
      </c>
      <c r="AI753" s="45">
        <f t="shared" si="240"/>
        <v>0</v>
      </c>
      <c r="AJ753" s="45">
        <f t="shared" si="241"/>
        <v>0</v>
      </c>
      <c r="AK753" s="45">
        <f t="shared" si="242"/>
        <v>0</v>
      </c>
      <c r="AL753" s="45">
        <f t="shared" si="243"/>
        <v>0</v>
      </c>
      <c r="AM753" s="45">
        <f t="shared" si="244"/>
        <v>0</v>
      </c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</row>
    <row r="754" spans="1:63">
      <c r="A754" s="43"/>
      <c r="B754" s="43"/>
      <c r="C754" s="101"/>
      <c r="D754" s="101"/>
      <c r="E754" s="101"/>
      <c r="F754" s="102"/>
      <c r="G754" s="103"/>
      <c r="H754" s="102"/>
      <c r="I754" s="102"/>
      <c r="J754" s="102"/>
      <c r="K754" s="102"/>
      <c r="L754" s="102" t="e">
        <f>IF(J754="WAT",IF(I754="PS","Pumped Storage","Hydro"),VLOOKUP(J754,Instructions!$E$3:$F$42,2,FALSE))</f>
        <v>#N/A</v>
      </c>
      <c r="M754" s="104"/>
      <c r="N754" s="104"/>
      <c r="O754" s="105"/>
      <c r="P754" s="45"/>
      <c r="Q754" s="45"/>
      <c r="R754" s="45">
        <f t="shared" si="225"/>
        <v>0</v>
      </c>
      <c r="S754" s="45">
        <f t="shared" si="246"/>
        <v>0</v>
      </c>
      <c r="T754" s="45">
        <f t="shared" si="246"/>
        <v>0</v>
      </c>
      <c r="U754" s="45">
        <f t="shared" si="226"/>
        <v>0</v>
      </c>
      <c r="V754" s="45">
        <f t="shared" si="227"/>
        <v>0</v>
      </c>
      <c r="W754" s="45">
        <f t="shared" si="228"/>
        <v>0</v>
      </c>
      <c r="X754" s="45">
        <f t="shared" si="229"/>
        <v>0</v>
      </c>
      <c r="Y754" s="45">
        <f t="shared" si="230"/>
        <v>0</v>
      </c>
      <c r="Z754" s="45">
        <f t="shared" si="231"/>
        <v>0</v>
      </c>
      <c r="AA754" s="45">
        <f t="shared" si="232"/>
        <v>0</v>
      </c>
      <c r="AB754" s="45">
        <f t="shared" si="233"/>
        <v>0</v>
      </c>
      <c r="AC754" s="45">
        <f t="shared" si="234"/>
        <v>0</v>
      </c>
      <c r="AD754" s="45">
        <f t="shared" si="235"/>
        <v>0</v>
      </c>
      <c r="AE754" s="45">
        <f t="shared" si="236"/>
        <v>0</v>
      </c>
      <c r="AF754" s="45">
        <f t="shared" si="237"/>
        <v>0</v>
      </c>
      <c r="AG754" s="45">
        <f t="shared" si="238"/>
        <v>0</v>
      </c>
      <c r="AH754" s="45">
        <f t="shared" si="239"/>
        <v>0</v>
      </c>
      <c r="AI754" s="45">
        <f t="shared" si="240"/>
        <v>0</v>
      </c>
      <c r="AJ754" s="45">
        <f t="shared" si="241"/>
        <v>0</v>
      </c>
      <c r="AK754" s="45">
        <f t="shared" si="242"/>
        <v>0</v>
      </c>
      <c r="AL754" s="45">
        <f t="shared" si="243"/>
        <v>0</v>
      </c>
      <c r="AM754" s="45">
        <f t="shared" si="244"/>
        <v>0</v>
      </c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</row>
    <row r="755" spans="1:63">
      <c r="A755" s="43"/>
      <c r="B755" s="43"/>
      <c r="C755" s="101"/>
      <c r="D755" s="101"/>
      <c r="E755" s="101"/>
      <c r="F755" s="102"/>
      <c r="G755" s="103"/>
      <c r="H755" s="102"/>
      <c r="I755" s="102"/>
      <c r="J755" s="102"/>
      <c r="K755" s="102"/>
      <c r="L755" s="102" t="e">
        <f>IF(J755="WAT",IF(I755="PS","Pumped Storage","Hydro"),VLOOKUP(J755,Instructions!$E$3:$F$42,2,FALSE))</f>
        <v>#N/A</v>
      </c>
      <c r="M755" s="104"/>
      <c r="N755" s="104"/>
      <c r="O755" s="105"/>
      <c r="P755" s="45"/>
      <c r="Q755" s="45"/>
      <c r="R755" s="45">
        <f t="shared" si="225"/>
        <v>0</v>
      </c>
      <c r="S755" s="45">
        <f t="shared" si="246"/>
        <v>0</v>
      </c>
      <c r="T755" s="45">
        <f t="shared" si="246"/>
        <v>0</v>
      </c>
      <c r="U755" s="45">
        <f t="shared" si="226"/>
        <v>0</v>
      </c>
      <c r="V755" s="45">
        <f t="shared" si="227"/>
        <v>0</v>
      </c>
      <c r="W755" s="45">
        <f t="shared" si="228"/>
        <v>0</v>
      </c>
      <c r="X755" s="45">
        <f t="shared" si="229"/>
        <v>0</v>
      </c>
      <c r="Y755" s="45">
        <f t="shared" si="230"/>
        <v>0</v>
      </c>
      <c r="Z755" s="45">
        <f t="shared" si="231"/>
        <v>0</v>
      </c>
      <c r="AA755" s="45">
        <f t="shared" si="232"/>
        <v>0</v>
      </c>
      <c r="AB755" s="45">
        <f t="shared" si="233"/>
        <v>0</v>
      </c>
      <c r="AC755" s="45">
        <f t="shared" si="234"/>
        <v>0</v>
      </c>
      <c r="AD755" s="45">
        <f t="shared" si="235"/>
        <v>0</v>
      </c>
      <c r="AE755" s="45">
        <f t="shared" si="236"/>
        <v>0</v>
      </c>
      <c r="AF755" s="45">
        <f t="shared" si="237"/>
        <v>0</v>
      </c>
      <c r="AG755" s="45">
        <f t="shared" si="238"/>
        <v>0</v>
      </c>
      <c r="AH755" s="45">
        <f t="shared" si="239"/>
        <v>0</v>
      </c>
      <c r="AI755" s="45">
        <f t="shared" si="240"/>
        <v>0</v>
      </c>
      <c r="AJ755" s="45">
        <f t="shared" si="241"/>
        <v>0</v>
      </c>
      <c r="AK755" s="45">
        <f t="shared" si="242"/>
        <v>0</v>
      </c>
      <c r="AL755" s="45">
        <f t="shared" si="243"/>
        <v>0</v>
      </c>
      <c r="AM755" s="45">
        <f t="shared" si="244"/>
        <v>0</v>
      </c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</row>
    <row r="756" spans="1:63">
      <c r="A756" s="43"/>
      <c r="B756" s="43"/>
      <c r="C756" s="101"/>
      <c r="D756" s="101"/>
      <c r="E756" s="101"/>
      <c r="F756" s="102"/>
      <c r="G756" s="103"/>
      <c r="H756" s="102"/>
      <c r="I756" s="102"/>
      <c r="J756" s="102"/>
      <c r="K756" s="102"/>
      <c r="L756" s="102" t="e">
        <f>IF(J756="WAT",IF(I756="PS","Pumped Storage","Hydro"),VLOOKUP(J756,Instructions!$E$3:$F$42,2,FALSE))</f>
        <v>#N/A</v>
      </c>
      <c r="M756" s="104"/>
      <c r="N756" s="104"/>
      <c r="O756" s="105"/>
      <c r="P756" s="45"/>
      <c r="Q756" s="45"/>
      <c r="R756" s="45">
        <f t="shared" si="225"/>
        <v>0</v>
      </c>
      <c r="S756" s="45">
        <f t="shared" si="246"/>
        <v>0</v>
      </c>
      <c r="T756" s="45">
        <f t="shared" si="246"/>
        <v>0</v>
      </c>
      <c r="U756" s="45">
        <f t="shared" si="226"/>
        <v>0</v>
      </c>
      <c r="V756" s="45">
        <f t="shared" si="227"/>
        <v>0</v>
      </c>
      <c r="W756" s="45">
        <f t="shared" si="228"/>
        <v>0</v>
      </c>
      <c r="X756" s="45">
        <f t="shared" si="229"/>
        <v>0</v>
      </c>
      <c r="Y756" s="45">
        <f t="shared" si="230"/>
        <v>0</v>
      </c>
      <c r="Z756" s="45">
        <f t="shared" si="231"/>
        <v>0</v>
      </c>
      <c r="AA756" s="45">
        <f t="shared" si="232"/>
        <v>0</v>
      </c>
      <c r="AB756" s="45">
        <f t="shared" si="233"/>
        <v>0</v>
      </c>
      <c r="AC756" s="45">
        <f t="shared" si="234"/>
        <v>0</v>
      </c>
      <c r="AD756" s="45">
        <f t="shared" si="235"/>
        <v>0</v>
      </c>
      <c r="AE756" s="45">
        <f t="shared" si="236"/>
        <v>0</v>
      </c>
      <c r="AF756" s="45">
        <f t="shared" si="237"/>
        <v>0</v>
      </c>
      <c r="AG756" s="45">
        <f t="shared" si="238"/>
        <v>0</v>
      </c>
      <c r="AH756" s="45">
        <f t="shared" si="239"/>
        <v>0</v>
      </c>
      <c r="AI756" s="45">
        <f t="shared" si="240"/>
        <v>0</v>
      </c>
      <c r="AJ756" s="45">
        <f t="shared" si="241"/>
        <v>0</v>
      </c>
      <c r="AK756" s="45">
        <f t="shared" si="242"/>
        <v>0</v>
      </c>
      <c r="AL756" s="45">
        <f t="shared" si="243"/>
        <v>0</v>
      </c>
      <c r="AM756" s="45">
        <f t="shared" si="244"/>
        <v>0</v>
      </c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</row>
    <row r="757" spans="1:63">
      <c r="A757" s="43"/>
      <c r="B757" s="43"/>
      <c r="C757" s="101"/>
      <c r="D757" s="101"/>
      <c r="E757" s="101"/>
      <c r="F757" s="102"/>
      <c r="G757" s="103"/>
      <c r="H757" s="102"/>
      <c r="I757" s="102"/>
      <c r="J757" s="102"/>
      <c r="K757" s="102"/>
      <c r="L757" s="102" t="e">
        <f>IF(J757="WAT",IF(I757="PS","Pumped Storage","Hydro"),VLOOKUP(J757,Instructions!$E$3:$F$42,2,FALSE))</f>
        <v>#N/A</v>
      </c>
      <c r="M757" s="104"/>
      <c r="N757" s="104"/>
      <c r="O757" s="105"/>
      <c r="P757" s="45"/>
      <c r="Q757" s="45"/>
      <c r="R757" s="45">
        <f t="shared" si="225"/>
        <v>0</v>
      </c>
      <c r="S757" s="45">
        <f t="shared" si="246"/>
        <v>0</v>
      </c>
      <c r="T757" s="45">
        <f t="shared" si="246"/>
        <v>0</v>
      </c>
      <c r="U757" s="45">
        <f t="shared" si="226"/>
        <v>0</v>
      </c>
      <c r="V757" s="45">
        <f t="shared" si="227"/>
        <v>0</v>
      </c>
      <c r="W757" s="45">
        <f t="shared" si="228"/>
        <v>0</v>
      </c>
      <c r="X757" s="45">
        <f t="shared" si="229"/>
        <v>0</v>
      </c>
      <c r="Y757" s="45">
        <f t="shared" si="230"/>
        <v>0</v>
      </c>
      <c r="Z757" s="45">
        <f t="shared" si="231"/>
        <v>0</v>
      </c>
      <c r="AA757" s="45">
        <f t="shared" si="232"/>
        <v>0</v>
      </c>
      <c r="AB757" s="45">
        <f t="shared" si="233"/>
        <v>0</v>
      </c>
      <c r="AC757" s="45">
        <f t="shared" si="234"/>
        <v>0</v>
      </c>
      <c r="AD757" s="45">
        <f t="shared" si="235"/>
        <v>0</v>
      </c>
      <c r="AE757" s="45">
        <f t="shared" si="236"/>
        <v>0</v>
      </c>
      <c r="AF757" s="45">
        <f t="shared" si="237"/>
        <v>0</v>
      </c>
      <c r="AG757" s="45">
        <f t="shared" si="238"/>
        <v>0</v>
      </c>
      <c r="AH757" s="45">
        <f t="shared" si="239"/>
        <v>0</v>
      </c>
      <c r="AI757" s="45">
        <f t="shared" si="240"/>
        <v>0</v>
      </c>
      <c r="AJ757" s="45">
        <f t="shared" si="241"/>
        <v>0</v>
      </c>
      <c r="AK757" s="45">
        <f t="shared" si="242"/>
        <v>0</v>
      </c>
      <c r="AL757" s="45">
        <f t="shared" si="243"/>
        <v>0</v>
      </c>
      <c r="AM757" s="45">
        <f t="shared" si="244"/>
        <v>0</v>
      </c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</row>
    <row r="758" spans="1:63">
      <c r="A758" s="43"/>
      <c r="B758" s="43"/>
      <c r="C758" s="101"/>
      <c r="D758" s="101"/>
      <c r="E758" s="101"/>
      <c r="F758" s="102"/>
      <c r="G758" s="103"/>
      <c r="H758" s="102"/>
      <c r="I758" s="102"/>
      <c r="J758" s="102"/>
      <c r="K758" s="102"/>
      <c r="L758" s="102" t="e">
        <f>IF(J758="WAT",IF(I758="PS","Pumped Storage","Hydro"),VLOOKUP(J758,Instructions!$E$3:$F$42,2,FALSE))</f>
        <v>#N/A</v>
      </c>
      <c r="M758" s="104"/>
      <c r="N758" s="104"/>
      <c r="O758" s="105"/>
      <c r="P758" s="45"/>
      <c r="Q758" s="45"/>
      <c r="R758" s="45">
        <f t="shared" si="225"/>
        <v>0</v>
      </c>
      <c r="S758" s="45">
        <f t="shared" si="246"/>
        <v>0</v>
      </c>
      <c r="T758" s="45">
        <f t="shared" si="246"/>
        <v>0</v>
      </c>
      <c r="U758" s="45">
        <f t="shared" si="226"/>
        <v>0</v>
      </c>
      <c r="V758" s="45">
        <f t="shared" si="227"/>
        <v>0</v>
      </c>
      <c r="W758" s="45">
        <f t="shared" si="228"/>
        <v>0</v>
      </c>
      <c r="X758" s="45">
        <f t="shared" si="229"/>
        <v>0</v>
      </c>
      <c r="Y758" s="45">
        <f t="shared" si="230"/>
        <v>0</v>
      </c>
      <c r="Z758" s="45">
        <f t="shared" si="231"/>
        <v>0</v>
      </c>
      <c r="AA758" s="45">
        <f t="shared" si="232"/>
        <v>0</v>
      </c>
      <c r="AB758" s="45">
        <f t="shared" si="233"/>
        <v>0</v>
      </c>
      <c r="AC758" s="45">
        <f t="shared" si="234"/>
        <v>0</v>
      </c>
      <c r="AD758" s="45">
        <f t="shared" si="235"/>
        <v>0</v>
      </c>
      <c r="AE758" s="45">
        <f t="shared" si="236"/>
        <v>0</v>
      </c>
      <c r="AF758" s="45">
        <f t="shared" si="237"/>
        <v>0</v>
      </c>
      <c r="AG758" s="45">
        <f t="shared" si="238"/>
        <v>0</v>
      </c>
      <c r="AH758" s="45">
        <f t="shared" si="239"/>
        <v>0</v>
      </c>
      <c r="AI758" s="45">
        <f t="shared" si="240"/>
        <v>0</v>
      </c>
      <c r="AJ758" s="45">
        <f t="shared" si="241"/>
        <v>0</v>
      </c>
      <c r="AK758" s="45">
        <f t="shared" si="242"/>
        <v>0</v>
      </c>
      <c r="AL758" s="45">
        <f t="shared" si="243"/>
        <v>0</v>
      </c>
      <c r="AM758" s="45">
        <f t="shared" si="244"/>
        <v>0</v>
      </c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</row>
    <row r="759" spans="1:63">
      <c r="A759" s="43"/>
      <c r="B759" s="43"/>
      <c r="C759" s="101"/>
      <c r="D759" s="101"/>
      <c r="E759" s="101"/>
      <c r="F759" s="102"/>
      <c r="G759" s="103"/>
      <c r="H759" s="102"/>
      <c r="I759" s="102"/>
      <c r="J759" s="102"/>
      <c r="K759" s="102"/>
      <c r="L759" s="102" t="e">
        <f>IF(J759="WAT",IF(I759="PS","Pumped Storage","Hydro"),VLOOKUP(J759,Instructions!$E$3:$F$42,2,FALSE))</f>
        <v>#N/A</v>
      </c>
      <c r="M759" s="104"/>
      <c r="N759" s="104"/>
      <c r="O759" s="105"/>
      <c r="P759" s="45"/>
      <c r="Q759" s="45"/>
      <c r="R759" s="45">
        <f t="shared" si="225"/>
        <v>0</v>
      </c>
      <c r="S759" s="45">
        <f t="shared" si="246"/>
        <v>0</v>
      </c>
      <c r="T759" s="45">
        <f t="shared" si="246"/>
        <v>0</v>
      </c>
      <c r="U759" s="45">
        <f t="shared" si="226"/>
        <v>0</v>
      </c>
      <c r="V759" s="45">
        <f t="shared" si="227"/>
        <v>0</v>
      </c>
      <c r="W759" s="45">
        <f t="shared" si="228"/>
        <v>0</v>
      </c>
      <c r="X759" s="45">
        <f t="shared" si="229"/>
        <v>0</v>
      </c>
      <c r="Y759" s="45">
        <f t="shared" si="230"/>
        <v>0</v>
      </c>
      <c r="Z759" s="45">
        <f t="shared" si="231"/>
        <v>0</v>
      </c>
      <c r="AA759" s="45">
        <f t="shared" si="232"/>
        <v>0</v>
      </c>
      <c r="AB759" s="45">
        <f t="shared" si="233"/>
        <v>0</v>
      </c>
      <c r="AC759" s="45">
        <f t="shared" si="234"/>
        <v>0</v>
      </c>
      <c r="AD759" s="45">
        <f t="shared" si="235"/>
        <v>0</v>
      </c>
      <c r="AE759" s="45">
        <f t="shared" si="236"/>
        <v>0</v>
      </c>
      <c r="AF759" s="45">
        <f t="shared" si="237"/>
        <v>0</v>
      </c>
      <c r="AG759" s="45">
        <f t="shared" si="238"/>
        <v>0</v>
      </c>
      <c r="AH759" s="45">
        <f t="shared" si="239"/>
        <v>0</v>
      </c>
      <c r="AI759" s="45">
        <f t="shared" si="240"/>
        <v>0</v>
      </c>
      <c r="AJ759" s="45">
        <f t="shared" si="241"/>
        <v>0</v>
      </c>
      <c r="AK759" s="45">
        <f t="shared" si="242"/>
        <v>0</v>
      </c>
      <c r="AL759" s="45">
        <f t="shared" si="243"/>
        <v>0</v>
      </c>
      <c r="AM759" s="45">
        <f t="shared" si="244"/>
        <v>0</v>
      </c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</row>
    <row r="760" spans="1:63">
      <c r="A760" s="43"/>
      <c r="B760" s="43"/>
      <c r="C760" s="101"/>
      <c r="D760" s="101"/>
      <c r="E760" s="101"/>
      <c r="F760" s="102"/>
      <c r="G760" s="103"/>
      <c r="H760" s="102"/>
      <c r="I760" s="102"/>
      <c r="J760" s="102"/>
      <c r="K760" s="102"/>
      <c r="L760" s="102" t="e">
        <f>IF(J760="WAT",IF(I760="PS","Pumped Storage","Hydro"),VLOOKUP(J760,Instructions!$E$3:$F$42,2,FALSE))</f>
        <v>#N/A</v>
      </c>
      <c r="M760" s="104"/>
      <c r="N760" s="104"/>
      <c r="O760" s="105"/>
      <c r="P760" s="45"/>
      <c r="Q760" s="45"/>
      <c r="R760" s="45">
        <f t="shared" si="225"/>
        <v>0</v>
      </c>
      <c r="S760" s="45">
        <f t="shared" si="246"/>
        <v>0</v>
      </c>
      <c r="T760" s="45">
        <f t="shared" si="246"/>
        <v>0</v>
      </c>
      <c r="U760" s="45">
        <f t="shared" si="226"/>
        <v>0</v>
      </c>
      <c r="V760" s="45">
        <f t="shared" si="227"/>
        <v>0</v>
      </c>
      <c r="W760" s="45">
        <f t="shared" si="228"/>
        <v>0</v>
      </c>
      <c r="X760" s="45">
        <f t="shared" si="229"/>
        <v>0</v>
      </c>
      <c r="Y760" s="45">
        <f t="shared" si="230"/>
        <v>0</v>
      </c>
      <c r="Z760" s="45">
        <f t="shared" si="231"/>
        <v>0</v>
      </c>
      <c r="AA760" s="45">
        <f t="shared" si="232"/>
        <v>0</v>
      </c>
      <c r="AB760" s="45">
        <f t="shared" si="233"/>
        <v>0</v>
      </c>
      <c r="AC760" s="45">
        <f t="shared" si="234"/>
        <v>0</v>
      </c>
      <c r="AD760" s="45">
        <f t="shared" si="235"/>
        <v>0</v>
      </c>
      <c r="AE760" s="45">
        <f t="shared" si="236"/>
        <v>0</v>
      </c>
      <c r="AF760" s="45">
        <f t="shared" si="237"/>
        <v>0</v>
      </c>
      <c r="AG760" s="45">
        <f t="shared" si="238"/>
        <v>0</v>
      </c>
      <c r="AH760" s="45">
        <f t="shared" si="239"/>
        <v>0</v>
      </c>
      <c r="AI760" s="45">
        <f t="shared" si="240"/>
        <v>0</v>
      </c>
      <c r="AJ760" s="45">
        <f t="shared" si="241"/>
        <v>0</v>
      </c>
      <c r="AK760" s="45">
        <f t="shared" si="242"/>
        <v>0</v>
      </c>
      <c r="AL760" s="45">
        <f t="shared" si="243"/>
        <v>0</v>
      </c>
      <c r="AM760" s="45">
        <f t="shared" si="244"/>
        <v>0</v>
      </c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</row>
    <row r="761" spans="1:63">
      <c r="A761" s="43"/>
      <c r="B761" s="43"/>
      <c r="C761" s="101"/>
      <c r="D761" s="101"/>
      <c r="E761" s="101"/>
      <c r="F761" s="102"/>
      <c r="G761" s="103"/>
      <c r="H761" s="102"/>
      <c r="I761" s="102"/>
      <c r="J761" s="102"/>
      <c r="K761" s="102"/>
      <c r="L761" s="102" t="e">
        <f>IF(J761="WAT",IF(I761="PS","Pumped Storage","Hydro"),VLOOKUP(J761,Instructions!$E$3:$F$42,2,FALSE))</f>
        <v>#N/A</v>
      </c>
      <c r="M761" s="104"/>
      <c r="N761" s="104"/>
      <c r="O761" s="105"/>
      <c r="P761" s="45"/>
      <c r="Q761" s="45"/>
      <c r="R761" s="45">
        <f t="shared" si="225"/>
        <v>0</v>
      </c>
      <c r="S761" s="45">
        <f t="shared" si="246"/>
        <v>0</v>
      </c>
      <c r="T761" s="45">
        <f t="shared" si="246"/>
        <v>0</v>
      </c>
      <c r="U761" s="45">
        <f t="shared" si="226"/>
        <v>0</v>
      </c>
      <c r="V761" s="45">
        <f t="shared" si="227"/>
        <v>0</v>
      </c>
      <c r="W761" s="45">
        <f t="shared" si="228"/>
        <v>0</v>
      </c>
      <c r="X761" s="45">
        <f t="shared" si="229"/>
        <v>0</v>
      </c>
      <c r="Y761" s="45">
        <f t="shared" si="230"/>
        <v>0</v>
      </c>
      <c r="Z761" s="45">
        <f t="shared" si="231"/>
        <v>0</v>
      </c>
      <c r="AA761" s="45">
        <f t="shared" si="232"/>
        <v>0</v>
      </c>
      <c r="AB761" s="45">
        <f t="shared" si="233"/>
        <v>0</v>
      </c>
      <c r="AC761" s="45">
        <f t="shared" si="234"/>
        <v>0</v>
      </c>
      <c r="AD761" s="45">
        <f t="shared" si="235"/>
        <v>0</v>
      </c>
      <c r="AE761" s="45">
        <f t="shared" si="236"/>
        <v>0</v>
      </c>
      <c r="AF761" s="45">
        <f t="shared" si="237"/>
        <v>0</v>
      </c>
      <c r="AG761" s="45">
        <f t="shared" si="238"/>
        <v>0</v>
      </c>
      <c r="AH761" s="45">
        <f t="shared" si="239"/>
        <v>0</v>
      </c>
      <c r="AI761" s="45">
        <f t="shared" si="240"/>
        <v>0</v>
      </c>
      <c r="AJ761" s="45">
        <f t="shared" si="241"/>
        <v>0</v>
      </c>
      <c r="AK761" s="45">
        <f t="shared" si="242"/>
        <v>0</v>
      </c>
      <c r="AL761" s="45">
        <f t="shared" si="243"/>
        <v>0</v>
      </c>
      <c r="AM761" s="45">
        <f t="shared" si="244"/>
        <v>0</v>
      </c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</row>
    <row r="762" spans="1:63">
      <c r="A762" s="43"/>
      <c r="B762" s="43"/>
      <c r="C762" s="101"/>
      <c r="D762" s="101"/>
      <c r="E762" s="101"/>
      <c r="F762" s="102"/>
      <c r="G762" s="103"/>
      <c r="H762" s="102"/>
      <c r="I762" s="102"/>
      <c r="J762" s="102"/>
      <c r="K762" s="102"/>
      <c r="L762" s="102" t="e">
        <f>IF(J762="WAT",IF(I762="PS","Pumped Storage","Hydro"),VLOOKUP(J762,Instructions!$E$3:$F$42,2,FALSE))</f>
        <v>#N/A</v>
      </c>
      <c r="M762" s="104"/>
      <c r="N762" s="104"/>
      <c r="O762" s="105"/>
      <c r="P762" s="45"/>
      <c r="Q762" s="45"/>
      <c r="R762" s="45">
        <f t="shared" si="225"/>
        <v>0</v>
      </c>
      <c r="S762" s="45">
        <f t="shared" si="246"/>
        <v>0</v>
      </c>
      <c r="T762" s="45">
        <f t="shared" si="246"/>
        <v>0</v>
      </c>
      <c r="U762" s="45">
        <f t="shared" si="226"/>
        <v>0</v>
      </c>
      <c r="V762" s="45">
        <f t="shared" si="227"/>
        <v>0</v>
      </c>
      <c r="W762" s="45">
        <f t="shared" si="228"/>
        <v>0</v>
      </c>
      <c r="X762" s="45">
        <f t="shared" si="229"/>
        <v>0</v>
      </c>
      <c r="Y762" s="45">
        <f t="shared" si="230"/>
        <v>0</v>
      </c>
      <c r="Z762" s="45">
        <f t="shared" si="231"/>
        <v>0</v>
      </c>
      <c r="AA762" s="45">
        <f t="shared" si="232"/>
        <v>0</v>
      </c>
      <c r="AB762" s="45">
        <f t="shared" si="233"/>
        <v>0</v>
      </c>
      <c r="AC762" s="45">
        <f t="shared" si="234"/>
        <v>0</v>
      </c>
      <c r="AD762" s="45">
        <f t="shared" si="235"/>
        <v>0</v>
      </c>
      <c r="AE762" s="45">
        <f t="shared" si="236"/>
        <v>0</v>
      </c>
      <c r="AF762" s="45">
        <f t="shared" si="237"/>
        <v>0</v>
      </c>
      <c r="AG762" s="45">
        <f t="shared" si="238"/>
        <v>0</v>
      </c>
      <c r="AH762" s="45">
        <f t="shared" si="239"/>
        <v>0</v>
      </c>
      <c r="AI762" s="45">
        <f t="shared" si="240"/>
        <v>0</v>
      </c>
      <c r="AJ762" s="45">
        <f t="shared" si="241"/>
        <v>0</v>
      </c>
      <c r="AK762" s="45">
        <f t="shared" si="242"/>
        <v>0</v>
      </c>
      <c r="AL762" s="45">
        <f t="shared" si="243"/>
        <v>0</v>
      </c>
      <c r="AM762" s="45">
        <f t="shared" si="244"/>
        <v>0</v>
      </c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</row>
    <row r="763" spans="1:63">
      <c r="A763" s="43"/>
      <c r="B763" s="43"/>
      <c r="C763" s="101"/>
      <c r="D763" s="101"/>
      <c r="E763" s="101"/>
      <c r="F763" s="102"/>
      <c r="G763" s="103"/>
      <c r="H763" s="102"/>
      <c r="I763" s="102"/>
      <c r="J763" s="102"/>
      <c r="K763" s="102"/>
      <c r="L763" s="102" t="e">
        <f>IF(J763="WAT",IF(I763="PS","Pumped Storage","Hydro"),VLOOKUP(J763,Instructions!$E$3:$F$42,2,FALSE))</f>
        <v>#N/A</v>
      </c>
      <c r="M763" s="104"/>
      <c r="N763" s="104"/>
      <c r="O763" s="105"/>
      <c r="P763" s="45"/>
      <c r="Q763" s="45"/>
      <c r="R763" s="45">
        <f t="shared" si="225"/>
        <v>0</v>
      </c>
      <c r="S763" s="45">
        <f t="shared" ref="S763:T782" si="247">R763</f>
        <v>0</v>
      </c>
      <c r="T763" s="45">
        <f t="shared" si="247"/>
        <v>0</v>
      </c>
      <c r="U763" s="45">
        <f t="shared" si="226"/>
        <v>0</v>
      </c>
      <c r="V763" s="45">
        <f t="shared" si="227"/>
        <v>0</v>
      </c>
      <c r="W763" s="45">
        <f t="shared" si="228"/>
        <v>0</v>
      </c>
      <c r="X763" s="45">
        <f t="shared" si="229"/>
        <v>0</v>
      </c>
      <c r="Y763" s="45">
        <f t="shared" si="230"/>
        <v>0</v>
      </c>
      <c r="Z763" s="45">
        <f t="shared" si="231"/>
        <v>0</v>
      </c>
      <c r="AA763" s="45">
        <f t="shared" si="232"/>
        <v>0</v>
      </c>
      <c r="AB763" s="45">
        <f t="shared" si="233"/>
        <v>0</v>
      </c>
      <c r="AC763" s="45">
        <f t="shared" si="234"/>
        <v>0</v>
      </c>
      <c r="AD763" s="45">
        <f t="shared" si="235"/>
        <v>0</v>
      </c>
      <c r="AE763" s="45">
        <f t="shared" si="236"/>
        <v>0</v>
      </c>
      <c r="AF763" s="45">
        <f t="shared" si="237"/>
        <v>0</v>
      </c>
      <c r="AG763" s="45">
        <f t="shared" si="238"/>
        <v>0</v>
      </c>
      <c r="AH763" s="45">
        <f t="shared" si="239"/>
        <v>0</v>
      </c>
      <c r="AI763" s="45">
        <f t="shared" si="240"/>
        <v>0</v>
      </c>
      <c r="AJ763" s="45">
        <f t="shared" si="241"/>
        <v>0</v>
      </c>
      <c r="AK763" s="45">
        <f t="shared" si="242"/>
        <v>0</v>
      </c>
      <c r="AL763" s="45">
        <f t="shared" si="243"/>
        <v>0</v>
      </c>
      <c r="AM763" s="45">
        <f t="shared" si="244"/>
        <v>0</v>
      </c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</row>
    <row r="764" spans="1:63">
      <c r="A764" s="43"/>
      <c r="B764" s="43"/>
      <c r="C764" s="101"/>
      <c r="D764" s="101"/>
      <c r="E764" s="101"/>
      <c r="F764" s="102"/>
      <c r="G764" s="103"/>
      <c r="H764" s="102"/>
      <c r="I764" s="102"/>
      <c r="J764" s="102"/>
      <c r="K764" s="102"/>
      <c r="L764" s="102" t="e">
        <f>IF(J764="WAT",IF(I764="PS","Pumped Storage","Hydro"),VLOOKUP(J764,Instructions!$E$3:$F$42,2,FALSE))</f>
        <v>#N/A</v>
      </c>
      <c r="M764" s="104"/>
      <c r="N764" s="104"/>
      <c r="O764" s="105"/>
      <c r="P764" s="45"/>
      <c r="Q764" s="45"/>
      <c r="R764" s="45">
        <f t="shared" si="225"/>
        <v>0</v>
      </c>
      <c r="S764" s="45">
        <f t="shared" si="247"/>
        <v>0</v>
      </c>
      <c r="T764" s="45">
        <f t="shared" si="247"/>
        <v>0</v>
      </c>
      <c r="U764" s="45">
        <f t="shared" si="226"/>
        <v>0</v>
      </c>
      <c r="V764" s="45">
        <f t="shared" si="227"/>
        <v>0</v>
      </c>
      <c r="W764" s="45">
        <f t="shared" si="228"/>
        <v>0</v>
      </c>
      <c r="X764" s="45">
        <f t="shared" si="229"/>
        <v>0</v>
      </c>
      <c r="Y764" s="45">
        <f t="shared" si="230"/>
        <v>0</v>
      </c>
      <c r="Z764" s="45">
        <f t="shared" si="231"/>
        <v>0</v>
      </c>
      <c r="AA764" s="45">
        <f t="shared" si="232"/>
        <v>0</v>
      </c>
      <c r="AB764" s="45">
        <f t="shared" si="233"/>
        <v>0</v>
      </c>
      <c r="AC764" s="45">
        <f t="shared" si="234"/>
        <v>0</v>
      </c>
      <c r="AD764" s="45">
        <f t="shared" si="235"/>
        <v>0</v>
      </c>
      <c r="AE764" s="45">
        <f t="shared" si="236"/>
        <v>0</v>
      </c>
      <c r="AF764" s="45">
        <f t="shared" si="237"/>
        <v>0</v>
      </c>
      <c r="AG764" s="45">
        <f t="shared" si="238"/>
        <v>0</v>
      </c>
      <c r="AH764" s="45">
        <f t="shared" si="239"/>
        <v>0</v>
      </c>
      <c r="AI764" s="45">
        <f t="shared" si="240"/>
        <v>0</v>
      </c>
      <c r="AJ764" s="45">
        <f t="shared" si="241"/>
        <v>0</v>
      </c>
      <c r="AK764" s="45">
        <f t="shared" si="242"/>
        <v>0</v>
      </c>
      <c r="AL764" s="45">
        <f t="shared" si="243"/>
        <v>0</v>
      </c>
      <c r="AM764" s="45">
        <f t="shared" si="244"/>
        <v>0</v>
      </c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</row>
    <row r="765" spans="1:63">
      <c r="A765" s="43"/>
      <c r="B765" s="43"/>
      <c r="C765" s="101"/>
      <c r="D765" s="101"/>
      <c r="E765" s="101"/>
      <c r="F765" s="102"/>
      <c r="G765" s="103"/>
      <c r="H765" s="102"/>
      <c r="I765" s="102"/>
      <c r="J765" s="102"/>
      <c r="K765" s="102"/>
      <c r="L765" s="102" t="e">
        <f>IF(J765="WAT",IF(I765="PS","Pumped Storage","Hydro"),VLOOKUP(J765,Instructions!$E$3:$F$42,2,FALSE))</f>
        <v>#N/A</v>
      </c>
      <c r="M765" s="104"/>
      <c r="N765" s="104"/>
      <c r="O765" s="105"/>
      <c r="P765" s="45"/>
      <c r="Q765" s="45"/>
      <c r="R765" s="45">
        <f t="shared" si="225"/>
        <v>0</v>
      </c>
      <c r="S765" s="45">
        <f t="shared" si="247"/>
        <v>0</v>
      </c>
      <c r="T765" s="45">
        <f t="shared" si="247"/>
        <v>0</v>
      </c>
      <c r="U765" s="45">
        <f t="shared" si="226"/>
        <v>0</v>
      </c>
      <c r="V765" s="45">
        <f t="shared" si="227"/>
        <v>0</v>
      </c>
      <c r="W765" s="45">
        <f t="shared" si="228"/>
        <v>0</v>
      </c>
      <c r="X765" s="45">
        <f t="shared" si="229"/>
        <v>0</v>
      </c>
      <c r="Y765" s="45">
        <f t="shared" si="230"/>
        <v>0</v>
      </c>
      <c r="Z765" s="45">
        <f t="shared" si="231"/>
        <v>0</v>
      </c>
      <c r="AA765" s="45">
        <f t="shared" si="232"/>
        <v>0</v>
      </c>
      <c r="AB765" s="45">
        <f t="shared" si="233"/>
        <v>0</v>
      </c>
      <c r="AC765" s="45">
        <f t="shared" si="234"/>
        <v>0</v>
      </c>
      <c r="AD765" s="45">
        <f t="shared" si="235"/>
        <v>0</v>
      </c>
      <c r="AE765" s="45">
        <f t="shared" si="236"/>
        <v>0</v>
      </c>
      <c r="AF765" s="45">
        <f t="shared" si="237"/>
        <v>0</v>
      </c>
      <c r="AG765" s="45">
        <f t="shared" si="238"/>
        <v>0</v>
      </c>
      <c r="AH765" s="45">
        <f t="shared" si="239"/>
        <v>0</v>
      </c>
      <c r="AI765" s="45">
        <f t="shared" si="240"/>
        <v>0</v>
      </c>
      <c r="AJ765" s="45">
        <f t="shared" si="241"/>
        <v>0</v>
      </c>
      <c r="AK765" s="45">
        <f t="shared" si="242"/>
        <v>0</v>
      </c>
      <c r="AL765" s="45">
        <f t="shared" si="243"/>
        <v>0</v>
      </c>
      <c r="AM765" s="45">
        <f t="shared" si="244"/>
        <v>0</v>
      </c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</row>
    <row r="766" spans="1:63">
      <c r="A766" s="43"/>
      <c r="B766" s="43"/>
      <c r="C766" s="101"/>
      <c r="D766" s="101"/>
      <c r="E766" s="101"/>
      <c r="F766" s="102"/>
      <c r="G766" s="103"/>
      <c r="H766" s="102"/>
      <c r="I766" s="102"/>
      <c r="J766" s="102"/>
      <c r="K766" s="102"/>
      <c r="L766" s="102" t="e">
        <f>IF(J766="WAT",IF(I766="PS","Pumped Storage","Hydro"),VLOOKUP(J766,Instructions!$E$3:$F$42,2,FALSE))</f>
        <v>#N/A</v>
      </c>
      <c r="M766" s="104"/>
      <c r="N766" s="104"/>
      <c r="O766" s="105"/>
      <c r="P766" s="45"/>
      <c r="Q766" s="45"/>
      <c r="R766" s="45">
        <f t="shared" si="225"/>
        <v>0</v>
      </c>
      <c r="S766" s="45">
        <f t="shared" si="247"/>
        <v>0</v>
      </c>
      <c r="T766" s="45">
        <f t="shared" si="247"/>
        <v>0</v>
      </c>
      <c r="U766" s="45">
        <f t="shared" si="226"/>
        <v>0</v>
      </c>
      <c r="V766" s="45">
        <f t="shared" si="227"/>
        <v>0</v>
      </c>
      <c r="W766" s="45">
        <f t="shared" si="228"/>
        <v>0</v>
      </c>
      <c r="X766" s="45">
        <f t="shared" si="229"/>
        <v>0</v>
      </c>
      <c r="Y766" s="45">
        <f t="shared" si="230"/>
        <v>0</v>
      </c>
      <c r="Z766" s="45">
        <f t="shared" si="231"/>
        <v>0</v>
      </c>
      <c r="AA766" s="45">
        <f t="shared" si="232"/>
        <v>0</v>
      </c>
      <c r="AB766" s="45">
        <f t="shared" si="233"/>
        <v>0</v>
      </c>
      <c r="AC766" s="45">
        <f t="shared" si="234"/>
        <v>0</v>
      </c>
      <c r="AD766" s="45">
        <f t="shared" si="235"/>
        <v>0</v>
      </c>
      <c r="AE766" s="45">
        <f t="shared" si="236"/>
        <v>0</v>
      </c>
      <c r="AF766" s="45">
        <f t="shared" si="237"/>
        <v>0</v>
      </c>
      <c r="AG766" s="45">
        <f t="shared" si="238"/>
        <v>0</v>
      </c>
      <c r="AH766" s="45">
        <f t="shared" si="239"/>
        <v>0</v>
      </c>
      <c r="AI766" s="45">
        <f t="shared" si="240"/>
        <v>0</v>
      </c>
      <c r="AJ766" s="45">
        <f t="shared" si="241"/>
        <v>0</v>
      </c>
      <c r="AK766" s="45">
        <f t="shared" si="242"/>
        <v>0</v>
      </c>
      <c r="AL766" s="45">
        <f t="shared" si="243"/>
        <v>0</v>
      </c>
      <c r="AM766" s="45">
        <f t="shared" si="244"/>
        <v>0</v>
      </c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</row>
    <row r="767" spans="1:63">
      <c r="A767" s="43"/>
      <c r="B767" s="43"/>
      <c r="C767" s="101"/>
      <c r="D767" s="101"/>
      <c r="E767" s="101"/>
      <c r="F767" s="102"/>
      <c r="G767" s="103"/>
      <c r="H767" s="102"/>
      <c r="I767" s="102"/>
      <c r="J767" s="102"/>
      <c r="K767" s="102"/>
      <c r="L767" s="102" t="e">
        <f>IF(J767="WAT",IF(I767="PS","Pumped Storage","Hydro"),VLOOKUP(J767,Instructions!$E$3:$F$42,2,FALSE))</f>
        <v>#N/A</v>
      </c>
      <c r="M767" s="104"/>
      <c r="N767" s="104"/>
      <c r="O767" s="105"/>
      <c r="P767" s="45"/>
      <c r="Q767" s="45"/>
      <c r="R767" s="45">
        <f t="shared" si="225"/>
        <v>0</v>
      </c>
      <c r="S767" s="45">
        <f t="shared" si="247"/>
        <v>0</v>
      </c>
      <c r="T767" s="45">
        <f t="shared" si="247"/>
        <v>0</v>
      </c>
      <c r="U767" s="45">
        <f t="shared" si="226"/>
        <v>0</v>
      </c>
      <c r="V767" s="45">
        <f t="shared" si="227"/>
        <v>0</v>
      </c>
      <c r="W767" s="45">
        <f t="shared" si="228"/>
        <v>0</v>
      </c>
      <c r="X767" s="45">
        <f t="shared" si="229"/>
        <v>0</v>
      </c>
      <c r="Y767" s="45">
        <f t="shared" si="230"/>
        <v>0</v>
      </c>
      <c r="Z767" s="45">
        <f t="shared" si="231"/>
        <v>0</v>
      </c>
      <c r="AA767" s="45">
        <f t="shared" si="232"/>
        <v>0</v>
      </c>
      <c r="AB767" s="45">
        <f t="shared" si="233"/>
        <v>0</v>
      </c>
      <c r="AC767" s="45">
        <f t="shared" si="234"/>
        <v>0</v>
      </c>
      <c r="AD767" s="45">
        <f t="shared" si="235"/>
        <v>0</v>
      </c>
      <c r="AE767" s="45">
        <f t="shared" si="236"/>
        <v>0</v>
      </c>
      <c r="AF767" s="45">
        <f t="shared" si="237"/>
        <v>0</v>
      </c>
      <c r="AG767" s="45">
        <f t="shared" si="238"/>
        <v>0</v>
      </c>
      <c r="AH767" s="45">
        <f t="shared" si="239"/>
        <v>0</v>
      </c>
      <c r="AI767" s="45">
        <f t="shared" si="240"/>
        <v>0</v>
      </c>
      <c r="AJ767" s="45">
        <f t="shared" si="241"/>
        <v>0</v>
      </c>
      <c r="AK767" s="45">
        <f t="shared" si="242"/>
        <v>0</v>
      </c>
      <c r="AL767" s="45">
        <f t="shared" si="243"/>
        <v>0</v>
      </c>
      <c r="AM767" s="45">
        <f t="shared" si="244"/>
        <v>0</v>
      </c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</row>
    <row r="768" spans="1:63">
      <c r="A768" s="43"/>
      <c r="B768" s="43"/>
      <c r="C768" s="101"/>
      <c r="D768" s="101"/>
      <c r="E768" s="101"/>
      <c r="F768" s="102"/>
      <c r="G768" s="103"/>
      <c r="H768" s="102"/>
      <c r="I768" s="102"/>
      <c r="J768" s="102"/>
      <c r="K768" s="102"/>
      <c r="L768" s="102" t="e">
        <f>IF(J768="WAT",IF(I768="PS","Pumped Storage","Hydro"),VLOOKUP(J768,Instructions!$E$3:$F$42,2,FALSE))</f>
        <v>#N/A</v>
      </c>
      <c r="M768" s="104"/>
      <c r="N768" s="104"/>
      <c r="O768" s="105"/>
      <c r="P768" s="45"/>
      <c r="Q768" s="45"/>
      <c r="R768" s="45">
        <f t="shared" si="225"/>
        <v>0</v>
      </c>
      <c r="S768" s="45">
        <f t="shared" si="247"/>
        <v>0</v>
      </c>
      <c r="T768" s="45">
        <f t="shared" si="247"/>
        <v>0</v>
      </c>
      <c r="U768" s="45">
        <f t="shared" si="226"/>
        <v>0</v>
      </c>
      <c r="V768" s="45">
        <f t="shared" si="227"/>
        <v>0</v>
      </c>
      <c r="W768" s="45">
        <f t="shared" si="228"/>
        <v>0</v>
      </c>
      <c r="X768" s="45">
        <f t="shared" si="229"/>
        <v>0</v>
      </c>
      <c r="Y768" s="45">
        <f t="shared" si="230"/>
        <v>0</v>
      </c>
      <c r="Z768" s="45">
        <f t="shared" si="231"/>
        <v>0</v>
      </c>
      <c r="AA768" s="45">
        <f t="shared" si="232"/>
        <v>0</v>
      </c>
      <c r="AB768" s="45">
        <f t="shared" si="233"/>
        <v>0</v>
      </c>
      <c r="AC768" s="45">
        <f t="shared" si="234"/>
        <v>0</v>
      </c>
      <c r="AD768" s="45">
        <f t="shared" si="235"/>
        <v>0</v>
      </c>
      <c r="AE768" s="45">
        <f t="shared" si="236"/>
        <v>0</v>
      </c>
      <c r="AF768" s="45">
        <f t="shared" si="237"/>
        <v>0</v>
      </c>
      <c r="AG768" s="45">
        <f t="shared" si="238"/>
        <v>0</v>
      </c>
      <c r="AH768" s="45">
        <f t="shared" si="239"/>
        <v>0</v>
      </c>
      <c r="AI768" s="45">
        <f t="shared" si="240"/>
        <v>0</v>
      </c>
      <c r="AJ768" s="45">
        <f t="shared" si="241"/>
        <v>0</v>
      </c>
      <c r="AK768" s="45">
        <f t="shared" si="242"/>
        <v>0</v>
      </c>
      <c r="AL768" s="45">
        <f t="shared" si="243"/>
        <v>0</v>
      </c>
      <c r="AM768" s="45">
        <f t="shared" si="244"/>
        <v>0</v>
      </c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</row>
    <row r="769" spans="1:63">
      <c r="A769" s="43"/>
      <c r="B769" s="43"/>
      <c r="C769" s="101"/>
      <c r="D769" s="101"/>
      <c r="E769" s="101"/>
      <c r="F769" s="102"/>
      <c r="G769" s="103"/>
      <c r="H769" s="102"/>
      <c r="I769" s="102"/>
      <c r="J769" s="102"/>
      <c r="K769" s="102"/>
      <c r="L769" s="102" t="e">
        <f>IF(J769="WAT",IF(I769="PS","Pumped Storage","Hydro"),VLOOKUP(J769,Instructions!$E$3:$F$42,2,FALSE))</f>
        <v>#N/A</v>
      </c>
      <c r="M769" s="104"/>
      <c r="N769" s="104"/>
      <c r="O769" s="105"/>
      <c r="P769" s="45"/>
      <c r="Q769" s="45"/>
      <c r="R769" s="45">
        <f t="shared" si="225"/>
        <v>0</v>
      </c>
      <c r="S769" s="45">
        <f t="shared" si="247"/>
        <v>0</v>
      </c>
      <c r="T769" s="45">
        <f t="shared" si="247"/>
        <v>0</v>
      </c>
      <c r="U769" s="45">
        <f t="shared" si="226"/>
        <v>0</v>
      </c>
      <c r="V769" s="45">
        <f t="shared" si="227"/>
        <v>0</v>
      </c>
      <c r="W769" s="45">
        <f t="shared" si="228"/>
        <v>0</v>
      </c>
      <c r="X769" s="45">
        <f t="shared" si="229"/>
        <v>0</v>
      </c>
      <c r="Y769" s="45">
        <f t="shared" si="230"/>
        <v>0</v>
      </c>
      <c r="Z769" s="45">
        <f t="shared" si="231"/>
        <v>0</v>
      </c>
      <c r="AA769" s="45">
        <f t="shared" si="232"/>
        <v>0</v>
      </c>
      <c r="AB769" s="45">
        <f t="shared" si="233"/>
        <v>0</v>
      </c>
      <c r="AC769" s="45">
        <f t="shared" si="234"/>
        <v>0</v>
      </c>
      <c r="AD769" s="45">
        <f t="shared" si="235"/>
        <v>0</v>
      </c>
      <c r="AE769" s="45">
        <f t="shared" si="236"/>
        <v>0</v>
      </c>
      <c r="AF769" s="45">
        <f t="shared" si="237"/>
        <v>0</v>
      </c>
      <c r="AG769" s="45">
        <f t="shared" si="238"/>
        <v>0</v>
      </c>
      <c r="AH769" s="45">
        <f t="shared" si="239"/>
        <v>0</v>
      </c>
      <c r="AI769" s="45">
        <f t="shared" si="240"/>
        <v>0</v>
      </c>
      <c r="AJ769" s="45">
        <f t="shared" si="241"/>
        <v>0</v>
      </c>
      <c r="AK769" s="45">
        <f t="shared" si="242"/>
        <v>0</v>
      </c>
      <c r="AL769" s="45">
        <f t="shared" si="243"/>
        <v>0</v>
      </c>
      <c r="AM769" s="45">
        <f t="shared" si="244"/>
        <v>0</v>
      </c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</row>
    <row r="770" spans="1:63">
      <c r="A770" s="43"/>
      <c r="B770" s="43"/>
      <c r="C770" s="101"/>
      <c r="D770" s="101"/>
      <c r="E770" s="101"/>
      <c r="F770" s="102"/>
      <c r="G770" s="103"/>
      <c r="H770" s="102"/>
      <c r="I770" s="102"/>
      <c r="J770" s="102"/>
      <c r="K770" s="102"/>
      <c r="L770" s="102" t="e">
        <f>IF(J770="WAT",IF(I770="PS","Pumped Storage","Hydro"),VLOOKUP(J770,Instructions!$E$3:$F$42,2,FALSE))</f>
        <v>#N/A</v>
      </c>
      <c r="M770" s="104"/>
      <c r="N770" s="104"/>
      <c r="O770" s="105"/>
      <c r="P770" s="45"/>
      <c r="Q770" s="45"/>
      <c r="R770" s="45">
        <f t="shared" si="225"/>
        <v>0</v>
      </c>
      <c r="S770" s="45">
        <f t="shared" si="247"/>
        <v>0</v>
      </c>
      <c r="T770" s="45">
        <f t="shared" si="247"/>
        <v>0</v>
      </c>
      <c r="U770" s="45">
        <f t="shared" si="226"/>
        <v>0</v>
      </c>
      <c r="V770" s="45">
        <f t="shared" si="227"/>
        <v>0</v>
      </c>
      <c r="W770" s="45">
        <f t="shared" si="228"/>
        <v>0</v>
      </c>
      <c r="X770" s="45">
        <f t="shared" si="229"/>
        <v>0</v>
      </c>
      <c r="Y770" s="45">
        <f t="shared" si="230"/>
        <v>0</v>
      </c>
      <c r="Z770" s="45">
        <f t="shared" si="231"/>
        <v>0</v>
      </c>
      <c r="AA770" s="45">
        <f t="shared" si="232"/>
        <v>0</v>
      </c>
      <c r="AB770" s="45">
        <f t="shared" si="233"/>
        <v>0</v>
      </c>
      <c r="AC770" s="45">
        <f t="shared" si="234"/>
        <v>0</v>
      </c>
      <c r="AD770" s="45">
        <f t="shared" si="235"/>
        <v>0</v>
      </c>
      <c r="AE770" s="45">
        <f t="shared" si="236"/>
        <v>0</v>
      </c>
      <c r="AF770" s="45">
        <f t="shared" si="237"/>
        <v>0</v>
      </c>
      <c r="AG770" s="45">
        <f t="shared" si="238"/>
        <v>0</v>
      </c>
      <c r="AH770" s="45">
        <f t="shared" si="239"/>
        <v>0</v>
      </c>
      <c r="AI770" s="45">
        <f t="shared" si="240"/>
        <v>0</v>
      </c>
      <c r="AJ770" s="45">
        <f t="shared" si="241"/>
        <v>0</v>
      </c>
      <c r="AK770" s="45">
        <f t="shared" si="242"/>
        <v>0</v>
      </c>
      <c r="AL770" s="45">
        <f t="shared" si="243"/>
        <v>0</v>
      </c>
      <c r="AM770" s="45">
        <f t="shared" si="244"/>
        <v>0</v>
      </c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</row>
    <row r="771" spans="1:63">
      <c r="A771" s="43"/>
      <c r="B771" s="43"/>
      <c r="C771" s="101"/>
      <c r="D771" s="101"/>
      <c r="E771" s="101"/>
      <c r="F771" s="102"/>
      <c r="G771" s="103"/>
      <c r="H771" s="102"/>
      <c r="I771" s="102"/>
      <c r="J771" s="102"/>
      <c r="K771" s="102"/>
      <c r="L771" s="102" t="e">
        <f>IF(J771="WAT",IF(I771="PS","Pumped Storage","Hydro"),VLOOKUP(J771,Instructions!$E$3:$F$42,2,FALSE))</f>
        <v>#N/A</v>
      </c>
      <c r="M771" s="104"/>
      <c r="N771" s="104"/>
      <c r="O771" s="105"/>
      <c r="P771" s="45"/>
      <c r="Q771" s="45"/>
      <c r="R771" s="45">
        <f t="shared" si="225"/>
        <v>0</v>
      </c>
      <c r="S771" s="45">
        <f t="shared" si="247"/>
        <v>0</v>
      </c>
      <c r="T771" s="45">
        <f t="shared" si="247"/>
        <v>0</v>
      </c>
      <c r="U771" s="45">
        <f t="shared" si="226"/>
        <v>0</v>
      </c>
      <c r="V771" s="45">
        <f t="shared" si="227"/>
        <v>0</v>
      </c>
      <c r="W771" s="45">
        <f t="shared" si="228"/>
        <v>0</v>
      </c>
      <c r="X771" s="45">
        <f t="shared" si="229"/>
        <v>0</v>
      </c>
      <c r="Y771" s="45">
        <f t="shared" si="230"/>
        <v>0</v>
      </c>
      <c r="Z771" s="45">
        <f t="shared" si="231"/>
        <v>0</v>
      </c>
      <c r="AA771" s="45">
        <f t="shared" si="232"/>
        <v>0</v>
      </c>
      <c r="AB771" s="45">
        <f t="shared" si="233"/>
        <v>0</v>
      </c>
      <c r="AC771" s="45">
        <f t="shared" si="234"/>
        <v>0</v>
      </c>
      <c r="AD771" s="45">
        <f t="shared" si="235"/>
        <v>0</v>
      </c>
      <c r="AE771" s="45">
        <f t="shared" si="236"/>
        <v>0</v>
      </c>
      <c r="AF771" s="45">
        <f t="shared" si="237"/>
        <v>0</v>
      </c>
      <c r="AG771" s="45">
        <f t="shared" si="238"/>
        <v>0</v>
      </c>
      <c r="AH771" s="45">
        <f t="shared" si="239"/>
        <v>0</v>
      </c>
      <c r="AI771" s="45">
        <f t="shared" si="240"/>
        <v>0</v>
      </c>
      <c r="AJ771" s="45">
        <f t="shared" si="241"/>
        <v>0</v>
      </c>
      <c r="AK771" s="45">
        <f t="shared" si="242"/>
        <v>0</v>
      </c>
      <c r="AL771" s="45">
        <f t="shared" si="243"/>
        <v>0</v>
      </c>
      <c r="AM771" s="45">
        <f t="shared" si="244"/>
        <v>0</v>
      </c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</row>
    <row r="772" spans="1:63">
      <c r="A772" s="43"/>
      <c r="B772" s="43"/>
      <c r="C772" s="101"/>
      <c r="D772" s="101"/>
      <c r="E772" s="101"/>
      <c r="F772" s="102"/>
      <c r="G772" s="103"/>
      <c r="H772" s="102"/>
      <c r="I772" s="102"/>
      <c r="J772" s="102"/>
      <c r="K772" s="102"/>
      <c r="L772" s="102" t="e">
        <f>IF(J772="WAT",IF(I772="PS","Pumped Storage","Hydro"),VLOOKUP(J772,Instructions!$E$3:$F$42,2,FALSE))</f>
        <v>#N/A</v>
      </c>
      <c r="M772" s="104"/>
      <c r="N772" s="104"/>
      <c r="O772" s="105"/>
      <c r="P772" s="45"/>
      <c r="Q772" s="45"/>
      <c r="R772" s="45">
        <f t="shared" ref="R772:R835" si="248">P772</f>
        <v>0</v>
      </c>
      <c r="S772" s="45">
        <f t="shared" si="247"/>
        <v>0</v>
      </c>
      <c r="T772" s="45">
        <f t="shared" si="247"/>
        <v>0</v>
      </c>
      <c r="U772" s="45">
        <f t="shared" ref="U772:U835" si="249">T772</f>
        <v>0</v>
      </c>
      <c r="V772" s="45">
        <f t="shared" ref="V772:V835" si="250">U772</f>
        <v>0</v>
      </c>
      <c r="W772" s="45">
        <f t="shared" ref="W772:W835" si="251">V772</f>
        <v>0</v>
      </c>
      <c r="X772" s="45">
        <f t="shared" ref="X772:X835" si="252">W772</f>
        <v>0</v>
      </c>
      <c r="Y772" s="45">
        <f t="shared" ref="Y772:Y835" si="253">X772</f>
        <v>0</v>
      </c>
      <c r="Z772" s="45">
        <f t="shared" ref="Z772:Z835" si="254">Y772</f>
        <v>0</v>
      </c>
      <c r="AA772" s="45">
        <f t="shared" ref="AA772:AA835" si="255">Z772</f>
        <v>0</v>
      </c>
      <c r="AB772" s="45">
        <f t="shared" ref="AB772:AB835" si="256">AA772</f>
        <v>0</v>
      </c>
      <c r="AC772" s="45">
        <f t="shared" ref="AC772:AC835" si="257">Q772</f>
        <v>0</v>
      </c>
      <c r="AD772" s="45">
        <f t="shared" ref="AD772:AD835" si="258">AC772</f>
        <v>0</v>
      </c>
      <c r="AE772" s="45">
        <f t="shared" ref="AE772:AE835" si="259">AD772</f>
        <v>0</v>
      </c>
      <c r="AF772" s="45">
        <f t="shared" ref="AF772:AF835" si="260">AE772</f>
        <v>0</v>
      </c>
      <c r="AG772" s="45">
        <f t="shared" ref="AG772:AG835" si="261">AF772</f>
        <v>0</v>
      </c>
      <c r="AH772" s="45">
        <f t="shared" ref="AH772:AH835" si="262">AG772</f>
        <v>0</v>
      </c>
      <c r="AI772" s="45">
        <f t="shared" ref="AI772:AI835" si="263">AH772</f>
        <v>0</v>
      </c>
      <c r="AJ772" s="45">
        <f t="shared" ref="AJ772:AJ835" si="264">AI772</f>
        <v>0</v>
      </c>
      <c r="AK772" s="45">
        <f t="shared" ref="AK772:AK835" si="265">AJ772</f>
        <v>0</v>
      </c>
      <c r="AL772" s="45">
        <f t="shared" ref="AL772:AL835" si="266">AK772</f>
        <v>0</v>
      </c>
      <c r="AM772" s="45">
        <f t="shared" ref="AM772:AM835" si="267">AL772</f>
        <v>0</v>
      </c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</row>
    <row r="773" spans="1:63">
      <c r="A773" s="43"/>
      <c r="B773" s="43"/>
      <c r="C773" s="101"/>
      <c r="D773" s="101"/>
      <c r="E773" s="101"/>
      <c r="F773" s="102"/>
      <c r="G773" s="103"/>
      <c r="H773" s="102"/>
      <c r="I773" s="102"/>
      <c r="J773" s="102"/>
      <c r="K773" s="102"/>
      <c r="L773" s="102" t="e">
        <f>IF(J773="WAT",IF(I773="PS","Pumped Storage","Hydro"),VLOOKUP(J773,Instructions!$E$3:$F$42,2,FALSE))</f>
        <v>#N/A</v>
      </c>
      <c r="M773" s="104"/>
      <c r="N773" s="104"/>
      <c r="O773" s="105"/>
      <c r="P773" s="45"/>
      <c r="Q773" s="45"/>
      <c r="R773" s="45">
        <f t="shared" si="248"/>
        <v>0</v>
      </c>
      <c r="S773" s="45">
        <f t="shared" si="247"/>
        <v>0</v>
      </c>
      <c r="T773" s="45">
        <f t="shared" si="247"/>
        <v>0</v>
      </c>
      <c r="U773" s="45">
        <f t="shared" si="249"/>
        <v>0</v>
      </c>
      <c r="V773" s="45">
        <f t="shared" si="250"/>
        <v>0</v>
      </c>
      <c r="W773" s="45">
        <f t="shared" si="251"/>
        <v>0</v>
      </c>
      <c r="X773" s="45">
        <f t="shared" si="252"/>
        <v>0</v>
      </c>
      <c r="Y773" s="45">
        <f t="shared" si="253"/>
        <v>0</v>
      </c>
      <c r="Z773" s="45">
        <f t="shared" si="254"/>
        <v>0</v>
      </c>
      <c r="AA773" s="45">
        <f t="shared" si="255"/>
        <v>0</v>
      </c>
      <c r="AB773" s="45">
        <f t="shared" si="256"/>
        <v>0</v>
      </c>
      <c r="AC773" s="45">
        <f t="shared" si="257"/>
        <v>0</v>
      </c>
      <c r="AD773" s="45">
        <f t="shared" si="258"/>
        <v>0</v>
      </c>
      <c r="AE773" s="45">
        <f t="shared" si="259"/>
        <v>0</v>
      </c>
      <c r="AF773" s="45">
        <f t="shared" si="260"/>
        <v>0</v>
      </c>
      <c r="AG773" s="45">
        <f t="shared" si="261"/>
        <v>0</v>
      </c>
      <c r="AH773" s="45">
        <f t="shared" si="262"/>
        <v>0</v>
      </c>
      <c r="AI773" s="45">
        <f t="shared" si="263"/>
        <v>0</v>
      </c>
      <c r="AJ773" s="45">
        <f t="shared" si="264"/>
        <v>0</v>
      </c>
      <c r="AK773" s="45">
        <f t="shared" si="265"/>
        <v>0</v>
      </c>
      <c r="AL773" s="45">
        <f t="shared" si="266"/>
        <v>0</v>
      </c>
      <c r="AM773" s="45">
        <f t="shared" si="267"/>
        <v>0</v>
      </c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</row>
    <row r="774" spans="1:63">
      <c r="A774" s="43"/>
      <c r="B774" s="43"/>
      <c r="C774" s="101"/>
      <c r="D774" s="101"/>
      <c r="E774" s="101"/>
      <c r="F774" s="102"/>
      <c r="G774" s="103"/>
      <c r="H774" s="102"/>
      <c r="I774" s="102"/>
      <c r="J774" s="102"/>
      <c r="K774" s="102"/>
      <c r="L774" s="102" t="e">
        <f>IF(J774="WAT",IF(I774="PS","Pumped Storage","Hydro"),VLOOKUP(J774,Instructions!$E$3:$F$42,2,FALSE))</f>
        <v>#N/A</v>
      </c>
      <c r="M774" s="104"/>
      <c r="N774" s="104"/>
      <c r="O774" s="105"/>
      <c r="P774" s="45"/>
      <c r="Q774" s="45"/>
      <c r="R774" s="45">
        <f t="shared" si="248"/>
        <v>0</v>
      </c>
      <c r="S774" s="45">
        <f t="shared" si="247"/>
        <v>0</v>
      </c>
      <c r="T774" s="45">
        <f t="shared" si="247"/>
        <v>0</v>
      </c>
      <c r="U774" s="45">
        <f t="shared" si="249"/>
        <v>0</v>
      </c>
      <c r="V774" s="45">
        <f t="shared" si="250"/>
        <v>0</v>
      </c>
      <c r="W774" s="45">
        <f t="shared" si="251"/>
        <v>0</v>
      </c>
      <c r="X774" s="45">
        <f t="shared" si="252"/>
        <v>0</v>
      </c>
      <c r="Y774" s="45">
        <f t="shared" si="253"/>
        <v>0</v>
      </c>
      <c r="Z774" s="45">
        <f t="shared" si="254"/>
        <v>0</v>
      </c>
      <c r="AA774" s="45">
        <f t="shared" si="255"/>
        <v>0</v>
      </c>
      <c r="AB774" s="45">
        <f t="shared" si="256"/>
        <v>0</v>
      </c>
      <c r="AC774" s="45">
        <f t="shared" si="257"/>
        <v>0</v>
      </c>
      <c r="AD774" s="45">
        <f t="shared" si="258"/>
        <v>0</v>
      </c>
      <c r="AE774" s="45">
        <f t="shared" si="259"/>
        <v>0</v>
      </c>
      <c r="AF774" s="45">
        <f t="shared" si="260"/>
        <v>0</v>
      </c>
      <c r="AG774" s="45">
        <f t="shared" si="261"/>
        <v>0</v>
      </c>
      <c r="AH774" s="45">
        <f t="shared" si="262"/>
        <v>0</v>
      </c>
      <c r="AI774" s="45">
        <f t="shared" si="263"/>
        <v>0</v>
      </c>
      <c r="AJ774" s="45">
        <f t="shared" si="264"/>
        <v>0</v>
      </c>
      <c r="AK774" s="45">
        <f t="shared" si="265"/>
        <v>0</v>
      </c>
      <c r="AL774" s="45">
        <f t="shared" si="266"/>
        <v>0</v>
      </c>
      <c r="AM774" s="45">
        <f t="shared" si="267"/>
        <v>0</v>
      </c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</row>
    <row r="775" spans="1:63">
      <c r="A775" s="43"/>
      <c r="B775" s="43"/>
      <c r="C775" s="101"/>
      <c r="D775" s="101"/>
      <c r="E775" s="101"/>
      <c r="F775" s="102"/>
      <c r="G775" s="103"/>
      <c r="H775" s="102"/>
      <c r="I775" s="102"/>
      <c r="J775" s="102"/>
      <c r="K775" s="102"/>
      <c r="L775" s="102" t="e">
        <f>IF(J775="WAT",IF(I775="PS","Pumped Storage","Hydro"),VLOOKUP(J775,Instructions!$E$3:$F$42,2,FALSE))</f>
        <v>#N/A</v>
      </c>
      <c r="M775" s="104"/>
      <c r="N775" s="104"/>
      <c r="O775" s="105"/>
      <c r="P775" s="45"/>
      <c r="Q775" s="45"/>
      <c r="R775" s="45">
        <f t="shared" si="248"/>
        <v>0</v>
      </c>
      <c r="S775" s="45">
        <f t="shared" si="247"/>
        <v>0</v>
      </c>
      <c r="T775" s="45">
        <f t="shared" si="247"/>
        <v>0</v>
      </c>
      <c r="U775" s="45">
        <f t="shared" si="249"/>
        <v>0</v>
      </c>
      <c r="V775" s="45">
        <f t="shared" si="250"/>
        <v>0</v>
      </c>
      <c r="W775" s="45">
        <f t="shared" si="251"/>
        <v>0</v>
      </c>
      <c r="X775" s="45">
        <f t="shared" si="252"/>
        <v>0</v>
      </c>
      <c r="Y775" s="45">
        <f t="shared" si="253"/>
        <v>0</v>
      </c>
      <c r="Z775" s="45">
        <f t="shared" si="254"/>
        <v>0</v>
      </c>
      <c r="AA775" s="45">
        <f t="shared" si="255"/>
        <v>0</v>
      </c>
      <c r="AB775" s="45">
        <f t="shared" si="256"/>
        <v>0</v>
      </c>
      <c r="AC775" s="45">
        <f t="shared" si="257"/>
        <v>0</v>
      </c>
      <c r="AD775" s="45">
        <f t="shared" si="258"/>
        <v>0</v>
      </c>
      <c r="AE775" s="45">
        <f t="shared" si="259"/>
        <v>0</v>
      </c>
      <c r="AF775" s="45">
        <f t="shared" si="260"/>
        <v>0</v>
      </c>
      <c r="AG775" s="45">
        <f t="shared" si="261"/>
        <v>0</v>
      </c>
      <c r="AH775" s="45">
        <f t="shared" si="262"/>
        <v>0</v>
      </c>
      <c r="AI775" s="45">
        <f t="shared" si="263"/>
        <v>0</v>
      </c>
      <c r="AJ775" s="45">
        <f t="shared" si="264"/>
        <v>0</v>
      </c>
      <c r="AK775" s="45">
        <f t="shared" si="265"/>
        <v>0</v>
      </c>
      <c r="AL775" s="45">
        <f t="shared" si="266"/>
        <v>0</v>
      </c>
      <c r="AM775" s="45">
        <f t="shared" si="267"/>
        <v>0</v>
      </c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</row>
    <row r="776" spans="1:63">
      <c r="A776" s="43"/>
      <c r="B776" s="43"/>
      <c r="C776" s="101"/>
      <c r="D776" s="101"/>
      <c r="E776" s="101"/>
      <c r="F776" s="102"/>
      <c r="G776" s="103"/>
      <c r="H776" s="102"/>
      <c r="I776" s="102"/>
      <c r="J776" s="102"/>
      <c r="K776" s="102"/>
      <c r="L776" s="102" t="e">
        <f>IF(J776="WAT",IF(I776="PS","Pumped Storage","Hydro"),VLOOKUP(J776,Instructions!$E$3:$F$42,2,FALSE))</f>
        <v>#N/A</v>
      </c>
      <c r="M776" s="104"/>
      <c r="N776" s="104"/>
      <c r="O776" s="105"/>
      <c r="P776" s="45"/>
      <c r="Q776" s="45"/>
      <c r="R776" s="45">
        <f t="shared" si="248"/>
        <v>0</v>
      </c>
      <c r="S776" s="45">
        <f t="shared" si="247"/>
        <v>0</v>
      </c>
      <c r="T776" s="45">
        <f t="shared" si="247"/>
        <v>0</v>
      </c>
      <c r="U776" s="45">
        <f t="shared" si="249"/>
        <v>0</v>
      </c>
      <c r="V776" s="45">
        <f t="shared" si="250"/>
        <v>0</v>
      </c>
      <c r="W776" s="45">
        <f t="shared" si="251"/>
        <v>0</v>
      </c>
      <c r="X776" s="45">
        <f t="shared" si="252"/>
        <v>0</v>
      </c>
      <c r="Y776" s="45">
        <f t="shared" si="253"/>
        <v>0</v>
      </c>
      <c r="Z776" s="45">
        <f t="shared" si="254"/>
        <v>0</v>
      </c>
      <c r="AA776" s="45">
        <f t="shared" si="255"/>
        <v>0</v>
      </c>
      <c r="AB776" s="45">
        <f t="shared" si="256"/>
        <v>0</v>
      </c>
      <c r="AC776" s="45">
        <f t="shared" si="257"/>
        <v>0</v>
      </c>
      <c r="AD776" s="45">
        <f t="shared" si="258"/>
        <v>0</v>
      </c>
      <c r="AE776" s="45">
        <f t="shared" si="259"/>
        <v>0</v>
      </c>
      <c r="AF776" s="45">
        <f t="shared" si="260"/>
        <v>0</v>
      </c>
      <c r="AG776" s="45">
        <f t="shared" si="261"/>
        <v>0</v>
      </c>
      <c r="AH776" s="45">
        <f t="shared" si="262"/>
        <v>0</v>
      </c>
      <c r="AI776" s="45">
        <f t="shared" si="263"/>
        <v>0</v>
      </c>
      <c r="AJ776" s="45">
        <f t="shared" si="264"/>
        <v>0</v>
      </c>
      <c r="AK776" s="45">
        <f t="shared" si="265"/>
        <v>0</v>
      </c>
      <c r="AL776" s="45">
        <f t="shared" si="266"/>
        <v>0</v>
      </c>
      <c r="AM776" s="45">
        <f t="shared" si="267"/>
        <v>0</v>
      </c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</row>
    <row r="777" spans="1:63">
      <c r="A777" s="43"/>
      <c r="B777" s="43"/>
      <c r="C777" s="101"/>
      <c r="D777" s="101"/>
      <c r="E777" s="101"/>
      <c r="F777" s="102"/>
      <c r="G777" s="103"/>
      <c r="H777" s="102"/>
      <c r="I777" s="102"/>
      <c r="J777" s="102"/>
      <c r="K777" s="102"/>
      <c r="L777" s="102" t="e">
        <f>IF(J777="WAT",IF(I777="PS","Pumped Storage","Hydro"),VLOOKUP(J777,Instructions!$E$3:$F$42,2,FALSE))</f>
        <v>#N/A</v>
      </c>
      <c r="M777" s="104"/>
      <c r="N777" s="104"/>
      <c r="O777" s="105"/>
      <c r="P777" s="45"/>
      <c r="Q777" s="45"/>
      <c r="R777" s="45">
        <f t="shared" si="248"/>
        <v>0</v>
      </c>
      <c r="S777" s="45">
        <f t="shared" si="247"/>
        <v>0</v>
      </c>
      <c r="T777" s="45">
        <f t="shared" si="247"/>
        <v>0</v>
      </c>
      <c r="U777" s="45">
        <f t="shared" si="249"/>
        <v>0</v>
      </c>
      <c r="V777" s="45">
        <f t="shared" si="250"/>
        <v>0</v>
      </c>
      <c r="W777" s="45">
        <f t="shared" si="251"/>
        <v>0</v>
      </c>
      <c r="X777" s="45">
        <f t="shared" si="252"/>
        <v>0</v>
      </c>
      <c r="Y777" s="45">
        <f t="shared" si="253"/>
        <v>0</v>
      </c>
      <c r="Z777" s="45">
        <f t="shared" si="254"/>
        <v>0</v>
      </c>
      <c r="AA777" s="45">
        <f t="shared" si="255"/>
        <v>0</v>
      </c>
      <c r="AB777" s="45">
        <f t="shared" si="256"/>
        <v>0</v>
      </c>
      <c r="AC777" s="45">
        <f t="shared" si="257"/>
        <v>0</v>
      </c>
      <c r="AD777" s="45">
        <f t="shared" si="258"/>
        <v>0</v>
      </c>
      <c r="AE777" s="45">
        <f t="shared" si="259"/>
        <v>0</v>
      </c>
      <c r="AF777" s="45">
        <f t="shared" si="260"/>
        <v>0</v>
      </c>
      <c r="AG777" s="45">
        <f t="shared" si="261"/>
        <v>0</v>
      </c>
      <c r="AH777" s="45">
        <f t="shared" si="262"/>
        <v>0</v>
      </c>
      <c r="AI777" s="45">
        <f t="shared" si="263"/>
        <v>0</v>
      </c>
      <c r="AJ777" s="45">
        <f t="shared" si="264"/>
        <v>0</v>
      </c>
      <c r="AK777" s="45">
        <f t="shared" si="265"/>
        <v>0</v>
      </c>
      <c r="AL777" s="45">
        <f t="shared" si="266"/>
        <v>0</v>
      </c>
      <c r="AM777" s="45">
        <f t="shared" si="267"/>
        <v>0</v>
      </c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</row>
    <row r="778" spans="1:63">
      <c r="A778" s="43"/>
      <c r="B778" s="43"/>
      <c r="C778" s="101"/>
      <c r="D778" s="101"/>
      <c r="E778" s="101"/>
      <c r="F778" s="102"/>
      <c r="G778" s="103"/>
      <c r="H778" s="102"/>
      <c r="I778" s="102"/>
      <c r="J778" s="102"/>
      <c r="K778" s="102"/>
      <c r="L778" s="102" t="e">
        <f>IF(J778="WAT",IF(I778="PS","Pumped Storage","Hydro"),VLOOKUP(J778,Instructions!$E$3:$F$42,2,FALSE))</f>
        <v>#N/A</v>
      </c>
      <c r="M778" s="104"/>
      <c r="N778" s="104"/>
      <c r="O778" s="105"/>
      <c r="P778" s="45"/>
      <c r="Q778" s="45"/>
      <c r="R778" s="45">
        <f t="shared" si="248"/>
        <v>0</v>
      </c>
      <c r="S778" s="45">
        <f t="shared" si="247"/>
        <v>0</v>
      </c>
      <c r="T778" s="45">
        <f t="shared" si="247"/>
        <v>0</v>
      </c>
      <c r="U778" s="45">
        <f t="shared" si="249"/>
        <v>0</v>
      </c>
      <c r="V778" s="45">
        <f t="shared" si="250"/>
        <v>0</v>
      </c>
      <c r="W778" s="45">
        <f t="shared" si="251"/>
        <v>0</v>
      </c>
      <c r="X778" s="45">
        <f t="shared" si="252"/>
        <v>0</v>
      </c>
      <c r="Y778" s="45">
        <f t="shared" si="253"/>
        <v>0</v>
      </c>
      <c r="Z778" s="45">
        <f t="shared" si="254"/>
        <v>0</v>
      </c>
      <c r="AA778" s="45">
        <f t="shared" si="255"/>
        <v>0</v>
      </c>
      <c r="AB778" s="45">
        <f t="shared" si="256"/>
        <v>0</v>
      </c>
      <c r="AC778" s="45">
        <f t="shared" si="257"/>
        <v>0</v>
      </c>
      <c r="AD778" s="45">
        <f t="shared" si="258"/>
        <v>0</v>
      </c>
      <c r="AE778" s="45">
        <f t="shared" si="259"/>
        <v>0</v>
      </c>
      <c r="AF778" s="45">
        <f t="shared" si="260"/>
        <v>0</v>
      </c>
      <c r="AG778" s="45">
        <f t="shared" si="261"/>
        <v>0</v>
      </c>
      <c r="AH778" s="45">
        <f t="shared" si="262"/>
        <v>0</v>
      </c>
      <c r="AI778" s="45">
        <f t="shared" si="263"/>
        <v>0</v>
      </c>
      <c r="AJ778" s="45">
        <f t="shared" si="264"/>
        <v>0</v>
      </c>
      <c r="AK778" s="45">
        <f t="shared" si="265"/>
        <v>0</v>
      </c>
      <c r="AL778" s="45">
        <f t="shared" si="266"/>
        <v>0</v>
      </c>
      <c r="AM778" s="45">
        <f t="shared" si="267"/>
        <v>0</v>
      </c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</row>
    <row r="779" spans="1:63">
      <c r="A779" s="43"/>
      <c r="B779" s="43"/>
      <c r="C779" s="101"/>
      <c r="D779" s="101"/>
      <c r="E779" s="101"/>
      <c r="F779" s="102"/>
      <c r="G779" s="103"/>
      <c r="H779" s="102"/>
      <c r="I779" s="102"/>
      <c r="J779" s="102"/>
      <c r="K779" s="102"/>
      <c r="L779" s="102" t="e">
        <f>IF(J779="WAT",IF(I779="PS","Pumped Storage","Hydro"),VLOOKUP(J779,Instructions!$E$3:$F$42,2,FALSE))</f>
        <v>#N/A</v>
      </c>
      <c r="M779" s="104"/>
      <c r="N779" s="104"/>
      <c r="O779" s="105"/>
      <c r="P779" s="45"/>
      <c r="Q779" s="45"/>
      <c r="R779" s="45">
        <f t="shared" si="248"/>
        <v>0</v>
      </c>
      <c r="S779" s="45">
        <f t="shared" si="247"/>
        <v>0</v>
      </c>
      <c r="T779" s="45">
        <f t="shared" si="247"/>
        <v>0</v>
      </c>
      <c r="U779" s="45">
        <f t="shared" si="249"/>
        <v>0</v>
      </c>
      <c r="V779" s="45">
        <f t="shared" si="250"/>
        <v>0</v>
      </c>
      <c r="W779" s="45">
        <f t="shared" si="251"/>
        <v>0</v>
      </c>
      <c r="X779" s="45">
        <f t="shared" si="252"/>
        <v>0</v>
      </c>
      <c r="Y779" s="45">
        <f t="shared" si="253"/>
        <v>0</v>
      </c>
      <c r="Z779" s="45">
        <f t="shared" si="254"/>
        <v>0</v>
      </c>
      <c r="AA779" s="45">
        <f t="shared" si="255"/>
        <v>0</v>
      </c>
      <c r="AB779" s="45">
        <f t="shared" si="256"/>
        <v>0</v>
      </c>
      <c r="AC779" s="45">
        <f t="shared" si="257"/>
        <v>0</v>
      </c>
      <c r="AD779" s="45">
        <f t="shared" si="258"/>
        <v>0</v>
      </c>
      <c r="AE779" s="45">
        <f t="shared" si="259"/>
        <v>0</v>
      </c>
      <c r="AF779" s="45">
        <f t="shared" si="260"/>
        <v>0</v>
      </c>
      <c r="AG779" s="45">
        <f t="shared" si="261"/>
        <v>0</v>
      </c>
      <c r="AH779" s="45">
        <f t="shared" si="262"/>
        <v>0</v>
      </c>
      <c r="AI779" s="45">
        <f t="shared" si="263"/>
        <v>0</v>
      </c>
      <c r="AJ779" s="45">
        <f t="shared" si="264"/>
        <v>0</v>
      </c>
      <c r="AK779" s="45">
        <f t="shared" si="265"/>
        <v>0</v>
      </c>
      <c r="AL779" s="45">
        <f t="shared" si="266"/>
        <v>0</v>
      </c>
      <c r="AM779" s="45">
        <f t="shared" si="267"/>
        <v>0</v>
      </c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</row>
    <row r="780" spans="1:63">
      <c r="A780" s="43"/>
      <c r="B780" s="43"/>
      <c r="C780" s="101"/>
      <c r="D780" s="101"/>
      <c r="E780" s="101"/>
      <c r="F780" s="102"/>
      <c r="G780" s="103"/>
      <c r="H780" s="102"/>
      <c r="I780" s="102"/>
      <c r="J780" s="102"/>
      <c r="K780" s="102"/>
      <c r="L780" s="102" t="e">
        <f>IF(J780="WAT",IF(I780="PS","Pumped Storage","Hydro"),VLOOKUP(J780,Instructions!$E$3:$F$42,2,FALSE))</f>
        <v>#N/A</v>
      </c>
      <c r="M780" s="104"/>
      <c r="N780" s="104"/>
      <c r="O780" s="105"/>
      <c r="P780" s="45"/>
      <c r="Q780" s="45"/>
      <c r="R780" s="45">
        <f t="shared" si="248"/>
        <v>0</v>
      </c>
      <c r="S780" s="45">
        <f t="shared" si="247"/>
        <v>0</v>
      </c>
      <c r="T780" s="45">
        <f t="shared" si="247"/>
        <v>0</v>
      </c>
      <c r="U780" s="45">
        <f t="shared" si="249"/>
        <v>0</v>
      </c>
      <c r="V780" s="45">
        <f t="shared" si="250"/>
        <v>0</v>
      </c>
      <c r="W780" s="45">
        <f t="shared" si="251"/>
        <v>0</v>
      </c>
      <c r="X780" s="45">
        <f t="shared" si="252"/>
        <v>0</v>
      </c>
      <c r="Y780" s="45">
        <f t="shared" si="253"/>
        <v>0</v>
      </c>
      <c r="Z780" s="45">
        <f t="shared" si="254"/>
        <v>0</v>
      </c>
      <c r="AA780" s="45">
        <f t="shared" si="255"/>
        <v>0</v>
      </c>
      <c r="AB780" s="45">
        <f t="shared" si="256"/>
        <v>0</v>
      </c>
      <c r="AC780" s="45">
        <f t="shared" si="257"/>
        <v>0</v>
      </c>
      <c r="AD780" s="45">
        <f t="shared" si="258"/>
        <v>0</v>
      </c>
      <c r="AE780" s="45">
        <f t="shared" si="259"/>
        <v>0</v>
      </c>
      <c r="AF780" s="45">
        <f t="shared" si="260"/>
        <v>0</v>
      </c>
      <c r="AG780" s="45">
        <f t="shared" si="261"/>
        <v>0</v>
      </c>
      <c r="AH780" s="45">
        <f t="shared" si="262"/>
        <v>0</v>
      </c>
      <c r="AI780" s="45">
        <f t="shared" si="263"/>
        <v>0</v>
      </c>
      <c r="AJ780" s="45">
        <f t="shared" si="264"/>
        <v>0</v>
      </c>
      <c r="AK780" s="45">
        <f t="shared" si="265"/>
        <v>0</v>
      </c>
      <c r="AL780" s="45">
        <f t="shared" si="266"/>
        <v>0</v>
      </c>
      <c r="AM780" s="45">
        <f t="shared" si="267"/>
        <v>0</v>
      </c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</row>
    <row r="781" spans="1:63">
      <c r="A781" s="43"/>
      <c r="B781" s="43"/>
      <c r="C781" s="101"/>
      <c r="D781" s="101"/>
      <c r="E781" s="101"/>
      <c r="F781" s="102"/>
      <c r="G781" s="103"/>
      <c r="H781" s="102"/>
      <c r="I781" s="102"/>
      <c r="J781" s="102"/>
      <c r="K781" s="102"/>
      <c r="L781" s="102" t="e">
        <f>IF(J781="WAT",IF(I781="PS","Pumped Storage","Hydro"),VLOOKUP(J781,Instructions!$E$3:$F$42,2,FALSE))</f>
        <v>#N/A</v>
      </c>
      <c r="M781" s="104"/>
      <c r="N781" s="104"/>
      <c r="O781" s="105"/>
      <c r="P781" s="45"/>
      <c r="Q781" s="45"/>
      <c r="R781" s="45">
        <f t="shared" si="248"/>
        <v>0</v>
      </c>
      <c r="S781" s="45">
        <f t="shared" si="247"/>
        <v>0</v>
      </c>
      <c r="T781" s="45">
        <f t="shared" si="247"/>
        <v>0</v>
      </c>
      <c r="U781" s="45">
        <f t="shared" si="249"/>
        <v>0</v>
      </c>
      <c r="V781" s="45">
        <f t="shared" si="250"/>
        <v>0</v>
      </c>
      <c r="W781" s="45">
        <f t="shared" si="251"/>
        <v>0</v>
      </c>
      <c r="X781" s="45">
        <f t="shared" si="252"/>
        <v>0</v>
      </c>
      <c r="Y781" s="45">
        <f t="shared" si="253"/>
        <v>0</v>
      </c>
      <c r="Z781" s="45">
        <f t="shared" si="254"/>
        <v>0</v>
      </c>
      <c r="AA781" s="45">
        <f t="shared" si="255"/>
        <v>0</v>
      </c>
      <c r="AB781" s="45">
        <f t="shared" si="256"/>
        <v>0</v>
      </c>
      <c r="AC781" s="45">
        <f t="shared" si="257"/>
        <v>0</v>
      </c>
      <c r="AD781" s="45">
        <f t="shared" si="258"/>
        <v>0</v>
      </c>
      <c r="AE781" s="45">
        <f t="shared" si="259"/>
        <v>0</v>
      </c>
      <c r="AF781" s="45">
        <f t="shared" si="260"/>
        <v>0</v>
      </c>
      <c r="AG781" s="45">
        <f t="shared" si="261"/>
        <v>0</v>
      </c>
      <c r="AH781" s="45">
        <f t="shared" si="262"/>
        <v>0</v>
      </c>
      <c r="AI781" s="45">
        <f t="shared" si="263"/>
        <v>0</v>
      </c>
      <c r="AJ781" s="45">
        <f t="shared" si="264"/>
        <v>0</v>
      </c>
      <c r="AK781" s="45">
        <f t="shared" si="265"/>
        <v>0</v>
      </c>
      <c r="AL781" s="45">
        <f t="shared" si="266"/>
        <v>0</v>
      </c>
      <c r="AM781" s="45">
        <f t="shared" si="267"/>
        <v>0</v>
      </c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</row>
    <row r="782" spans="1:63">
      <c r="A782" s="43"/>
      <c r="B782" s="43"/>
      <c r="C782" s="101"/>
      <c r="D782" s="101"/>
      <c r="E782" s="101"/>
      <c r="F782" s="102"/>
      <c r="G782" s="103"/>
      <c r="H782" s="102"/>
      <c r="I782" s="102"/>
      <c r="J782" s="102"/>
      <c r="K782" s="102"/>
      <c r="L782" s="102" t="e">
        <f>IF(J782="WAT",IF(I782="PS","Pumped Storage","Hydro"),VLOOKUP(J782,Instructions!$E$3:$F$42,2,FALSE))</f>
        <v>#N/A</v>
      </c>
      <c r="M782" s="104"/>
      <c r="N782" s="104"/>
      <c r="O782" s="105"/>
      <c r="P782" s="45"/>
      <c r="Q782" s="45"/>
      <c r="R782" s="45">
        <f t="shared" si="248"/>
        <v>0</v>
      </c>
      <c r="S782" s="45">
        <f t="shared" si="247"/>
        <v>0</v>
      </c>
      <c r="T782" s="45">
        <f t="shared" si="247"/>
        <v>0</v>
      </c>
      <c r="U782" s="45">
        <f t="shared" si="249"/>
        <v>0</v>
      </c>
      <c r="V782" s="45">
        <f t="shared" si="250"/>
        <v>0</v>
      </c>
      <c r="W782" s="45">
        <f t="shared" si="251"/>
        <v>0</v>
      </c>
      <c r="X782" s="45">
        <f t="shared" si="252"/>
        <v>0</v>
      </c>
      <c r="Y782" s="45">
        <f t="shared" si="253"/>
        <v>0</v>
      </c>
      <c r="Z782" s="45">
        <f t="shared" si="254"/>
        <v>0</v>
      </c>
      <c r="AA782" s="45">
        <f t="shared" si="255"/>
        <v>0</v>
      </c>
      <c r="AB782" s="45">
        <f t="shared" si="256"/>
        <v>0</v>
      </c>
      <c r="AC782" s="45">
        <f t="shared" si="257"/>
        <v>0</v>
      </c>
      <c r="AD782" s="45">
        <f t="shared" si="258"/>
        <v>0</v>
      </c>
      <c r="AE782" s="45">
        <f t="shared" si="259"/>
        <v>0</v>
      </c>
      <c r="AF782" s="45">
        <f t="shared" si="260"/>
        <v>0</v>
      </c>
      <c r="AG782" s="45">
        <f t="shared" si="261"/>
        <v>0</v>
      </c>
      <c r="AH782" s="45">
        <f t="shared" si="262"/>
        <v>0</v>
      </c>
      <c r="AI782" s="45">
        <f t="shared" si="263"/>
        <v>0</v>
      </c>
      <c r="AJ782" s="45">
        <f t="shared" si="264"/>
        <v>0</v>
      </c>
      <c r="AK782" s="45">
        <f t="shared" si="265"/>
        <v>0</v>
      </c>
      <c r="AL782" s="45">
        <f t="shared" si="266"/>
        <v>0</v>
      </c>
      <c r="AM782" s="45">
        <f t="shared" si="267"/>
        <v>0</v>
      </c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</row>
    <row r="783" spans="1:63">
      <c r="A783" s="43"/>
      <c r="B783" s="43"/>
      <c r="C783" s="101"/>
      <c r="D783" s="101"/>
      <c r="E783" s="101"/>
      <c r="F783" s="102"/>
      <c r="G783" s="103"/>
      <c r="H783" s="102"/>
      <c r="I783" s="102"/>
      <c r="J783" s="102"/>
      <c r="K783" s="102"/>
      <c r="L783" s="102" t="e">
        <f>IF(J783="WAT",IF(I783="PS","Pumped Storage","Hydro"),VLOOKUP(J783,Instructions!$E$3:$F$42,2,FALSE))</f>
        <v>#N/A</v>
      </c>
      <c r="M783" s="104"/>
      <c r="N783" s="104"/>
      <c r="O783" s="105"/>
      <c r="P783" s="45"/>
      <c r="Q783" s="45"/>
      <c r="R783" s="45">
        <f t="shared" si="248"/>
        <v>0</v>
      </c>
      <c r="S783" s="45">
        <f t="shared" ref="S783:T802" si="268">R783</f>
        <v>0</v>
      </c>
      <c r="T783" s="45">
        <f t="shared" si="268"/>
        <v>0</v>
      </c>
      <c r="U783" s="45">
        <f t="shared" si="249"/>
        <v>0</v>
      </c>
      <c r="V783" s="45">
        <f t="shared" si="250"/>
        <v>0</v>
      </c>
      <c r="W783" s="45">
        <f t="shared" si="251"/>
        <v>0</v>
      </c>
      <c r="X783" s="45">
        <f t="shared" si="252"/>
        <v>0</v>
      </c>
      <c r="Y783" s="45">
        <f t="shared" si="253"/>
        <v>0</v>
      </c>
      <c r="Z783" s="45">
        <f t="shared" si="254"/>
        <v>0</v>
      </c>
      <c r="AA783" s="45">
        <f t="shared" si="255"/>
        <v>0</v>
      </c>
      <c r="AB783" s="45">
        <f t="shared" si="256"/>
        <v>0</v>
      </c>
      <c r="AC783" s="45">
        <f t="shared" si="257"/>
        <v>0</v>
      </c>
      <c r="AD783" s="45">
        <f t="shared" si="258"/>
        <v>0</v>
      </c>
      <c r="AE783" s="45">
        <f t="shared" si="259"/>
        <v>0</v>
      </c>
      <c r="AF783" s="45">
        <f t="shared" si="260"/>
        <v>0</v>
      </c>
      <c r="AG783" s="45">
        <f t="shared" si="261"/>
        <v>0</v>
      </c>
      <c r="AH783" s="45">
        <f t="shared" si="262"/>
        <v>0</v>
      </c>
      <c r="AI783" s="45">
        <f t="shared" si="263"/>
        <v>0</v>
      </c>
      <c r="AJ783" s="45">
        <f t="shared" si="264"/>
        <v>0</v>
      </c>
      <c r="AK783" s="45">
        <f t="shared" si="265"/>
        <v>0</v>
      </c>
      <c r="AL783" s="45">
        <f t="shared" si="266"/>
        <v>0</v>
      </c>
      <c r="AM783" s="45">
        <f t="shared" si="267"/>
        <v>0</v>
      </c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</row>
    <row r="784" spans="1:63">
      <c r="A784" s="43"/>
      <c r="B784" s="43"/>
      <c r="C784" s="101"/>
      <c r="D784" s="101"/>
      <c r="E784" s="101"/>
      <c r="F784" s="102"/>
      <c r="G784" s="103"/>
      <c r="H784" s="102"/>
      <c r="I784" s="102"/>
      <c r="J784" s="102"/>
      <c r="K784" s="102"/>
      <c r="L784" s="102" t="e">
        <f>IF(J784="WAT",IF(I784="PS","Pumped Storage","Hydro"),VLOOKUP(J784,Instructions!$E$3:$F$42,2,FALSE))</f>
        <v>#N/A</v>
      </c>
      <c r="M784" s="104"/>
      <c r="N784" s="104"/>
      <c r="O784" s="105"/>
      <c r="P784" s="45"/>
      <c r="Q784" s="45"/>
      <c r="R784" s="45">
        <f t="shared" si="248"/>
        <v>0</v>
      </c>
      <c r="S784" s="45">
        <f t="shared" si="268"/>
        <v>0</v>
      </c>
      <c r="T784" s="45">
        <f t="shared" si="268"/>
        <v>0</v>
      </c>
      <c r="U784" s="45">
        <f t="shared" si="249"/>
        <v>0</v>
      </c>
      <c r="V784" s="45">
        <f t="shared" si="250"/>
        <v>0</v>
      </c>
      <c r="W784" s="45">
        <f t="shared" si="251"/>
        <v>0</v>
      </c>
      <c r="X784" s="45">
        <f t="shared" si="252"/>
        <v>0</v>
      </c>
      <c r="Y784" s="45">
        <f t="shared" si="253"/>
        <v>0</v>
      </c>
      <c r="Z784" s="45">
        <f t="shared" si="254"/>
        <v>0</v>
      </c>
      <c r="AA784" s="45">
        <f t="shared" si="255"/>
        <v>0</v>
      </c>
      <c r="AB784" s="45">
        <f t="shared" si="256"/>
        <v>0</v>
      </c>
      <c r="AC784" s="45">
        <f t="shared" si="257"/>
        <v>0</v>
      </c>
      <c r="AD784" s="45">
        <f t="shared" si="258"/>
        <v>0</v>
      </c>
      <c r="AE784" s="45">
        <f t="shared" si="259"/>
        <v>0</v>
      </c>
      <c r="AF784" s="45">
        <f t="shared" si="260"/>
        <v>0</v>
      </c>
      <c r="AG784" s="45">
        <f t="shared" si="261"/>
        <v>0</v>
      </c>
      <c r="AH784" s="45">
        <f t="shared" si="262"/>
        <v>0</v>
      </c>
      <c r="AI784" s="45">
        <f t="shared" si="263"/>
        <v>0</v>
      </c>
      <c r="AJ784" s="45">
        <f t="shared" si="264"/>
        <v>0</v>
      </c>
      <c r="AK784" s="45">
        <f t="shared" si="265"/>
        <v>0</v>
      </c>
      <c r="AL784" s="45">
        <f t="shared" si="266"/>
        <v>0</v>
      </c>
      <c r="AM784" s="45">
        <f t="shared" si="267"/>
        <v>0</v>
      </c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</row>
    <row r="785" spans="1:63">
      <c r="A785" s="43"/>
      <c r="B785" s="43"/>
      <c r="C785" s="101"/>
      <c r="D785" s="101"/>
      <c r="E785" s="101"/>
      <c r="F785" s="102"/>
      <c r="G785" s="103"/>
      <c r="H785" s="102"/>
      <c r="I785" s="102"/>
      <c r="J785" s="102"/>
      <c r="K785" s="102"/>
      <c r="L785" s="102" t="e">
        <f>IF(J785="WAT",IF(I785="PS","Pumped Storage","Hydro"),VLOOKUP(J785,Instructions!$E$3:$F$42,2,FALSE))</f>
        <v>#N/A</v>
      </c>
      <c r="M785" s="104"/>
      <c r="N785" s="104"/>
      <c r="O785" s="105"/>
      <c r="P785" s="45"/>
      <c r="Q785" s="45"/>
      <c r="R785" s="45">
        <f t="shared" si="248"/>
        <v>0</v>
      </c>
      <c r="S785" s="45">
        <f t="shared" si="268"/>
        <v>0</v>
      </c>
      <c r="T785" s="45">
        <f t="shared" si="268"/>
        <v>0</v>
      </c>
      <c r="U785" s="45">
        <f t="shared" si="249"/>
        <v>0</v>
      </c>
      <c r="V785" s="45">
        <f t="shared" si="250"/>
        <v>0</v>
      </c>
      <c r="W785" s="45">
        <f t="shared" si="251"/>
        <v>0</v>
      </c>
      <c r="X785" s="45">
        <f t="shared" si="252"/>
        <v>0</v>
      </c>
      <c r="Y785" s="45">
        <f t="shared" si="253"/>
        <v>0</v>
      </c>
      <c r="Z785" s="45">
        <f t="shared" si="254"/>
        <v>0</v>
      </c>
      <c r="AA785" s="45">
        <f t="shared" si="255"/>
        <v>0</v>
      </c>
      <c r="AB785" s="45">
        <f t="shared" si="256"/>
        <v>0</v>
      </c>
      <c r="AC785" s="45">
        <f t="shared" si="257"/>
        <v>0</v>
      </c>
      <c r="AD785" s="45">
        <f t="shared" si="258"/>
        <v>0</v>
      </c>
      <c r="AE785" s="45">
        <f t="shared" si="259"/>
        <v>0</v>
      </c>
      <c r="AF785" s="45">
        <f t="shared" si="260"/>
        <v>0</v>
      </c>
      <c r="AG785" s="45">
        <f t="shared" si="261"/>
        <v>0</v>
      </c>
      <c r="AH785" s="45">
        <f t="shared" si="262"/>
        <v>0</v>
      </c>
      <c r="AI785" s="45">
        <f t="shared" si="263"/>
        <v>0</v>
      </c>
      <c r="AJ785" s="45">
        <f t="shared" si="264"/>
        <v>0</v>
      </c>
      <c r="AK785" s="45">
        <f t="shared" si="265"/>
        <v>0</v>
      </c>
      <c r="AL785" s="45">
        <f t="shared" si="266"/>
        <v>0</v>
      </c>
      <c r="AM785" s="45">
        <f t="shared" si="267"/>
        <v>0</v>
      </c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</row>
    <row r="786" spans="1:63">
      <c r="A786" s="43"/>
      <c r="B786" s="43"/>
      <c r="C786" s="101"/>
      <c r="D786" s="101"/>
      <c r="E786" s="101"/>
      <c r="F786" s="102"/>
      <c r="G786" s="103"/>
      <c r="H786" s="102"/>
      <c r="I786" s="102"/>
      <c r="J786" s="102"/>
      <c r="K786" s="102"/>
      <c r="L786" s="102" t="e">
        <f>IF(J786="WAT",IF(I786="PS","Pumped Storage","Hydro"),VLOOKUP(J786,Instructions!$E$3:$F$42,2,FALSE))</f>
        <v>#N/A</v>
      </c>
      <c r="M786" s="104"/>
      <c r="N786" s="104"/>
      <c r="O786" s="105"/>
      <c r="P786" s="45"/>
      <c r="Q786" s="45"/>
      <c r="R786" s="45">
        <f t="shared" si="248"/>
        <v>0</v>
      </c>
      <c r="S786" s="45">
        <f t="shared" si="268"/>
        <v>0</v>
      </c>
      <c r="T786" s="45">
        <f t="shared" si="268"/>
        <v>0</v>
      </c>
      <c r="U786" s="45">
        <f t="shared" si="249"/>
        <v>0</v>
      </c>
      <c r="V786" s="45">
        <f t="shared" si="250"/>
        <v>0</v>
      </c>
      <c r="W786" s="45">
        <f t="shared" si="251"/>
        <v>0</v>
      </c>
      <c r="X786" s="45">
        <f t="shared" si="252"/>
        <v>0</v>
      </c>
      <c r="Y786" s="45">
        <f t="shared" si="253"/>
        <v>0</v>
      </c>
      <c r="Z786" s="45">
        <f t="shared" si="254"/>
        <v>0</v>
      </c>
      <c r="AA786" s="45">
        <f t="shared" si="255"/>
        <v>0</v>
      </c>
      <c r="AB786" s="45">
        <f t="shared" si="256"/>
        <v>0</v>
      </c>
      <c r="AC786" s="45">
        <f t="shared" si="257"/>
        <v>0</v>
      </c>
      <c r="AD786" s="45">
        <f t="shared" si="258"/>
        <v>0</v>
      </c>
      <c r="AE786" s="45">
        <f t="shared" si="259"/>
        <v>0</v>
      </c>
      <c r="AF786" s="45">
        <f t="shared" si="260"/>
        <v>0</v>
      </c>
      <c r="AG786" s="45">
        <f t="shared" si="261"/>
        <v>0</v>
      </c>
      <c r="AH786" s="45">
        <f t="shared" si="262"/>
        <v>0</v>
      </c>
      <c r="AI786" s="45">
        <f t="shared" si="263"/>
        <v>0</v>
      </c>
      <c r="AJ786" s="45">
        <f t="shared" si="264"/>
        <v>0</v>
      </c>
      <c r="AK786" s="45">
        <f t="shared" si="265"/>
        <v>0</v>
      </c>
      <c r="AL786" s="45">
        <f t="shared" si="266"/>
        <v>0</v>
      </c>
      <c r="AM786" s="45">
        <f t="shared" si="267"/>
        <v>0</v>
      </c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</row>
    <row r="787" spans="1:63">
      <c r="A787" s="43"/>
      <c r="B787" s="43"/>
      <c r="C787" s="101"/>
      <c r="D787" s="101"/>
      <c r="E787" s="101"/>
      <c r="F787" s="102"/>
      <c r="G787" s="103"/>
      <c r="H787" s="102"/>
      <c r="I787" s="102"/>
      <c r="J787" s="102"/>
      <c r="K787" s="102"/>
      <c r="L787" s="102" t="e">
        <f>IF(J787="WAT",IF(I787="PS","Pumped Storage","Hydro"),VLOOKUP(J787,Instructions!$E$3:$F$42,2,FALSE))</f>
        <v>#N/A</v>
      </c>
      <c r="M787" s="104"/>
      <c r="N787" s="104"/>
      <c r="O787" s="105"/>
      <c r="P787" s="45"/>
      <c r="Q787" s="45"/>
      <c r="R787" s="45">
        <f t="shared" si="248"/>
        <v>0</v>
      </c>
      <c r="S787" s="45">
        <f t="shared" si="268"/>
        <v>0</v>
      </c>
      <c r="T787" s="45">
        <f t="shared" si="268"/>
        <v>0</v>
      </c>
      <c r="U787" s="45">
        <f t="shared" si="249"/>
        <v>0</v>
      </c>
      <c r="V787" s="45">
        <f t="shared" si="250"/>
        <v>0</v>
      </c>
      <c r="W787" s="45">
        <f t="shared" si="251"/>
        <v>0</v>
      </c>
      <c r="X787" s="45">
        <f t="shared" si="252"/>
        <v>0</v>
      </c>
      <c r="Y787" s="45">
        <f t="shared" si="253"/>
        <v>0</v>
      </c>
      <c r="Z787" s="45">
        <f t="shared" si="254"/>
        <v>0</v>
      </c>
      <c r="AA787" s="45">
        <f t="shared" si="255"/>
        <v>0</v>
      </c>
      <c r="AB787" s="45">
        <f t="shared" si="256"/>
        <v>0</v>
      </c>
      <c r="AC787" s="45">
        <f t="shared" si="257"/>
        <v>0</v>
      </c>
      <c r="AD787" s="45">
        <f t="shared" si="258"/>
        <v>0</v>
      </c>
      <c r="AE787" s="45">
        <f t="shared" si="259"/>
        <v>0</v>
      </c>
      <c r="AF787" s="45">
        <f t="shared" si="260"/>
        <v>0</v>
      </c>
      <c r="AG787" s="45">
        <f t="shared" si="261"/>
        <v>0</v>
      </c>
      <c r="AH787" s="45">
        <f t="shared" si="262"/>
        <v>0</v>
      </c>
      <c r="AI787" s="45">
        <f t="shared" si="263"/>
        <v>0</v>
      </c>
      <c r="AJ787" s="45">
        <f t="shared" si="264"/>
        <v>0</v>
      </c>
      <c r="AK787" s="45">
        <f t="shared" si="265"/>
        <v>0</v>
      </c>
      <c r="AL787" s="45">
        <f t="shared" si="266"/>
        <v>0</v>
      </c>
      <c r="AM787" s="45">
        <f t="shared" si="267"/>
        <v>0</v>
      </c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</row>
    <row r="788" spans="1:63">
      <c r="A788" s="43"/>
      <c r="B788" s="43"/>
      <c r="C788" s="101"/>
      <c r="D788" s="101"/>
      <c r="E788" s="101"/>
      <c r="F788" s="102"/>
      <c r="G788" s="103"/>
      <c r="H788" s="102"/>
      <c r="I788" s="102"/>
      <c r="J788" s="102"/>
      <c r="K788" s="102"/>
      <c r="L788" s="102" t="e">
        <f>IF(J788="WAT",IF(I788="PS","Pumped Storage","Hydro"),VLOOKUP(J788,Instructions!$E$3:$F$42,2,FALSE))</f>
        <v>#N/A</v>
      </c>
      <c r="M788" s="104"/>
      <c r="N788" s="104"/>
      <c r="O788" s="105"/>
      <c r="P788" s="45"/>
      <c r="Q788" s="45"/>
      <c r="R788" s="45">
        <f t="shared" si="248"/>
        <v>0</v>
      </c>
      <c r="S788" s="45">
        <f t="shared" si="268"/>
        <v>0</v>
      </c>
      <c r="T788" s="45">
        <f t="shared" si="268"/>
        <v>0</v>
      </c>
      <c r="U788" s="45">
        <f t="shared" si="249"/>
        <v>0</v>
      </c>
      <c r="V788" s="45">
        <f t="shared" si="250"/>
        <v>0</v>
      </c>
      <c r="W788" s="45">
        <f t="shared" si="251"/>
        <v>0</v>
      </c>
      <c r="X788" s="45">
        <f t="shared" si="252"/>
        <v>0</v>
      </c>
      <c r="Y788" s="45">
        <f t="shared" si="253"/>
        <v>0</v>
      </c>
      <c r="Z788" s="45">
        <f t="shared" si="254"/>
        <v>0</v>
      </c>
      <c r="AA788" s="45">
        <f t="shared" si="255"/>
        <v>0</v>
      </c>
      <c r="AB788" s="45">
        <f t="shared" si="256"/>
        <v>0</v>
      </c>
      <c r="AC788" s="45">
        <f t="shared" si="257"/>
        <v>0</v>
      </c>
      <c r="AD788" s="45">
        <f t="shared" si="258"/>
        <v>0</v>
      </c>
      <c r="AE788" s="45">
        <f t="shared" si="259"/>
        <v>0</v>
      </c>
      <c r="AF788" s="45">
        <f t="shared" si="260"/>
        <v>0</v>
      </c>
      <c r="AG788" s="45">
        <f t="shared" si="261"/>
        <v>0</v>
      </c>
      <c r="AH788" s="45">
        <f t="shared" si="262"/>
        <v>0</v>
      </c>
      <c r="AI788" s="45">
        <f t="shared" si="263"/>
        <v>0</v>
      </c>
      <c r="AJ788" s="45">
        <f t="shared" si="264"/>
        <v>0</v>
      </c>
      <c r="AK788" s="45">
        <f t="shared" si="265"/>
        <v>0</v>
      </c>
      <c r="AL788" s="45">
        <f t="shared" si="266"/>
        <v>0</v>
      </c>
      <c r="AM788" s="45">
        <f t="shared" si="267"/>
        <v>0</v>
      </c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</row>
    <row r="789" spans="1:63">
      <c r="A789" s="43"/>
      <c r="B789" s="43"/>
      <c r="C789" s="101"/>
      <c r="D789" s="101"/>
      <c r="E789" s="101"/>
      <c r="F789" s="102"/>
      <c r="G789" s="103"/>
      <c r="H789" s="102"/>
      <c r="I789" s="102"/>
      <c r="J789" s="102"/>
      <c r="K789" s="102"/>
      <c r="L789" s="102" t="e">
        <f>IF(J789="WAT",IF(I789="PS","Pumped Storage","Hydro"),VLOOKUP(J789,Instructions!$E$3:$F$42,2,FALSE))</f>
        <v>#N/A</v>
      </c>
      <c r="M789" s="104"/>
      <c r="N789" s="104"/>
      <c r="O789" s="105"/>
      <c r="P789" s="45"/>
      <c r="Q789" s="45"/>
      <c r="R789" s="45">
        <f t="shared" si="248"/>
        <v>0</v>
      </c>
      <c r="S789" s="45">
        <f t="shared" si="268"/>
        <v>0</v>
      </c>
      <c r="T789" s="45">
        <f t="shared" si="268"/>
        <v>0</v>
      </c>
      <c r="U789" s="45">
        <f t="shared" si="249"/>
        <v>0</v>
      </c>
      <c r="V789" s="45">
        <f t="shared" si="250"/>
        <v>0</v>
      </c>
      <c r="W789" s="45">
        <f t="shared" si="251"/>
        <v>0</v>
      </c>
      <c r="X789" s="45">
        <f t="shared" si="252"/>
        <v>0</v>
      </c>
      <c r="Y789" s="45">
        <f t="shared" si="253"/>
        <v>0</v>
      </c>
      <c r="Z789" s="45">
        <f t="shared" si="254"/>
        <v>0</v>
      </c>
      <c r="AA789" s="45">
        <f t="shared" si="255"/>
        <v>0</v>
      </c>
      <c r="AB789" s="45">
        <f t="shared" si="256"/>
        <v>0</v>
      </c>
      <c r="AC789" s="45">
        <f t="shared" si="257"/>
        <v>0</v>
      </c>
      <c r="AD789" s="45">
        <f t="shared" si="258"/>
        <v>0</v>
      </c>
      <c r="AE789" s="45">
        <f t="shared" si="259"/>
        <v>0</v>
      </c>
      <c r="AF789" s="45">
        <f t="shared" si="260"/>
        <v>0</v>
      </c>
      <c r="AG789" s="45">
        <f t="shared" si="261"/>
        <v>0</v>
      </c>
      <c r="AH789" s="45">
        <f t="shared" si="262"/>
        <v>0</v>
      </c>
      <c r="AI789" s="45">
        <f t="shared" si="263"/>
        <v>0</v>
      </c>
      <c r="AJ789" s="45">
        <f t="shared" si="264"/>
        <v>0</v>
      </c>
      <c r="AK789" s="45">
        <f t="shared" si="265"/>
        <v>0</v>
      </c>
      <c r="AL789" s="45">
        <f t="shared" si="266"/>
        <v>0</v>
      </c>
      <c r="AM789" s="45">
        <f t="shared" si="267"/>
        <v>0</v>
      </c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</row>
    <row r="790" spans="1:63">
      <c r="A790" s="43"/>
      <c r="B790" s="43"/>
      <c r="C790" s="101"/>
      <c r="D790" s="101"/>
      <c r="E790" s="101"/>
      <c r="F790" s="102"/>
      <c r="G790" s="103"/>
      <c r="H790" s="102"/>
      <c r="I790" s="102"/>
      <c r="J790" s="102"/>
      <c r="K790" s="102"/>
      <c r="L790" s="102" t="e">
        <f>IF(J790="WAT",IF(I790="PS","Pumped Storage","Hydro"),VLOOKUP(J790,Instructions!$E$3:$F$42,2,FALSE))</f>
        <v>#N/A</v>
      </c>
      <c r="M790" s="104"/>
      <c r="N790" s="104"/>
      <c r="O790" s="105"/>
      <c r="P790" s="45"/>
      <c r="Q790" s="45"/>
      <c r="R790" s="45">
        <f t="shared" si="248"/>
        <v>0</v>
      </c>
      <c r="S790" s="45">
        <f t="shared" si="268"/>
        <v>0</v>
      </c>
      <c r="T790" s="45">
        <f t="shared" si="268"/>
        <v>0</v>
      </c>
      <c r="U790" s="45">
        <f t="shared" si="249"/>
        <v>0</v>
      </c>
      <c r="V790" s="45">
        <f t="shared" si="250"/>
        <v>0</v>
      </c>
      <c r="W790" s="45">
        <f t="shared" si="251"/>
        <v>0</v>
      </c>
      <c r="X790" s="45">
        <f t="shared" si="252"/>
        <v>0</v>
      </c>
      <c r="Y790" s="45">
        <f t="shared" si="253"/>
        <v>0</v>
      </c>
      <c r="Z790" s="45">
        <f t="shared" si="254"/>
        <v>0</v>
      </c>
      <c r="AA790" s="45">
        <f t="shared" si="255"/>
        <v>0</v>
      </c>
      <c r="AB790" s="45">
        <f t="shared" si="256"/>
        <v>0</v>
      </c>
      <c r="AC790" s="45">
        <f t="shared" si="257"/>
        <v>0</v>
      </c>
      <c r="AD790" s="45">
        <f t="shared" si="258"/>
        <v>0</v>
      </c>
      <c r="AE790" s="45">
        <f t="shared" si="259"/>
        <v>0</v>
      </c>
      <c r="AF790" s="45">
        <f t="shared" si="260"/>
        <v>0</v>
      </c>
      <c r="AG790" s="45">
        <f t="shared" si="261"/>
        <v>0</v>
      </c>
      <c r="AH790" s="45">
        <f t="shared" si="262"/>
        <v>0</v>
      </c>
      <c r="AI790" s="45">
        <f t="shared" si="263"/>
        <v>0</v>
      </c>
      <c r="AJ790" s="45">
        <f t="shared" si="264"/>
        <v>0</v>
      </c>
      <c r="AK790" s="45">
        <f t="shared" si="265"/>
        <v>0</v>
      </c>
      <c r="AL790" s="45">
        <f t="shared" si="266"/>
        <v>0</v>
      </c>
      <c r="AM790" s="45">
        <f t="shared" si="267"/>
        <v>0</v>
      </c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</row>
    <row r="791" spans="1:63">
      <c r="A791" s="43"/>
      <c r="B791" s="43"/>
      <c r="C791" s="101"/>
      <c r="D791" s="101"/>
      <c r="E791" s="101"/>
      <c r="F791" s="102"/>
      <c r="G791" s="103"/>
      <c r="H791" s="102"/>
      <c r="I791" s="102"/>
      <c r="J791" s="102"/>
      <c r="K791" s="102"/>
      <c r="L791" s="102" t="e">
        <f>IF(J791="WAT",IF(I791="PS","Pumped Storage","Hydro"),VLOOKUP(J791,Instructions!$E$3:$F$42,2,FALSE))</f>
        <v>#N/A</v>
      </c>
      <c r="M791" s="104"/>
      <c r="N791" s="104"/>
      <c r="O791" s="105"/>
      <c r="P791" s="45"/>
      <c r="Q791" s="45"/>
      <c r="R791" s="45">
        <f t="shared" si="248"/>
        <v>0</v>
      </c>
      <c r="S791" s="45">
        <f t="shared" si="268"/>
        <v>0</v>
      </c>
      <c r="T791" s="45">
        <f t="shared" si="268"/>
        <v>0</v>
      </c>
      <c r="U791" s="45">
        <f t="shared" si="249"/>
        <v>0</v>
      </c>
      <c r="V791" s="45">
        <f t="shared" si="250"/>
        <v>0</v>
      </c>
      <c r="W791" s="45">
        <f t="shared" si="251"/>
        <v>0</v>
      </c>
      <c r="X791" s="45">
        <f t="shared" si="252"/>
        <v>0</v>
      </c>
      <c r="Y791" s="45">
        <f t="shared" si="253"/>
        <v>0</v>
      </c>
      <c r="Z791" s="45">
        <f t="shared" si="254"/>
        <v>0</v>
      </c>
      <c r="AA791" s="45">
        <f t="shared" si="255"/>
        <v>0</v>
      </c>
      <c r="AB791" s="45">
        <f t="shared" si="256"/>
        <v>0</v>
      </c>
      <c r="AC791" s="45">
        <f t="shared" si="257"/>
        <v>0</v>
      </c>
      <c r="AD791" s="45">
        <f t="shared" si="258"/>
        <v>0</v>
      </c>
      <c r="AE791" s="45">
        <f t="shared" si="259"/>
        <v>0</v>
      </c>
      <c r="AF791" s="45">
        <f t="shared" si="260"/>
        <v>0</v>
      </c>
      <c r="AG791" s="45">
        <f t="shared" si="261"/>
        <v>0</v>
      </c>
      <c r="AH791" s="45">
        <f t="shared" si="262"/>
        <v>0</v>
      </c>
      <c r="AI791" s="45">
        <f t="shared" si="263"/>
        <v>0</v>
      </c>
      <c r="AJ791" s="45">
        <f t="shared" si="264"/>
        <v>0</v>
      </c>
      <c r="AK791" s="45">
        <f t="shared" si="265"/>
        <v>0</v>
      </c>
      <c r="AL791" s="45">
        <f t="shared" si="266"/>
        <v>0</v>
      </c>
      <c r="AM791" s="45">
        <f t="shared" si="267"/>
        <v>0</v>
      </c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  <c r="BF791" s="45"/>
      <c r="BG791" s="45"/>
      <c r="BH791" s="45"/>
      <c r="BI791" s="45"/>
      <c r="BJ791" s="45"/>
      <c r="BK791" s="45"/>
    </row>
    <row r="792" spans="1:63">
      <c r="A792" s="43"/>
      <c r="B792" s="43"/>
      <c r="C792" s="101"/>
      <c r="D792" s="101"/>
      <c r="E792" s="101"/>
      <c r="F792" s="102"/>
      <c r="G792" s="103"/>
      <c r="H792" s="102"/>
      <c r="I792" s="102"/>
      <c r="J792" s="102"/>
      <c r="K792" s="102"/>
      <c r="L792" s="102" t="e">
        <f>IF(J792="WAT",IF(I792="PS","Pumped Storage","Hydro"),VLOOKUP(J792,Instructions!$E$3:$F$42,2,FALSE))</f>
        <v>#N/A</v>
      </c>
      <c r="M792" s="104"/>
      <c r="N792" s="104"/>
      <c r="O792" s="105"/>
      <c r="P792" s="45"/>
      <c r="Q792" s="45"/>
      <c r="R792" s="45">
        <f t="shared" si="248"/>
        <v>0</v>
      </c>
      <c r="S792" s="45">
        <f t="shared" si="268"/>
        <v>0</v>
      </c>
      <c r="T792" s="45">
        <f t="shared" si="268"/>
        <v>0</v>
      </c>
      <c r="U792" s="45">
        <f t="shared" si="249"/>
        <v>0</v>
      </c>
      <c r="V792" s="45">
        <f t="shared" si="250"/>
        <v>0</v>
      </c>
      <c r="W792" s="45">
        <f t="shared" si="251"/>
        <v>0</v>
      </c>
      <c r="X792" s="45">
        <f t="shared" si="252"/>
        <v>0</v>
      </c>
      <c r="Y792" s="45">
        <f t="shared" si="253"/>
        <v>0</v>
      </c>
      <c r="Z792" s="45">
        <f t="shared" si="254"/>
        <v>0</v>
      </c>
      <c r="AA792" s="45">
        <f t="shared" si="255"/>
        <v>0</v>
      </c>
      <c r="AB792" s="45">
        <f t="shared" si="256"/>
        <v>0</v>
      </c>
      <c r="AC792" s="45">
        <f t="shared" si="257"/>
        <v>0</v>
      </c>
      <c r="AD792" s="45">
        <f t="shared" si="258"/>
        <v>0</v>
      </c>
      <c r="AE792" s="45">
        <f t="shared" si="259"/>
        <v>0</v>
      </c>
      <c r="AF792" s="45">
        <f t="shared" si="260"/>
        <v>0</v>
      </c>
      <c r="AG792" s="45">
        <f t="shared" si="261"/>
        <v>0</v>
      </c>
      <c r="AH792" s="45">
        <f t="shared" si="262"/>
        <v>0</v>
      </c>
      <c r="AI792" s="45">
        <f t="shared" si="263"/>
        <v>0</v>
      </c>
      <c r="AJ792" s="45">
        <f t="shared" si="264"/>
        <v>0</v>
      </c>
      <c r="AK792" s="45">
        <f t="shared" si="265"/>
        <v>0</v>
      </c>
      <c r="AL792" s="45">
        <f t="shared" si="266"/>
        <v>0</v>
      </c>
      <c r="AM792" s="45">
        <f t="shared" si="267"/>
        <v>0</v>
      </c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  <c r="BF792" s="45"/>
      <c r="BG792" s="45"/>
      <c r="BH792" s="45"/>
      <c r="BI792" s="45"/>
      <c r="BJ792" s="45"/>
      <c r="BK792" s="45"/>
    </row>
    <row r="793" spans="1:63">
      <c r="A793" s="43"/>
      <c r="B793" s="43"/>
      <c r="C793" s="101"/>
      <c r="D793" s="101"/>
      <c r="E793" s="101"/>
      <c r="F793" s="102"/>
      <c r="G793" s="103"/>
      <c r="H793" s="102"/>
      <c r="I793" s="102"/>
      <c r="J793" s="102"/>
      <c r="K793" s="102"/>
      <c r="L793" s="102" t="e">
        <f>IF(J793="WAT",IF(I793="PS","Pumped Storage","Hydro"),VLOOKUP(J793,Instructions!$E$3:$F$42,2,FALSE))</f>
        <v>#N/A</v>
      </c>
      <c r="M793" s="104"/>
      <c r="N793" s="104"/>
      <c r="O793" s="105"/>
      <c r="P793" s="45"/>
      <c r="Q793" s="45"/>
      <c r="R793" s="45">
        <f t="shared" si="248"/>
        <v>0</v>
      </c>
      <c r="S793" s="45">
        <f t="shared" si="268"/>
        <v>0</v>
      </c>
      <c r="T793" s="45">
        <f t="shared" si="268"/>
        <v>0</v>
      </c>
      <c r="U793" s="45">
        <f t="shared" si="249"/>
        <v>0</v>
      </c>
      <c r="V793" s="45">
        <f t="shared" si="250"/>
        <v>0</v>
      </c>
      <c r="W793" s="45">
        <f t="shared" si="251"/>
        <v>0</v>
      </c>
      <c r="X793" s="45">
        <f t="shared" si="252"/>
        <v>0</v>
      </c>
      <c r="Y793" s="45">
        <f t="shared" si="253"/>
        <v>0</v>
      </c>
      <c r="Z793" s="45">
        <f t="shared" si="254"/>
        <v>0</v>
      </c>
      <c r="AA793" s="45">
        <f t="shared" si="255"/>
        <v>0</v>
      </c>
      <c r="AB793" s="45">
        <f t="shared" si="256"/>
        <v>0</v>
      </c>
      <c r="AC793" s="45">
        <f t="shared" si="257"/>
        <v>0</v>
      </c>
      <c r="AD793" s="45">
        <f t="shared" si="258"/>
        <v>0</v>
      </c>
      <c r="AE793" s="45">
        <f t="shared" si="259"/>
        <v>0</v>
      </c>
      <c r="AF793" s="45">
        <f t="shared" si="260"/>
        <v>0</v>
      </c>
      <c r="AG793" s="45">
        <f t="shared" si="261"/>
        <v>0</v>
      </c>
      <c r="AH793" s="45">
        <f t="shared" si="262"/>
        <v>0</v>
      </c>
      <c r="AI793" s="45">
        <f t="shared" si="263"/>
        <v>0</v>
      </c>
      <c r="AJ793" s="45">
        <f t="shared" si="264"/>
        <v>0</v>
      </c>
      <c r="AK793" s="45">
        <f t="shared" si="265"/>
        <v>0</v>
      </c>
      <c r="AL793" s="45">
        <f t="shared" si="266"/>
        <v>0</v>
      </c>
      <c r="AM793" s="45">
        <f t="shared" si="267"/>
        <v>0</v>
      </c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  <c r="BF793" s="45"/>
      <c r="BG793" s="45"/>
      <c r="BH793" s="45"/>
      <c r="BI793" s="45"/>
      <c r="BJ793" s="45"/>
      <c r="BK793" s="45"/>
    </row>
    <row r="794" spans="1:63">
      <c r="A794" s="43"/>
      <c r="B794" s="43"/>
      <c r="C794" s="101"/>
      <c r="D794" s="101"/>
      <c r="E794" s="101"/>
      <c r="F794" s="102"/>
      <c r="G794" s="103"/>
      <c r="H794" s="102"/>
      <c r="I794" s="102"/>
      <c r="J794" s="102"/>
      <c r="K794" s="102"/>
      <c r="L794" s="102" t="e">
        <f>IF(J794="WAT",IF(I794="PS","Pumped Storage","Hydro"),VLOOKUP(J794,Instructions!$E$3:$F$42,2,FALSE))</f>
        <v>#N/A</v>
      </c>
      <c r="M794" s="104"/>
      <c r="N794" s="104"/>
      <c r="O794" s="105"/>
      <c r="P794" s="45"/>
      <c r="Q794" s="45"/>
      <c r="R794" s="45">
        <f t="shared" si="248"/>
        <v>0</v>
      </c>
      <c r="S794" s="45">
        <f t="shared" si="268"/>
        <v>0</v>
      </c>
      <c r="T794" s="45">
        <f t="shared" si="268"/>
        <v>0</v>
      </c>
      <c r="U794" s="45">
        <f t="shared" si="249"/>
        <v>0</v>
      </c>
      <c r="V794" s="45">
        <f t="shared" si="250"/>
        <v>0</v>
      </c>
      <c r="W794" s="45">
        <f t="shared" si="251"/>
        <v>0</v>
      </c>
      <c r="X794" s="45">
        <f t="shared" si="252"/>
        <v>0</v>
      </c>
      <c r="Y794" s="45">
        <f t="shared" si="253"/>
        <v>0</v>
      </c>
      <c r="Z794" s="45">
        <f t="shared" si="254"/>
        <v>0</v>
      </c>
      <c r="AA794" s="45">
        <f t="shared" si="255"/>
        <v>0</v>
      </c>
      <c r="AB794" s="45">
        <f t="shared" si="256"/>
        <v>0</v>
      </c>
      <c r="AC794" s="45">
        <f t="shared" si="257"/>
        <v>0</v>
      </c>
      <c r="AD794" s="45">
        <f t="shared" si="258"/>
        <v>0</v>
      </c>
      <c r="AE794" s="45">
        <f t="shared" si="259"/>
        <v>0</v>
      </c>
      <c r="AF794" s="45">
        <f t="shared" si="260"/>
        <v>0</v>
      </c>
      <c r="AG794" s="45">
        <f t="shared" si="261"/>
        <v>0</v>
      </c>
      <c r="AH794" s="45">
        <f t="shared" si="262"/>
        <v>0</v>
      </c>
      <c r="AI794" s="45">
        <f t="shared" si="263"/>
        <v>0</v>
      </c>
      <c r="AJ794" s="45">
        <f t="shared" si="264"/>
        <v>0</v>
      </c>
      <c r="AK794" s="45">
        <f t="shared" si="265"/>
        <v>0</v>
      </c>
      <c r="AL794" s="45">
        <f t="shared" si="266"/>
        <v>0</v>
      </c>
      <c r="AM794" s="45">
        <f t="shared" si="267"/>
        <v>0</v>
      </c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</row>
    <row r="795" spans="1:63">
      <c r="A795" s="43"/>
      <c r="B795" s="43"/>
      <c r="C795" s="101"/>
      <c r="D795" s="101"/>
      <c r="E795" s="101"/>
      <c r="F795" s="102"/>
      <c r="G795" s="103"/>
      <c r="H795" s="102"/>
      <c r="I795" s="102"/>
      <c r="J795" s="102"/>
      <c r="K795" s="102"/>
      <c r="L795" s="102" t="e">
        <f>IF(J795="WAT",IF(I795="PS","Pumped Storage","Hydro"),VLOOKUP(J795,Instructions!$E$3:$F$42,2,FALSE))</f>
        <v>#N/A</v>
      </c>
      <c r="M795" s="104"/>
      <c r="N795" s="104"/>
      <c r="O795" s="105"/>
      <c r="P795" s="45"/>
      <c r="Q795" s="45"/>
      <c r="R795" s="45">
        <f t="shared" si="248"/>
        <v>0</v>
      </c>
      <c r="S795" s="45">
        <f t="shared" si="268"/>
        <v>0</v>
      </c>
      <c r="T795" s="45">
        <f t="shared" si="268"/>
        <v>0</v>
      </c>
      <c r="U795" s="45">
        <f t="shared" si="249"/>
        <v>0</v>
      </c>
      <c r="V795" s="45">
        <f t="shared" si="250"/>
        <v>0</v>
      </c>
      <c r="W795" s="45">
        <f t="shared" si="251"/>
        <v>0</v>
      </c>
      <c r="X795" s="45">
        <f t="shared" si="252"/>
        <v>0</v>
      </c>
      <c r="Y795" s="45">
        <f t="shared" si="253"/>
        <v>0</v>
      </c>
      <c r="Z795" s="45">
        <f t="shared" si="254"/>
        <v>0</v>
      </c>
      <c r="AA795" s="45">
        <f t="shared" si="255"/>
        <v>0</v>
      </c>
      <c r="AB795" s="45">
        <f t="shared" si="256"/>
        <v>0</v>
      </c>
      <c r="AC795" s="45">
        <f t="shared" si="257"/>
        <v>0</v>
      </c>
      <c r="AD795" s="45">
        <f t="shared" si="258"/>
        <v>0</v>
      </c>
      <c r="AE795" s="45">
        <f t="shared" si="259"/>
        <v>0</v>
      </c>
      <c r="AF795" s="45">
        <f t="shared" si="260"/>
        <v>0</v>
      </c>
      <c r="AG795" s="45">
        <f t="shared" si="261"/>
        <v>0</v>
      </c>
      <c r="AH795" s="45">
        <f t="shared" si="262"/>
        <v>0</v>
      </c>
      <c r="AI795" s="45">
        <f t="shared" si="263"/>
        <v>0</v>
      </c>
      <c r="AJ795" s="45">
        <f t="shared" si="264"/>
        <v>0</v>
      </c>
      <c r="AK795" s="45">
        <f t="shared" si="265"/>
        <v>0</v>
      </c>
      <c r="AL795" s="45">
        <f t="shared" si="266"/>
        <v>0</v>
      </c>
      <c r="AM795" s="45">
        <f t="shared" si="267"/>
        <v>0</v>
      </c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</row>
    <row r="796" spans="1:63">
      <c r="A796" s="43"/>
      <c r="B796" s="43"/>
      <c r="C796" s="101"/>
      <c r="D796" s="101"/>
      <c r="E796" s="101"/>
      <c r="F796" s="102"/>
      <c r="G796" s="103"/>
      <c r="H796" s="102"/>
      <c r="I796" s="102"/>
      <c r="J796" s="102"/>
      <c r="K796" s="102"/>
      <c r="L796" s="102" t="e">
        <f>IF(J796="WAT",IF(I796="PS","Pumped Storage","Hydro"),VLOOKUP(J796,Instructions!$E$3:$F$42,2,FALSE))</f>
        <v>#N/A</v>
      </c>
      <c r="M796" s="104"/>
      <c r="N796" s="104"/>
      <c r="O796" s="105"/>
      <c r="P796" s="45"/>
      <c r="Q796" s="45"/>
      <c r="R796" s="45">
        <f t="shared" si="248"/>
        <v>0</v>
      </c>
      <c r="S796" s="45">
        <f t="shared" si="268"/>
        <v>0</v>
      </c>
      <c r="T796" s="45">
        <f t="shared" si="268"/>
        <v>0</v>
      </c>
      <c r="U796" s="45">
        <f t="shared" si="249"/>
        <v>0</v>
      </c>
      <c r="V796" s="45">
        <f t="shared" si="250"/>
        <v>0</v>
      </c>
      <c r="W796" s="45">
        <f t="shared" si="251"/>
        <v>0</v>
      </c>
      <c r="X796" s="45">
        <f t="shared" si="252"/>
        <v>0</v>
      </c>
      <c r="Y796" s="45">
        <f t="shared" si="253"/>
        <v>0</v>
      </c>
      <c r="Z796" s="45">
        <f t="shared" si="254"/>
        <v>0</v>
      </c>
      <c r="AA796" s="45">
        <f t="shared" si="255"/>
        <v>0</v>
      </c>
      <c r="AB796" s="45">
        <f t="shared" si="256"/>
        <v>0</v>
      </c>
      <c r="AC796" s="45">
        <f t="shared" si="257"/>
        <v>0</v>
      </c>
      <c r="AD796" s="45">
        <f t="shared" si="258"/>
        <v>0</v>
      </c>
      <c r="AE796" s="45">
        <f t="shared" si="259"/>
        <v>0</v>
      </c>
      <c r="AF796" s="45">
        <f t="shared" si="260"/>
        <v>0</v>
      </c>
      <c r="AG796" s="45">
        <f t="shared" si="261"/>
        <v>0</v>
      </c>
      <c r="AH796" s="45">
        <f t="shared" si="262"/>
        <v>0</v>
      </c>
      <c r="AI796" s="45">
        <f t="shared" si="263"/>
        <v>0</v>
      </c>
      <c r="AJ796" s="45">
        <f t="shared" si="264"/>
        <v>0</v>
      </c>
      <c r="AK796" s="45">
        <f t="shared" si="265"/>
        <v>0</v>
      </c>
      <c r="AL796" s="45">
        <f t="shared" si="266"/>
        <v>0</v>
      </c>
      <c r="AM796" s="45">
        <f t="shared" si="267"/>
        <v>0</v>
      </c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</row>
    <row r="797" spans="1:63">
      <c r="A797" s="43"/>
      <c r="B797" s="43"/>
      <c r="C797" s="101"/>
      <c r="D797" s="101"/>
      <c r="E797" s="101"/>
      <c r="F797" s="102"/>
      <c r="G797" s="103"/>
      <c r="H797" s="102"/>
      <c r="I797" s="102"/>
      <c r="J797" s="102"/>
      <c r="K797" s="102"/>
      <c r="L797" s="102" t="e">
        <f>IF(J797="WAT",IF(I797="PS","Pumped Storage","Hydro"),VLOOKUP(J797,Instructions!$E$3:$F$42,2,FALSE))</f>
        <v>#N/A</v>
      </c>
      <c r="M797" s="104"/>
      <c r="N797" s="104"/>
      <c r="O797" s="105"/>
      <c r="P797" s="45"/>
      <c r="Q797" s="45"/>
      <c r="R797" s="45">
        <f t="shared" si="248"/>
        <v>0</v>
      </c>
      <c r="S797" s="45">
        <f t="shared" si="268"/>
        <v>0</v>
      </c>
      <c r="T797" s="45">
        <f t="shared" si="268"/>
        <v>0</v>
      </c>
      <c r="U797" s="45">
        <f t="shared" si="249"/>
        <v>0</v>
      </c>
      <c r="V797" s="45">
        <f t="shared" si="250"/>
        <v>0</v>
      </c>
      <c r="W797" s="45">
        <f t="shared" si="251"/>
        <v>0</v>
      </c>
      <c r="X797" s="45">
        <f t="shared" si="252"/>
        <v>0</v>
      </c>
      <c r="Y797" s="45">
        <f t="shared" si="253"/>
        <v>0</v>
      </c>
      <c r="Z797" s="45">
        <f t="shared" si="254"/>
        <v>0</v>
      </c>
      <c r="AA797" s="45">
        <f t="shared" si="255"/>
        <v>0</v>
      </c>
      <c r="AB797" s="45">
        <f t="shared" si="256"/>
        <v>0</v>
      </c>
      <c r="AC797" s="45">
        <f t="shared" si="257"/>
        <v>0</v>
      </c>
      <c r="AD797" s="45">
        <f t="shared" si="258"/>
        <v>0</v>
      </c>
      <c r="AE797" s="45">
        <f t="shared" si="259"/>
        <v>0</v>
      </c>
      <c r="AF797" s="45">
        <f t="shared" si="260"/>
        <v>0</v>
      </c>
      <c r="AG797" s="45">
        <f t="shared" si="261"/>
        <v>0</v>
      </c>
      <c r="AH797" s="45">
        <f t="shared" si="262"/>
        <v>0</v>
      </c>
      <c r="AI797" s="45">
        <f t="shared" si="263"/>
        <v>0</v>
      </c>
      <c r="AJ797" s="45">
        <f t="shared" si="264"/>
        <v>0</v>
      </c>
      <c r="AK797" s="45">
        <f t="shared" si="265"/>
        <v>0</v>
      </c>
      <c r="AL797" s="45">
        <f t="shared" si="266"/>
        <v>0</v>
      </c>
      <c r="AM797" s="45">
        <f t="shared" si="267"/>
        <v>0</v>
      </c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</row>
    <row r="798" spans="1:63">
      <c r="A798" s="43"/>
      <c r="B798" s="43"/>
      <c r="C798" s="101"/>
      <c r="D798" s="101"/>
      <c r="E798" s="101"/>
      <c r="F798" s="102"/>
      <c r="G798" s="103"/>
      <c r="H798" s="102"/>
      <c r="I798" s="102"/>
      <c r="J798" s="102"/>
      <c r="K798" s="102"/>
      <c r="L798" s="102" t="e">
        <f>IF(J798="WAT",IF(I798="PS","Pumped Storage","Hydro"),VLOOKUP(J798,Instructions!$E$3:$F$42,2,FALSE))</f>
        <v>#N/A</v>
      </c>
      <c r="M798" s="104"/>
      <c r="N798" s="104"/>
      <c r="O798" s="105"/>
      <c r="P798" s="45"/>
      <c r="Q798" s="45"/>
      <c r="R798" s="45">
        <f t="shared" si="248"/>
        <v>0</v>
      </c>
      <c r="S798" s="45">
        <f t="shared" si="268"/>
        <v>0</v>
      </c>
      <c r="T798" s="45">
        <f t="shared" si="268"/>
        <v>0</v>
      </c>
      <c r="U798" s="45">
        <f t="shared" si="249"/>
        <v>0</v>
      </c>
      <c r="V798" s="45">
        <f t="shared" si="250"/>
        <v>0</v>
      </c>
      <c r="W798" s="45">
        <f t="shared" si="251"/>
        <v>0</v>
      </c>
      <c r="X798" s="45">
        <f t="shared" si="252"/>
        <v>0</v>
      </c>
      <c r="Y798" s="45">
        <f t="shared" si="253"/>
        <v>0</v>
      </c>
      <c r="Z798" s="45">
        <f t="shared" si="254"/>
        <v>0</v>
      </c>
      <c r="AA798" s="45">
        <f t="shared" si="255"/>
        <v>0</v>
      </c>
      <c r="AB798" s="45">
        <f t="shared" si="256"/>
        <v>0</v>
      </c>
      <c r="AC798" s="45">
        <f t="shared" si="257"/>
        <v>0</v>
      </c>
      <c r="AD798" s="45">
        <f t="shared" si="258"/>
        <v>0</v>
      </c>
      <c r="AE798" s="45">
        <f t="shared" si="259"/>
        <v>0</v>
      </c>
      <c r="AF798" s="45">
        <f t="shared" si="260"/>
        <v>0</v>
      </c>
      <c r="AG798" s="45">
        <f t="shared" si="261"/>
        <v>0</v>
      </c>
      <c r="AH798" s="45">
        <f t="shared" si="262"/>
        <v>0</v>
      </c>
      <c r="AI798" s="45">
        <f t="shared" si="263"/>
        <v>0</v>
      </c>
      <c r="AJ798" s="45">
        <f t="shared" si="264"/>
        <v>0</v>
      </c>
      <c r="AK798" s="45">
        <f t="shared" si="265"/>
        <v>0</v>
      </c>
      <c r="AL798" s="45">
        <f t="shared" si="266"/>
        <v>0</v>
      </c>
      <c r="AM798" s="45">
        <f t="shared" si="267"/>
        <v>0</v>
      </c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</row>
    <row r="799" spans="1:63">
      <c r="A799" s="43"/>
      <c r="B799" s="43"/>
      <c r="C799" s="101"/>
      <c r="D799" s="101"/>
      <c r="E799" s="101"/>
      <c r="F799" s="102"/>
      <c r="G799" s="103"/>
      <c r="H799" s="102"/>
      <c r="I799" s="102"/>
      <c r="J799" s="102"/>
      <c r="K799" s="102"/>
      <c r="L799" s="102" t="e">
        <f>IF(J799="WAT",IF(I799="PS","Pumped Storage","Hydro"),VLOOKUP(J799,Instructions!$E$3:$F$42,2,FALSE))</f>
        <v>#N/A</v>
      </c>
      <c r="M799" s="104"/>
      <c r="N799" s="104"/>
      <c r="O799" s="105"/>
      <c r="P799" s="45"/>
      <c r="Q799" s="45"/>
      <c r="R799" s="45">
        <f t="shared" si="248"/>
        <v>0</v>
      </c>
      <c r="S799" s="45">
        <f t="shared" si="268"/>
        <v>0</v>
      </c>
      <c r="T799" s="45">
        <f t="shared" si="268"/>
        <v>0</v>
      </c>
      <c r="U799" s="45">
        <f t="shared" si="249"/>
        <v>0</v>
      </c>
      <c r="V799" s="45">
        <f t="shared" si="250"/>
        <v>0</v>
      </c>
      <c r="W799" s="45">
        <f t="shared" si="251"/>
        <v>0</v>
      </c>
      <c r="X799" s="45">
        <f t="shared" si="252"/>
        <v>0</v>
      </c>
      <c r="Y799" s="45">
        <f t="shared" si="253"/>
        <v>0</v>
      </c>
      <c r="Z799" s="45">
        <f t="shared" si="254"/>
        <v>0</v>
      </c>
      <c r="AA799" s="45">
        <f t="shared" si="255"/>
        <v>0</v>
      </c>
      <c r="AB799" s="45">
        <f t="shared" si="256"/>
        <v>0</v>
      </c>
      <c r="AC799" s="45">
        <f t="shared" si="257"/>
        <v>0</v>
      </c>
      <c r="AD799" s="45">
        <f t="shared" si="258"/>
        <v>0</v>
      </c>
      <c r="AE799" s="45">
        <f t="shared" si="259"/>
        <v>0</v>
      </c>
      <c r="AF799" s="45">
        <f t="shared" si="260"/>
        <v>0</v>
      </c>
      <c r="AG799" s="45">
        <f t="shared" si="261"/>
        <v>0</v>
      </c>
      <c r="AH799" s="45">
        <f t="shared" si="262"/>
        <v>0</v>
      </c>
      <c r="AI799" s="45">
        <f t="shared" si="263"/>
        <v>0</v>
      </c>
      <c r="AJ799" s="45">
        <f t="shared" si="264"/>
        <v>0</v>
      </c>
      <c r="AK799" s="45">
        <f t="shared" si="265"/>
        <v>0</v>
      </c>
      <c r="AL799" s="45">
        <f t="shared" si="266"/>
        <v>0</v>
      </c>
      <c r="AM799" s="45">
        <f t="shared" si="267"/>
        <v>0</v>
      </c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</row>
    <row r="800" spans="1:63">
      <c r="A800" s="43"/>
      <c r="B800" s="43"/>
      <c r="C800" s="101"/>
      <c r="D800" s="101"/>
      <c r="E800" s="101"/>
      <c r="F800" s="102"/>
      <c r="G800" s="103"/>
      <c r="H800" s="102"/>
      <c r="I800" s="102"/>
      <c r="J800" s="102"/>
      <c r="K800" s="102"/>
      <c r="L800" s="102" t="e">
        <f>IF(J800="WAT",IF(I800="PS","Pumped Storage","Hydro"),VLOOKUP(J800,Instructions!$E$3:$F$42,2,FALSE))</f>
        <v>#N/A</v>
      </c>
      <c r="M800" s="104"/>
      <c r="N800" s="104"/>
      <c r="O800" s="105"/>
      <c r="P800" s="45"/>
      <c r="Q800" s="45"/>
      <c r="R800" s="45">
        <f t="shared" si="248"/>
        <v>0</v>
      </c>
      <c r="S800" s="45">
        <f t="shared" si="268"/>
        <v>0</v>
      </c>
      <c r="T800" s="45">
        <f t="shared" si="268"/>
        <v>0</v>
      </c>
      <c r="U800" s="45">
        <f t="shared" si="249"/>
        <v>0</v>
      </c>
      <c r="V800" s="45">
        <f t="shared" si="250"/>
        <v>0</v>
      </c>
      <c r="W800" s="45">
        <f t="shared" si="251"/>
        <v>0</v>
      </c>
      <c r="X800" s="45">
        <f t="shared" si="252"/>
        <v>0</v>
      </c>
      <c r="Y800" s="45">
        <f t="shared" si="253"/>
        <v>0</v>
      </c>
      <c r="Z800" s="45">
        <f t="shared" si="254"/>
        <v>0</v>
      </c>
      <c r="AA800" s="45">
        <f t="shared" si="255"/>
        <v>0</v>
      </c>
      <c r="AB800" s="45">
        <f t="shared" si="256"/>
        <v>0</v>
      </c>
      <c r="AC800" s="45">
        <f t="shared" si="257"/>
        <v>0</v>
      </c>
      <c r="AD800" s="45">
        <f t="shared" si="258"/>
        <v>0</v>
      </c>
      <c r="AE800" s="45">
        <f t="shared" si="259"/>
        <v>0</v>
      </c>
      <c r="AF800" s="45">
        <f t="shared" si="260"/>
        <v>0</v>
      </c>
      <c r="AG800" s="45">
        <f t="shared" si="261"/>
        <v>0</v>
      </c>
      <c r="AH800" s="45">
        <f t="shared" si="262"/>
        <v>0</v>
      </c>
      <c r="AI800" s="45">
        <f t="shared" si="263"/>
        <v>0</v>
      </c>
      <c r="AJ800" s="45">
        <f t="shared" si="264"/>
        <v>0</v>
      </c>
      <c r="AK800" s="45">
        <f t="shared" si="265"/>
        <v>0</v>
      </c>
      <c r="AL800" s="45">
        <f t="shared" si="266"/>
        <v>0</v>
      </c>
      <c r="AM800" s="45">
        <f t="shared" si="267"/>
        <v>0</v>
      </c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</row>
    <row r="801" spans="1:63">
      <c r="A801" s="43"/>
      <c r="B801" s="43"/>
      <c r="C801" s="101"/>
      <c r="D801" s="101"/>
      <c r="E801" s="101"/>
      <c r="F801" s="102"/>
      <c r="G801" s="103"/>
      <c r="H801" s="102"/>
      <c r="I801" s="102"/>
      <c r="J801" s="102"/>
      <c r="K801" s="102"/>
      <c r="L801" s="102" t="e">
        <f>IF(J801="WAT",IF(I801="PS","Pumped Storage","Hydro"),VLOOKUP(J801,Instructions!$E$3:$F$42,2,FALSE))</f>
        <v>#N/A</v>
      </c>
      <c r="M801" s="104"/>
      <c r="N801" s="104"/>
      <c r="O801" s="105"/>
      <c r="P801" s="45"/>
      <c r="Q801" s="45"/>
      <c r="R801" s="45">
        <f t="shared" si="248"/>
        <v>0</v>
      </c>
      <c r="S801" s="45">
        <f t="shared" si="268"/>
        <v>0</v>
      </c>
      <c r="T801" s="45">
        <f t="shared" si="268"/>
        <v>0</v>
      </c>
      <c r="U801" s="45">
        <f t="shared" si="249"/>
        <v>0</v>
      </c>
      <c r="V801" s="45">
        <f t="shared" si="250"/>
        <v>0</v>
      </c>
      <c r="W801" s="45">
        <f t="shared" si="251"/>
        <v>0</v>
      </c>
      <c r="X801" s="45">
        <f t="shared" si="252"/>
        <v>0</v>
      </c>
      <c r="Y801" s="45">
        <f t="shared" si="253"/>
        <v>0</v>
      </c>
      <c r="Z801" s="45">
        <f t="shared" si="254"/>
        <v>0</v>
      </c>
      <c r="AA801" s="45">
        <f t="shared" si="255"/>
        <v>0</v>
      </c>
      <c r="AB801" s="45">
        <f t="shared" si="256"/>
        <v>0</v>
      </c>
      <c r="AC801" s="45">
        <f t="shared" si="257"/>
        <v>0</v>
      </c>
      <c r="AD801" s="45">
        <f t="shared" si="258"/>
        <v>0</v>
      </c>
      <c r="AE801" s="45">
        <f t="shared" si="259"/>
        <v>0</v>
      </c>
      <c r="AF801" s="45">
        <f t="shared" si="260"/>
        <v>0</v>
      </c>
      <c r="AG801" s="45">
        <f t="shared" si="261"/>
        <v>0</v>
      </c>
      <c r="AH801" s="45">
        <f t="shared" si="262"/>
        <v>0</v>
      </c>
      <c r="AI801" s="45">
        <f t="shared" si="263"/>
        <v>0</v>
      </c>
      <c r="AJ801" s="45">
        <f t="shared" si="264"/>
        <v>0</v>
      </c>
      <c r="AK801" s="45">
        <f t="shared" si="265"/>
        <v>0</v>
      </c>
      <c r="AL801" s="45">
        <f t="shared" si="266"/>
        <v>0</v>
      </c>
      <c r="AM801" s="45">
        <f t="shared" si="267"/>
        <v>0</v>
      </c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  <c r="BF801" s="45"/>
      <c r="BG801" s="45"/>
      <c r="BH801" s="45"/>
      <c r="BI801" s="45"/>
      <c r="BJ801" s="45"/>
      <c r="BK801" s="45"/>
    </row>
    <row r="802" spans="1:63">
      <c r="A802" s="43"/>
      <c r="B802" s="43"/>
      <c r="C802" s="101"/>
      <c r="D802" s="101"/>
      <c r="E802" s="101"/>
      <c r="F802" s="102"/>
      <c r="G802" s="103"/>
      <c r="H802" s="102"/>
      <c r="I802" s="102"/>
      <c r="J802" s="102"/>
      <c r="K802" s="102"/>
      <c r="L802" s="102" t="e">
        <f>IF(J802="WAT",IF(I802="PS","Pumped Storage","Hydro"),VLOOKUP(J802,Instructions!$E$3:$F$42,2,FALSE))</f>
        <v>#N/A</v>
      </c>
      <c r="M802" s="104"/>
      <c r="N802" s="104"/>
      <c r="O802" s="105"/>
      <c r="P802" s="45"/>
      <c r="Q802" s="45"/>
      <c r="R802" s="45">
        <f t="shared" si="248"/>
        <v>0</v>
      </c>
      <c r="S802" s="45">
        <f t="shared" si="268"/>
        <v>0</v>
      </c>
      <c r="T802" s="45">
        <f t="shared" si="268"/>
        <v>0</v>
      </c>
      <c r="U802" s="45">
        <f t="shared" si="249"/>
        <v>0</v>
      </c>
      <c r="V802" s="45">
        <f t="shared" si="250"/>
        <v>0</v>
      </c>
      <c r="W802" s="45">
        <f t="shared" si="251"/>
        <v>0</v>
      </c>
      <c r="X802" s="45">
        <f t="shared" si="252"/>
        <v>0</v>
      </c>
      <c r="Y802" s="45">
        <f t="shared" si="253"/>
        <v>0</v>
      </c>
      <c r="Z802" s="45">
        <f t="shared" si="254"/>
        <v>0</v>
      </c>
      <c r="AA802" s="45">
        <f t="shared" si="255"/>
        <v>0</v>
      </c>
      <c r="AB802" s="45">
        <f t="shared" si="256"/>
        <v>0</v>
      </c>
      <c r="AC802" s="45">
        <f t="shared" si="257"/>
        <v>0</v>
      </c>
      <c r="AD802" s="45">
        <f t="shared" si="258"/>
        <v>0</v>
      </c>
      <c r="AE802" s="45">
        <f t="shared" si="259"/>
        <v>0</v>
      </c>
      <c r="AF802" s="45">
        <f t="shared" si="260"/>
        <v>0</v>
      </c>
      <c r="AG802" s="45">
        <f t="shared" si="261"/>
        <v>0</v>
      </c>
      <c r="AH802" s="45">
        <f t="shared" si="262"/>
        <v>0</v>
      </c>
      <c r="AI802" s="45">
        <f t="shared" si="263"/>
        <v>0</v>
      </c>
      <c r="AJ802" s="45">
        <f t="shared" si="264"/>
        <v>0</v>
      </c>
      <c r="AK802" s="45">
        <f t="shared" si="265"/>
        <v>0</v>
      </c>
      <c r="AL802" s="45">
        <f t="shared" si="266"/>
        <v>0</v>
      </c>
      <c r="AM802" s="45">
        <f t="shared" si="267"/>
        <v>0</v>
      </c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  <c r="BF802" s="45"/>
      <c r="BG802" s="45"/>
      <c r="BH802" s="45"/>
      <c r="BI802" s="45"/>
      <c r="BJ802" s="45"/>
      <c r="BK802" s="45"/>
    </row>
    <row r="803" spans="1:63">
      <c r="A803" s="43"/>
      <c r="B803" s="43"/>
      <c r="C803" s="101"/>
      <c r="D803" s="101"/>
      <c r="E803" s="101"/>
      <c r="F803" s="102"/>
      <c r="G803" s="103"/>
      <c r="H803" s="102"/>
      <c r="I803" s="102"/>
      <c r="J803" s="102"/>
      <c r="K803" s="102"/>
      <c r="L803" s="102" t="e">
        <f>IF(J803="WAT",IF(I803="PS","Pumped Storage","Hydro"),VLOOKUP(J803,Instructions!$E$3:$F$42,2,FALSE))</f>
        <v>#N/A</v>
      </c>
      <c r="M803" s="104"/>
      <c r="N803" s="104"/>
      <c r="O803" s="105"/>
      <c r="P803" s="45"/>
      <c r="Q803" s="45"/>
      <c r="R803" s="45">
        <f t="shared" si="248"/>
        <v>0</v>
      </c>
      <c r="S803" s="45">
        <f t="shared" ref="S803:T822" si="269">R803</f>
        <v>0</v>
      </c>
      <c r="T803" s="45">
        <f t="shared" si="269"/>
        <v>0</v>
      </c>
      <c r="U803" s="45">
        <f t="shared" si="249"/>
        <v>0</v>
      </c>
      <c r="V803" s="45">
        <f t="shared" si="250"/>
        <v>0</v>
      </c>
      <c r="W803" s="45">
        <f t="shared" si="251"/>
        <v>0</v>
      </c>
      <c r="X803" s="45">
        <f t="shared" si="252"/>
        <v>0</v>
      </c>
      <c r="Y803" s="45">
        <f t="shared" si="253"/>
        <v>0</v>
      </c>
      <c r="Z803" s="45">
        <f t="shared" si="254"/>
        <v>0</v>
      </c>
      <c r="AA803" s="45">
        <f t="shared" si="255"/>
        <v>0</v>
      </c>
      <c r="AB803" s="45">
        <f t="shared" si="256"/>
        <v>0</v>
      </c>
      <c r="AC803" s="45">
        <f t="shared" si="257"/>
        <v>0</v>
      </c>
      <c r="AD803" s="45">
        <f t="shared" si="258"/>
        <v>0</v>
      </c>
      <c r="AE803" s="45">
        <f t="shared" si="259"/>
        <v>0</v>
      </c>
      <c r="AF803" s="45">
        <f t="shared" si="260"/>
        <v>0</v>
      </c>
      <c r="AG803" s="45">
        <f t="shared" si="261"/>
        <v>0</v>
      </c>
      <c r="AH803" s="45">
        <f t="shared" si="262"/>
        <v>0</v>
      </c>
      <c r="AI803" s="45">
        <f t="shared" si="263"/>
        <v>0</v>
      </c>
      <c r="AJ803" s="45">
        <f t="shared" si="264"/>
        <v>0</v>
      </c>
      <c r="AK803" s="45">
        <f t="shared" si="265"/>
        <v>0</v>
      </c>
      <c r="AL803" s="45">
        <f t="shared" si="266"/>
        <v>0</v>
      </c>
      <c r="AM803" s="45">
        <f t="shared" si="267"/>
        <v>0</v>
      </c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  <c r="BF803" s="45"/>
      <c r="BG803" s="45"/>
      <c r="BH803" s="45"/>
      <c r="BI803" s="45"/>
      <c r="BJ803" s="45"/>
      <c r="BK803" s="45"/>
    </row>
    <row r="804" spans="1:63">
      <c r="A804" s="43"/>
      <c r="B804" s="43"/>
      <c r="C804" s="101"/>
      <c r="D804" s="101"/>
      <c r="E804" s="101"/>
      <c r="F804" s="102"/>
      <c r="G804" s="103"/>
      <c r="H804" s="102"/>
      <c r="I804" s="102"/>
      <c r="J804" s="102"/>
      <c r="K804" s="102"/>
      <c r="L804" s="102" t="e">
        <f>IF(J804="WAT",IF(I804="PS","Pumped Storage","Hydro"),VLOOKUP(J804,Instructions!$E$3:$F$42,2,FALSE))</f>
        <v>#N/A</v>
      </c>
      <c r="M804" s="104"/>
      <c r="N804" s="104"/>
      <c r="O804" s="105"/>
      <c r="P804" s="45"/>
      <c r="Q804" s="45"/>
      <c r="R804" s="45">
        <f t="shared" si="248"/>
        <v>0</v>
      </c>
      <c r="S804" s="45">
        <f t="shared" si="269"/>
        <v>0</v>
      </c>
      <c r="T804" s="45">
        <f t="shared" si="269"/>
        <v>0</v>
      </c>
      <c r="U804" s="45">
        <f t="shared" si="249"/>
        <v>0</v>
      </c>
      <c r="V804" s="45">
        <f t="shared" si="250"/>
        <v>0</v>
      </c>
      <c r="W804" s="45">
        <f t="shared" si="251"/>
        <v>0</v>
      </c>
      <c r="X804" s="45">
        <f t="shared" si="252"/>
        <v>0</v>
      </c>
      <c r="Y804" s="45">
        <f t="shared" si="253"/>
        <v>0</v>
      </c>
      <c r="Z804" s="45">
        <f t="shared" si="254"/>
        <v>0</v>
      </c>
      <c r="AA804" s="45">
        <f t="shared" si="255"/>
        <v>0</v>
      </c>
      <c r="AB804" s="45">
        <f t="shared" si="256"/>
        <v>0</v>
      </c>
      <c r="AC804" s="45">
        <f t="shared" si="257"/>
        <v>0</v>
      </c>
      <c r="AD804" s="45">
        <f t="shared" si="258"/>
        <v>0</v>
      </c>
      <c r="AE804" s="45">
        <f t="shared" si="259"/>
        <v>0</v>
      </c>
      <c r="AF804" s="45">
        <f t="shared" si="260"/>
        <v>0</v>
      </c>
      <c r="AG804" s="45">
        <f t="shared" si="261"/>
        <v>0</v>
      </c>
      <c r="AH804" s="45">
        <f t="shared" si="262"/>
        <v>0</v>
      </c>
      <c r="AI804" s="45">
        <f t="shared" si="263"/>
        <v>0</v>
      </c>
      <c r="AJ804" s="45">
        <f t="shared" si="264"/>
        <v>0</v>
      </c>
      <c r="AK804" s="45">
        <f t="shared" si="265"/>
        <v>0</v>
      </c>
      <c r="AL804" s="45">
        <f t="shared" si="266"/>
        <v>0</v>
      </c>
      <c r="AM804" s="45">
        <f t="shared" si="267"/>
        <v>0</v>
      </c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</row>
    <row r="805" spans="1:63">
      <c r="A805" s="43"/>
      <c r="B805" s="43"/>
      <c r="C805" s="101"/>
      <c r="D805" s="101"/>
      <c r="E805" s="101"/>
      <c r="F805" s="102"/>
      <c r="G805" s="103"/>
      <c r="H805" s="102"/>
      <c r="I805" s="102"/>
      <c r="J805" s="102"/>
      <c r="K805" s="102"/>
      <c r="L805" s="102" t="e">
        <f>IF(J805="WAT",IF(I805="PS","Pumped Storage","Hydro"),VLOOKUP(J805,Instructions!$E$3:$F$42,2,FALSE))</f>
        <v>#N/A</v>
      </c>
      <c r="M805" s="104"/>
      <c r="N805" s="104"/>
      <c r="O805" s="105"/>
      <c r="P805" s="45"/>
      <c r="Q805" s="45"/>
      <c r="R805" s="45">
        <f t="shared" si="248"/>
        <v>0</v>
      </c>
      <c r="S805" s="45">
        <f t="shared" si="269"/>
        <v>0</v>
      </c>
      <c r="T805" s="45">
        <f t="shared" si="269"/>
        <v>0</v>
      </c>
      <c r="U805" s="45">
        <f t="shared" si="249"/>
        <v>0</v>
      </c>
      <c r="V805" s="45">
        <f t="shared" si="250"/>
        <v>0</v>
      </c>
      <c r="W805" s="45">
        <f t="shared" si="251"/>
        <v>0</v>
      </c>
      <c r="X805" s="45">
        <f t="shared" si="252"/>
        <v>0</v>
      </c>
      <c r="Y805" s="45">
        <f t="shared" si="253"/>
        <v>0</v>
      </c>
      <c r="Z805" s="45">
        <f t="shared" si="254"/>
        <v>0</v>
      </c>
      <c r="AA805" s="45">
        <f t="shared" si="255"/>
        <v>0</v>
      </c>
      <c r="AB805" s="45">
        <f t="shared" si="256"/>
        <v>0</v>
      </c>
      <c r="AC805" s="45">
        <f t="shared" si="257"/>
        <v>0</v>
      </c>
      <c r="AD805" s="45">
        <f t="shared" si="258"/>
        <v>0</v>
      </c>
      <c r="AE805" s="45">
        <f t="shared" si="259"/>
        <v>0</v>
      </c>
      <c r="AF805" s="45">
        <f t="shared" si="260"/>
        <v>0</v>
      </c>
      <c r="AG805" s="45">
        <f t="shared" si="261"/>
        <v>0</v>
      </c>
      <c r="AH805" s="45">
        <f t="shared" si="262"/>
        <v>0</v>
      </c>
      <c r="AI805" s="45">
        <f t="shared" si="263"/>
        <v>0</v>
      </c>
      <c r="AJ805" s="45">
        <f t="shared" si="264"/>
        <v>0</v>
      </c>
      <c r="AK805" s="45">
        <f t="shared" si="265"/>
        <v>0</v>
      </c>
      <c r="AL805" s="45">
        <f t="shared" si="266"/>
        <v>0</v>
      </c>
      <c r="AM805" s="45">
        <f t="shared" si="267"/>
        <v>0</v>
      </c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  <c r="BF805" s="45"/>
      <c r="BG805" s="45"/>
      <c r="BH805" s="45"/>
      <c r="BI805" s="45"/>
      <c r="BJ805" s="45"/>
      <c r="BK805" s="45"/>
    </row>
    <row r="806" spans="1:63">
      <c r="A806" s="43"/>
      <c r="B806" s="43"/>
      <c r="C806" s="101"/>
      <c r="D806" s="101"/>
      <c r="E806" s="101"/>
      <c r="F806" s="102"/>
      <c r="G806" s="103"/>
      <c r="H806" s="102"/>
      <c r="I806" s="102"/>
      <c r="J806" s="102"/>
      <c r="K806" s="102"/>
      <c r="L806" s="102" t="e">
        <f>IF(J806="WAT",IF(I806="PS","Pumped Storage","Hydro"),VLOOKUP(J806,Instructions!$E$3:$F$42,2,FALSE))</f>
        <v>#N/A</v>
      </c>
      <c r="M806" s="104"/>
      <c r="N806" s="104"/>
      <c r="O806" s="105"/>
      <c r="P806" s="45"/>
      <c r="Q806" s="45"/>
      <c r="R806" s="45">
        <f t="shared" si="248"/>
        <v>0</v>
      </c>
      <c r="S806" s="45">
        <f t="shared" si="269"/>
        <v>0</v>
      </c>
      <c r="T806" s="45">
        <f t="shared" si="269"/>
        <v>0</v>
      </c>
      <c r="U806" s="45">
        <f t="shared" si="249"/>
        <v>0</v>
      </c>
      <c r="V806" s="45">
        <f t="shared" si="250"/>
        <v>0</v>
      </c>
      <c r="W806" s="45">
        <f t="shared" si="251"/>
        <v>0</v>
      </c>
      <c r="X806" s="45">
        <f t="shared" si="252"/>
        <v>0</v>
      </c>
      <c r="Y806" s="45">
        <f t="shared" si="253"/>
        <v>0</v>
      </c>
      <c r="Z806" s="45">
        <f t="shared" si="254"/>
        <v>0</v>
      </c>
      <c r="AA806" s="45">
        <f t="shared" si="255"/>
        <v>0</v>
      </c>
      <c r="AB806" s="45">
        <f t="shared" si="256"/>
        <v>0</v>
      </c>
      <c r="AC806" s="45">
        <f t="shared" si="257"/>
        <v>0</v>
      </c>
      <c r="AD806" s="45">
        <f t="shared" si="258"/>
        <v>0</v>
      </c>
      <c r="AE806" s="45">
        <f t="shared" si="259"/>
        <v>0</v>
      </c>
      <c r="AF806" s="45">
        <f t="shared" si="260"/>
        <v>0</v>
      </c>
      <c r="AG806" s="45">
        <f t="shared" si="261"/>
        <v>0</v>
      </c>
      <c r="AH806" s="45">
        <f t="shared" si="262"/>
        <v>0</v>
      </c>
      <c r="AI806" s="45">
        <f t="shared" si="263"/>
        <v>0</v>
      </c>
      <c r="AJ806" s="45">
        <f t="shared" si="264"/>
        <v>0</v>
      </c>
      <c r="AK806" s="45">
        <f t="shared" si="265"/>
        <v>0</v>
      </c>
      <c r="AL806" s="45">
        <f t="shared" si="266"/>
        <v>0</v>
      </c>
      <c r="AM806" s="45">
        <f t="shared" si="267"/>
        <v>0</v>
      </c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  <c r="BF806" s="45"/>
      <c r="BG806" s="45"/>
      <c r="BH806" s="45"/>
      <c r="BI806" s="45"/>
      <c r="BJ806" s="45"/>
      <c r="BK806" s="45"/>
    </row>
    <row r="807" spans="1:63">
      <c r="A807" s="43"/>
      <c r="B807" s="43"/>
      <c r="C807" s="101"/>
      <c r="D807" s="101"/>
      <c r="E807" s="101"/>
      <c r="F807" s="102"/>
      <c r="G807" s="103"/>
      <c r="H807" s="102"/>
      <c r="I807" s="102"/>
      <c r="J807" s="102"/>
      <c r="K807" s="102"/>
      <c r="L807" s="102" t="e">
        <f>IF(J807="WAT",IF(I807="PS","Pumped Storage","Hydro"),VLOOKUP(J807,Instructions!$E$3:$F$42,2,FALSE))</f>
        <v>#N/A</v>
      </c>
      <c r="M807" s="104"/>
      <c r="N807" s="104"/>
      <c r="O807" s="105"/>
      <c r="P807" s="45"/>
      <c r="Q807" s="45"/>
      <c r="R807" s="45">
        <f t="shared" si="248"/>
        <v>0</v>
      </c>
      <c r="S807" s="45">
        <f t="shared" si="269"/>
        <v>0</v>
      </c>
      <c r="T807" s="45">
        <f t="shared" si="269"/>
        <v>0</v>
      </c>
      <c r="U807" s="45">
        <f t="shared" si="249"/>
        <v>0</v>
      </c>
      <c r="V807" s="45">
        <f t="shared" si="250"/>
        <v>0</v>
      </c>
      <c r="W807" s="45">
        <f t="shared" si="251"/>
        <v>0</v>
      </c>
      <c r="X807" s="45">
        <f t="shared" si="252"/>
        <v>0</v>
      </c>
      <c r="Y807" s="45">
        <f t="shared" si="253"/>
        <v>0</v>
      </c>
      <c r="Z807" s="45">
        <f t="shared" si="254"/>
        <v>0</v>
      </c>
      <c r="AA807" s="45">
        <f t="shared" si="255"/>
        <v>0</v>
      </c>
      <c r="AB807" s="45">
        <f t="shared" si="256"/>
        <v>0</v>
      </c>
      <c r="AC807" s="45">
        <f t="shared" si="257"/>
        <v>0</v>
      </c>
      <c r="AD807" s="45">
        <f t="shared" si="258"/>
        <v>0</v>
      </c>
      <c r="AE807" s="45">
        <f t="shared" si="259"/>
        <v>0</v>
      </c>
      <c r="AF807" s="45">
        <f t="shared" si="260"/>
        <v>0</v>
      </c>
      <c r="AG807" s="45">
        <f t="shared" si="261"/>
        <v>0</v>
      </c>
      <c r="AH807" s="45">
        <f t="shared" si="262"/>
        <v>0</v>
      </c>
      <c r="AI807" s="45">
        <f t="shared" si="263"/>
        <v>0</v>
      </c>
      <c r="AJ807" s="45">
        <f t="shared" si="264"/>
        <v>0</v>
      </c>
      <c r="AK807" s="45">
        <f t="shared" si="265"/>
        <v>0</v>
      </c>
      <c r="AL807" s="45">
        <f t="shared" si="266"/>
        <v>0</v>
      </c>
      <c r="AM807" s="45">
        <f t="shared" si="267"/>
        <v>0</v>
      </c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  <c r="BF807" s="45"/>
      <c r="BG807" s="45"/>
      <c r="BH807" s="45"/>
      <c r="BI807" s="45"/>
      <c r="BJ807" s="45"/>
      <c r="BK807" s="45"/>
    </row>
    <row r="808" spans="1:63">
      <c r="A808" s="43"/>
      <c r="B808" s="43"/>
      <c r="C808" s="101"/>
      <c r="D808" s="101"/>
      <c r="E808" s="101"/>
      <c r="F808" s="102"/>
      <c r="G808" s="103"/>
      <c r="H808" s="102"/>
      <c r="I808" s="102"/>
      <c r="J808" s="102"/>
      <c r="K808" s="102"/>
      <c r="L808" s="102" t="e">
        <f>IF(J808="WAT",IF(I808="PS","Pumped Storage","Hydro"),VLOOKUP(J808,Instructions!$E$3:$F$42,2,FALSE))</f>
        <v>#N/A</v>
      </c>
      <c r="M808" s="104"/>
      <c r="N808" s="104"/>
      <c r="O808" s="105"/>
      <c r="P808" s="45"/>
      <c r="Q808" s="45"/>
      <c r="R808" s="45">
        <f t="shared" si="248"/>
        <v>0</v>
      </c>
      <c r="S808" s="45">
        <f t="shared" si="269"/>
        <v>0</v>
      </c>
      <c r="T808" s="45">
        <f t="shared" si="269"/>
        <v>0</v>
      </c>
      <c r="U808" s="45">
        <f t="shared" si="249"/>
        <v>0</v>
      </c>
      <c r="V808" s="45">
        <f t="shared" si="250"/>
        <v>0</v>
      </c>
      <c r="W808" s="45">
        <f t="shared" si="251"/>
        <v>0</v>
      </c>
      <c r="X808" s="45">
        <f t="shared" si="252"/>
        <v>0</v>
      </c>
      <c r="Y808" s="45">
        <f t="shared" si="253"/>
        <v>0</v>
      </c>
      <c r="Z808" s="45">
        <f t="shared" si="254"/>
        <v>0</v>
      </c>
      <c r="AA808" s="45">
        <f t="shared" si="255"/>
        <v>0</v>
      </c>
      <c r="AB808" s="45">
        <f t="shared" si="256"/>
        <v>0</v>
      </c>
      <c r="AC808" s="45">
        <f t="shared" si="257"/>
        <v>0</v>
      </c>
      <c r="AD808" s="45">
        <f t="shared" si="258"/>
        <v>0</v>
      </c>
      <c r="AE808" s="45">
        <f t="shared" si="259"/>
        <v>0</v>
      </c>
      <c r="AF808" s="45">
        <f t="shared" si="260"/>
        <v>0</v>
      </c>
      <c r="AG808" s="45">
        <f t="shared" si="261"/>
        <v>0</v>
      </c>
      <c r="AH808" s="45">
        <f t="shared" si="262"/>
        <v>0</v>
      </c>
      <c r="AI808" s="45">
        <f t="shared" si="263"/>
        <v>0</v>
      </c>
      <c r="AJ808" s="45">
        <f t="shared" si="264"/>
        <v>0</v>
      </c>
      <c r="AK808" s="45">
        <f t="shared" si="265"/>
        <v>0</v>
      </c>
      <c r="AL808" s="45">
        <f t="shared" si="266"/>
        <v>0</v>
      </c>
      <c r="AM808" s="45">
        <f t="shared" si="267"/>
        <v>0</v>
      </c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  <c r="BF808" s="45"/>
      <c r="BG808" s="45"/>
      <c r="BH808" s="45"/>
      <c r="BI808" s="45"/>
      <c r="BJ808" s="45"/>
      <c r="BK808" s="45"/>
    </row>
    <row r="809" spans="1:63">
      <c r="A809" s="43"/>
      <c r="B809" s="43"/>
      <c r="C809" s="101"/>
      <c r="D809" s="101"/>
      <c r="E809" s="101"/>
      <c r="F809" s="102"/>
      <c r="G809" s="103"/>
      <c r="H809" s="102"/>
      <c r="I809" s="102"/>
      <c r="J809" s="102"/>
      <c r="K809" s="102"/>
      <c r="L809" s="102" t="e">
        <f>IF(J809="WAT",IF(I809="PS","Pumped Storage","Hydro"),VLOOKUP(J809,Instructions!$E$3:$F$42,2,FALSE))</f>
        <v>#N/A</v>
      </c>
      <c r="M809" s="104"/>
      <c r="N809" s="104"/>
      <c r="O809" s="105"/>
      <c r="P809" s="45"/>
      <c r="Q809" s="45"/>
      <c r="R809" s="45">
        <f t="shared" si="248"/>
        <v>0</v>
      </c>
      <c r="S809" s="45">
        <f t="shared" si="269"/>
        <v>0</v>
      </c>
      <c r="T809" s="45">
        <f t="shared" si="269"/>
        <v>0</v>
      </c>
      <c r="U809" s="45">
        <f t="shared" si="249"/>
        <v>0</v>
      </c>
      <c r="V809" s="45">
        <f t="shared" si="250"/>
        <v>0</v>
      </c>
      <c r="W809" s="45">
        <f t="shared" si="251"/>
        <v>0</v>
      </c>
      <c r="X809" s="45">
        <f t="shared" si="252"/>
        <v>0</v>
      </c>
      <c r="Y809" s="45">
        <f t="shared" si="253"/>
        <v>0</v>
      </c>
      <c r="Z809" s="45">
        <f t="shared" si="254"/>
        <v>0</v>
      </c>
      <c r="AA809" s="45">
        <f t="shared" si="255"/>
        <v>0</v>
      </c>
      <c r="AB809" s="45">
        <f t="shared" si="256"/>
        <v>0</v>
      </c>
      <c r="AC809" s="45">
        <f t="shared" si="257"/>
        <v>0</v>
      </c>
      <c r="AD809" s="45">
        <f t="shared" si="258"/>
        <v>0</v>
      </c>
      <c r="AE809" s="45">
        <f t="shared" si="259"/>
        <v>0</v>
      </c>
      <c r="AF809" s="45">
        <f t="shared" si="260"/>
        <v>0</v>
      </c>
      <c r="AG809" s="45">
        <f t="shared" si="261"/>
        <v>0</v>
      </c>
      <c r="AH809" s="45">
        <f t="shared" si="262"/>
        <v>0</v>
      </c>
      <c r="AI809" s="45">
        <f t="shared" si="263"/>
        <v>0</v>
      </c>
      <c r="AJ809" s="45">
        <f t="shared" si="264"/>
        <v>0</v>
      </c>
      <c r="AK809" s="45">
        <f t="shared" si="265"/>
        <v>0</v>
      </c>
      <c r="AL809" s="45">
        <f t="shared" si="266"/>
        <v>0</v>
      </c>
      <c r="AM809" s="45">
        <f t="shared" si="267"/>
        <v>0</v>
      </c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  <c r="BF809" s="45"/>
      <c r="BG809" s="45"/>
      <c r="BH809" s="45"/>
      <c r="BI809" s="45"/>
      <c r="BJ809" s="45"/>
      <c r="BK809" s="45"/>
    </row>
    <row r="810" spans="1:63">
      <c r="A810" s="43"/>
      <c r="B810" s="43"/>
      <c r="C810" s="101"/>
      <c r="D810" s="101"/>
      <c r="E810" s="101"/>
      <c r="F810" s="102"/>
      <c r="G810" s="103"/>
      <c r="H810" s="102"/>
      <c r="I810" s="102"/>
      <c r="J810" s="102"/>
      <c r="K810" s="102"/>
      <c r="L810" s="102" t="e">
        <f>IF(J810="WAT",IF(I810="PS","Pumped Storage","Hydro"),VLOOKUP(J810,Instructions!$E$3:$F$42,2,FALSE))</f>
        <v>#N/A</v>
      </c>
      <c r="M810" s="104"/>
      <c r="N810" s="104"/>
      <c r="O810" s="105"/>
      <c r="P810" s="45"/>
      <c r="Q810" s="45"/>
      <c r="R810" s="45">
        <f t="shared" si="248"/>
        <v>0</v>
      </c>
      <c r="S810" s="45">
        <f t="shared" si="269"/>
        <v>0</v>
      </c>
      <c r="T810" s="45">
        <f t="shared" si="269"/>
        <v>0</v>
      </c>
      <c r="U810" s="45">
        <f t="shared" si="249"/>
        <v>0</v>
      </c>
      <c r="V810" s="45">
        <f t="shared" si="250"/>
        <v>0</v>
      </c>
      <c r="W810" s="45">
        <f t="shared" si="251"/>
        <v>0</v>
      </c>
      <c r="X810" s="45">
        <f t="shared" si="252"/>
        <v>0</v>
      </c>
      <c r="Y810" s="45">
        <f t="shared" si="253"/>
        <v>0</v>
      </c>
      <c r="Z810" s="45">
        <f t="shared" si="254"/>
        <v>0</v>
      </c>
      <c r="AA810" s="45">
        <f t="shared" si="255"/>
        <v>0</v>
      </c>
      <c r="AB810" s="45">
        <f t="shared" si="256"/>
        <v>0</v>
      </c>
      <c r="AC810" s="45">
        <f t="shared" si="257"/>
        <v>0</v>
      </c>
      <c r="AD810" s="45">
        <f t="shared" si="258"/>
        <v>0</v>
      </c>
      <c r="AE810" s="45">
        <f t="shared" si="259"/>
        <v>0</v>
      </c>
      <c r="AF810" s="45">
        <f t="shared" si="260"/>
        <v>0</v>
      </c>
      <c r="AG810" s="45">
        <f t="shared" si="261"/>
        <v>0</v>
      </c>
      <c r="AH810" s="45">
        <f t="shared" si="262"/>
        <v>0</v>
      </c>
      <c r="AI810" s="45">
        <f t="shared" si="263"/>
        <v>0</v>
      </c>
      <c r="AJ810" s="45">
        <f t="shared" si="264"/>
        <v>0</v>
      </c>
      <c r="AK810" s="45">
        <f t="shared" si="265"/>
        <v>0</v>
      </c>
      <c r="AL810" s="45">
        <f t="shared" si="266"/>
        <v>0</v>
      </c>
      <c r="AM810" s="45">
        <f t="shared" si="267"/>
        <v>0</v>
      </c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  <c r="BF810" s="45"/>
      <c r="BG810" s="45"/>
      <c r="BH810" s="45"/>
      <c r="BI810" s="45"/>
      <c r="BJ810" s="45"/>
      <c r="BK810" s="45"/>
    </row>
    <row r="811" spans="1:63">
      <c r="A811" s="43"/>
      <c r="B811" s="43"/>
      <c r="C811" s="101"/>
      <c r="D811" s="101"/>
      <c r="E811" s="101"/>
      <c r="F811" s="102"/>
      <c r="G811" s="103"/>
      <c r="H811" s="102"/>
      <c r="I811" s="102"/>
      <c r="J811" s="102"/>
      <c r="K811" s="102"/>
      <c r="L811" s="102" t="e">
        <f>IF(J811="WAT",IF(I811="PS","Pumped Storage","Hydro"),VLOOKUP(J811,Instructions!$E$3:$F$42,2,FALSE))</f>
        <v>#N/A</v>
      </c>
      <c r="M811" s="104"/>
      <c r="N811" s="104"/>
      <c r="O811" s="105"/>
      <c r="P811" s="45"/>
      <c r="Q811" s="45"/>
      <c r="R811" s="45">
        <f t="shared" si="248"/>
        <v>0</v>
      </c>
      <c r="S811" s="45">
        <f t="shared" si="269"/>
        <v>0</v>
      </c>
      <c r="T811" s="45">
        <f t="shared" si="269"/>
        <v>0</v>
      </c>
      <c r="U811" s="45">
        <f t="shared" si="249"/>
        <v>0</v>
      </c>
      <c r="V811" s="45">
        <f t="shared" si="250"/>
        <v>0</v>
      </c>
      <c r="W811" s="45">
        <f t="shared" si="251"/>
        <v>0</v>
      </c>
      <c r="X811" s="45">
        <f t="shared" si="252"/>
        <v>0</v>
      </c>
      <c r="Y811" s="45">
        <f t="shared" si="253"/>
        <v>0</v>
      </c>
      <c r="Z811" s="45">
        <f t="shared" si="254"/>
        <v>0</v>
      </c>
      <c r="AA811" s="45">
        <f t="shared" si="255"/>
        <v>0</v>
      </c>
      <c r="AB811" s="45">
        <f t="shared" si="256"/>
        <v>0</v>
      </c>
      <c r="AC811" s="45">
        <f t="shared" si="257"/>
        <v>0</v>
      </c>
      <c r="AD811" s="45">
        <f t="shared" si="258"/>
        <v>0</v>
      </c>
      <c r="AE811" s="45">
        <f t="shared" si="259"/>
        <v>0</v>
      </c>
      <c r="AF811" s="45">
        <f t="shared" si="260"/>
        <v>0</v>
      </c>
      <c r="AG811" s="45">
        <f t="shared" si="261"/>
        <v>0</v>
      </c>
      <c r="AH811" s="45">
        <f t="shared" si="262"/>
        <v>0</v>
      </c>
      <c r="AI811" s="45">
        <f t="shared" si="263"/>
        <v>0</v>
      </c>
      <c r="AJ811" s="45">
        <f t="shared" si="264"/>
        <v>0</v>
      </c>
      <c r="AK811" s="45">
        <f t="shared" si="265"/>
        <v>0</v>
      </c>
      <c r="AL811" s="45">
        <f t="shared" si="266"/>
        <v>0</v>
      </c>
      <c r="AM811" s="45">
        <f t="shared" si="267"/>
        <v>0</v>
      </c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</row>
    <row r="812" spans="1:63">
      <c r="A812" s="43"/>
      <c r="B812" s="43"/>
      <c r="C812" s="101"/>
      <c r="D812" s="101"/>
      <c r="E812" s="101"/>
      <c r="F812" s="102"/>
      <c r="G812" s="103"/>
      <c r="H812" s="102"/>
      <c r="I812" s="102"/>
      <c r="J812" s="102"/>
      <c r="K812" s="102"/>
      <c r="L812" s="102" t="e">
        <f>IF(J812="WAT",IF(I812="PS","Pumped Storage","Hydro"),VLOOKUP(J812,Instructions!$E$3:$F$42,2,FALSE))</f>
        <v>#N/A</v>
      </c>
      <c r="M812" s="104"/>
      <c r="N812" s="104"/>
      <c r="O812" s="105"/>
      <c r="P812" s="45"/>
      <c r="Q812" s="45"/>
      <c r="R812" s="45">
        <f t="shared" si="248"/>
        <v>0</v>
      </c>
      <c r="S812" s="45">
        <f t="shared" si="269"/>
        <v>0</v>
      </c>
      <c r="T812" s="45">
        <f t="shared" si="269"/>
        <v>0</v>
      </c>
      <c r="U812" s="45">
        <f t="shared" si="249"/>
        <v>0</v>
      </c>
      <c r="V812" s="45">
        <f t="shared" si="250"/>
        <v>0</v>
      </c>
      <c r="W812" s="45">
        <f t="shared" si="251"/>
        <v>0</v>
      </c>
      <c r="X812" s="45">
        <f t="shared" si="252"/>
        <v>0</v>
      </c>
      <c r="Y812" s="45">
        <f t="shared" si="253"/>
        <v>0</v>
      </c>
      <c r="Z812" s="45">
        <f t="shared" si="254"/>
        <v>0</v>
      </c>
      <c r="AA812" s="45">
        <f t="shared" si="255"/>
        <v>0</v>
      </c>
      <c r="AB812" s="45">
        <f t="shared" si="256"/>
        <v>0</v>
      </c>
      <c r="AC812" s="45">
        <f t="shared" si="257"/>
        <v>0</v>
      </c>
      <c r="AD812" s="45">
        <f t="shared" si="258"/>
        <v>0</v>
      </c>
      <c r="AE812" s="45">
        <f t="shared" si="259"/>
        <v>0</v>
      </c>
      <c r="AF812" s="45">
        <f t="shared" si="260"/>
        <v>0</v>
      </c>
      <c r="AG812" s="45">
        <f t="shared" si="261"/>
        <v>0</v>
      </c>
      <c r="AH812" s="45">
        <f t="shared" si="262"/>
        <v>0</v>
      </c>
      <c r="AI812" s="45">
        <f t="shared" si="263"/>
        <v>0</v>
      </c>
      <c r="AJ812" s="45">
        <f t="shared" si="264"/>
        <v>0</v>
      </c>
      <c r="AK812" s="45">
        <f t="shared" si="265"/>
        <v>0</v>
      </c>
      <c r="AL812" s="45">
        <f t="shared" si="266"/>
        <v>0</v>
      </c>
      <c r="AM812" s="45">
        <f t="shared" si="267"/>
        <v>0</v>
      </c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  <c r="BF812" s="45"/>
      <c r="BG812" s="45"/>
      <c r="BH812" s="45"/>
      <c r="BI812" s="45"/>
      <c r="BJ812" s="45"/>
      <c r="BK812" s="45"/>
    </row>
    <row r="813" spans="1:63">
      <c r="A813" s="43"/>
      <c r="B813" s="43"/>
      <c r="C813" s="101"/>
      <c r="D813" s="101"/>
      <c r="E813" s="101"/>
      <c r="F813" s="102"/>
      <c r="G813" s="103"/>
      <c r="H813" s="102"/>
      <c r="I813" s="102"/>
      <c r="J813" s="102"/>
      <c r="K813" s="102"/>
      <c r="L813" s="102" t="e">
        <f>IF(J813="WAT",IF(I813="PS","Pumped Storage","Hydro"),VLOOKUP(J813,Instructions!$E$3:$F$42,2,FALSE))</f>
        <v>#N/A</v>
      </c>
      <c r="M813" s="104"/>
      <c r="N813" s="104"/>
      <c r="O813" s="105"/>
      <c r="P813" s="45"/>
      <c r="Q813" s="45"/>
      <c r="R813" s="45">
        <f t="shared" si="248"/>
        <v>0</v>
      </c>
      <c r="S813" s="45">
        <f t="shared" si="269"/>
        <v>0</v>
      </c>
      <c r="T813" s="45">
        <f t="shared" si="269"/>
        <v>0</v>
      </c>
      <c r="U813" s="45">
        <f t="shared" si="249"/>
        <v>0</v>
      </c>
      <c r="V813" s="45">
        <f t="shared" si="250"/>
        <v>0</v>
      </c>
      <c r="W813" s="45">
        <f t="shared" si="251"/>
        <v>0</v>
      </c>
      <c r="X813" s="45">
        <f t="shared" si="252"/>
        <v>0</v>
      </c>
      <c r="Y813" s="45">
        <f t="shared" si="253"/>
        <v>0</v>
      </c>
      <c r="Z813" s="45">
        <f t="shared" si="254"/>
        <v>0</v>
      </c>
      <c r="AA813" s="45">
        <f t="shared" si="255"/>
        <v>0</v>
      </c>
      <c r="AB813" s="45">
        <f t="shared" si="256"/>
        <v>0</v>
      </c>
      <c r="AC813" s="45">
        <f t="shared" si="257"/>
        <v>0</v>
      </c>
      <c r="AD813" s="45">
        <f t="shared" si="258"/>
        <v>0</v>
      </c>
      <c r="AE813" s="45">
        <f t="shared" si="259"/>
        <v>0</v>
      </c>
      <c r="AF813" s="45">
        <f t="shared" si="260"/>
        <v>0</v>
      </c>
      <c r="AG813" s="45">
        <f t="shared" si="261"/>
        <v>0</v>
      </c>
      <c r="AH813" s="45">
        <f t="shared" si="262"/>
        <v>0</v>
      </c>
      <c r="AI813" s="45">
        <f t="shared" si="263"/>
        <v>0</v>
      </c>
      <c r="AJ813" s="45">
        <f t="shared" si="264"/>
        <v>0</v>
      </c>
      <c r="AK813" s="45">
        <f t="shared" si="265"/>
        <v>0</v>
      </c>
      <c r="AL813" s="45">
        <f t="shared" si="266"/>
        <v>0</v>
      </c>
      <c r="AM813" s="45">
        <f t="shared" si="267"/>
        <v>0</v>
      </c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  <c r="BF813" s="45"/>
      <c r="BG813" s="45"/>
      <c r="BH813" s="45"/>
      <c r="BI813" s="45"/>
      <c r="BJ813" s="45"/>
      <c r="BK813" s="45"/>
    </row>
    <row r="814" spans="1:63">
      <c r="A814" s="43"/>
      <c r="B814" s="43"/>
      <c r="C814" s="101"/>
      <c r="D814" s="101"/>
      <c r="E814" s="101"/>
      <c r="F814" s="102"/>
      <c r="G814" s="103"/>
      <c r="H814" s="102"/>
      <c r="I814" s="102"/>
      <c r="J814" s="102"/>
      <c r="K814" s="102"/>
      <c r="L814" s="102" t="e">
        <f>IF(J814="WAT",IF(I814="PS","Pumped Storage","Hydro"),VLOOKUP(J814,Instructions!$E$3:$F$42,2,FALSE))</f>
        <v>#N/A</v>
      </c>
      <c r="M814" s="104"/>
      <c r="N814" s="104"/>
      <c r="O814" s="105"/>
      <c r="P814" s="45"/>
      <c r="Q814" s="45"/>
      <c r="R814" s="45">
        <f t="shared" si="248"/>
        <v>0</v>
      </c>
      <c r="S814" s="45">
        <f t="shared" si="269"/>
        <v>0</v>
      </c>
      <c r="T814" s="45">
        <f t="shared" si="269"/>
        <v>0</v>
      </c>
      <c r="U814" s="45">
        <f t="shared" si="249"/>
        <v>0</v>
      </c>
      <c r="V814" s="45">
        <f t="shared" si="250"/>
        <v>0</v>
      </c>
      <c r="W814" s="45">
        <f t="shared" si="251"/>
        <v>0</v>
      </c>
      <c r="X814" s="45">
        <f t="shared" si="252"/>
        <v>0</v>
      </c>
      <c r="Y814" s="45">
        <f t="shared" si="253"/>
        <v>0</v>
      </c>
      <c r="Z814" s="45">
        <f t="shared" si="254"/>
        <v>0</v>
      </c>
      <c r="AA814" s="45">
        <f t="shared" si="255"/>
        <v>0</v>
      </c>
      <c r="AB814" s="45">
        <f t="shared" si="256"/>
        <v>0</v>
      </c>
      <c r="AC814" s="45">
        <f t="shared" si="257"/>
        <v>0</v>
      </c>
      <c r="AD814" s="45">
        <f t="shared" si="258"/>
        <v>0</v>
      </c>
      <c r="AE814" s="45">
        <f t="shared" si="259"/>
        <v>0</v>
      </c>
      <c r="AF814" s="45">
        <f t="shared" si="260"/>
        <v>0</v>
      </c>
      <c r="AG814" s="45">
        <f t="shared" si="261"/>
        <v>0</v>
      </c>
      <c r="AH814" s="45">
        <f t="shared" si="262"/>
        <v>0</v>
      </c>
      <c r="AI814" s="45">
        <f t="shared" si="263"/>
        <v>0</v>
      </c>
      <c r="AJ814" s="45">
        <f t="shared" si="264"/>
        <v>0</v>
      </c>
      <c r="AK814" s="45">
        <f t="shared" si="265"/>
        <v>0</v>
      </c>
      <c r="AL814" s="45">
        <f t="shared" si="266"/>
        <v>0</v>
      </c>
      <c r="AM814" s="45">
        <f t="shared" si="267"/>
        <v>0</v>
      </c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5"/>
      <c r="BI814" s="45"/>
      <c r="BJ814" s="45"/>
      <c r="BK814" s="45"/>
    </row>
    <row r="815" spans="1:63">
      <c r="A815" s="43"/>
      <c r="B815" s="43"/>
      <c r="C815" s="101"/>
      <c r="D815" s="101"/>
      <c r="E815" s="101"/>
      <c r="F815" s="102"/>
      <c r="G815" s="103"/>
      <c r="H815" s="102"/>
      <c r="I815" s="102"/>
      <c r="J815" s="102"/>
      <c r="K815" s="102"/>
      <c r="L815" s="102" t="e">
        <f>IF(J815="WAT",IF(I815="PS","Pumped Storage","Hydro"),VLOOKUP(J815,Instructions!$E$3:$F$42,2,FALSE))</f>
        <v>#N/A</v>
      </c>
      <c r="M815" s="104"/>
      <c r="N815" s="104"/>
      <c r="O815" s="105"/>
      <c r="P815" s="45"/>
      <c r="Q815" s="45"/>
      <c r="R815" s="45">
        <f t="shared" si="248"/>
        <v>0</v>
      </c>
      <c r="S815" s="45">
        <f t="shared" si="269"/>
        <v>0</v>
      </c>
      <c r="T815" s="45">
        <f t="shared" si="269"/>
        <v>0</v>
      </c>
      <c r="U815" s="45">
        <f t="shared" si="249"/>
        <v>0</v>
      </c>
      <c r="V815" s="45">
        <f t="shared" si="250"/>
        <v>0</v>
      </c>
      <c r="W815" s="45">
        <f t="shared" si="251"/>
        <v>0</v>
      </c>
      <c r="X815" s="45">
        <f t="shared" si="252"/>
        <v>0</v>
      </c>
      <c r="Y815" s="45">
        <f t="shared" si="253"/>
        <v>0</v>
      </c>
      <c r="Z815" s="45">
        <f t="shared" si="254"/>
        <v>0</v>
      </c>
      <c r="AA815" s="45">
        <f t="shared" si="255"/>
        <v>0</v>
      </c>
      <c r="AB815" s="45">
        <f t="shared" si="256"/>
        <v>0</v>
      </c>
      <c r="AC815" s="45">
        <f t="shared" si="257"/>
        <v>0</v>
      </c>
      <c r="AD815" s="45">
        <f t="shared" si="258"/>
        <v>0</v>
      </c>
      <c r="AE815" s="45">
        <f t="shared" si="259"/>
        <v>0</v>
      </c>
      <c r="AF815" s="45">
        <f t="shared" si="260"/>
        <v>0</v>
      </c>
      <c r="AG815" s="45">
        <f t="shared" si="261"/>
        <v>0</v>
      </c>
      <c r="AH815" s="45">
        <f t="shared" si="262"/>
        <v>0</v>
      </c>
      <c r="AI815" s="45">
        <f t="shared" si="263"/>
        <v>0</v>
      </c>
      <c r="AJ815" s="45">
        <f t="shared" si="264"/>
        <v>0</v>
      </c>
      <c r="AK815" s="45">
        <f t="shared" si="265"/>
        <v>0</v>
      </c>
      <c r="AL815" s="45">
        <f t="shared" si="266"/>
        <v>0</v>
      </c>
      <c r="AM815" s="45">
        <f t="shared" si="267"/>
        <v>0</v>
      </c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5"/>
      <c r="BI815" s="45"/>
      <c r="BJ815" s="45"/>
      <c r="BK815" s="45"/>
    </row>
    <row r="816" spans="1:63">
      <c r="A816" s="43"/>
      <c r="B816" s="43"/>
      <c r="C816" s="101"/>
      <c r="D816" s="101"/>
      <c r="E816" s="101"/>
      <c r="F816" s="102"/>
      <c r="G816" s="103"/>
      <c r="H816" s="102"/>
      <c r="I816" s="102"/>
      <c r="J816" s="102"/>
      <c r="K816" s="102"/>
      <c r="L816" s="102" t="e">
        <f>IF(J816="WAT",IF(I816="PS","Pumped Storage","Hydro"),VLOOKUP(J816,Instructions!$E$3:$F$42,2,FALSE))</f>
        <v>#N/A</v>
      </c>
      <c r="M816" s="104"/>
      <c r="N816" s="104"/>
      <c r="O816" s="105"/>
      <c r="P816" s="45"/>
      <c r="Q816" s="45"/>
      <c r="R816" s="45">
        <f t="shared" si="248"/>
        <v>0</v>
      </c>
      <c r="S816" s="45">
        <f t="shared" si="269"/>
        <v>0</v>
      </c>
      <c r="T816" s="45">
        <f t="shared" si="269"/>
        <v>0</v>
      </c>
      <c r="U816" s="45">
        <f t="shared" si="249"/>
        <v>0</v>
      </c>
      <c r="V816" s="45">
        <f t="shared" si="250"/>
        <v>0</v>
      </c>
      <c r="W816" s="45">
        <f t="shared" si="251"/>
        <v>0</v>
      </c>
      <c r="X816" s="45">
        <f t="shared" si="252"/>
        <v>0</v>
      </c>
      <c r="Y816" s="45">
        <f t="shared" si="253"/>
        <v>0</v>
      </c>
      <c r="Z816" s="45">
        <f t="shared" si="254"/>
        <v>0</v>
      </c>
      <c r="AA816" s="45">
        <f t="shared" si="255"/>
        <v>0</v>
      </c>
      <c r="AB816" s="45">
        <f t="shared" si="256"/>
        <v>0</v>
      </c>
      <c r="AC816" s="45">
        <f t="shared" si="257"/>
        <v>0</v>
      </c>
      <c r="AD816" s="45">
        <f t="shared" si="258"/>
        <v>0</v>
      </c>
      <c r="AE816" s="45">
        <f t="shared" si="259"/>
        <v>0</v>
      </c>
      <c r="AF816" s="45">
        <f t="shared" si="260"/>
        <v>0</v>
      </c>
      <c r="AG816" s="45">
        <f t="shared" si="261"/>
        <v>0</v>
      </c>
      <c r="AH816" s="45">
        <f t="shared" si="262"/>
        <v>0</v>
      </c>
      <c r="AI816" s="45">
        <f t="shared" si="263"/>
        <v>0</v>
      </c>
      <c r="AJ816" s="45">
        <f t="shared" si="264"/>
        <v>0</v>
      </c>
      <c r="AK816" s="45">
        <f t="shared" si="265"/>
        <v>0</v>
      </c>
      <c r="AL816" s="45">
        <f t="shared" si="266"/>
        <v>0</v>
      </c>
      <c r="AM816" s="45">
        <f t="shared" si="267"/>
        <v>0</v>
      </c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5"/>
      <c r="BI816" s="45"/>
      <c r="BJ816" s="45"/>
      <c r="BK816" s="45"/>
    </row>
    <row r="817" spans="1:63">
      <c r="A817" s="43"/>
      <c r="B817" s="43"/>
      <c r="C817" s="101"/>
      <c r="D817" s="101"/>
      <c r="E817" s="101"/>
      <c r="F817" s="102"/>
      <c r="G817" s="103"/>
      <c r="H817" s="102"/>
      <c r="I817" s="102"/>
      <c r="J817" s="102"/>
      <c r="K817" s="102"/>
      <c r="L817" s="102" t="e">
        <f>IF(J817="WAT",IF(I817="PS","Pumped Storage","Hydro"),VLOOKUP(J817,Instructions!$E$3:$F$42,2,FALSE))</f>
        <v>#N/A</v>
      </c>
      <c r="M817" s="104"/>
      <c r="N817" s="104"/>
      <c r="O817" s="105"/>
      <c r="P817" s="45"/>
      <c r="Q817" s="45"/>
      <c r="R817" s="45">
        <f t="shared" si="248"/>
        <v>0</v>
      </c>
      <c r="S817" s="45">
        <f t="shared" si="269"/>
        <v>0</v>
      </c>
      <c r="T817" s="45">
        <f t="shared" si="269"/>
        <v>0</v>
      </c>
      <c r="U817" s="45">
        <f t="shared" si="249"/>
        <v>0</v>
      </c>
      <c r="V817" s="45">
        <f t="shared" si="250"/>
        <v>0</v>
      </c>
      <c r="W817" s="45">
        <f t="shared" si="251"/>
        <v>0</v>
      </c>
      <c r="X817" s="45">
        <f t="shared" si="252"/>
        <v>0</v>
      </c>
      <c r="Y817" s="45">
        <f t="shared" si="253"/>
        <v>0</v>
      </c>
      <c r="Z817" s="45">
        <f t="shared" si="254"/>
        <v>0</v>
      </c>
      <c r="AA817" s="45">
        <f t="shared" si="255"/>
        <v>0</v>
      </c>
      <c r="AB817" s="45">
        <f t="shared" si="256"/>
        <v>0</v>
      </c>
      <c r="AC817" s="45">
        <f t="shared" si="257"/>
        <v>0</v>
      </c>
      <c r="AD817" s="45">
        <f t="shared" si="258"/>
        <v>0</v>
      </c>
      <c r="AE817" s="45">
        <f t="shared" si="259"/>
        <v>0</v>
      </c>
      <c r="AF817" s="45">
        <f t="shared" si="260"/>
        <v>0</v>
      </c>
      <c r="AG817" s="45">
        <f t="shared" si="261"/>
        <v>0</v>
      </c>
      <c r="AH817" s="45">
        <f t="shared" si="262"/>
        <v>0</v>
      </c>
      <c r="AI817" s="45">
        <f t="shared" si="263"/>
        <v>0</v>
      </c>
      <c r="AJ817" s="45">
        <f t="shared" si="264"/>
        <v>0</v>
      </c>
      <c r="AK817" s="45">
        <f t="shared" si="265"/>
        <v>0</v>
      </c>
      <c r="AL817" s="45">
        <f t="shared" si="266"/>
        <v>0</v>
      </c>
      <c r="AM817" s="45">
        <f t="shared" si="267"/>
        <v>0</v>
      </c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5"/>
      <c r="BI817" s="45"/>
      <c r="BJ817" s="45"/>
      <c r="BK817" s="45"/>
    </row>
    <row r="818" spans="1:63">
      <c r="A818" s="43"/>
      <c r="B818" s="43"/>
      <c r="C818" s="101"/>
      <c r="D818" s="101"/>
      <c r="E818" s="101"/>
      <c r="F818" s="102"/>
      <c r="G818" s="103"/>
      <c r="H818" s="102"/>
      <c r="I818" s="102"/>
      <c r="J818" s="102"/>
      <c r="K818" s="102"/>
      <c r="L818" s="102" t="e">
        <f>IF(J818="WAT",IF(I818="PS","Pumped Storage","Hydro"),VLOOKUP(J818,Instructions!$E$3:$F$42,2,FALSE))</f>
        <v>#N/A</v>
      </c>
      <c r="M818" s="104"/>
      <c r="N818" s="104"/>
      <c r="O818" s="105"/>
      <c r="P818" s="45"/>
      <c r="Q818" s="45"/>
      <c r="R818" s="45">
        <f t="shared" si="248"/>
        <v>0</v>
      </c>
      <c r="S818" s="45">
        <f t="shared" si="269"/>
        <v>0</v>
      </c>
      <c r="T818" s="45">
        <f t="shared" si="269"/>
        <v>0</v>
      </c>
      <c r="U818" s="45">
        <f t="shared" si="249"/>
        <v>0</v>
      </c>
      <c r="V818" s="45">
        <f t="shared" si="250"/>
        <v>0</v>
      </c>
      <c r="W818" s="45">
        <f t="shared" si="251"/>
        <v>0</v>
      </c>
      <c r="X818" s="45">
        <f t="shared" si="252"/>
        <v>0</v>
      </c>
      <c r="Y818" s="45">
        <f t="shared" si="253"/>
        <v>0</v>
      </c>
      <c r="Z818" s="45">
        <f t="shared" si="254"/>
        <v>0</v>
      </c>
      <c r="AA818" s="45">
        <f t="shared" si="255"/>
        <v>0</v>
      </c>
      <c r="AB818" s="45">
        <f t="shared" si="256"/>
        <v>0</v>
      </c>
      <c r="AC818" s="45">
        <f t="shared" si="257"/>
        <v>0</v>
      </c>
      <c r="AD818" s="45">
        <f t="shared" si="258"/>
        <v>0</v>
      </c>
      <c r="AE818" s="45">
        <f t="shared" si="259"/>
        <v>0</v>
      </c>
      <c r="AF818" s="45">
        <f t="shared" si="260"/>
        <v>0</v>
      </c>
      <c r="AG818" s="45">
        <f t="shared" si="261"/>
        <v>0</v>
      </c>
      <c r="AH818" s="45">
        <f t="shared" si="262"/>
        <v>0</v>
      </c>
      <c r="AI818" s="45">
        <f t="shared" si="263"/>
        <v>0</v>
      </c>
      <c r="AJ818" s="45">
        <f t="shared" si="264"/>
        <v>0</v>
      </c>
      <c r="AK818" s="45">
        <f t="shared" si="265"/>
        <v>0</v>
      </c>
      <c r="AL818" s="45">
        <f t="shared" si="266"/>
        <v>0</v>
      </c>
      <c r="AM818" s="45">
        <f t="shared" si="267"/>
        <v>0</v>
      </c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</row>
    <row r="819" spans="1:63">
      <c r="A819" s="43"/>
      <c r="B819" s="43"/>
      <c r="C819" s="101"/>
      <c r="D819" s="101"/>
      <c r="E819" s="101"/>
      <c r="F819" s="102"/>
      <c r="G819" s="103"/>
      <c r="H819" s="102"/>
      <c r="I819" s="102"/>
      <c r="J819" s="102"/>
      <c r="K819" s="102"/>
      <c r="L819" s="102" t="e">
        <f>IF(J819="WAT",IF(I819="PS","Pumped Storage","Hydro"),VLOOKUP(J819,Instructions!$E$3:$F$42,2,FALSE))</f>
        <v>#N/A</v>
      </c>
      <c r="M819" s="104"/>
      <c r="N819" s="104"/>
      <c r="O819" s="105"/>
      <c r="P819" s="45"/>
      <c r="Q819" s="45"/>
      <c r="R819" s="45">
        <f t="shared" si="248"/>
        <v>0</v>
      </c>
      <c r="S819" s="45">
        <f t="shared" si="269"/>
        <v>0</v>
      </c>
      <c r="T819" s="45">
        <f t="shared" si="269"/>
        <v>0</v>
      </c>
      <c r="U819" s="45">
        <f t="shared" si="249"/>
        <v>0</v>
      </c>
      <c r="V819" s="45">
        <f t="shared" si="250"/>
        <v>0</v>
      </c>
      <c r="W819" s="45">
        <f t="shared" si="251"/>
        <v>0</v>
      </c>
      <c r="X819" s="45">
        <f t="shared" si="252"/>
        <v>0</v>
      </c>
      <c r="Y819" s="45">
        <f t="shared" si="253"/>
        <v>0</v>
      </c>
      <c r="Z819" s="45">
        <f t="shared" si="254"/>
        <v>0</v>
      </c>
      <c r="AA819" s="45">
        <f t="shared" si="255"/>
        <v>0</v>
      </c>
      <c r="AB819" s="45">
        <f t="shared" si="256"/>
        <v>0</v>
      </c>
      <c r="AC819" s="45">
        <f t="shared" si="257"/>
        <v>0</v>
      </c>
      <c r="AD819" s="45">
        <f t="shared" si="258"/>
        <v>0</v>
      </c>
      <c r="AE819" s="45">
        <f t="shared" si="259"/>
        <v>0</v>
      </c>
      <c r="AF819" s="45">
        <f t="shared" si="260"/>
        <v>0</v>
      </c>
      <c r="AG819" s="45">
        <f t="shared" si="261"/>
        <v>0</v>
      </c>
      <c r="AH819" s="45">
        <f t="shared" si="262"/>
        <v>0</v>
      </c>
      <c r="AI819" s="45">
        <f t="shared" si="263"/>
        <v>0</v>
      </c>
      <c r="AJ819" s="45">
        <f t="shared" si="264"/>
        <v>0</v>
      </c>
      <c r="AK819" s="45">
        <f t="shared" si="265"/>
        <v>0</v>
      </c>
      <c r="AL819" s="45">
        <f t="shared" si="266"/>
        <v>0</v>
      </c>
      <c r="AM819" s="45">
        <f t="shared" si="267"/>
        <v>0</v>
      </c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</row>
    <row r="820" spans="1:63">
      <c r="A820" s="43"/>
      <c r="B820" s="43"/>
      <c r="C820" s="101"/>
      <c r="D820" s="101"/>
      <c r="E820" s="101"/>
      <c r="F820" s="102"/>
      <c r="G820" s="103"/>
      <c r="H820" s="102"/>
      <c r="I820" s="102"/>
      <c r="J820" s="102"/>
      <c r="K820" s="102"/>
      <c r="L820" s="102" t="e">
        <f>IF(J820="WAT",IF(I820="PS","Pumped Storage","Hydro"),VLOOKUP(J820,Instructions!$E$3:$F$42,2,FALSE))</f>
        <v>#N/A</v>
      </c>
      <c r="M820" s="104"/>
      <c r="N820" s="104"/>
      <c r="O820" s="105"/>
      <c r="P820" s="45"/>
      <c r="Q820" s="45"/>
      <c r="R820" s="45">
        <f t="shared" si="248"/>
        <v>0</v>
      </c>
      <c r="S820" s="45">
        <f t="shared" si="269"/>
        <v>0</v>
      </c>
      <c r="T820" s="45">
        <f t="shared" si="269"/>
        <v>0</v>
      </c>
      <c r="U820" s="45">
        <f t="shared" si="249"/>
        <v>0</v>
      </c>
      <c r="V820" s="45">
        <f t="shared" si="250"/>
        <v>0</v>
      </c>
      <c r="W820" s="45">
        <f t="shared" si="251"/>
        <v>0</v>
      </c>
      <c r="X820" s="45">
        <f t="shared" si="252"/>
        <v>0</v>
      </c>
      <c r="Y820" s="45">
        <f t="shared" si="253"/>
        <v>0</v>
      </c>
      <c r="Z820" s="45">
        <f t="shared" si="254"/>
        <v>0</v>
      </c>
      <c r="AA820" s="45">
        <f t="shared" si="255"/>
        <v>0</v>
      </c>
      <c r="AB820" s="45">
        <f t="shared" si="256"/>
        <v>0</v>
      </c>
      <c r="AC820" s="45">
        <f t="shared" si="257"/>
        <v>0</v>
      </c>
      <c r="AD820" s="45">
        <f t="shared" si="258"/>
        <v>0</v>
      </c>
      <c r="AE820" s="45">
        <f t="shared" si="259"/>
        <v>0</v>
      </c>
      <c r="AF820" s="45">
        <f t="shared" si="260"/>
        <v>0</v>
      </c>
      <c r="AG820" s="45">
        <f t="shared" si="261"/>
        <v>0</v>
      </c>
      <c r="AH820" s="45">
        <f t="shared" si="262"/>
        <v>0</v>
      </c>
      <c r="AI820" s="45">
        <f t="shared" si="263"/>
        <v>0</v>
      </c>
      <c r="AJ820" s="45">
        <f t="shared" si="264"/>
        <v>0</v>
      </c>
      <c r="AK820" s="45">
        <f t="shared" si="265"/>
        <v>0</v>
      </c>
      <c r="AL820" s="45">
        <f t="shared" si="266"/>
        <v>0</v>
      </c>
      <c r="AM820" s="45">
        <f t="shared" si="267"/>
        <v>0</v>
      </c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5"/>
      <c r="BI820" s="45"/>
      <c r="BJ820" s="45"/>
      <c r="BK820" s="45"/>
    </row>
    <row r="821" spans="1:63">
      <c r="A821" s="43"/>
      <c r="B821" s="43"/>
      <c r="C821" s="101"/>
      <c r="D821" s="101"/>
      <c r="E821" s="101"/>
      <c r="F821" s="102"/>
      <c r="G821" s="103"/>
      <c r="H821" s="102"/>
      <c r="I821" s="102"/>
      <c r="J821" s="102"/>
      <c r="K821" s="102"/>
      <c r="L821" s="102" t="e">
        <f>IF(J821="WAT",IF(I821="PS","Pumped Storage","Hydro"),VLOOKUP(J821,Instructions!$E$3:$F$42,2,FALSE))</f>
        <v>#N/A</v>
      </c>
      <c r="M821" s="104"/>
      <c r="N821" s="104"/>
      <c r="O821" s="105"/>
      <c r="P821" s="45"/>
      <c r="Q821" s="45"/>
      <c r="R821" s="45">
        <f t="shared" si="248"/>
        <v>0</v>
      </c>
      <c r="S821" s="45">
        <f t="shared" si="269"/>
        <v>0</v>
      </c>
      <c r="T821" s="45">
        <f t="shared" si="269"/>
        <v>0</v>
      </c>
      <c r="U821" s="45">
        <f t="shared" si="249"/>
        <v>0</v>
      </c>
      <c r="V821" s="45">
        <f t="shared" si="250"/>
        <v>0</v>
      </c>
      <c r="W821" s="45">
        <f t="shared" si="251"/>
        <v>0</v>
      </c>
      <c r="X821" s="45">
        <f t="shared" si="252"/>
        <v>0</v>
      </c>
      <c r="Y821" s="45">
        <f t="shared" si="253"/>
        <v>0</v>
      </c>
      <c r="Z821" s="45">
        <f t="shared" si="254"/>
        <v>0</v>
      </c>
      <c r="AA821" s="45">
        <f t="shared" si="255"/>
        <v>0</v>
      </c>
      <c r="AB821" s="45">
        <f t="shared" si="256"/>
        <v>0</v>
      </c>
      <c r="AC821" s="45">
        <f t="shared" si="257"/>
        <v>0</v>
      </c>
      <c r="AD821" s="45">
        <f t="shared" si="258"/>
        <v>0</v>
      </c>
      <c r="AE821" s="45">
        <f t="shared" si="259"/>
        <v>0</v>
      </c>
      <c r="AF821" s="45">
        <f t="shared" si="260"/>
        <v>0</v>
      </c>
      <c r="AG821" s="45">
        <f t="shared" si="261"/>
        <v>0</v>
      </c>
      <c r="AH821" s="45">
        <f t="shared" si="262"/>
        <v>0</v>
      </c>
      <c r="AI821" s="45">
        <f t="shared" si="263"/>
        <v>0</v>
      </c>
      <c r="AJ821" s="45">
        <f t="shared" si="264"/>
        <v>0</v>
      </c>
      <c r="AK821" s="45">
        <f t="shared" si="265"/>
        <v>0</v>
      </c>
      <c r="AL821" s="45">
        <f t="shared" si="266"/>
        <v>0</v>
      </c>
      <c r="AM821" s="45">
        <f t="shared" si="267"/>
        <v>0</v>
      </c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</row>
    <row r="822" spans="1:63">
      <c r="A822" s="43"/>
      <c r="B822" s="43"/>
      <c r="C822" s="101"/>
      <c r="D822" s="101"/>
      <c r="E822" s="101"/>
      <c r="F822" s="102"/>
      <c r="G822" s="103"/>
      <c r="H822" s="102"/>
      <c r="I822" s="102"/>
      <c r="J822" s="102"/>
      <c r="K822" s="102"/>
      <c r="L822" s="102" t="e">
        <f>IF(J822="WAT",IF(I822="PS","Pumped Storage","Hydro"),VLOOKUP(J822,Instructions!$E$3:$F$42,2,FALSE))</f>
        <v>#N/A</v>
      </c>
      <c r="M822" s="104"/>
      <c r="N822" s="104"/>
      <c r="O822" s="105"/>
      <c r="P822" s="45"/>
      <c r="Q822" s="45"/>
      <c r="R822" s="45">
        <f t="shared" si="248"/>
        <v>0</v>
      </c>
      <c r="S822" s="45">
        <f t="shared" si="269"/>
        <v>0</v>
      </c>
      <c r="T822" s="45">
        <f t="shared" si="269"/>
        <v>0</v>
      </c>
      <c r="U822" s="45">
        <f t="shared" si="249"/>
        <v>0</v>
      </c>
      <c r="V822" s="45">
        <f t="shared" si="250"/>
        <v>0</v>
      </c>
      <c r="W822" s="45">
        <f t="shared" si="251"/>
        <v>0</v>
      </c>
      <c r="X822" s="45">
        <f t="shared" si="252"/>
        <v>0</v>
      </c>
      <c r="Y822" s="45">
        <f t="shared" si="253"/>
        <v>0</v>
      </c>
      <c r="Z822" s="45">
        <f t="shared" si="254"/>
        <v>0</v>
      </c>
      <c r="AA822" s="45">
        <f t="shared" si="255"/>
        <v>0</v>
      </c>
      <c r="AB822" s="45">
        <f t="shared" si="256"/>
        <v>0</v>
      </c>
      <c r="AC822" s="45">
        <f t="shared" si="257"/>
        <v>0</v>
      </c>
      <c r="AD822" s="45">
        <f t="shared" si="258"/>
        <v>0</v>
      </c>
      <c r="AE822" s="45">
        <f t="shared" si="259"/>
        <v>0</v>
      </c>
      <c r="AF822" s="45">
        <f t="shared" si="260"/>
        <v>0</v>
      </c>
      <c r="AG822" s="45">
        <f t="shared" si="261"/>
        <v>0</v>
      </c>
      <c r="AH822" s="45">
        <f t="shared" si="262"/>
        <v>0</v>
      </c>
      <c r="AI822" s="45">
        <f t="shared" si="263"/>
        <v>0</v>
      </c>
      <c r="AJ822" s="45">
        <f t="shared" si="264"/>
        <v>0</v>
      </c>
      <c r="AK822" s="45">
        <f t="shared" si="265"/>
        <v>0</v>
      </c>
      <c r="AL822" s="45">
        <f t="shared" si="266"/>
        <v>0</v>
      </c>
      <c r="AM822" s="45">
        <f t="shared" si="267"/>
        <v>0</v>
      </c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</row>
    <row r="823" spans="1:63">
      <c r="A823" s="43"/>
      <c r="B823" s="43"/>
      <c r="C823" s="101"/>
      <c r="D823" s="101"/>
      <c r="E823" s="101"/>
      <c r="F823" s="102"/>
      <c r="G823" s="103"/>
      <c r="H823" s="102"/>
      <c r="I823" s="102"/>
      <c r="J823" s="102"/>
      <c r="K823" s="102"/>
      <c r="L823" s="102" t="e">
        <f>IF(J823="WAT",IF(I823="PS","Pumped Storage","Hydro"),VLOOKUP(J823,Instructions!$E$3:$F$42,2,FALSE))</f>
        <v>#N/A</v>
      </c>
      <c r="M823" s="104"/>
      <c r="N823" s="104"/>
      <c r="O823" s="105"/>
      <c r="P823" s="45"/>
      <c r="Q823" s="45"/>
      <c r="R823" s="45">
        <f t="shared" si="248"/>
        <v>0</v>
      </c>
      <c r="S823" s="45">
        <f t="shared" ref="S823:T842" si="270">R823</f>
        <v>0</v>
      </c>
      <c r="T823" s="45">
        <f t="shared" si="270"/>
        <v>0</v>
      </c>
      <c r="U823" s="45">
        <f t="shared" si="249"/>
        <v>0</v>
      </c>
      <c r="V823" s="45">
        <f t="shared" si="250"/>
        <v>0</v>
      </c>
      <c r="W823" s="45">
        <f t="shared" si="251"/>
        <v>0</v>
      </c>
      <c r="X823" s="45">
        <f t="shared" si="252"/>
        <v>0</v>
      </c>
      <c r="Y823" s="45">
        <f t="shared" si="253"/>
        <v>0</v>
      </c>
      <c r="Z823" s="45">
        <f t="shared" si="254"/>
        <v>0</v>
      </c>
      <c r="AA823" s="45">
        <f t="shared" si="255"/>
        <v>0</v>
      </c>
      <c r="AB823" s="45">
        <f t="shared" si="256"/>
        <v>0</v>
      </c>
      <c r="AC823" s="45">
        <f t="shared" si="257"/>
        <v>0</v>
      </c>
      <c r="AD823" s="45">
        <f t="shared" si="258"/>
        <v>0</v>
      </c>
      <c r="AE823" s="45">
        <f t="shared" si="259"/>
        <v>0</v>
      </c>
      <c r="AF823" s="45">
        <f t="shared" si="260"/>
        <v>0</v>
      </c>
      <c r="AG823" s="45">
        <f t="shared" si="261"/>
        <v>0</v>
      </c>
      <c r="AH823" s="45">
        <f t="shared" si="262"/>
        <v>0</v>
      </c>
      <c r="AI823" s="45">
        <f t="shared" si="263"/>
        <v>0</v>
      </c>
      <c r="AJ823" s="45">
        <f t="shared" si="264"/>
        <v>0</v>
      </c>
      <c r="AK823" s="45">
        <f t="shared" si="265"/>
        <v>0</v>
      </c>
      <c r="AL823" s="45">
        <f t="shared" si="266"/>
        <v>0</v>
      </c>
      <c r="AM823" s="45">
        <f t="shared" si="267"/>
        <v>0</v>
      </c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</row>
    <row r="824" spans="1:63">
      <c r="A824" s="43"/>
      <c r="B824" s="43"/>
      <c r="C824" s="101"/>
      <c r="D824" s="101"/>
      <c r="E824" s="101"/>
      <c r="F824" s="102"/>
      <c r="G824" s="103"/>
      <c r="H824" s="102"/>
      <c r="I824" s="102"/>
      <c r="J824" s="102"/>
      <c r="K824" s="102"/>
      <c r="L824" s="102" t="e">
        <f>IF(J824="WAT",IF(I824="PS","Pumped Storage","Hydro"),VLOOKUP(J824,Instructions!$E$3:$F$42,2,FALSE))</f>
        <v>#N/A</v>
      </c>
      <c r="M824" s="104"/>
      <c r="N824" s="104"/>
      <c r="O824" s="105"/>
      <c r="P824" s="45"/>
      <c r="Q824" s="45"/>
      <c r="R824" s="45">
        <f t="shared" si="248"/>
        <v>0</v>
      </c>
      <c r="S824" s="45">
        <f t="shared" si="270"/>
        <v>0</v>
      </c>
      <c r="T824" s="45">
        <f t="shared" si="270"/>
        <v>0</v>
      </c>
      <c r="U824" s="45">
        <f t="shared" si="249"/>
        <v>0</v>
      </c>
      <c r="V824" s="45">
        <f t="shared" si="250"/>
        <v>0</v>
      </c>
      <c r="W824" s="45">
        <f t="shared" si="251"/>
        <v>0</v>
      </c>
      <c r="X824" s="45">
        <f t="shared" si="252"/>
        <v>0</v>
      </c>
      <c r="Y824" s="45">
        <f t="shared" si="253"/>
        <v>0</v>
      </c>
      <c r="Z824" s="45">
        <f t="shared" si="254"/>
        <v>0</v>
      </c>
      <c r="AA824" s="45">
        <f t="shared" si="255"/>
        <v>0</v>
      </c>
      <c r="AB824" s="45">
        <f t="shared" si="256"/>
        <v>0</v>
      </c>
      <c r="AC824" s="45">
        <f t="shared" si="257"/>
        <v>0</v>
      </c>
      <c r="AD824" s="45">
        <f t="shared" si="258"/>
        <v>0</v>
      </c>
      <c r="AE824" s="45">
        <f t="shared" si="259"/>
        <v>0</v>
      </c>
      <c r="AF824" s="45">
        <f t="shared" si="260"/>
        <v>0</v>
      </c>
      <c r="AG824" s="45">
        <f t="shared" si="261"/>
        <v>0</v>
      </c>
      <c r="AH824" s="45">
        <f t="shared" si="262"/>
        <v>0</v>
      </c>
      <c r="AI824" s="45">
        <f t="shared" si="263"/>
        <v>0</v>
      </c>
      <c r="AJ824" s="45">
        <f t="shared" si="264"/>
        <v>0</v>
      </c>
      <c r="AK824" s="45">
        <f t="shared" si="265"/>
        <v>0</v>
      </c>
      <c r="AL824" s="45">
        <f t="shared" si="266"/>
        <v>0</v>
      </c>
      <c r="AM824" s="45">
        <f t="shared" si="267"/>
        <v>0</v>
      </c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</row>
    <row r="825" spans="1:63">
      <c r="A825" s="43"/>
      <c r="B825" s="43"/>
      <c r="C825" s="101"/>
      <c r="D825" s="101"/>
      <c r="E825" s="101"/>
      <c r="F825" s="102"/>
      <c r="G825" s="103"/>
      <c r="H825" s="102"/>
      <c r="I825" s="102"/>
      <c r="J825" s="102"/>
      <c r="K825" s="102"/>
      <c r="L825" s="102" t="e">
        <f>IF(J825="WAT",IF(I825="PS","Pumped Storage","Hydro"),VLOOKUP(J825,Instructions!$E$3:$F$42,2,FALSE))</f>
        <v>#N/A</v>
      </c>
      <c r="M825" s="104"/>
      <c r="N825" s="104"/>
      <c r="O825" s="105"/>
      <c r="P825" s="45"/>
      <c r="Q825" s="45"/>
      <c r="R825" s="45">
        <f t="shared" si="248"/>
        <v>0</v>
      </c>
      <c r="S825" s="45">
        <f t="shared" si="270"/>
        <v>0</v>
      </c>
      <c r="T825" s="45">
        <f t="shared" si="270"/>
        <v>0</v>
      </c>
      <c r="U825" s="45">
        <f t="shared" si="249"/>
        <v>0</v>
      </c>
      <c r="V825" s="45">
        <f t="shared" si="250"/>
        <v>0</v>
      </c>
      <c r="W825" s="45">
        <f t="shared" si="251"/>
        <v>0</v>
      </c>
      <c r="X825" s="45">
        <f t="shared" si="252"/>
        <v>0</v>
      </c>
      <c r="Y825" s="45">
        <f t="shared" si="253"/>
        <v>0</v>
      </c>
      <c r="Z825" s="45">
        <f t="shared" si="254"/>
        <v>0</v>
      </c>
      <c r="AA825" s="45">
        <f t="shared" si="255"/>
        <v>0</v>
      </c>
      <c r="AB825" s="45">
        <f t="shared" si="256"/>
        <v>0</v>
      </c>
      <c r="AC825" s="45">
        <f t="shared" si="257"/>
        <v>0</v>
      </c>
      <c r="AD825" s="45">
        <f t="shared" si="258"/>
        <v>0</v>
      </c>
      <c r="AE825" s="45">
        <f t="shared" si="259"/>
        <v>0</v>
      </c>
      <c r="AF825" s="45">
        <f t="shared" si="260"/>
        <v>0</v>
      </c>
      <c r="AG825" s="45">
        <f t="shared" si="261"/>
        <v>0</v>
      </c>
      <c r="AH825" s="45">
        <f t="shared" si="262"/>
        <v>0</v>
      </c>
      <c r="AI825" s="45">
        <f t="shared" si="263"/>
        <v>0</v>
      </c>
      <c r="AJ825" s="45">
        <f t="shared" si="264"/>
        <v>0</v>
      </c>
      <c r="AK825" s="45">
        <f t="shared" si="265"/>
        <v>0</v>
      </c>
      <c r="AL825" s="45">
        <f t="shared" si="266"/>
        <v>0</v>
      </c>
      <c r="AM825" s="45">
        <f t="shared" si="267"/>
        <v>0</v>
      </c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</row>
    <row r="826" spans="1:63">
      <c r="A826" s="43"/>
      <c r="B826" s="43"/>
      <c r="C826" s="101"/>
      <c r="D826" s="101"/>
      <c r="E826" s="101"/>
      <c r="F826" s="102"/>
      <c r="G826" s="103"/>
      <c r="H826" s="102"/>
      <c r="I826" s="102"/>
      <c r="J826" s="102"/>
      <c r="K826" s="102"/>
      <c r="L826" s="102" t="e">
        <f>IF(J826="WAT",IF(I826="PS","Pumped Storage","Hydro"),VLOOKUP(J826,Instructions!$E$3:$F$42,2,FALSE))</f>
        <v>#N/A</v>
      </c>
      <c r="M826" s="104"/>
      <c r="N826" s="104"/>
      <c r="O826" s="105"/>
      <c r="P826" s="45"/>
      <c r="Q826" s="45"/>
      <c r="R826" s="45">
        <f t="shared" si="248"/>
        <v>0</v>
      </c>
      <c r="S826" s="45">
        <f t="shared" si="270"/>
        <v>0</v>
      </c>
      <c r="T826" s="45">
        <f t="shared" si="270"/>
        <v>0</v>
      </c>
      <c r="U826" s="45">
        <f t="shared" si="249"/>
        <v>0</v>
      </c>
      <c r="V826" s="45">
        <f t="shared" si="250"/>
        <v>0</v>
      </c>
      <c r="W826" s="45">
        <f t="shared" si="251"/>
        <v>0</v>
      </c>
      <c r="X826" s="45">
        <f t="shared" si="252"/>
        <v>0</v>
      </c>
      <c r="Y826" s="45">
        <f t="shared" si="253"/>
        <v>0</v>
      </c>
      <c r="Z826" s="45">
        <f t="shared" si="254"/>
        <v>0</v>
      </c>
      <c r="AA826" s="45">
        <f t="shared" si="255"/>
        <v>0</v>
      </c>
      <c r="AB826" s="45">
        <f t="shared" si="256"/>
        <v>0</v>
      </c>
      <c r="AC826" s="45">
        <f t="shared" si="257"/>
        <v>0</v>
      </c>
      <c r="AD826" s="45">
        <f t="shared" si="258"/>
        <v>0</v>
      </c>
      <c r="AE826" s="45">
        <f t="shared" si="259"/>
        <v>0</v>
      </c>
      <c r="AF826" s="45">
        <f t="shared" si="260"/>
        <v>0</v>
      </c>
      <c r="AG826" s="45">
        <f t="shared" si="261"/>
        <v>0</v>
      </c>
      <c r="AH826" s="45">
        <f t="shared" si="262"/>
        <v>0</v>
      </c>
      <c r="AI826" s="45">
        <f t="shared" si="263"/>
        <v>0</v>
      </c>
      <c r="AJ826" s="45">
        <f t="shared" si="264"/>
        <v>0</v>
      </c>
      <c r="AK826" s="45">
        <f t="shared" si="265"/>
        <v>0</v>
      </c>
      <c r="AL826" s="45">
        <f t="shared" si="266"/>
        <v>0</v>
      </c>
      <c r="AM826" s="45">
        <f t="shared" si="267"/>
        <v>0</v>
      </c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</row>
    <row r="827" spans="1:63">
      <c r="A827" s="43"/>
      <c r="B827" s="43"/>
      <c r="C827" s="101"/>
      <c r="D827" s="101"/>
      <c r="E827" s="101"/>
      <c r="F827" s="102"/>
      <c r="G827" s="103"/>
      <c r="H827" s="102"/>
      <c r="I827" s="102"/>
      <c r="J827" s="102"/>
      <c r="K827" s="102"/>
      <c r="L827" s="102" t="e">
        <f>IF(J827="WAT",IF(I827="PS","Pumped Storage","Hydro"),VLOOKUP(J827,Instructions!$E$3:$F$42,2,FALSE))</f>
        <v>#N/A</v>
      </c>
      <c r="M827" s="104"/>
      <c r="N827" s="104"/>
      <c r="O827" s="105"/>
      <c r="P827" s="45"/>
      <c r="Q827" s="45"/>
      <c r="R827" s="45">
        <f t="shared" si="248"/>
        <v>0</v>
      </c>
      <c r="S827" s="45">
        <f t="shared" si="270"/>
        <v>0</v>
      </c>
      <c r="T827" s="45">
        <f t="shared" si="270"/>
        <v>0</v>
      </c>
      <c r="U827" s="45">
        <f t="shared" si="249"/>
        <v>0</v>
      </c>
      <c r="V827" s="45">
        <f t="shared" si="250"/>
        <v>0</v>
      </c>
      <c r="W827" s="45">
        <f t="shared" si="251"/>
        <v>0</v>
      </c>
      <c r="X827" s="45">
        <f t="shared" si="252"/>
        <v>0</v>
      </c>
      <c r="Y827" s="45">
        <f t="shared" si="253"/>
        <v>0</v>
      </c>
      <c r="Z827" s="45">
        <f t="shared" si="254"/>
        <v>0</v>
      </c>
      <c r="AA827" s="45">
        <f t="shared" si="255"/>
        <v>0</v>
      </c>
      <c r="AB827" s="45">
        <f t="shared" si="256"/>
        <v>0</v>
      </c>
      <c r="AC827" s="45">
        <f t="shared" si="257"/>
        <v>0</v>
      </c>
      <c r="AD827" s="45">
        <f t="shared" si="258"/>
        <v>0</v>
      </c>
      <c r="AE827" s="45">
        <f t="shared" si="259"/>
        <v>0</v>
      </c>
      <c r="AF827" s="45">
        <f t="shared" si="260"/>
        <v>0</v>
      </c>
      <c r="AG827" s="45">
        <f t="shared" si="261"/>
        <v>0</v>
      </c>
      <c r="AH827" s="45">
        <f t="shared" si="262"/>
        <v>0</v>
      </c>
      <c r="AI827" s="45">
        <f t="shared" si="263"/>
        <v>0</v>
      </c>
      <c r="AJ827" s="45">
        <f t="shared" si="264"/>
        <v>0</v>
      </c>
      <c r="AK827" s="45">
        <f t="shared" si="265"/>
        <v>0</v>
      </c>
      <c r="AL827" s="45">
        <f t="shared" si="266"/>
        <v>0</v>
      </c>
      <c r="AM827" s="45">
        <f t="shared" si="267"/>
        <v>0</v>
      </c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</row>
    <row r="828" spans="1:63">
      <c r="A828" s="43"/>
      <c r="B828" s="43"/>
      <c r="C828" s="101"/>
      <c r="D828" s="101"/>
      <c r="E828" s="101"/>
      <c r="F828" s="102"/>
      <c r="G828" s="103"/>
      <c r="H828" s="102"/>
      <c r="I828" s="102"/>
      <c r="J828" s="102"/>
      <c r="K828" s="102"/>
      <c r="L828" s="102" t="e">
        <f>IF(J828="WAT",IF(I828="PS","Pumped Storage","Hydro"),VLOOKUP(J828,Instructions!$E$3:$F$42,2,FALSE))</f>
        <v>#N/A</v>
      </c>
      <c r="M828" s="104"/>
      <c r="N828" s="104"/>
      <c r="O828" s="105"/>
      <c r="P828" s="45"/>
      <c r="Q828" s="45"/>
      <c r="R828" s="45">
        <f t="shared" si="248"/>
        <v>0</v>
      </c>
      <c r="S828" s="45">
        <f t="shared" si="270"/>
        <v>0</v>
      </c>
      <c r="T828" s="45">
        <f t="shared" si="270"/>
        <v>0</v>
      </c>
      <c r="U828" s="45">
        <f t="shared" si="249"/>
        <v>0</v>
      </c>
      <c r="V828" s="45">
        <f t="shared" si="250"/>
        <v>0</v>
      </c>
      <c r="W828" s="45">
        <f t="shared" si="251"/>
        <v>0</v>
      </c>
      <c r="X828" s="45">
        <f t="shared" si="252"/>
        <v>0</v>
      </c>
      <c r="Y828" s="45">
        <f t="shared" si="253"/>
        <v>0</v>
      </c>
      <c r="Z828" s="45">
        <f t="shared" si="254"/>
        <v>0</v>
      </c>
      <c r="AA828" s="45">
        <f t="shared" si="255"/>
        <v>0</v>
      </c>
      <c r="AB828" s="45">
        <f t="shared" si="256"/>
        <v>0</v>
      </c>
      <c r="AC828" s="45">
        <f t="shared" si="257"/>
        <v>0</v>
      </c>
      <c r="AD828" s="45">
        <f t="shared" si="258"/>
        <v>0</v>
      </c>
      <c r="AE828" s="45">
        <f t="shared" si="259"/>
        <v>0</v>
      </c>
      <c r="AF828" s="45">
        <f t="shared" si="260"/>
        <v>0</v>
      </c>
      <c r="AG828" s="45">
        <f t="shared" si="261"/>
        <v>0</v>
      </c>
      <c r="AH828" s="45">
        <f t="shared" si="262"/>
        <v>0</v>
      </c>
      <c r="AI828" s="45">
        <f t="shared" si="263"/>
        <v>0</v>
      </c>
      <c r="AJ828" s="45">
        <f t="shared" si="264"/>
        <v>0</v>
      </c>
      <c r="AK828" s="45">
        <f t="shared" si="265"/>
        <v>0</v>
      </c>
      <c r="AL828" s="45">
        <f t="shared" si="266"/>
        <v>0</v>
      </c>
      <c r="AM828" s="45">
        <f t="shared" si="267"/>
        <v>0</v>
      </c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</row>
    <row r="829" spans="1:63">
      <c r="A829" s="43"/>
      <c r="B829" s="43"/>
      <c r="C829" s="101"/>
      <c r="D829" s="101"/>
      <c r="E829" s="101"/>
      <c r="F829" s="102"/>
      <c r="G829" s="103"/>
      <c r="H829" s="102"/>
      <c r="I829" s="102"/>
      <c r="J829" s="102"/>
      <c r="K829" s="102"/>
      <c r="L829" s="102" t="e">
        <f>IF(J829="WAT",IF(I829="PS","Pumped Storage","Hydro"),VLOOKUP(J829,Instructions!$E$3:$F$42,2,FALSE))</f>
        <v>#N/A</v>
      </c>
      <c r="M829" s="104"/>
      <c r="N829" s="104"/>
      <c r="O829" s="105"/>
      <c r="P829" s="45"/>
      <c r="Q829" s="45"/>
      <c r="R829" s="45">
        <f t="shared" si="248"/>
        <v>0</v>
      </c>
      <c r="S829" s="45">
        <f t="shared" si="270"/>
        <v>0</v>
      </c>
      <c r="T829" s="45">
        <f t="shared" si="270"/>
        <v>0</v>
      </c>
      <c r="U829" s="45">
        <f t="shared" si="249"/>
        <v>0</v>
      </c>
      <c r="V829" s="45">
        <f t="shared" si="250"/>
        <v>0</v>
      </c>
      <c r="W829" s="45">
        <f t="shared" si="251"/>
        <v>0</v>
      </c>
      <c r="X829" s="45">
        <f t="shared" si="252"/>
        <v>0</v>
      </c>
      <c r="Y829" s="45">
        <f t="shared" si="253"/>
        <v>0</v>
      </c>
      <c r="Z829" s="45">
        <f t="shared" si="254"/>
        <v>0</v>
      </c>
      <c r="AA829" s="45">
        <f t="shared" si="255"/>
        <v>0</v>
      </c>
      <c r="AB829" s="45">
        <f t="shared" si="256"/>
        <v>0</v>
      </c>
      <c r="AC829" s="45">
        <f t="shared" si="257"/>
        <v>0</v>
      </c>
      <c r="AD829" s="45">
        <f t="shared" si="258"/>
        <v>0</v>
      </c>
      <c r="AE829" s="45">
        <f t="shared" si="259"/>
        <v>0</v>
      </c>
      <c r="AF829" s="45">
        <f t="shared" si="260"/>
        <v>0</v>
      </c>
      <c r="AG829" s="45">
        <f t="shared" si="261"/>
        <v>0</v>
      </c>
      <c r="AH829" s="45">
        <f t="shared" si="262"/>
        <v>0</v>
      </c>
      <c r="AI829" s="45">
        <f t="shared" si="263"/>
        <v>0</v>
      </c>
      <c r="AJ829" s="45">
        <f t="shared" si="264"/>
        <v>0</v>
      </c>
      <c r="AK829" s="45">
        <f t="shared" si="265"/>
        <v>0</v>
      </c>
      <c r="AL829" s="45">
        <f t="shared" si="266"/>
        <v>0</v>
      </c>
      <c r="AM829" s="45">
        <f t="shared" si="267"/>
        <v>0</v>
      </c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</row>
    <row r="830" spans="1:63">
      <c r="A830" s="43"/>
      <c r="B830" s="43"/>
      <c r="C830" s="101"/>
      <c r="D830" s="101"/>
      <c r="E830" s="101"/>
      <c r="F830" s="102"/>
      <c r="G830" s="103"/>
      <c r="H830" s="102"/>
      <c r="I830" s="102"/>
      <c r="J830" s="102"/>
      <c r="K830" s="102"/>
      <c r="L830" s="102" t="e">
        <f>IF(J830="WAT",IF(I830="PS","Pumped Storage","Hydro"),VLOOKUP(J830,Instructions!$E$3:$F$42,2,FALSE))</f>
        <v>#N/A</v>
      </c>
      <c r="M830" s="104"/>
      <c r="N830" s="104"/>
      <c r="O830" s="105"/>
      <c r="P830" s="45"/>
      <c r="Q830" s="45"/>
      <c r="R830" s="45">
        <f t="shared" si="248"/>
        <v>0</v>
      </c>
      <c r="S830" s="45">
        <f t="shared" si="270"/>
        <v>0</v>
      </c>
      <c r="T830" s="45">
        <f t="shared" si="270"/>
        <v>0</v>
      </c>
      <c r="U830" s="45">
        <f t="shared" si="249"/>
        <v>0</v>
      </c>
      <c r="V830" s="45">
        <f t="shared" si="250"/>
        <v>0</v>
      </c>
      <c r="W830" s="45">
        <f t="shared" si="251"/>
        <v>0</v>
      </c>
      <c r="X830" s="45">
        <f t="shared" si="252"/>
        <v>0</v>
      </c>
      <c r="Y830" s="45">
        <f t="shared" si="253"/>
        <v>0</v>
      </c>
      <c r="Z830" s="45">
        <f t="shared" si="254"/>
        <v>0</v>
      </c>
      <c r="AA830" s="45">
        <f t="shared" si="255"/>
        <v>0</v>
      </c>
      <c r="AB830" s="45">
        <f t="shared" si="256"/>
        <v>0</v>
      </c>
      <c r="AC830" s="45">
        <f t="shared" si="257"/>
        <v>0</v>
      </c>
      <c r="AD830" s="45">
        <f t="shared" si="258"/>
        <v>0</v>
      </c>
      <c r="AE830" s="45">
        <f t="shared" si="259"/>
        <v>0</v>
      </c>
      <c r="AF830" s="45">
        <f t="shared" si="260"/>
        <v>0</v>
      </c>
      <c r="AG830" s="45">
        <f t="shared" si="261"/>
        <v>0</v>
      </c>
      <c r="AH830" s="45">
        <f t="shared" si="262"/>
        <v>0</v>
      </c>
      <c r="AI830" s="45">
        <f t="shared" si="263"/>
        <v>0</v>
      </c>
      <c r="AJ830" s="45">
        <f t="shared" si="264"/>
        <v>0</v>
      </c>
      <c r="AK830" s="45">
        <f t="shared" si="265"/>
        <v>0</v>
      </c>
      <c r="AL830" s="45">
        <f t="shared" si="266"/>
        <v>0</v>
      </c>
      <c r="AM830" s="45">
        <f t="shared" si="267"/>
        <v>0</v>
      </c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5"/>
      <c r="BI830" s="45"/>
      <c r="BJ830" s="45"/>
      <c r="BK830" s="45"/>
    </row>
    <row r="831" spans="1:63">
      <c r="A831" s="43"/>
      <c r="B831" s="43"/>
      <c r="C831" s="101"/>
      <c r="D831" s="101"/>
      <c r="E831" s="101"/>
      <c r="F831" s="102"/>
      <c r="G831" s="103"/>
      <c r="H831" s="102"/>
      <c r="I831" s="102"/>
      <c r="J831" s="102"/>
      <c r="K831" s="102"/>
      <c r="L831" s="102" t="e">
        <f>IF(J831="WAT",IF(I831="PS","Pumped Storage","Hydro"),VLOOKUP(J831,Instructions!$E$3:$F$42,2,FALSE))</f>
        <v>#N/A</v>
      </c>
      <c r="M831" s="104"/>
      <c r="N831" s="104"/>
      <c r="O831" s="105"/>
      <c r="P831" s="45"/>
      <c r="Q831" s="45"/>
      <c r="R831" s="45">
        <f t="shared" si="248"/>
        <v>0</v>
      </c>
      <c r="S831" s="45">
        <f t="shared" si="270"/>
        <v>0</v>
      </c>
      <c r="T831" s="45">
        <f t="shared" si="270"/>
        <v>0</v>
      </c>
      <c r="U831" s="45">
        <f t="shared" si="249"/>
        <v>0</v>
      </c>
      <c r="V831" s="45">
        <f t="shared" si="250"/>
        <v>0</v>
      </c>
      <c r="W831" s="45">
        <f t="shared" si="251"/>
        <v>0</v>
      </c>
      <c r="X831" s="45">
        <f t="shared" si="252"/>
        <v>0</v>
      </c>
      <c r="Y831" s="45">
        <f t="shared" si="253"/>
        <v>0</v>
      </c>
      <c r="Z831" s="45">
        <f t="shared" si="254"/>
        <v>0</v>
      </c>
      <c r="AA831" s="45">
        <f t="shared" si="255"/>
        <v>0</v>
      </c>
      <c r="AB831" s="45">
        <f t="shared" si="256"/>
        <v>0</v>
      </c>
      <c r="AC831" s="45">
        <f t="shared" si="257"/>
        <v>0</v>
      </c>
      <c r="AD831" s="45">
        <f t="shared" si="258"/>
        <v>0</v>
      </c>
      <c r="AE831" s="45">
        <f t="shared" si="259"/>
        <v>0</v>
      </c>
      <c r="AF831" s="45">
        <f t="shared" si="260"/>
        <v>0</v>
      </c>
      <c r="AG831" s="45">
        <f t="shared" si="261"/>
        <v>0</v>
      </c>
      <c r="AH831" s="45">
        <f t="shared" si="262"/>
        <v>0</v>
      </c>
      <c r="AI831" s="45">
        <f t="shared" si="263"/>
        <v>0</v>
      </c>
      <c r="AJ831" s="45">
        <f t="shared" si="264"/>
        <v>0</v>
      </c>
      <c r="AK831" s="45">
        <f t="shared" si="265"/>
        <v>0</v>
      </c>
      <c r="AL831" s="45">
        <f t="shared" si="266"/>
        <v>0</v>
      </c>
      <c r="AM831" s="45">
        <f t="shared" si="267"/>
        <v>0</v>
      </c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</row>
    <row r="832" spans="1:63">
      <c r="A832" s="43"/>
      <c r="B832" s="43"/>
      <c r="C832" s="101"/>
      <c r="D832" s="101"/>
      <c r="E832" s="101"/>
      <c r="F832" s="102"/>
      <c r="G832" s="103"/>
      <c r="H832" s="102"/>
      <c r="I832" s="102"/>
      <c r="J832" s="102"/>
      <c r="K832" s="102"/>
      <c r="L832" s="102" t="e">
        <f>IF(J832="WAT",IF(I832="PS","Pumped Storage","Hydro"),VLOOKUP(J832,Instructions!$E$3:$F$42,2,FALSE))</f>
        <v>#N/A</v>
      </c>
      <c r="M832" s="104"/>
      <c r="N832" s="104"/>
      <c r="O832" s="105"/>
      <c r="P832" s="45"/>
      <c r="Q832" s="45"/>
      <c r="R832" s="45">
        <f t="shared" si="248"/>
        <v>0</v>
      </c>
      <c r="S832" s="45">
        <f t="shared" si="270"/>
        <v>0</v>
      </c>
      <c r="T832" s="45">
        <f t="shared" si="270"/>
        <v>0</v>
      </c>
      <c r="U832" s="45">
        <f t="shared" si="249"/>
        <v>0</v>
      </c>
      <c r="V832" s="45">
        <f t="shared" si="250"/>
        <v>0</v>
      </c>
      <c r="W832" s="45">
        <f t="shared" si="251"/>
        <v>0</v>
      </c>
      <c r="X832" s="45">
        <f t="shared" si="252"/>
        <v>0</v>
      </c>
      <c r="Y832" s="45">
        <f t="shared" si="253"/>
        <v>0</v>
      </c>
      <c r="Z832" s="45">
        <f t="shared" si="254"/>
        <v>0</v>
      </c>
      <c r="AA832" s="45">
        <f t="shared" si="255"/>
        <v>0</v>
      </c>
      <c r="AB832" s="45">
        <f t="shared" si="256"/>
        <v>0</v>
      </c>
      <c r="AC832" s="45">
        <f t="shared" si="257"/>
        <v>0</v>
      </c>
      <c r="AD832" s="45">
        <f t="shared" si="258"/>
        <v>0</v>
      </c>
      <c r="AE832" s="45">
        <f t="shared" si="259"/>
        <v>0</v>
      </c>
      <c r="AF832" s="45">
        <f t="shared" si="260"/>
        <v>0</v>
      </c>
      <c r="AG832" s="45">
        <f t="shared" si="261"/>
        <v>0</v>
      </c>
      <c r="AH832" s="45">
        <f t="shared" si="262"/>
        <v>0</v>
      </c>
      <c r="AI832" s="45">
        <f t="shared" si="263"/>
        <v>0</v>
      </c>
      <c r="AJ832" s="45">
        <f t="shared" si="264"/>
        <v>0</v>
      </c>
      <c r="AK832" s="45">
        <f t="shared" si="265"/>
        <v>0</v>
      </c>
      <c r="AL832" s="45">
        <f t="shared" si="266"/>
        <v>0</v>
      </c>
      <c r="AM832" s="45">
        <f t="shared" si="267"/>
        <v>0</v>
      </c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5"/>
      <c r="BI832" s="45"/>
      <c r="BJ832" s="45"/>
      <c r="BK832" s="45"/>
    </row>
    <row r="833" spans="1:63">
      <c r="A833" s="43"/>
      <c r="B833" s="43"/>
      <c r="C833" s="101"/>
      <c r="D833" s="101"/>
      <c r="E833" s="101"/>
      <c r="F833" s="102"/>
      <c r="G833" s="103"/>
      <c r="H833" s="102"/>
      <c r="I833" s="102"/>
      <c r="J833" s="102"/>
      <c r="K833" s="102"/>
      <c r="L833" s="102" t="e">
        <f>IF(J833="WAT",IF(I833="PS","Pumped Storage","Hydro"),VLOOKUP(J833,Instructions!$E$3:$F$42,2,FALSE))</f>
        <v>#N/A</v>
      </c>
      <c r="M833" s="104"/>
      <c r="N833" s="104"/>
      <c r="O833" s="105"/>
      <c r="P833" s="45"/>
      <c r="Q833" s="45"/>
      <c r="R833" s="45">
        <f t="shared" si="248"/>
        <v>0</v>
      </c>
      <c r="S833" s="45">
        <f t="shared" si="270"/>
        <v>0</v>
      </c>
      <c r="T833" s="45">
        <f t="shared" si="270"/>
        <v>0</v>
      </c>
      <c r="U833" s="45">
        <f t="shared" si="249"/>
        <v>0</v>
      </c>
      <c r="V833" s="45">
        <f t="shared" si="250"/>
        <v>0</v>
      </c>
      <c r="W833" s="45">
        <f t="shared" si="251"/>
        <v>0</v>
      </c>
      <c r="X833" s="45">
        <f t="shared" si="252"/>
        <v>0</v>
      </c>
      <c r="Y833" s="45">
        <f t="shared" si="253"/>
        <v>0</v>
      </c>
      <c r="Z833" s="45">
        <f t="shared" si="254"/>
        <v>0</v>
      </c>
      <c r="AA833" s="45">
        <f t="shared" si="255"/>
        <v>0</v>
      </c>
      <c r="AB833" s="45">
        <f t="shared" si="256"/>
        <v>0</v>
      </c>
      <c r="AC833" s="45">
        <f t="shared" si="257"/>
        <v>0</v>
      </c>
      <c r="AD833" s="45">
        <f t="shared" si="258"/>
        <v>0</v>
      </c>
      <c r="AE833" s="45">
        <f t="shared" si="259"/>
        <v>0</v>
      </c>
      <c r="AF833" s="45">
        <f t="shared" si="260"/>
        <v>0</v>
      </c>
      <c r="AG833" s="45">
        <f t="shared" si="261"/>
        <v>0</v>
      </c>
      <c r="AH833" s="45">
        <f t="shared" si="262"/>
        <v>0</v>
      </c>
      <c r="AI833" s="45">
        <f t="shared" si="263"/>
        <v>0</v>
      </c>
      <c r="AJ833" s="45">
        <f t="shared" si="264"/>
        <v>0</v>
      </c>
      <c r="AK833" s="45">
        <f t="shared" si="265"/>
        <v>0</v>
      </c>
      <c r="AL833" s="45">
        <f t="shared" si="266"/>
        <v>0</v>
      </c>
      <c r="AM833" s="45">
        <f t="shared" si="267"/>
        <v>0</v>
      </c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</row>
    <row r="834" spans="1:63">
      <c r="A834" s="43"/>
      <c r="B834" s="43"/>
      <c r="C834" s="101"/>
      <c r="D834" s="101"/>
      <c r="E834" s="101"/>
      <c r="F834" s="102"/>
      <c r="G834" s="103"/>
      <c r="H834" s="102"/>
      <c r="I834" s="102"/>
      <c r="J834" s="102"/>
      <c r="K834" s="102"/>
      <c r="L834" s="102" t="e">
        <f>IF(J834="WAT",IF(I834="PS","Pumped Storage","Hydro"),VLOOKUP(J834,Instructions!$E$3:$F$42,2,FALSE))</f>
        <v>#N/A</v>
      </c>
      <c r="M834" s="104"/>
      <c r="N834" s="104"/>
      <c r="O834" s="105"/>
      <c r="P834" s="45"/>
      <c r="Q834" s="45"/>
      <c r="R834" s="45">
        <f t="shared" si="248"/>
        <v>0</v>
      </c>
      <c r="S834" s="45">
        <f t="shared" si="270"/>
        <v>0</v>
      </c>
      <c r="T834" s="45">
        <f t="shared" si="270"/>
        <v>0</v>
      </c>
      <c r="U834" s="45">
        <f t="shared" si="249"/>
        <v>0</v>
      </c>
      <c r="V834" s="45">
        <f t="shared" si="250"/>
        <v>0</v>
      </c>
      <c r="W834" s="45">
        <f t="shared" si="251"/>
        <v>0</v>
      </c>
      <c r="X834" s="45">
        <f t="shared" si="252"/>
        <v>0</v>
      </c>
      <c r="Y834" s="45">
        <f t="shared" si="253"/>
        <v>0</v>
      </c>
      <c r="Z834" s="45">
        <f t="shared" si="254"/>
        <v>0</v>
      </c>
      <c r="AA834" s="45">
        <f t="shared" si="255"/>
        <v>0</v>
      </c>
      <c r="AB834" s="45">
        <f t="shared" si="256"/>
        <v>0</v>
      </c>
      <c r="AC834" s="45">
        <f t="shared" si="257"/>
        <v>0</v>
      </c>
      <c r="AD834" s="45">
        <f t="shared" si="258"/>
        <v>0</v>
      </c>
      <c r="AE834" s="45">
        <f t="shared" si="259"/>
        <v>0</v>
      </c>
      <c r="AF834" s="45">
        <f t="shared" si="260"/>
        <v>0</v>
      </c>
      <c r="AG834" s="45">
        <f t="shared" si="261"/>
        <v>0</v>
      </c>
      <c r="AH834" s="45">
        <f t="shared" si="262"/>
        <v>0</v>
      </c>
      <c r="AI834" s="45">
        <f t="shared" si="263"/>
        <v>0</v>
      </c>
      <c r="AJ834" s="45">
        <f t="shared" si="264"/>
        <v>0</v>
      </c>
      <c r="AK834" s="45">
        <f t="shared" si="265"/>
        <v>0</v>
      </c>
      <c r="AL834" s="45">
        <f t="shared" si="266"/>
        <v>0</v>
      </c>
      <c r="AM834" s="45">
        <f t="shared" si="267"/>
        <v>0</v>
      </c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  <c r="BF834" s="45"/>
      <c r="BG834" s="45"/>
      <c r="BH834" s="45"/>
      <c r="BI834" s="45"/>
      <c r="BJ834" s="45"/>
      <c r="BK834" s="45"/>
    </row>
    <row r="835" spans="1:63">
      <c r="A835" s="43"/>
      <c r="B835" s="43"/>
      <c r="C835" s="101"/>
      <c r="D835" s="101"/>
      <c r="E835" s="101"/>
      <c r="F835" s="102"/>
      <c r="G835" s="103"/>
      <c r="H835" s="102"/>
      <c r="I835" s="102"/>
      <c r="J835" s="102"/>
      <c r="K835" s="102"/>
      <c r="L835" s="102" t="e">
        <f>IF(J835="WAT",IF(I835="PS","Pumped Storage","Hydro"),VLOOKUP(J835,Instructions!$E$3:$F$42,2,FALSE))</f>
        <v>#N/A</v>
      </c>
      <c r="M835" s="104"/>
      <c r="N835" s="104"/>
      <c r="O835" s="105"/>
      <c r="P835" s="45"/>
      <c r="Q835" s="45"/>
      <c r="R835" s="45">
        <f t="shared" si="248"/>
        <v>0</v>
      </c>
      <c r="S835" s="45">
        <f t="shared" si="270"/>
        <v>0</v>
      </c>
      <c r="T835" s="45">
        <f t="shared" si="270"/>
        <v>0</v>
      </c>
      <c r="U835" s="45">
        <f t="shared" si="249"/>
        <v>0</v>
      </c>
      <c r="V835" s="45">
        <f t="shared" si="250"/>
        <v>0</v>
      </c>
      <c r="W835" s="45">
        <f t="shared" si="251"/>
        <v>0</v>
      </c>
      <c r="X835" s="45">
        <f t="shared" si="252"/>
        <v>0</v>
      </c>
      <c r="Y835" s="45">
        <f t="shared" si="253"/>
        <v>0</v>
      </c>
      <c r="Z835" s="45">
        <f t="shared" si="254"/>
        <v>0</v>
      </c>
      <c r="AA835" s="45">
        <f t="shared" si="255"/>
        <v>0</v>
      </c>
      <c r="AB835" s="45">
        <f t="shared" si="256"/>
        <v>0</v>
      </c>
      <c r="AC835" s="45">
        <f t="shared" si="257"/>
        <v>0</v>
      </c>
      <c r="AD835" s="45">
        <f t="shared" si="258"/>
        <v>0</v>
      </c>
      <c r="AE835" s="45">
        <f t="shared" si="259"/>
        <v>0</v>
      </c>
      <c r="AF835" s="45">
        <f t="shared" si="260"/>
        <v>0</v>
      </c>
      <c r="AG835" s="45">
        <f t="shared" si="261"/>
        <v>0</v>
      </c>
      <c r="AH835" s="45">
        <f t="shared" si="262"/>
        <v>0</v>
      </c>
      <c r="AI835" s="45">
        <f t="shared" si="263"/>
        <v>0</v>
      </c>
      <c r="AJ835" s="45">
        <f t="shared" si="264"/>
        <v>0</v>
      </c>
      <c r="AK835" s="45">
        <f t="shared" si="265"/>
        <v>0</v>
      </c>
      <c r="AL835" s="45">
        <f t="shared" si="266"/>
        <v>0</v>
      </c>
      <c r="AM835" s="45">
        <f t="shared" si="267"/>
        <v>0</v>
      </c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  <c r="BF835" s="45"/>
      <c r="BG835" s="45"/>
      <c r="BH835" s="45"/>
      <c r="BI835" s="45"/>
      <c r="BJ835" s="45"/>
      <c r="BK835" s="45"/>
    </row>
    <row r="836" spans="1:63">
      <c r="A836" s="43"/>
      <c r="B836" s="43"/>
      <c r="C836" s="101"/>
      <c r="D836" s="101"/>
      <c r="E836" s="101"/>
      <c r="F836" s="102"/>
      <c r="G836" s="103"/>
      <c r="H836" s="102"/>
      <c r="I836" s="102"/>
      <c r="J836" s="102"/>
      <c r="K836" s="102"/>
      <c r="L836" s="102" t="e">
        <f>IF(J836="WAT",IF(I836="PS","Pumped Storage","Hydro"),VLOOKUP(J836,Instructions!$E$3:$F$42,2,FALSE))</f>
        <v>#N/A</v>
      </c>
      <c r="M836" s="104"/>
      <c r="N836" s="104"/>
      <c r="O836" s="105"/>
      <c r="P836" s="45"/>
      <c r="Q836" s="45"/>
      <c r="R836" s="45">
        <f t="shared" ref="R836:R899" si="271">P836</f>
        <v>0</v>
      </c>
      <c r="S836" s="45">
        <f t="shared" si="270"/>
        <v>0</v>
      </c>
      <c r="T836" s="45">
        <f t="shared" si="270"/>
        <v>0</v>
      </c>
      <c r="U836" s="45">
        <f t="shared" ref="U836:U899" si="272">T836</f>
        <v>0</v>
      </c>
      <c r="V836" s="45">
        <f t="shared" ref="V836:V899" si="273">U836</f>
        <v>0</v>
      </c>
      <c r="W836" s="45">
        <f t="shared" ref="W836:W899" si="274">V836</f>
        <v>0</v>
      </c>
      <c r="X836" s="45">
        <f t="shared" ref="X836:X899" si="275">W836</f>
        <v>0</v>
      </c>
      <c r="Y836" s="45">
        <f t="shared" ref="Y836:Y899" si="276">X836</f>
        <v>0</v>
      </c>
      <c r="Z836" s="45">
        <f t="shared" ref="Z836:Z899" si="277">Y836</f>
        <v>0</v>
      </c>
      <c r="AA836" s="45">
        <f t="shared" ref="AA836:AA899" si="278">Z836</f>
        <v>0</v>
      </c>
      <c r="AB836" s="45">
        <f t="shared" ref="AB836:AB899" si="279">AA836</f>
        <v>0</v>
      </c>
      <c r="AC836" s="45">
        <f t="shared" ref="AC836:AC899" si="280">Q836</f>
        <v>0</v>
      </c>
      <c r="AD836" s="45">
        <f t="shared" ref="AD836:AD899" si="281">AC836</f>
        <v>0</v>
      </c>
      <c r="AE836" s="45">
        <f t="shared" ref="AE836:AE899" si="282">AD836</f>
        <v>0</v>
      </c>
      <c r="AF836" s="45">
        <f t="shared" ref="AF836:AF899" si="283">AE836</f>
        <v>0</v>
      </c>
      <c r="AG836" s="45">
        <f t="shared" ref="AG836:AG899" si="284">AF836</f>
        <v>0</v>
      </c>
      <c r="AH836" s="45">
        <f t="shared" ref="AH836:AH899" si="285">AG836</f>
        <v>0</v>
      </c>
      <c r="AI836" s="45">
        <f t="shared" ref="AI836:AI899" si="286">AH836</f>
        <v>0</v>
      </c>
      <c r="AJ836" s="45">
        <f t="shared" ref="AJ836:AJ899" si="287">AI836</f>
        <v>0</v>
      </c>
      <c r="AK836" s="45">
        <f t="shared" ref="AK836:AK899" si="288">AJ836</f>
        <v>0</v>
      </c>
      <c r="AL836" s="45">
        <f t="shared" ref="AL836:AL899" si="289">AK836</f>
        <v>0</v>
      </c>
      <c r="AM836" s="45">
        <f t="shared" ref="AM836:AM899" si="290">AL836</f>
        <v>0</v>
      </c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  <c r="BF836" s="45"/>
      <c r="BG836" s="45"/>
      <c r="BH836" s="45"/>
      <c r="BI836" s="45"/>
      <c r="BJ836" s="45"/>
      <c r="BK836" s="45"/>
    </row>
    <row r="837" spans="1:63">
      <c r="A837" s="43"/>
      <c r="B837" s="43"/>
      <c r="C837" s="101"/>
      <c r="D837" s="101"/>
      <c r="E837" s="101"/>
      <c r="F837" s="102"/>
      <c r="G837" s="103"/>
      <c r="H837" s="102"/>
      <c r="I837" s="102"/>
      <c r="J837" s="102"/>
      <c r="K837" s="102"/>
      <c r="L837" s="102" t="e">
        <f>IF(J837="WAT",IF(I837="PS","Pumped Storage","Hydro"),VLOOKUP(J837,Instructions!$E$3:$F$42,2,FALSE))</f>
        <v>#N/A</v>
      </c>
      <c r="M837" s="104"/>
      <c r="N837" s="104"/>
      <c r="O837" s="105"/>
      <c r="P837" s="45"/>
      <c r="Q837" s="45"/>
      <c r="R837" s="45">
        <f t="shared" si="271"/>
        <v>0</v>
      </c>
      <c r="S837" s="45">
        <f t="shared" si="270"/>
        <v>0</v>
      </c>
      <c r="T837" s="45">
        <f t="shared" si="270"/>
        <v>0</v>
      </c>
      <c r="U837" s="45">
        <f t="shared" si="272"/>
        <v>0</v>
      </c>
      <c r="V837" s="45">
        <f t="shared" si="273"/>
        <v>0</v>
      </c>
      <c r="W837" s="45">
        <f t="shared" si="274"/>
        <v>0</v>
      </c>
      <c r="X837" s="45">
        <f t="shared" si="275"/>
        <v>0</v>
      </c>
      <c r="Y837" s="45">
        <f t="shared" si="276"/>
        <v>0</v>
      </c>
      <c r="Z837" s="45">
        <f t="shared" si="277"/>
        <v>0</v>
      </c>
      <c r="AA837" s="45">
        <f t="shared" si="278"/>
        <v>0</v>
      </c>
      <c r="AB837" s="45">
        <f t="shared" si="279"/>
        <v>0</v>
      </c>
      <c r="AC837" s="45">
        <f t="shared" si="280"/>
        <v>0</v>
      </c>
      <c r="AD837" s="45">
        <f t="shared" si="281"/>
        <v>0</v>
      </c>
      <c r="AE837" s="45">
        <f t="shared" si="282"/>
        <v>0</v>
      </c>
      <c r="AF837" s="45">
        <f t="shared" si="283"/>
        <v>0</v>
      </c>
      <c r="AG837" s="45">
        <f t="shared" si="284"/>
        <v>0</v>
      </c>
      <c r="AH837" s="45">
        <f t="shared" si="285"/>
        <v>0</v>
      </c>
      <c r="AI837" s="45">
        <f t="shared" si="286"/>
        <v>0</v>
      </c>
      <c r="AJ837" s="45">
        <f t="shared" si="287"/>
        <v>0</v>
      </c>
      <c r="AK837" s="45">
        <f t="shared" si="288"/>
        <v>0</v>
      </c>
      <c r="AL837" s="45">
        <f t="shared" si="289"/>
        <v>0</v>
      </c>
      <c r="AM837" s="45">
        <f t="shared" si="290"/>
        <v>0</v>
      </c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</row>
    <row r="838" spans="1:63">
      <c r="A838" s="43"/>
      <c r="B838" s="43"/>
      <c r="C838" s="101"/>
      <c r="D838" s="101"/>
      <c r="E838" s="101"/>
      <c r="F838" s="102"/>
      <c r="G838" s="103"/>
      <c r="H838" s="102"/>
      <c r="I838" s="102"/>
      <c r="J838" s="102"/>
      <c r="K838" s="102"/>
      <c r="L838" s="102" t="e">
        <f>IF(J838="WAT",IF(I838="PS","Pumped Storage","Hydro"),VLOOKUP(J838,Instructions!$E$3:$F$42,2,FALSE))</f>
        <v>#N/A</v>
      </c>
      <c r="M838" s="104"/>
      <c r="N838" s="104"/>
      <c r="O838" s="105"/>
      <c r="P838" s="45"/>
      <c r="Q838" s="45"/>
      <c r="R838" s="45">
        <f t="shared" si="271"/>
        <v>0</v>
      </c>
      <c r="S838" s="45">
        <f t="shared" si="270"/>
        <v>0</v>
      </c>
      <c r="T838" s="45">
        <f t="shared" si="270"/>
        <v>0</v>
      </c>
      <c r="U838" s="45">
        <f t="shared" si="272"/>
        <v>0</v>
      </c>
      <c r="V838" s="45">
        <f t="shared" si="273"/>
        <v>0</v>
      </c>
      <c r="W838" s="45">
        <f t="shared" si="274"/>
        <v>0</v>
      </c>
      <c r="X838" s="45">
        <f t="shared" si="275"/>
        <v>0</v>
      </c>
      <c r="Y838" s="45">
        <f t="shared" si="276"/>
        <v>0</v>
      </c>
      <c r="Z838" s="45">
        <f t="shared" si="277"/>
        <v>0</v>
      </c>
      <c r="AA838" s="45">
        <f t="shared" si="278"/>
        <v>0</v>
      </c>
      <c r="AB838" s="45">
        <f t="shared" si="279"/>
        <v>0</v>
      </c>
      <c r="AC838" s="45">
        <f t="shared" si="280"/>
        <v>0</v>
      </c>
      <c r="AD838" s="45">
        <f t="shared" si="281"/>
        <v>0</v>
      </c>
      <c r="AE838" s="45">
        <f t="shared" si="282"/>
        <v>0</v>
      </c>
      <c r="AF838" s="45">
        <f t="shared" si="283"/>
        <v>0</v>
      </c>
      <c r="AG838" s="45">
        <f t="shared" si="284"/>
        <v>0</v>
      </c>
      <c r="AH838" s="45">
        <f t="shared" si="285"/>
        <v>0</v>
      </c>
      <c r="AI838" s="45">
        <f t="shared" si="286"/>
        <v>0</v>
      </c>
      <c r="AJ838" s="45">
        <f t="shared" si="287"/>
        <v>0</v>
      </c>
      <c r="AK838" s="45">
        <f t="shared" si="288"/>
        <v>0</v>
      </c>
      <c r="AL838" s="45">
        <f t="shared" si="289"/>
        <v>0</v>
      </c>
      <c r="AM838" s="45">
        <f t="shared" si="290"/>
        <v>0</v>
      </c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  <c r="BF838" s="45"/>
      <c r="BG838" s="45"/>
      <c r="BH838" s="45"/>
      <c r="BI838" s="45"/>
      <c r="BJ838" s="45"/>
      <c r="BK838" s="45"/>
    </row>
    <row r="839" spans="1:63">
      <c r="A839" s="43"/>
      <c r="B839" s="43"/>
      <c r="C839" s="101"/>
      <c r="D839" s="101"/>
      <c r="E839" s="101"/>
      <c r="F839" s="102"/>
      <c r="G839" s="103"/>
      <c r="H839" s="102"/>
      <c r="I839" s="102"/>
      <c r="J839" s="102"/>
      <c r="K839" s="102"/>
      <c r="L839" s="102" t="e">
        <f>IF(J839="WAT",IF(I839="PS","Pumped Storage","Hydro"),VLOOKUP(J839,Instructions!$E$3:$F$42,2,FALSE))</f>
        <v>#N/A</v>
      </c>
      <c r="M839" s="104"/>
      <c r="N839" s="104"/>
      <c r="O839" s="105"/>
      <c r="P839" s="45"/>
      <c r="Q839" s="45"/>
      <c r="R839" s="45">
        <f t="shared" si="271"/>
        <v>0</v>
      </c>
      <c r="S839" s="45">
        <f t="shared" si="270"/>
        <v>0</v>
      </c>
      <c r="T839" s="45">
        <f t="shared" si="270"/>
        <v>0</v>
      </c>
      <c r="U839" s="45">
        <f t="shared" si="272"/>
        <v>0</v>
      </c>
      <c r="V839" s="45">
        <f t="shared" si="273"/>
        <v>0</v>
      </c>
      <c r="W839" s="45">
        <f t="shared" si="274"/>
        <v>0</v>
      </c>
      <c r="X839" s="45">
        <f t="shared" si="275"/>
        <v>0</v>
      </c>
      <c r="Y839" s="45">
        <f t="shared" si="276"/>
        <v>0</v>
      </c>
      <c r="Z839" s="45">
        <f t="shared" si="277"/>
        <v>0</v>
      </c>
      <c r="AA839" s="45">
        <f t="shared" si="278"/>
        <v>0</v>
      </c>
      <c r="AB839" s="45">
        <f t="shared" si="279"/>
        <v>0</v>
      </c>
      <c r="AC839" s="45">
        <f t="shared" si="280"/>
        <v>0</v>
      </c>
      <c r="AD839" s="45">
        <f t="shared" si="281"/>
        <v>0</v>
      </c>
      <c r="AE839" s="45">
        <f t="shared" si="282"/>
        <v>0</v>
      </c>
      <c r="AF839" s="45">
        <f t="shared" si="283"/>
        <v>0</v>
      </c>
      <c r="AG839" s="45">
        <f t="shared" si="284"/>
        <v>0</v>
      </c>
      <c r="AH839" s="45">
        <f t="shared" si="285"/>
        <v>0</v>
      </c>
      <c r="AI839" s="45">
        <f t="shared" si="286"/>
        <v>0</v>
      </c>
      <c r="AJ839" s="45">
        <f t="shared" si="287"/>
        <v>0</v>
      </c>
      <c r="AK839" s="45">
        <f t="shared" si="288"/>
        <v>0</v>
      </c>
      <c r="AL839" s="45">
        <f t="shared" si="289"/>
        <v>0</v>
      </c>
      <c r="AM839" s="45">
        <f t="shared" si="290"/>
        <v>0</v>
      </c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  <c r="BF839" s="45"/>
      <c r="BG839" s="45"/>
      <c r="BH839" s="45"/>
      <c r="BI839" s="45"/>
      <c r="BJ839" s="45"/>
      <c r="BK839" s="45"/>
    </row>
    <row r="840" spans="1:63">
      <c r="A840" s="43"/>
      <c r="B840" s="43"/>
      <c r="C840" s="101"/>
      <c r="D840" s="101"/>
      <c r="E840" s="101"/>
      <c r="F840" s="102"/>
      <c r="G840" s="103"/>
      <c r="H840" s="102"/>
      <c r="I840" s="102"/>
      <c r="J840" s="102"/>
      <c r="K840" s="102"/>
      <c r="L840" s="102" t="e">
        <f>IF(J840="WAT",IF(I840="PS","Pumped Storage","Hydro"),VLOOKUP(J840,Instructions!$E$3:$F$42,2,FALSE))</f>
        <v>#N/A</v>
      </c>
      <c r="M840" s="104"/>
      <c r="N840" s="104"/>
      <c r="O840" s="105"/>
      <c r="P840" s="45"/>
      <c r="Q840" s="45"/>
      <c r="R840" s="45">
        <f t="shared" si="271"/>
        <v>0</v>
      </c>
      <c r="S840" s="45">
        <f t="shared" si="270"/>
        <v>0</v>
      </c>
      <c r="T840" s="45">
        <f t="shared" si="270"/>
        <v>0</v>
      </c>
      <c r="U840" s="45">
        <f t="shared" si="272"/>
        <v>0</v>
      </c>
      <c r="V840" s="45">
        <f t="shared" si="273"/>
        <v>0</v>
      </c>
      <c r="W840" s="45">
        <f t="shared" si="274"/>
        <v>0</v>
      </c>
      <c r="X840" s="45">
        <f t="shared" si="275"/>
        <v>0</v>
      </c>
      <c r="Y840" s="45">
        <f t="shared" si="276"/>
        <v>0</v>
      </c>
      <c r="Z840" s="45">
        <f t="shared" si="277"/>
        <v>0</v>
      </c>
      <c r="AA840" s="45">
        <f t="shared" si="278"/>
        <v>0</v>
      </c>
      <c r="AB840" s="45">
        <f t="shared" si="279"/>
        <v>0</v>
      </c>
      <c r="AC840" s="45">
        <f t="shared" si="280"/>
        <v>0</v>
      </c>
      <c r="AD840" s="45">
        <f t="shared" si="281"/>
        <v>0</v>
      </c>
      <c r="AE840" s="45">
        <f t="shared" si="282"/>
        <v>0</v>
      </c>
      <c r="AF840" s="45">
        <f t="shared" si="283"/>
        <v>0</v>
      </c>
      <c r="AG840" s="45">
        <f t="shared" si="284"/>
        <v>0</v>
      </c>
      <c r="AH840" s="45">
        <f t="shared" si="285"/>
        <v>0</v>
      </c>
      <c r="AI840" s="45">
        <f t="shared" si="286"/>
        <v>0</v>
      </c>
      <c r="AJ840" s="45">
        <f t="shared" si="287"/>
        <v>0</v>
      </c>
      <c r="AK840" s="45">
        <f t="shared" si="288"/>
        <v>0</v>
      </c>
      <c r="AL840" s="45">
        <f t="shared" si="289"/>
        <v>0</v>
      </c>
      <c r="AM840" s="45">
        <f t="shared" si="290"/>
        <v>0</v>
      </c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  <c r="BF840" s="45"/>
      <c r="BG840" s="45"/>
      <c r="BH840" s="45"/>
      <c r="BI840" s="45"/>
      <c r="BJ840" s="45"/>
      <c r="BK840" s="45"/>
    </row>
    <row r="841" spans="1:63">
      <c r="A841" s="43"/>
      <c r="B841" s="43"/>
      <c r="C841" s="101"/>
      <c r="D841" s="101"/>
      <c r="E841" s="101"/>
      <c r="F841" s="102"/>
      <c r="G841" s="103"/>
      <c r="H841" s="102"/>
      <c r="I841" s="102"/>
      <c r="J841" s="102"/>
      <c r="K841" s="102"/>
      <c r="L841" s="102" t="e">
        <f>IF(J841="WAT",IF(I841="PS","Pumped Storage","Hydro"),VLOOKUP(J841,Instructions!$E$3:$F$42,2,FALSE))</f>
        <v>#N/A</v>
      </c>
      <c r="M841" s="104"/>
      <c r="N841" s="104"/>
      <c r="O841" s="105"/>
      <c r="P841" s="45"/>
      <c r="Q841" s="45"/>
      <c r="R841" s="45">
        <f t="shared" si="271"/>
        <v>0</v>
      </c>
      <c r="S841" s="45">
        <f t="shared" si="270"/>
        <v>0</v>
      </c>
      <c r="T841" s="45">
        <f t="shared" si="270"/>
        <v>0</v>
      </c>
      <c r="U841" s="45">
        <f t="shared" si="272"/>
        <v>0</v>
      </c>
      <c r="V841" s="45">
        <f t="shared" si="273"/>
        <v>0</v>
      </c>
      <c r="W841" s="45">
        <f t="shared" si="274"/>
        <v>0</v>
      </c>
      <c r="X841" s="45">
        <f t="shared" si="275"/>
        <v>0</v>
      </c>
      <c r="Y841" s="45">
        <f t="shared" si="276"/>
        <v>0</v>
      </c>
      <c r="Z841" s="45">
        <f t="shared" si="277"/>
        <v>0</v>
      </c>
      <c r="AA841" s="45">
        <f t="shared" si="278"/>
        <v>0</v>
      </c>
      <c r="AB841" s="45">
        <f t="shared" si="279"/>
        <v>0</v>
      </c>
      <c r="AC841" s="45">
        <f t="shared" si="280"/>
        <v>0</v>
      </c>
      <c r="AD841" s="45">
        <f t="shared" si="281"/>
        <v>0</v>
      </c>
      <c r="AE841" s="45">
        <f t="shared" si="282"/>
        <v>0</v>
      </c>
      <c r="AF841" s="45">
        <f t="shared" si="283"/>
        <v>0</v>
      </c>
      <c r="AG841" s="45">
        <f t="shared" si="284"/>
        <v>0</v>
      </c>
      <c r="AH841" s="45">
        <f t="shared" si="285"/>
        <v>0</v>
      </c>
      <c r="AI841" s="45">
        <f t="shared" si="286"/>
        <v>0</v>
      </c>
      <c r="AJ841" s="45">
        <f t="shared" si="287"/>
        <v>0</v>
      </c>
      <c r="AK841" s="45">
        <f t="shared" si="288"/>
        <v>0</v>
      </c>
      <c r="AL841" s="45">
        <f t="shared" si="289"/>
        <v>0</v>
      </c>
      <c r="AM841" s="45">
        <f t="shared" si="290"/>
        <v>0</v>
      </c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  <c r="BF841" s="45"/>
      <c r="BG841" s="45"/>
      <c r="BH841" s="45"/>
      <c r="BI841" s="45"/>
      <c r="BJ841" s="45"/>
      <c r="BK841" s="45"/>
    </row>
    <row r="842" spans="1:63">
      <c r="A842" s="43"/>
      <c r="B842" s="43"/>
      <c r="C842" s="101"/>
      <c r="D842" s="101"/>
      <c r="E842" s="101"/>
      <c r="F842" s="102"/>
      <c r="G842" s="103"/>
      <c r="H842" s="102"/>
      <c r="I842" s="102"/>
      <c r="J842" s="102"/>
      <c r="K842" s="102"/>
      <c r="L842" s="102" t="e">
        <f>IF(J842="WAT",IF(I842="PS","Pumped Storage","Hydro"),VLOOKUP(J842,Instructions!$E$3:$F$42,2,FALSE))</f>
        <v>#N/A</v>
      </c>
      <c r="M842" s="104"/>
      <c r="N842" s="104"/>
      <c r="O842" s="105"/>
      <c r="P842" s="45"/>
      <c r="Q842" s="45"/>
      <c r="R842" s="45">
        <f t="shared" si="271"/>
        <v>0</v>
      </c>
      <c r="S842" s="45">
        <f t="shared" si="270"/>
        <v>0</v>
      </c>
      <c r="T842" s="45">
        <f t="shared" si="270"/>
        <v>0</v>
      </c>
      <c r="U842" s="45">
        <f t="shared" si="272"/>
        <v>0</v>
      </c>
      <c r="V842" s="45">
        <f t="shared" si="273"/>
        <v>0</v>
      </c>
      <c r="W842" s="45">
        <f t="shared" si="274"/>
        <v>0</v>
      </c>
      <c r="X842" s="45">
        <f t="shared" si="275"/>
        <v>0</v>
      </c>
      <c r="Y842" s="45">
        <f t="shared" si="276"/>
        <v>0</v>
      </c>
      <c r="Z842" s="45">
        <f t="shared" si="277"/>
        <v>0</v>
      </c>
      <c r="AA842" s="45">
        <f t="shared" si="278"/>
        <v>0</v>
      </c>
      <c r="AB842" s="45">
        <f t="shared" si="279"/>
        <v>0</v>
      </c>
      <c r="AC842" s="45">
        <f t="shared" si="280"/>
        <v>0</v>
      </c>
      <c r="AD842" s="45">
        <f t="shared" si="281"/>
        <v>0</v>
      </c>
      <c r="AE842" s="45">
        <f t="shared" si="282"/>
        <v>0</v>
      </c>
      <c r="AF842" s="45">
        <f t="shared" si="283"/>
        <v>0</v>
      </c>
      <c r="AG842" s="45">
        <f t="shared" si="284"/>
        <v>0</v>
      </c>
      <c r="AH842" s="45">
        <f t="shared" si="285"/>
        <v>0</v>
      </c>
      <c r="AI842" s="45">
        <f t="shared" si="286"/>
        <v>0</v>
      </c>
      <c r="AJ842" s="45">
        <f t="shared" si="287"/>
        <v>0</v>
      </c>
      <c r="AK842" s="45">
        <f t="shared" si="288"/>
        <v>0</v>
      </c>
      <c r="AL842" s="45">
        <f t="shared" si="289"/>
        <v>0</v>
      </c>
      <c r="AM842" s="45">
        <f t="shared" si="290"/>
        <v>0</v>
      </c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  <c r="BF842" s="45"/>
      <c r="BG842" s="45"/>
      <c r="BH842" s="45"/>
      <c r="BI842" s="45"/>
      <c r="BJ842" s="45"/>
      <c r="BK842" s="45"/>
    </row>
    <row r="843" spans="1:63">
      <c r="A843" s="43"/>
      <c r="B843" s="43"/>
      <c r="C843" s="101"/>
      <c r="D843" s="101"/>
      <c r="E843" s="101"/>
      <c r="F843" s="102"/>
      <c r="G843" s="103"/>
      <c r="H843" s="102"/>
      <c r="I843" s="102"/>
      <c r="J843" s="102"/>
      <c r="K843" s="102"/>
      <c r="L843" s="102" t="e">
        <f>IF(J843="WAT",IF(I843="PS","Pumped Storage","Hydro"),VLOOKUP(J843,Instructions!$E$3:$F$42,2,FALSE))</f>
        <v>#N/A</v>
      </c>
      <c r="M843" s="104"/>
      <c r="N843" s="104"/>
      <c r="O843" s="105"/>
      <c r="P843" s="45"/>
      <c r="Q843" s="45"/>
      <c r="R843" s="45">
        <f t="shared" si="271"/>
        <v>0</v>
      </c>
      <c r="S843" s="45">
        <f t="shared" ref="S843:T862" si="291">R843</f>
        <v>0</v>
      </c>
      <c r="T843" s="45">
        <f t="shared" si="291"/>
        <v>0</v>
      </c>
      <c r="U843" s="45">
        <f t="shared" si="272"/>
        <v>0</v>
      </c>
      <c r="V843" s="45">
        <f t="shared" si="273"/>
        <v>0</v>
      </c>
      <c r="W843" s="45">
        <f t="shared" si="274"/>
        <v>0</v>
      </c>
      <c r="X843" s="45">
        <f t="shared" si="275"/>
        <v>0</v>
      </c>
      <c r="Y843" s="45">
        <f t="shared" si="276"/>
        <v>0</v>
      </c>
      <c r="Z843" s="45">
        <f t="shared" si="277"/>
        <v>0</v>
      </c>
      <c r="AA843" s="45">
        <f t="shared" si="278"/>
        <v>0</v>
      </c>
      <c r="AB843" s="45">
        <f t="shared" si="279"/>
        <v>0</v>
      </c>
      <c r="AC843" s="45">
        <f t="shared" si="280"/>
        <v>0</v>
      </c>
      <c r="AD843" s="45">
        <f t="shared" si="281"/>
        <v>0</v>
      </c>
      <c r="AE843" s="45">
        <f t="shared" si="282"/>
        <v>0</v>
      </c>
      <c r="AF843" s="45">
        <f t="shared" si="283"/>
        <v>0</v>
      </c>
      <c r="AG843" s="45">
        <f t="shared" si="284"/>
        <v>0</v>
      </c>
      <c r="AH843" s="45">
        <f t="shared" si="285"/>
        <v>0</v>
      </c>
      <c r="AI843" s="45">
        <f t="shared" si="286"/>
        <v>0</v>
      </c>
      <c r="AJ843" s="45">
        <f t="shared" si="287"/>
        <v>0</v>
      </c>
      <c r="AK843" s="45">
        <f t="shared" si="288"/>
        <v>0</v>
      </c>
      <c r="AL843" s="45">
        <f t="shared" si="289"/>
        <v>0</v>
      </c>
      <c r="AM843" s="45">
        <f t="shared" si="290"/>
        <v>0</v>
      </c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</row>
    <row r="844" spans="1:63">
      <c r="A844" s="43"/>
      <c r="B844" s="43"/>
      <c r="C844" s="101"/>
      <c r="D844" s="101"/>
      <c r="E844" s="101"/>
      <c r="F844" s="102"/>
      <c r="G844" s="103"/>
      <c r="H844" s="102"/>
      <c r="I844" s="102"/>
      <c r="J844" s="102"/>
      <c r="K844" s="102"/>
      <c r="L844" s="102" t="e">
        <f>IF(J844="WAT",IF(I844="PS","Pumped Storage","Hydro"),VLOOKUP(J844,Instructions!$E$3:$F$42,2,FALSE))</f>
        <v>#N/A</v>
      </c>
      <c r="M844" s="104"/>
      <c r="N844" s="104"/>
      <c r="O844" s="105"/>
      <c r="P844" s="45"/>
      <c r="Q844" s="45"/>
      <c r="R844" s="45">
        <f t="shared" si="271"/>
        <v>0</v>
      </c>
      <c r="S844" s="45">
        <f t="shared" si="291"/>
        <v>0</v>
      </c>
      <c r="T844" s="45">
        <f t="shared" si="291"/>
        <v>0</v>
      </c>
      <c r="U844" s="45">
        <f t="shared" si="272"/>
        <v>0</v>
      </c>
      <c r="V844" s="45">
        <f t="shared" si="273"/>
        <v>0</v>
      </c>
      <c r="W844" s="45">
        <f t="shared" si="274"/>
        <v>0</v>
      </c>
      <c r="X844" s="45">
        <f t="shared" si="275"/>
        <v>0</v>
      </c>
      <c r="Y844" s="45">
        <f t="shared" si="276"/>
        <v>0</v>
      </c>
      <c r="Z844" s="45">
        <f t="shared" si="277"/>
        <v>0</v>
      </c>
      <c r="AA844" s="45">
        <f t="shared" si="278"/>
        <v>0</v>
      </c>
      <c r="AB844" s="45">
        <f t="shared" si="279"/>
        <v>0</v>
      </c>
      <c r="AC844" s="45">
        <f t="shared" si="280"/>
        <v>0</v>
      </c>
      <c r="AD844" s="45">
        <f t="shared" si="281"/>
        <v>0</v>
      </c>
      <c r="AE844" s="45">
        <f t="shared" si="282"/>
        <v>0</v>
      </c>
      <c r="AF844" s="45">
        <f t="shared" si="283"/>
        <v>0</v>
      </c>
      <c r="AG844" s="45">
        <f t="shared" si="284"/>
        <v>0</v>
      </c>
      <c r="AH844" s="45">
        <f t="shared" si="285"/>
        <v>0</v>
      </c>
      <c r="AI844" s="45">
        <f t="shared" si="286"/>
        <v>0</v>
      </c>
      <c r="AJ844" s="45">
        <f t="shared" si="287"/>
        <v>0</v>
      </c>
      <c r="AK844" s="45">
        <f t="shared" si="288"/>
        <v>0</v>
      </c>
      <c r="AL844" s="45">
        <f t="shared" si="289"/>
        <v>0</v>
      </c>
      <c r="AM844" s="45">
        <f t="shared" si="290"/>
        <v>0</v>
      </c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  <c r="BF844" s="45"/>
      <c r="BG844" s="45"/>
      <c r="BH844" s="45"/>
      <c r="BI844" s="45"/>
      <c r="BJ844" s="45"/>
      <c r="BK844" s="45"/>
    </row>
    <row r="845" spans="1:63">
      <c r="A845" s="43"/>
      <c r="B845" s="43"/>
      <c r="C845" s="101"/>
      <c r="D845" s="101"/>
      <c r="E845" s="101"/>
      <c r="F845" s="102"/>
      <c r="G845" s="103"/>
      <c r="H845" s="102"/>
      <c r="I845" s="102"/>
      <c r="J845" s="102"/>
      <c r="K845" s="102"/>
      <c r="L845" s="102" t="e">
        <f>IF(J845="WAT",IF(I845="PS","Pumped Storage","Hydro"),VLOOKUP(J845,Instructions!$E$3:$F$42,2,FALSE))</f>
        <v>#N/A</v>
      </c>
      <c r="M845" s="104"/>
      <c r="N845" s="104"/>
      <c r="O845" s="105"/>
      <c r="P845" s="45"/>
      <c r="Q845" s="45"/>
      <c r="R845" s="45">
        <f t="shared" si="271"/>
        <v>0</v>
      </c>
      <c r="S845" s="45">
        <f t="shared" si="291"/>
        <v>0</v>
      </c>
      <c r="T845" s="45">
        <f t="shared" si="291"/>
        <v>0</v>
      </c>
      <c r="U845" s="45">
        <f t="shared" si="272"/>
        <v>0</v>
      </c>
      <c r="V845" s="45">
        <f t="shared" si="273"/>
        <v>0</v>
      </c>
      <c r="W845" s="45">
        <f t="shared" si="274"/>
        <v>0</v>
      </c>
      <c r="X845" s="45">
        <f t="shared" si="275"/>
        <v>0</v>
      </c>
      <c r="Y845" s="45">
        <f t="shared" si="276"/>
        <v>0</v>
      </c>
      <c r="Z845" s="45">
        <f t="shared" si="277"/>
        <v>0</v>
      </c>
      <c r="AA845" s="45">
        <f t="shared" si="278"/>
        <v>0</v>
      </c>
      <c r="AB845" s="45">
        <f t="shared" si="279"/>
        <v>0</v>
      </c>
      <c r="AC845" s="45">
        <f t="shared" si="280"/>
        <v>0</v>
      </c>
      <c r="AD845" s="45">
        <f t="shared" si="281"/>
        <v>0</v>
      </c>
      <c r="AE845" s="45">
        <f t="shared" si="282"/>
        <v>0</v>
      </c>
      <c r="AF845" s="45">
        <f t="shared" si="283"/>
        <v>0</v>
      </c>
      <c r="AG845" s="45">
        <f t="shared" si="284"/>
        <v>0</v>
      </c>
      <c r="AH845" s="45">
        <f t="shared" si="285"/>
        <v>0</v>
      </c>
      <c r="AI845" s="45">
        <f t="shared" si="286"/>
        <v>0</v>
      </c>
      <c r="AJ845" s="45">
        <f t="shared" si="287"/>
        <v>0</v>
      </c>
      <c r="AK845" s="45">
        <f t="shared" si="288"/>
        <v>0</v>
      </c>
      <c r="AL845" s="45">
        <f t="shared" si="289"/>
        <v>0</v>
      </c>
      <c r="AM845" s="45">
        <f t="shared" si="290"/>
        <v>0</v>
      </c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  <c r="BF845" s="45"/>
      <c r="BG845" s="45"/>
      <c r="BH845" s="45"/>
      <c r="BI845" s="45"/>
      <c r="BJ845" s="45"/>
      <c r="BK845" s="45"/>
    </row>
    <row r="846" spans="1:63">
      <c r="A846" s="43"/>
      <c r="B846" s="43"/>
      <c r="C846" s="101"/>
      <c r="D846" s="101"/>
      <c r="E846" s="101"/>
      <c r="F846" s="102"/>
      <c r="G846" s="103"/>
      <c r="H846" s="102"/>
      <c r="I846" s="102"/>
      <c r="J846" s="102"/>
      <c r="K846" s="102"/>
      <c r="L846" s="102" t="e">
        <f>IF(J846="WAT",IF(I846="PS","Pumped Storage","Hydro"),VLOOKUP(J846,Instructions!$E$3:$F$42,2,FALSE))</f>
        <v>#N/A</v>
      </c>
      <c r="M846" s="104"/>
      <c r="N846" s="104"/>
      <c r="O846" s="105"/>
      <c r="P846" s="45"/>
      <c r="Q846" s="45"/>
      <c r="R846" s="45">
        <f t="shared" si="271"/>
        <v>0</v>
      </c>
      <c r="S846" s="45">
        <f t="shared" si="291"/>
        <v>0</v>
      </c>
      <c r="T846" s="45">
        <f t="shared" si="291"/>
        <v>0</v>
      </c>
      <c r="U846" s="45">
        <f t="shared" si="272"/>
        <v>0</v>
      </c>
      <c r="V846" s="45">
        <f t="shared" si="273"/>
        <v>0</v>
      </c>
      <c r="W846" s="45">
        <f t="shared" si="274"/>
        <v>0</v>
      </c>
      <c r="X846" s="45">
        <f t="shared" si="275"/>
        <v>0</v>
      </c>
      <c r="Y846" s="45">
        <f t="shared" si="276"/>
        <v>0</v>
      </c>
      <c r="Z846" s="45">
        <f t="shared" si="277"/>
        <v>0</v>
      </c>
      <c r="AA846" s="45">
        <f t="shared" si="278"/>
        <v>0</v>
      </c>
      <c r="AB846" s="45">
        <f t="shared" si="279"/>
        <v>0</v>
      </c>
      <c r="AC846" s="45">
        <f t="shared" si="280"/>
        <v>0</v>
      </c>
      <c r="AD846" s="45">
        <f t="shared" si="281"/>
        <v>0</v>
      </c>
      <c r="AE846" s="45">
        <f t="shared" si="282"/>
        <v>0</v>
      </c>
      <c r="AF846" s="45">
        <f t="shared" si="283"/>
        <v>0</v>
      </c>
      <c r="AG846" s="45">
        <f t="shared" si="284"/>
        <v>0</v>
      </c>
      <c r="AH846" s="45">
        <f t="shared" si="285"/>
        <v>0</v>
      </c>
      <c r="AI846" s="45">
        <f t="shared" si="286"/>
        <v>0</v>
      </c>
      <c r="AJ846" s="45">
        <f t="shared" si="287"/>
        <v>0</v>
      </c>
      <c r="AK846" s="45">
        <f t="shared" si="288"/>
        <v>0</v>
      </c>
      <c r="AL846" s="45">
        <f t="shared" si="289"/>
        <v>0</v>
      </c>
      <c r="AM846" s="45">
        <f t="shared" si="290"/>
        <v>0</v>
      </c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  <c r="BF846" s="45"/>
      <c r="BG846" s="45"/>
      <c r="BH846" s="45"/>
      <c r="BI846" s="45"/>
      <c r="BJ846" s="45"/>
      <c r="BK846" s="45"/>
    </row>
    <row r="847" spans="1:63">
      <c r="A847" s="43"/>
      <c r="B847" s="43"/>
      <c r="C847" s="101"/>
      <c r="D847" s="101"/>
      <c r="E847" s="101"/>
      <c r="F847" s="102"/>
      <c r="G847" s="103"/>
      <c r="H847" s="102"/>
      <c r="I847" s="102"/>
      <c r="J847" s="102"/>
      <c r="K847" s="102"/>
      <c r="L847" s="102" t="e">
        <f>IF(J847="WAT",IF(I847="PS","Pumped Storage","Hydro"),VLOOKUP(J847,Instructions!$E$3:$F$42,2,FALSE))</f>
        <v>#N/A</v>
      </c>
      <c r="M847" s="104"/>
      <c r="N847" s="104"/>
      <c r="O847" s="105"/>
      <c r="P847" s="45"/>
      <c r="Q847" s="45"/>
      <c r="R847" s="45">
        <f t="shared" si="271"/>
        <v>0</v>
      </c>
      <c r="S847" s="45">
        <f t="shared" si="291"/>
        <v>0</v>
      </c>
      <c r="T847" s="45">
        <f t="shared" si="291"/>
        <v>0</v>
      </c>
      <c r="U847" s="45">
        <f t="shared" si="272"/>
        <v>0</v>
      </c>
      <c r="V847" s="45">
        <f t="shared" si="273"/>
        <v>0</v>
      </c>
      <c r="W847" s="45">
        <f t="shared" si="274"/>
        <v>0</v>
      </c>
      <c r="X847" s="45">
        <f t="shared" si="275"/>
        <v>0</v>
      </c>
      <c r="Y847" s="45">
        <f t="shared" si="276"/>
        <v>0</v>
      </c>
      <c r="Z847" s="45">
        <f t="shared" si="277"/>
        <v>0</v>
      </c>
      <c r="AA847" s="45">
        <f t="shared" si="278"/>
        <v>0</v>
      </c>
      <c r="AB847" s="45">
        <f t="shared" si="279"/>
        <v>0</v>
      </c>
      <c r="AC847" s="45">
        <f t="shared" si="280"/>
        <v>0</v>
      </c>
      <c r="AD847" s="45">
        <f t="shared" si="281"/>
        <v>0</v>
      </c>
      <c r="AE847" s="45">
        <f t="shared" si="282"/>
        <v>0</v>
      </c>
      <c r="AF847" s="45">
        <f t="shared" si="283"/>
        <v>0</v>
      </c>
      <c r="AG847" s="45">
        <f t="shared" si="284"/>
        <v>0</v>
      </c>
      <c r="AH847" s="45">
        <f t="shared" si="285"/>
        <v>0</v>
      </c>
      <c r="AI847" s="45">
        <f t="shared" si="286"/>
        <v>0</v>
      </c>
      <c r="AJ847" s="45">
        <f t="shared" si="287"/>
        <v>0</v>
      </c>
      <c r="AK847" s="45">
        <f t="shared" si="288"/>
        <v>0</v>
      </c>
      <c r="AL847" s="45">
        <f t="shared" si="289"/>
        <v>0</v>
      </c>
      <c r="AM847" s="45">
        <f t="shared" si="290"/>
        <v>0</v>
      </c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  <c r="BF847" s="45"/>
      <c r="BG847" s="45"/>
      <c r="BH847" s="45"/>
      <c r="BI847" s="45"/>
      <c r="BJ847" s="45"/>
      <c r="BK847" s="45"/>
    </row>
    <row r="848" spans="1:63">
      <c r="A848" s="43"/>
      <c r="B848" s="43"/>
      <c r="C848" s="101"/>
      <c r="D848" s="101"/>
      <c r="E848" s="101"/>
      <c r="F848" s="102"/>
      <c r="G848" s="103"/>
      <c r="H848" s="102"/>
      <c r="I848" s="102"/>
      <c r="J848" s="102"/>
      <c r="K848" s="102"/>
      <c r="L848" s="102" t="e">
        <f>IF(J848="WAT",IF(I848="PS","Pumped Storage","Hydro"),VLOOKUP(J848,Instructions!$E$3:$F$42,2,FALSE))</f>
        <v>#N/A</v>
      </c>
      <c r="M848" s="104"/>
      <c r="N848" s="104"/>
      <c r="O848" s="105"/>
      <c r="P848" s="45"/>
      <c r="Q848" s="45"/>
      <c r="R848" s="45">
        <f t="shared" si="271"/>
        <v>0</v>
      </c>
      <c r="S848" s="45">
        <f t="shared" si="291"/>
        <v>0</v>
      </c>
      <c r="T848" s="45">
        <f t="shared" si="291"/>
        <v>0</v>
      </c>
      <c r="U848" s="45">
        <f t="shared" si="272"/>
        <v>0</v>
      </c>
      <c r="V848" s="45">
        <f t="shared" si="273"/>
        <v>0</v>
      </c>
      <c r="W848" s="45">
        <f t="shared" si="274"/>
        <v>0</v>
      </c>
      <c r="X848" s="45">
        <f t="shared" si="275"/>
        <v>0</v>
      </c>
      <c r="Y848" s="45">
        <f t="shared" si="276"/>
        <v>0</v>
      </c>
      <c r="Z848" s="45">
        <f t="shared" si="277"/>
        <v>0</v>
      </c>
      <c r="AA848" s="45">
        <f t="shared" si="278"/>
        <v>0</v>
      </c>
      <c r="AB848" s="45">
        <f t="shared" si="279"/>
        <v>0</v>
      </c>
      <c r="AC848" s="45">
        <f t="shared" si="280"/>
        <v>0</v>
      </c>
      <c r="AD848" s="45">
        <f t="shared" si="281"/>
        <v>0</v>
      </c>
      <c r="AE848" s="45">
        <f t="shared" si="282"/>
        <v>0</v>
      </c>
      <c r="AF848" s="45">
        <f t="shared" si="283"/>
        <v>0</v>
      </c>
      <c r="AG848" s="45">
        <f t="shared" si="284"/>
        <v>0</v>
      </c>
      <c r="AH848" s="45">
        <f t="shared" si="285"/>
        <v>0</v>
      </c>
      <c r="AI848" s="45">
        <f t="shared" si="286"/>
        <v>0</v>
      </c>
      <c r="AJ848" s="45">
        <f t="shared" si="287"/>
        <v>0</v>
      </c>
      <c r="AK848" s="45">
        <f t="shared" si="288"/>
        <v>0</v>
      </c>
      <c r="AL848" s="45">
        <f t="shared" si="289"/>
        <v>0</v>
      </c>
      <c r="AM848" s="45">
        <f t="shared" si="290"/>
        <v>0</v>
      </c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  <c r="BF848" s="45"/>
      <c r="BG848" s="45"/>
      <c r="BH848" s="45"/>
      <c r="BI848" s="45"/>
      <c r="BJ848" s="45"/>
      <c r="BK848" s="45"/>
    </row>
    <row r="849" spans="1:63">
      <c r="A849" s="43"/>
      <c r="B849" s="43"/>
      <c r="C849" s="101"/>
      <c r="D849" s="101"/>
      <c r="E849" s="101"/>
      <c r="F849" s="102"/>
      <c r="G849" s="103"/>
      <c r="H849" s="102"/>
      <c r="I849" s="102"/>
      <c r="J849" s="102"/>
      <c r="K849" s="102"/>
      <c r="L849" s="102" t="e">
        <f>IF(J849="WAT",IF(I849="PS","Pumped Storage","Hydro"),VLOOKUP(J849,Instructions!$E$3:$F$42,2,FALSE))</f>
        <v>#N/A</v>
      </c>
      <c r="M849" s="104"/>
      <c r="N849" s="104"/>
      <c r="O849" s="105"/>
      <c r="P849" s="45"/>
      <c r="Q849" s="45"/>
      <c r="R849" s="45">
        <f t="shared" si="271"/>
        <v>0</v>
      </c>
      <c r="S849" s="45">
        <f t="shared" si="291"/>
        <v>0</v>
      </c>
      <c r="T849" s="45">
        <f t="shared" si="291"/>
        <v>0</v>
      </c>
      <c r="U849" s="45">
        <f t="shared" si="272"/>
        <v>0</v>
      </c>
      <c r="V849" s="45">
        <f t="shared" si="273"/>
        <v>0</v>
      </c>
      <c r="W849" s="45">
        <f t="shared" si="274"/>
        <v>0</v>
      </c>
      <c r="X849" s="45">
        <f t="shared" si="275"/>
        <v>0</v>
      </c>
      <c r="Y849" s="45">
        <f t="shared" si="276"/>
        <v>0</v>
      </c>
      <c r="Z849" s="45">
        <f t="shared" si="277"/>
        <v>0</v>
      </c>
      <c r="AA849" s="45">
        <f t="shared" si="278"/>
        <v>0</v>
      </c>
      <c r="AB849" s="45">
        <f t="shared" si="279"/>
        <v>0</v>
      </c>
      <c r="AC849" s="45">
        <f t="shared" si="280"/>
        <v>0</v>
      </c>
      <c r="AD849" s="45">
        <f t="shared" si="281"/>
        <v>0</v>
      </c>
      <c r="AE849" s="45">
        <f t="shared" si="282"/>
        <v>0</v>
      </c>
      <c r="AF849" s="45">
        <f t="shared" si="283"/>
        <v>0</v>
      </c>
      <c r="AG849" s="45">
        <f t="shared" si="284"/>
        <v>0</v>
      </c>
      <c r="AH849" s="45">
        <f t="shared" si="285"/>
        <v>0</v>
      </c>
      <c r="AI849" s="45">
        <f t="shared" si="286"/>
        <v>0</v>
      </c>
      <c r="AJ849" s="45">
        <f t="shared" si="287"/>
        <v>0</v>
      </c>
      <c r="AK849" s="45">
        <f t="shared" si="288"/>
        <v>0</v>
      </c>
      <c r="AL849" s="45">
        <f t="shared" si="289"/>
        <v>0</v>
      </c>
      <c r="AM849" s="45">
        <f t="shared" si="290"/>
        <v>0</v>
      </c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  <c r="BF849" s="45"/>
      <c r="BG849" s="45"/>
      <c r="BH849" s="45"/>
      <c r="BI849" s="45"/>
      <c r="BJ849" s="45"/>
      <c r="BK849" s="45"/>
    </row>
    <row r="850" spans="1:63">
      <c r="A850" s="43"/>
      <c r="B850" s="43"/>
      <c r="C850" s="101"/>
      <c r="D850" s="101"/>
      <c r="E850" s="101"/>
      <c r="F850" s="102"/>
      <c r="G850" s="103"/>
      <c r="H850" s="102"/>
      <c r="I850" s="102"/>
      <c r="J850" s="102"/>
      <c r="K850" s="102"/>
      <c r="L850" s="102" t="e">
        <f>IF(J850="WAT",IF(I850="PS","Pumped Storage","Hydro"),VLOOKUP(J850,Instructions!$E$3:$F$42,2,FALSE))</f>
        <v>#N/A</v>
      </c>
      <c r="M850" s="104"/>
      <c r="N850" s="104"/>
      <c r="O850" s="105"/>
      <c r="P850" s="45"/>
      <c r="Q850" s="45"/>
      <c r="R850" s="45">
        <f t="shared" si="271"/>
        <v>0</v>
      </c>
      <c r="S850" s="45">
        <f t="shared" si="291"/>
        <v>0</v>
      </c>
      <c r="T850" s="45">
        <f t="shared" si="291"/>
        <v>0</v>
      </c>
      <c r="U850" s="45">
        <f t="shared" si="272"/>
        <v>0</v>
      </c>
      <c r="V850" s="45">
        <f t="shared" si="273"/>
        <v>0</v>
      </c>
      <c r="W850" s="45">
        <f t="shared" si="274"/>
        <v>0</v>
      </c>
      <c r="X850" s="45">
        <f t="shared" si="275"/>
        <v>0</v>
      </c>
      <c r="Y850" s="45">
        <f t="shared" si="276"/>
        <v>0</v>
      </c>
      <c r="Z850" s="45">
        <f t="shared" si="277"/>
        <v>0</v>
      </c>
      <c r="AA850" s="45">
        <f t="shared" si="278"/>
        <v>0</v>
      </c>
      <c r="AB850" s="45">
        <f t="shared" si="279"/>
        <v>0</v>
      </c>
      <c r="AC850" s="45">
        <f t="shared" si="280"/>
        <v>0</v>
      </c>
      <c r="AD850" s="45">
        <f t="shared" si="281"/>
        <v>0</v>
      </c>
      <c r="AE850" s="45">
        <f t="shared" si="282"/>
        <v>0</v>
      </c>
      <c r="AF850" s="45">
        <f t="shared" si="283"/>
        <v>0</v>
      </c>
      <c r="AG850" s="45">
        <f t="shared" si="284"/>
        <v>0</v>
      </c>
      <c r="AH850" s="45">
        <f t="shared" si="285"/>
        <v>0</v>
      </c>
      <c r="AI850" s="45">
        <f t="shared" si="286"/>
        <v>0</v>
      </c>
      <c r="AJ850" s="45">
        <f t="shared" si="287"/>
        <v>0</v>
      </c>
      <c r="AK850" s="45">
        <f t="shared" si="288"/>
        <v>0</v>
      </c>
      <c r="AL850" s="45">
        <f t="shared" si="289"/>
        <v>0</v>
      </c>
      <c r="AM850" s="45">
        <f t="shared" si="290"/>
        <v>0</v>
      </c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  <c r="BF850" s="45"/>
      <c r="BG850" s="45"/>
      <c r="BH850" s="45"/>
      <c r="BI850" s="45"/>
      <c r="BJ850" s="45"/>
      <c r="BK850" s="45"/>
    </row>
    <row r="851" spans="1:63">
      <c r="A851" s="43"/>
      <c r="B851" s="43"/>
      <c r="C851" s="101"/>
      <c r="D851" s="101"/>
      <c r="E851" s="101"/>
      <c r="F851" s="102"/>
      <c r="G851" s="103"/>
      <c r="H851" s="102"/>
      <c r="I851" s="102"/>
      <c r="J851" s="102"/>
      <c r="K851" s="102"/>
      <c r="L851" s="102" t="e">
        <f>IF(J851="WAT",IF(I851="PS","Pumped Storage","Hydro"),VLOOKUP(J851,Instructions!$E$3:$F$42,2,FALSE))</f>
        <v>#N/A</v>
      </c>
      <c r="M851" s="104"/>
      <c r="N851" s="104"/>
      <c r="O851" s="105"/>
      <c r="P851" s="45"/>
      <c r="Q851" s="45"/>
      <c r="R851" s="45">
        <f t="shared" si="271"/>
        <v>0</v>
      </c>
      <c r="S851" s="45">
        <f t="shared" si="291"/>
        <v>0</v>
      </c>
      <c r="T851" s="45">
        <f t="shared" si="291"/>
        <v>0</v>
      </c>
      <c r="U851" s="45">
        <f t="shared" si="272"/>
        <v>0</v>
      </c>
      <c r="V851" s="45">
        <f t="shared" si="273"/>
        <v>0</v>
      </c>
      <c r="W851" s="45">
        <f t="shared" si="274"/>
        <v>0</v>
      </c>
      <c r="X851" s="45">
        <f t="shared" si="275"/>
        <v>0</v>
      </c>
      <c r="Y851" s="45">
        <f t="shared" si="276"/>
        <v>0</v>
      </c>
      <c r="Z851" s="45">
        <f t="shared" si="277"/>
        <v>0</v>
      </c>
      <c r="AA851" s="45">
        <f t="shared" si="278"/>
        <v>0</v>
      </c>
      <c r="AB851" s="45">
        <f t="shared" si="279"/>
        <v>0</v>
      </c>
      <c r="AC851" s="45">
        <f t="shared" si="280"/>
        <v>0</v>
      </c>
      <c r="AD851" s="45">
        <f t="shared" si="281"/>
        <v>0</v>
      </c>
      <c r="AE851" s="45">
        <f t="shared" si="282"/>
        <v>0</v>
      </c>
      <c r="AF851" s="45">
        <f t="shared" si="283"/>
        <v>0</v>
      </c>
      <c r="AG851" s="45">
        <f t="shared" si="284"/>
        <v>0</v>
      </c>
      <c r="AH851" s="45">
        <f t="shared" si="285"/>
        <v>0</v>
      </c>
      <c r="AI851" s="45">
        <f t="shared" si="286"/>
        <v>0</v>
      </c>
      <c r="AJ851" s="45">
        <f t="shared" si="287"/>
        <v>0</v>
      </c>
      <c r="AK851" s="45">
        <f t="shared" si="288"/>
        <v>0</v>
      </c>
      <c r="AL851" s="45">
        <f t="shared" si="289"/>
        <v>0</v>
      </c>
      <c r="AM851" s="45">
        <f t="shared" si="290"/>
        <v>0</v>
      </c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  <c r="BF851" s="45"/>
      <c r="BG851" s="45"/>
      <c r="BH851" s="45"/>
      <c r="BI851" s="45"/>
      <c r="BJ851" s="45"/>
      <c r="BK851" s="45"/>
    </row>
    <row r="852" spans="1:63">
      <c r="A852" s="43"/>
      <c r="B852" s="43"/>
      <c r="C852" s="101"/>
      <c r="D852" s="101"/>
      <c r="E852" s="101"/>
      <c r="F852" s="102"/>
      <c r="G852" s="103"/>
      <c r="H852" s="102"/>
      <c r="I852" s="102"/>
      <c r="J852" s="102"/>
      <c r="K852" s="102"/>
      <c r="L852" s="102" t="e">
        <f>IF(J852="WAT",IF(I852="PS","Pumped Storage","Hydro"),VLOOKUP(J852,Instructions!$E$3:$F$42,2,FALSE))</f>
        <v>#N/A</v>
      </c>
      <c r="M852" s="104"/>
      <c r="N852" s="104"/>
      <c r="O852" s="105"/>
      <c r="P852" s="45"/>
      <c r="Q852" s="45"/>
      <c r="R852" s="45">
        <f t="shared" si="271"/>
        <v>0</v>
      </c>
      <c r="S852" s="45">
        <f t="shared" si="291"/>
        <v>0</v>
      </c>
      <c r="T852" s="45">
        <f t="shared" si="291"/>
        <v>0</v>
      </c>
      <c r="U852" s="45">
        <f t="shared" si="272"/>
        <v>0</v>
      </c>
      <c r="V852" s="45">
        <f t="shared" si="273"/>
        <v>0</v>
      </c>
      <c r="W852" s="45">
        <f t="shared" si="274"/>
        <v>0</v>
      </c>
      <c r="X852" s="45">
        <f t="shared" si="275"/>
        <v>0</v>
      </c>
      <c r="Y852" s="45">
        <f t="shared" si="276"/>
        <v>0</v>
      </c>
      <c r="Z852" s="45">
        <f t="shared" si="277"/>
        <v>0</v>
      </c>
      <c r="AA852" s="45">
        <f t="shared" si="278"/>
        <v>0</v>
      </c>
      <c r="AB852" s="45">
        <f t="shared" si="279"/>
        <v>0</v>
      </c>
      <c r="AC852" s="45">
        <f t="shared" si="280"/>
        <v>0</v>
      </c>
      <c r="AD852" s="45">
        <f t="shared" si="281"/>
        <v>0</v>
      </c>
      <c r="AE852" s="45">
        <f t="shared" si="282"/>
        <v>0</v>
      </c>
      <c r="AF852" s="45">
        <f t="shared" si="283"/>
        <v>0</v>
      </c>
      <c r="AG852" s="45">
        <f t="shared" si="284"/>
        <v>0</v>
      </c>
      <c r="AH852" s="45">
        <f t="shared" si="285"/>
        <v>0</v>
      </c>
      <c r="AI852" s="45">
        <f t="shared" si="286"/>
        <v>0</v>
      </c>
      <c r="AJ852" s="45">
        <f t="shared" si="287"/>
        <v>0</v>
      </c>
      <c r="AK852" s="45">
        <f t="shared" si="288"/>
        <v>0</v>
      </c>
      <c r="AL852" s="45">
        <f t="shared" si="289"/>
        <v>0</v>
      </c>
      <c r="AM852" s="45">
        <f t="shared" si="290"/>
        <v>0</v>
      </c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  <c r="BF852" s="45"/>
      <c r="BG852" s="45"/>
      <c r="BH852" s="45"/>
      <c r="BI852" s="45"/>
      <c r="BJ852" s="45"/>
      <c r="BK852" s="45"/>
    </row>
    <row r="853" spans="1:63">
      <c r="A853" s="43"/>
      <c r="B853" s="43"/>
      <c r="C853" s="101"/>
      <c r="D853" s="101"/>
      <c r="E853" s="101"/>
      <c r="F853" s="102"/>
      <c r="G853" s="103"/>
      <c r="H853" s="102"/>
      <c r="I853" s="102"/>
      <c r="J853" s="102"/>
      <c r="K853" s="102"/>
      <c r="L853" s="102" t="e">
        <f>IF(J853="WAT",IF(I853="PS","Pumped Storage","Hydro"),VLOOKUP(J853,Instructions!$E$3:$F$42,2,FALSE))</f>
        <v>#N/A</v>
      </c>
      <c r="M853" s="104"/>
      <c r="N853" s="104"/>
      <c r="O853" s="105"/>
      <c r="P853" s="45"/>
      <c r="Q853" s="45"/>
      <c r="R853" s="45">
        <f t="shared" si="271"/>
        <v>0</v>
      </c>
      <c r="S853" s="45">
        <f t="shared" si="291"/>
        <v>0</v>
      </c>
      <c r="T853" s="45">
        <f t="shared" si="291"/>
        <v>0</v>
      </c>
      <c r="U853" s="45">
        <f t="shared" si="272"/>
        <v>0</v>
      </c>
      <c r="V853" s="45">
        <f t="shared" si="273"/>
        <v>0</v>
      </c>
      <c r="W853" s="45">
        <f t="shared" si="274"/>
        <v>0</v>
      </c>
      <c r="X853" s="45">
        <f t="shared" si="275"/>
        <v>0</v>
      </c>
      <c r="Y853" s="45">
        <f t="shared" si="276"/>
        <v>0</v>
      </c>
      <c r="Z853" s="45">
        <f t="shared" si="277"/>
        <v>0</v>
      </c>
      <c r="AA853" s="45">
        <f t="shared" si="278"/>
        <v>0</v>
      </c>
      <c r="AB853" s="45">
        <f t="shared" si="279"/>
        <v>0</v>
      </c>
      <c r="AC853" s="45">
        <f t="shared" si="280"/>
        <v>0</v>
      </c>
      <c r="AD853" s="45">
        <f t="shared" si="281"/>
        <v>0</v>
      </c>
      <c r="AE853" s="45">
        <f t="shared" si="282"/>
        <v>0</v>
      </c>
      <c r="AF853" s="45">
        <f t="shared" si="283"/>
        <v>0</v>
      </c>
      <c r="AG853" s="45">
        <f t="shared" si="284"/>
        <v>0</v>
      </c>
      <c r="AH853" s="45">
        <f t="shared" si="285"/>
        <v>0</v>
      </c>
      <c r="AI853" s="45">
        <f t="shared" si="286"/>
        <v>0</v>
      </c>
      <c r="AJ853" s="45">
        <f t="shared" si="287"/>
        <v>0</v>
      </c>
      <c r="AK853" s="45">
        <f t="shared" si="288"/>
        <v>0</v>
      </c>
      <c r="AL853" s="45">
        <f t="shared" si="289"/>
        <v>0</v>
      </c>
      <c r="AM853" s="45">
        <f t="shared" si="290"/>
        <v>0</v>
      </c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  <c r="BF853" s="45"/>
      <c r="BG853" s="45"/>
      <c r="BH853" s="45"/>
      <c r="BI853" s="45"/>
      <c r="BJ853" s="45"/>
      <c r="BK853" s="45"/>
    </row>
    <row r="854" spans="1:63">
      <c r="A854" s="43"/>
      <c r="B854" s="43"/>
      <c r="C854" s="101"/>
      <c r="D854" s="101"/>
      <c r="E854" s="101"/>
      <c r="F854" s="102"/>
      <c r="G854" s="103"/>
      <c r="H854" s="102"/>
      <c r="I854" s="102"/>
      <c r="J854" s="102"/>
      <c r="K854" s="102"/>
      <c r="L854" s="102" t="e">
        <f>IF(J854="WAT",IF(I854="PS","Pumped Storage","Hydro"),VLOOKUP(J854,Instructions!$E$3:$F$42,2,FALSE))</f>
        <v>#N/A</v>
      </c>
      <c r="M854" s="104"/>
      <c r="N854" s="104"/>
      <c r="O854" s="105"/>
      <c r="P854" s="45"/>
      <c r="Q854" s="45"/>
      <c r="R854" s="45">
        <f t="shared" si="271"/>
        <v>0</v>
      </c>
      <c r="S854" s="45">
        <f t="shared" si="291"/>
        <v>0</v>
      </c>
      <c r="T854" s="45">
        <f t="shared" si="291"/>
        <v>0</v>
      </c>
      <c r="U854" s="45">
        <f t="shared" si="272"/>
        <v>0</v>
      </c>
      <c r="V854" s="45">
        <f t="shared" si="273"/>
        <v>0</v>
      </c>
      <c r="W854" s="45">
        <f t="shared" si="274"/>
        <v>0</v>
      </c>
      <c r="X854" s="45">
        <f t="shared" si="275"/>
        <v>0</v>
      </c>
      <c r="Y854" s="45">
        <f t="shared" si="276"/>
        <v>0</v>
      </c>
      <c r="Z854" s="45">
        <f t="shared" si="277"/>
        <v>0</v>
      </c>
      <c r="AA854" s="45">
        <f t="shared" si="278"/>
        <v>0</v>
      </c>
      <c r="AB854" s="45">
        <f t="shared" si="279"/>
        <v>0</v>
      </c>
      <c r="AC854" s="45">
        <f t="shared" si="280"/>
        <v>0</v>
      </c>
      <c r="AD854" s="45">
        <f t="shared" si="281"/>
        <v>0</v>
      </c>
      <c r="AE854" s="45">
        <f t="shared" si="282"/>
        <v>0</v>
      </c>
      <c r="AF854" s="45">
        <f t="shared" si="283"/>
        <v>0</v>
      </c>
      <c r="AG854" s="45">
        <f t="shared" si="284"/>
        <v>0</v>
      </c>
      <c r="AH854" s="45">
        <f t="shared" si="285"/>
        <v>0</v>
      </c>
      <c r="AI854" s="45">
        <f t="shared" si="286"/>
        <v>0</v>
      </c>
      <c r="AJ854" s="45">
        <f t="shared" si="287"/>
        <v>0</v>
      </c>
      <c r="AK854" s="45">
        <f t="shared" si="288"/>
        <v>0</v>
      </c>
      <c r="AL854" s="45">
        <f t="shared" si="289"/>
        <v>0</v>
      </c>
      <c r="AM854" s="45">
        <f t="shared" si="290"/>
        <v>0</v>
      </c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  <c r="BF854" s="45"/>
      <c r="BG854" s="45"/>
      <c r="BH854" s="45"/>
      <c r="BI854" s="45"/>
      <c r="BJ854" s="45"/>
      <c r="BK854" s="45"/>
    </row>
    <row r="855" spans="1:63">
      <c r="A855" s="43"/>
      <c r="B855" s="43"/>
      <c r="C855" s="101"/>
      <c r="D855" s="101"/>
      <c r="E855" s="101"/>
      <c r="F855" s="102"/>
      <c r="G855" s="103"/>
      <c r="H855" s="102"/>
      <c r="I855" s="102"/>
      <c r="J855" s="102"/>
      <c r="K855" s="102"/>
      <c r="L855" s="102" t="e">
        <f>IF(J855="WAT",IF(I855="PS","Pumped Storage","Hydro"),VLOOKUP(J855,Instructions!$E$3:$F$42,2,FALSE))</f>
        <v>#N/A</v>
      </c>
      <c r="M855" s="104"/>
      <c r="N855" s="104"/>
      <c r="O855" s="105"/>
      <c r="P855" s="45"/>
      <c r="Q855" s="45"/>
      <c r="R855" s="45">
        <f t="shared" si="271"/>
        <v>0</v>
      </c>
      <c r="S855" s="45">
        <f t="shared" si="291"/>
        <v>0</v>
      </c>
      <c r="T855" s="45">
        <f t="shared" si="291"/>
        <v>0</v>
      </c>
      <c r="U855" s="45">
        <f t="shared" si="272"/>
        <v>0</v>
      </c>
      <c r="V855" s="45">
        <f t="shared" si="273"/>
        <v>0</v>
      </c>
      <c r="W855" s="45">
        <f t="shared" si="274"/>
        <v>0</v>
      </c>
      <c r="X855" s="45">
        <f t="shared" si="275"/>
        <v>0</v>
      </c>
      <c r="Y855" s="45">
        <f t="shared" si="276"/>
        <v>0</v>
      </c>
      <c r="Z855" s="45">
        <f t="shared" si="277"/>
        <v>0</v>
      </c>
      <c r="AA855" s="45">
        <f t="shared" si="278"/>
        <v>0</v>
      </c>
      <c r="AB855" s="45">
        <f t="shared" si="279"/>
        <v>0</v>
      </c>
      <c r="AC855" s="45">
        <f t="shared" si="280"/>
        <v>0</v>
      </c>
      <c r="AD855" s="45">
        <f t="shared" si="281"/>
        <v>0</v>
      </c>
      <c r="AE855" s="45">
        <f t="shared" si="282"/>
        <v>0</v>
      </c>
      <c r="AF855" s="45">
        <f t="shared" si="283"/>
        <v>0</v>
      </c>
      <c r="AG855" s="45">
        <f t="shared" si="284"/>
        <v>0</v>
      </c>
      <c r="AH855" s="45">
        <f t="shared" si="285"/>
        <v>0</v>
      </c>
      <c r="AI855" s="45">
        <f t="shared" si="286"/>
        <v>0</v>
      </c>
      <c r="AJ855" s="45">
        <f t="shared" si="287"/>
        <v>0</v>
      </c>
      <c r="AK855" s="45">
        <f t="shared" si="288"/>
        <v>0</v>
      </c>
      <c r="AL855" s="45">
        <f t="shared" si="289"/>
        <v>0</v>
      </c>
      <c r="AM855" s="45">
        <f t="shared" si="290"/>
        <v>0</v>
      </c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  <c r="BF855" s="45"/>
      <c r="BG855" s="45"/>
      <c r="BH855" s="45"/>
      <c r="BI855" s="45"/>
      <c r="BJ855" s="45"/>
      <c r="BK855" s="45"/>
    </row>
    <row r="856" spans="1:63">
      <c r="A856" s="43"/>
      <c r="B856" s="43"/>
      <c r="C856" s="101"/>
      <c r="D856" s="101"/>
      <c r="E856" s="101"/>
      <c r="F856" s="102"/>
      <c r="G856" s="103"/>
      <c r="H856" s="102"/>
      <c r="I856" s="102"/>
      <c r="J856" s="102"/>
      <c r="K856" s="102"/>
      <c r="L856" s="102" t="e">
        <f>IF(J856="WAT",IF(I856="PS","Pumped Storage","Hydro"),VLOOKUP(J856,Instructions!$E$3:$F$42,2,FALSE))</f>
        <v>#N/A</v>
      </c>
      <c r="M856" s="104"/>
      <c r="N856" s="104"/>
      <c r="O856" s="105"/>
      <c r="P856" s="45"/>
      <c r="Q856" s="45"/>
      <c r="R856" s="45">
        <f t="shared" si="271"/>
        <v>0</v>
      </c>
      <c r="S856" s="45">
        <f t="shared" si="291"/>
        <v>0</v>
      </c>
      <c r="T856" s="45">
        <f t="shared" si="291"/>
        <v>0</v>
      </c>
      <c r="U856" s="45">
        <f t="shared" si="272"/>
        <v>0</v>
      </c>
      <c r="V856" s="45">
        <f t="shared" si="273"/>
        <v>0</v>
      </c>
      <c r="W856" s="45">
        <f t="shared" si="274"/>
        <v>0</v>
      </c>
      <c r="X856" s="45">
        <f t="shared" si="275"/>
        <v>0</v>
      </c>
      <c r="Y856" s="45">
        <f t="shared" si="276"/>
        <v>0</v>
      </c>
      <c r="Z856" s="45">
        <f t="shared" si="277"/>
        <v>0</v>
      </c>
      <c r="AA856" s="45">
        <f t="shared" si="278"/>
        <v>0</v>
      </c>
      <c r="AB856" s="45">
        <f t="shared" si="279"/>
        <v>0</v>
      </c>
      <c r="AC856" s="45">
        <f t="shared" si="280"/>
        <v>0</v>
      </c>
      <c r="AD856" s="45">
        <f t="shared" si="281"/>
        <v>0</v>
      </c>
      <c r="AE856" s="45">
        <f t="shared" si="282"/>
        <v>0</v>
      </c>
      <c r="AF856" s="45">
        <f t="shared" si="283"/>
        <v>0</v>
      </c>
      <c r="AG856" s="45">
        <f t="shared" si="284"/>
        <v>0</v>
      </c>
      <c r="AH856" s="45">
        <f t="shared" si="285"/>
        <v>0</v>
      </c>
      <c r="AI856" s="45">
        <f t="shared" si="286"/>
        <v>0</v>
      </c>
      <c r="AJ856" s="45">
        <f t="shared" si="287"/>
        <v>0</v>
      </c>
      <c r="AK856" s="45">
        <f t="shared" si="288"/>
        <v>0</v>
      </c>
      <c r="AL856" s="45">
        <f t="shared" si="289"/>
        <v>0</v>
      </c>
      <c r="AM856" s="45">
        <f t="shared" si="290"/>
        <v>0</v>
      </c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</row>
    <row r="857" spans="1:63">
      <c r="A857" s="43"/>
      <c r="B857" s="43"/>
      <c r="C857" s="101"/>
      <c r="D857" s="101"/>
      <c r="E857" s="101"/>
      <c r="F857" s="102"/>
      <c r="G857" s="103"/>
      <c r="H857" s="102"/>
      <c r="I857" s="102"/>
      <c r="J857" s="102"/>
      <c r="K857" s="102"/>
      <c r="L857" s="102" t="e">
        <f>IF(J857="WAT",IF(I857="PS","Pumped Storage","Hydro"),VLOOKUP(J857,Instructions!$E$3:$F$42,2,FALSE))</f>
        <v>#N/A</v>
      </c>
      <c r="M857" s="104"/>
      <c r="N857" s="104"/>
      <c r="O857" s="105"/>
      <c r="P857" s="45"/>
      <c r="Q857" s="45"/>
      <c r="R857" s="45">
        <f t="shared" si="271"/>
        <v>0</v>
      </c>
      <c r="S857" s="45">
        <f t="shared" si="291"/>
        <v>0</v>
      </c>
      <c r="T857" s="45">
        <f t="shared" si="291"/>
        <v>0</v>
      </c>
      <c r="U857" s="45">
        <f t="shared" si="272"/>
        <v>0</v>
      </c>
      <c r="V857" s="45">
        <f t="shared" si="273"/>
        <v>0</v>
      </c>
      <c r="W857" s="45">
        <f t="shared" si="274"/>
        <v>0</v>
      </c>
      <c r="X857" s="45">
        <f t="shared" si="275"/>
        <v>0</v>
      </c>
      <c r="Y857" s="45">
        <f t="shared" si="276"/>
        <v>0</v>
      </c>
      <c r="Z857" s="45">
        <f t="shared" si="277"/>
        <v>0</v>
      </c>
      <c r="AA857" s="45">
        <f t="shared" si="278"/>
        <v>0</v>
      </c>
      <c r="AB857" s="45">
        <f t="shared" si="279"/>
        <v>0</v>
      </c>
      <c r="AC857" s="45">
        <f t="shared" si="280"/>
        <v>0</v>
      </c>
      <c r="AD857" s="45">
        <f t="shared" si="281"/>
        <v>0</v>
      </c>
      <c r="AE857" s="45">
        <f t="shared" si="282"/>
        <v>0</v>
      </c>
      <c r="AF857" s="45">
        <f t="shared" si="283"/>
        <v>0</v>
      </c>
      <c r="AG857" s="45">
        <f t="shared" si="284"/>
        <v>0</v>
      </c>
      <c r="AH857" s="45">
        <f t="shared" si="285"/>
        <v>0</v>
      </c>
      <c r="AI857" s="45">
        <f t="shared" si="286"/>
        <v>0</v>
      </c>
      <c r="AJ857" s="45">
        <f t="shared" si="287"/>
        <v>0</v>
      </c>
      <c r="AK857" s="45">
        <f t="shared" si="288"/>
        <v>0</v>
      </c>
      <c r="AL857" s="45">
        <f t="shared" si="289"/>
        <v>0</v>
      </c>
      <c r="AM857" s="45">
        <f t="shared" si="290"/>
        <v>0</v>
      </c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</row>
    <row r="858" spans="1:63">
      <c r="A858" s="43"/>
      <c r="B858" s="43"/>
      <c r="C858" s="101"/>
      <c r="D858" s="101"/>
      <c r="E858" s="101"/>
      <c r="F858" s="102"/>
      <c r="G858" s="103"/>
      <c r="H858" s="102"/>
      <c r="I858" s="102"/>
      <c r="J858" s="102"/>
      <c r="K858" s="102"/>
      <c r="L858" s="102" t="e">
        <f>IF(J858="WAT",IF(I858="PS","Pumped Storage","Hydro"),VLOOKUP(J858,Instructions!$E$3:$F$42,2,FALSE))</f>
        <v>#N/A</v>
      </c>
      <c r="M858" s="104"/>
      <c r="N858" s="104"/>
      <c r="O858" s="105"/>
      <c r="P858" s="45"/>
      <c r="Q858" s="45"/>
      <c r="R858" s="45">
        <f t="shared" si="271"/>
        <v>0</v>
      </c>
      <c r="S858" s="45">
        <f t="shared" si="291"/>
        <v>0</v>
      </c>
      <c r="T858" s="45">
        <f t="shared" si="291"/>
        <v>0</v>
      </c>
      <c r="U858" s="45">
        <f t="shared" si="272"/>
        <v>0</v>
      </c>
      <c r="V858" s="45">
        <f t="shared" si="273"/>
        <v>0</v>
      </c>
      <c r="W858" s="45">
        <f t="shared" si="274"/>
        <v>0</v>
      </c>
      <c r="X858" s="45">
        <f t="shared" si="275"/>
        <v>0</v>
      </c>
      <c r="Y858" s="45">
        <f t="shared" si="276"/>
        <v>0</v>
      </c>
      <c r="Z858" s="45">
        <f t="shared" si="277"/>
        <v>0</v>
      </c>
      <c r="AA858" s="45">
        <f t="shared" si="278"/>
        <v>0</v>
      </c>
      <c r="AB858" s="45">
        <f t="shared" si="279"/>
        <v>0</v>
      </c>
      <c r="AC858" s="45">
        <f t="shared" si="280"/>
        <v>0</v>
      </c>
      <c r="AD858" s="45">
        <f t="shared" si="281"/>
        <v>0</v>
      </c>
      <c r="AE858" s="45">
        <f t="shared" si="282"/>
        <v>0</v>
      </c>
      <c r="AF858" s="45">
        <f t="shared" si="283"/>
        <v>0</v>
      </c>
      <c r="AG858" s="45">
        <f t="shared" si="284"/>
        <v>0</v>
      </c>
      <c r="AH858" s="45">
        <f t="shared" si="285"/>
        <v>0</v>
      </c>
      <c r="AI858" s="45">
        <f t="shared" si="286"/>
        <v>0</v>
      </c>
      <c r="AJ858" s="45">
        <f t="shared" si="287"/>
        <v>0</v>
      </c>
      <c r="AK858" s="45">
        <f t="shared" si="288"/>
        <v>0</v>
      </c>
      <c r="AL858" s="45">
        <f t="shared" si="289"/>
        <v>0</v>
      </c>
      <c r="AM858" s="45">
        <f t="shared" si="290"/>
        <v>0</v>
      </c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</row>
    <row r="859" spans="1:63">
      <c r="A859" s="43"/>
      <c r="B859" s="43"/>
      <c r="C859" s="101"/>
      <c r="D859" s="101"/>
      <c r="E859" s="101"/>
      <c r="F859" s="102"/>
      <c r="G859" s="103"/>
      <c r="H859" s="102"/>
      <c r="I859" s="102"/>
      <c r="J859" s="102"/>
      <c r="K859" s="102"/>
      <c r="L859" s="102" t="e">
        <f>IF(J859="WAT",IF(I859="PS","Pumped Storage","Hydro"),VLOOKUP(J859,Instructions!$E$3:$F$42,2,FALSE))</f>
        <v>#N/A</v>
      </c>
      <c r="M859" s="104"/>
      <c r="N859" s="104"/>
      <c r="O859" s="105"/>
      <c r="P859" s="45"/>
      <c r="Q859" s="45"/>
      <c r="R859" s="45">
        <f t="shared" si="271"/>
        <v>0</v>
      </c>
      <c r="S859" s="45">
        <f t="shared" si="291"/>
        <v>0</v>
      </c>
      <c r="T859" s="45">
        <f t="shared" si="291"/>
        <v>0</v>
      </c>
      <c r="U859" s="45">
        <f t="shared" si="272"/>
        <v>0</v>
      </c>
      <c r="V859" s="45">
        <f t="shared" si="273"/>
        <v>0</v>
      </c>
      <c r="W859" s="45">
        <f t="shared" si="274"/>
        <v>0</v>
      </c>
      <c r="X859" s="45">
        <f t="shared" si="275"/>
        <v>0</v>
      </c>
      <c r="Y859" s="45">
        <f t="shared" si="276"/>
        <v>0</v>
      </c>
      <c r="Z859" s="45">
        <f t="shared" si="277"/>
        <v>0</v>
      </c>
      <c r="AA859" s="45">
        <f t="shared" si="278"/>
        <v>0</v>
      </c>
      <c r="AB859" s="45">
        <f t="shared" si="279"/>
        <v>0</v>
      </c>
      <c r="AC859" s="45">
        <f t="shared" si="280"/>
        <v>0</v>
      </c>
      <c r="AD859" s="45">
        <f t="shared" si="281"/>
        <v>0</v>
      </c>
      <c r="AE859" s="45">
        <f t="shared" si="282"/>
        <v>0</v>
      </c>
      <c r="AF859" s="45">
        <f t="shared" si="283"/>
        <v>0</v>
      </c>
      <c r="AG859" s="45">
        <f t="shared" si="284"/>
        <v>0</v>
      </c>
      <c r="AH859" s="45">
        <f t="shared" si="285"/>
        <v>0</v>
      </c>
      <c r="AI859" s="45">
        <f t="shared" si="286"/>
        <v>0</v>
      </c>
      <c r="AJ859" s="45">
        <f t="shared" si="287"/>
        <v>0</v>
      </c>
      <c r="AK859" s="45">
        <f t="shared" si="288"/>
        <v>0</v>
      </c>
      <c r="AL859" s="45">
        <f t="shared" si="289"/>
        <v>0</v>
      </c>
      <c r="AM859" s="45">
        <f t="shared" si="290"/>
        <v>0</v>
      </c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</row>
    <row r="860" spans="1:63">
      <c r="A860" s="43"/>
      <c r="B860" s="43"/>
      <c r="C860" s="101"/>
      <c r="D860" s="101"/>
      <c r="E860" s="101"/>
      <c r="F860" s="102"/>
      <c r="G860" s="103"/>
      <c r="H860" s="102"/>
      <c r="I860" s="102"/>
      <c r="J860" s="102"/>
      <c r="K860" s="102"/>
      <c r="L860" s="102" t="e">
        <f>IF(J860="WAT",IF(I860="PS","Pumped Storage","Hydro"),VLOOKUP(J860,Instructions!$E$3:$F$42,2,FALSE))</f>
        <v>#N/A</v>
      </c>
      <c r="M860" s="104"/>
      <c r="N860" s="104"/>
      <c r="O860" s="105"/>
      <c r="P860" s="45"/>
      <c r="Q860" s="45"/>
      <c r="R860" s="45">
        <f t="shared" si="271"/>
        <v>0</v>
      </c>
      <c r="S860" s="45">
        <f t="shared" si="291"/>
        <v>0</v>
      </c>
      <c r="T860" s="45">
        <f t="shared" si="291"/>
        <v>0</v>
      </c>
      <c r="U860" s="45">
        <f t="shared" si="272"/>
        <v>0</v>
      </c>
      <c r="V860" s="45">
        <f t="shared" si="273"/>
        <v>0</v>
      </c>
      <c r="W860" s="45">
        <f t="shared" si="274"/>
        <v>0</v>
      </c>
      <c r="X860" s="45">
        <f t="shared" si="275"/>
        <v>0</v>
      </c>
      <c r="Y860" s="45">
        <f t="shared" si="276"/>
        <v>0</v>
      </c>
      <c r="Z860" s="45">
        <f t="shared" si="277"/>
        <v>0</v>
      </c>
      <c r="AA860" s="45">
        <f t="shared" si="278"/>
        <v>0</v>
      </c>
      <c r="AB860" s="45">
        <f t="shared" si="279"/>
        <v>0</v>
      </c>
      <c r="AC860" s="45">
        <f t="shared" si="280"/>
        <v>0</v>
      </c>
      <c r="AD860" s="45">
        <f t="shared" si="281"/>
        <v>0</v>
      </c>
      <c r="AE860" s="45">
        <f t="shared" si="282"/>
        <v>0</v>
      </c>
      <c r="AF860" s="45">
        <f t="shared" si="283"/>
        <v>0</v>
      </c>
      <c r="AG860" s="45">
        <f t="shared" si="284"/>
        <v>0</v>
      </c>
      <c r="AH860" s="45">
        <f t="shared" si="285"/>
        <v>0</v>
      </c>
      <c r="AI860" s="45">
        <f t="shared" si="286"/>
        <v>0</v>
      </c>
      <c r="AJ860" s="45">
        <f t="shared" si="287"/>
        <v>0</v>
      </c>
      <c r="AK860" s="45">
        <f t="shared" si="288"/>
        <v>0</v>
      </c>
      <c r="AL860" s="45">
        <f t="shared" si="289"/>
        <v>0</v>
      </c>
      <c r="AM860" s="45">
        <f t="shared" si="290"/>
        <v>0</v>
      </c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</row>
    <row r="861" spans="1:63">
      <c r="A861" s="43"/>
      <c r="B861" s="43"/>
      <c r="C861" s="101"/>
      <c r="D861" s="101"/>
      <c r="E861" s="101"/>
      <c r="F861" s="102"/>
      <c r="G861" s="103"/>
      <c r="H861" s="102"/>
      <c r="I861" s="102"/>
      <c r="J861" s="102"/>
      <c r="K861" s="102"/>
      <c r="L861" s="102" t="e">
        <f>IF(J861="WAT",IF(I861="PS","Pumped Storage","Hydro"),VLOOKUP(J861,Instructions!$E$3:$F$42,2,FALSE))</f>
        <v>#N/A</v>
      </c>
      <c r="M861" s="104"/>
      <c r="N861" s="104"/>
      <c r="O861" s="105"/>
      <c r="P861" s="45"/>
      <c r="Q861" s="45"/>
      <c r="R861" s="45">
        <f t="shared" si="271"/>
        <v>0</v>
      </c>
      <c r="S861" s="45">
        <f t="shared" si="291"/>
        <v>0</v>
      </c>
      <c r="T861" s="45">
        <f t="shared" si="291"/>
        <v>0</v>
      </c>
      <c r="U861" s="45">
        <f t="shared" si="272"/>
        <v>0</v>
      </c>
      <c r="V861" s="45">
        <f t="shared" si="273"/>
        <v>0</v>
      </c>
      <c r="W861" s="45">
        <f t="shared" si="274"/>
        <v>0</v>
      </c>
      <c r="X861" s="45">
        <f t="shared" si="275"/>
        <v>0</v>
      </c>
      <c r="Y861" s="45">
        <f t="shared" si="276"/>
        <v>0</v>
      </c>
      <c r="Z861" s="45">
        <f t="shared" si="277"/>
        <v>0</v>
      </c>
      <c r="AA861" s="45">
        <f t="shared" si="278"/>
        <v>0</v>
      </c>
      <c r="AB861" s="45">
        <f t="shared" si="279"/>
        <v>0</v>
      </c>
      <c r="AC861" s="45">
        <f t="shared" si="280"/>
        <v>0</v>
      </c>
      <c r="AD861" s="45">
        <f t="shared" si="281"/>
        <v>0</v>
      </c>
      <c r="AE861" s="45">
        <f t="shared" si="282"/>
        <v>0</v>
      </c>
      <c r="AF861" s="45">
        <f t="shared" si="283"/>
        <v>0</v>
      </c>
      <c r="AG861" s="45">
        <f t="shared" si="284"/>
        <v>0</v>
      </c>
      <c r="AH861" s="45">
        <f t="shared" si="285"/>
        <v>0</v>
      </c>
      <c r="AI861" s="45">
        <f t="shared" si="286"/>
        <v>0</v>
      </c>
      <c r="AJ861" s="45">
        <f t="shared" si="287"/>
        <v>0</v>
      </c>
      <c r="AK861" s="45">
        <f t="shared" si="288"/>
        <v>0</v>
      </c>
      <c r="AL861" s="45">
        <f t="shared" si="289"/>
        <v>0</v>
      </c>
      <c r="AM861" s="45">
        <f t="shared" si="290"/>
        <v>0</v>
      </c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</row>
    <row r="862" spans="1:63">
      <c r="A862" s="43"/>
      <c r="B862" s="43"/>
      <c r="C862" s="101"/>
      <c r="D862" s="101"/>
      <c r="E862" s="101"/>
      <c r="F862" s="102"/>
      <c r="G862" s="103"/>
      <c r="H862" s="102"/>
      <c r="I862" s="102"/>
      <c r="J862" s="102"/>
      <c r="K862" s="102"/>
      <c r="L862" s="102" t="e">
        <f>IF(J862="WAT",IF(I862="PS","Pumped Storage","Hydro"),VLOOKUP(J862,Instructions!$E$3:$F$42,2,FALSE))</f>
        <v>#N/A</v>
      </c>
      <c r="M862" s="104"/>
      <c r="N862" s="104"/>
      <c r="O862" s="105"/>
      <c r="P862" s="45"/>
      <c r="Q862" s="45"/>
      <c r="R862" s="45">
        <f t="shared" si="271"/>
        <v>0</v>
      </c>
      <c r="S862" s="45">
        <f t="shared" si="291"/>
        <v>0</v>
      </c>
      <c r="T862" s="45">
        <f t="shared" si="291"/>
        <v>0</v>
      </c>
      <c r="U862" s="45">
        <f t="shared" si="272"/>
        <v>0</v>
      </c>
      <c r="V862" s="45">
        <f t="shared" si="273"/>
        <v>0</v>
      </c>
      <c r="W862" s="45">
        <f t="shared" si="274"/>
        <v>0</v>
      </c>
      <c r="X862" s="45">
        <f t="shared" si="275"/>
        <v>0</v>
      </c>
      <c r="Y862" s="45">
        <f t="shared" si="276"/>
        <v>0</v>
      </c>
      <c r="Z862" s="45">
        <f t="shared" si="277"/>
        <v>0</v>
      </c>
      <c r="AA862" s="45">
        <f t="shared" si="278"/>
        <v>0</v>
      </c>
      <c r="AB862" s="45">
        <f t="shared" si="279"/>
        <v>0</v>
      </c>
      <c r="AC862" s="45">
        <f t="shared" si="280"/>
        <v>0</v>
      </c>
      <c r="AD862" s="45">
        <f t="shared" si="281"/>
        <v>0</v>
      </c>
      <c r="AE862" s="45">
        <f t="shared" si="282"/>
        <v>0</v>
      </c>
      <c r="AF862" s="45">
        <f t="shared" si="283"/>
        <v>0</v>
      </c>
      <c r="AG862" s="45">
        <f t="shared" si="284"/>
        <v>0</v>
      </c>
      <c r="AH862" s="45">
        <f t="shared" si="285"/>
        <v>0</v>
      </c>
      <c r="AI862" s="45">
        <f t="shared" si="286"/>
        <v>0</v>
      </c>
      <c r="AJ862" s="45">
        <f t="shared" si="287"/>
        <v>0</v>
      </c>
      <c r="AK862" s="45">
        <f t="shared" si="288"/>
        <v>0</v>
      </c>
      <c r="AL862" s="45">
        <f t="shared" si="289"/>
        <v>0</v>
      </c>
      <c r="AM862" s="45">
        <f t="shared" si="290"/>
        <v>0</v>
      </c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  <c r="BF862" s="45"/>
      <c r="BG862" s="45"/>
      <c r="BH862" s="45"/>
      <c r="BI862" s="45"/>
      <c r="BJ862" s="45"/>
      <c r="BK862" s="45"/>
    </row>
    <row r="863" spans="1:63">
      <c r="A863" s="43"/>
      <c r="B863" s="43"/>
      <c r="C863" s="101"/>
      <c r="D863" s="101"/>
      <c r="E863" s="101"/>
      <c r="F863" s="102"/>
      <c r="G863" s="103"/>
      <c r="H863" s="102"/>
      <c r="I863" s="102"/>
      <c r="J863" s="102"/>
      <c r="K863" s="102"/>
      <c r="L863" s="102" t="e">
        <f>IF(J863="WAT",IF(I863="PS","Pumped Storage","Hydro"),VLOOKUP(J863,Instructions!$E$3:$F$42,2,FALSE))</f>
        <v>#N/A</v>
      </c>
      <c r="M863" s="104"/>
      <c r="N863" s="104"/>
      <c r="O863" s="105"/>
      <c r="P863" s="45"/>
      <c r="Q863" s="45"/>
      <c r="R863" s="45">
        <f t="shared" si="271"/>
        <v>0</v>
      </c>
      <c r="S863" s="45">
        <f t="shared" ref="S863:T882" si="292">R863</f>
        <v>0</v>
      </c>
      <c r="T863" s="45">
        <f t="shared" si="292"/>
        <v>0</v>
      </c>
      <c r="U863" s="45">
        <f t="shared" si="272"/>
        <v>0</v>
      </c>
      <c r="V863" s="45">
        <f t="shared" si="273"/>
        <v>0</v>
      </c>
      <c r="W863" s="45">
        <f t="shared" si="274"/>
        <v>0</v>
      </c>
      <c r="X863" s="45">
        <f t="shared" si="275"/>
        <v>0</v>
      </c>
      <c r="Y863" s="45">
        <f t="shared" si="276"/>
        <v>0</v>
      </c>
      <c r="Z863" s="45">
        <f t="shared" si="277"/>
        <v>0</v>
      </c>
      <c r="AA863" s="45">
        <f t="shared" si="278"/>
        <v>0</v>
      </c>
      <c r="AB863" s="45">
        <f t="shared" si="279"/>
        <v>0</v>
      </c>
      <c r="AC863" s="45">
        <f t="shared" si="280"/>
        <v>0</v>
      </c>
      <c r="AD863" s="45">
        <f t="shared" si="281"/>
        <v>0</v>
      </c>
      <c r="AE863" s="45">
        <f t="shared" si="282"/>
        <v>0</v>
      </c>
      <c r="AF863" s="45">
        <f t="shared" si="283"/>
        <v>0</v>
      </c>
      <c r="AG863" s="45">
        <f t="shared" si="284"/>
        <v>0</v>
      </c>
      <c r="AH863" s="45">
        <f t="shared" si="285"/>
        <v>0</v>
      </c>
      <c r="AI863" s="45">
        <f t="shared" si="286"/>
        <v>0</v>
      </c>
      <c r="AJ863" s="45">
        <f t="shared" si="287"/>
        <v>0</v>
      </c>
      <c r="AK863" s="45">
        <f t="shared" si="288"/>
        <v>0</v>
      </c>
      <c r="AL863" s="45">
        <f t="shared" si="289"/>
        <v>0</v>
      </c>
      <c r="AM863" s="45">
        <f t="shared" si="290"/>
        <v>0</v>
      </c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  <c r="BF863" s="45"/>
      <c r="BG863" s="45"/>
      <c r="BH863" s="45"/>
      <c r="BI863" s="45"/>
      <c r="BJ863" s="45"/>
      <c r="BK863" s="45"/>
    </row>
    <row r="864" spans="1:63">
      <c r="A864" s="43"/>
      <c r="B864" s="43"/>
      <c r="C864" s="101"/>
      <c r="D864" s="101"/>
      <c r="E864" s="101"/>
      <c r="F864" s="102"/>
      <c r="G864" s="103"/>
      <c r="H864" s="102"/>
      <c r="I864" s="102"/>
      <c r="J864" s="102"/>
      <c r="K864" s="102"/>
      <c r="L864" s="102" t="e">
        <f>IF(J864="WAT",IF(I864="PS","Pumped Storage","Hydro"),VLOOKUP(J864,Instructions!$E$3:$F$42,2,FALSE))</f>
        <v>#N/A</v>
      </c>
      <c r="M864" s="104"/>
      <c r="N864" s="104"/>
      <c r="O864" s="105"/>
      <c r="P864" s="45"/>
      <c r="Q864" s="45"/>
      <c r="R864" s="45">
        <f t="shared" si="271"/>
        <v>0</v>
      </c>
      <c r="S864" s="45">
        <f t="shared" si="292"/>
        <v>0</v>
      </c>
      <c r="T864" s="45">
        <f t="shared" si="292"/>
        <v>0</v>
      </c>
      <c r="U864" s="45">
        <f t="shared" si="272"/>
        <v>0</v>
      </c>
      <c r="V864" s="45">
        <f t="shared" si="273"/>
        <v>0</v>
      </c>
      <c r="W864" s="45">
        <f t="shared" si="274"/>
        <v>0</v>
      </c>
      <c r="X864" s="45">
        <f t="shared" si="275"/>
        <v>0</v>
      </c>
      <c r="Y864" s="45">
        <f t="shared" si="276"/>
        <v>0</v>
      </c>
      <c r="Z864" s="45">
        <f t="shared" si="277"/>
        <v>0</v>
      </c>
      <c r="AA864" s="45">
        <f t="shared" si="278"/>
        <v>0</v>
      </c>
      <c r="AB864" s="45">
        <f t="shared" si="279"/>
        <v>0</v>
      </c>
      <c r="AC864" s="45">
        <f t="shared" si="280"/>
        <v>0</v>
      </c>
      <c r="AD864" s="45">
        <f t="shared" si="281"/>
        <v>0</v>
      </c>
      <c r="AE864" s="45">
        <f t="shared" si="282"/>
        <v>0</v>
      </c>
      <c r="AF864" s="45">
        <f t="shared" si="283"/>
        <v>0</v>
      </c>
      <c r="AG864" s="45">
        <f t="shared" si="284"/>
        <v>0</v>
      </c>
      <c r="AH864" s="45">
        <f t="shared" si="285"/>
        <v>0</v>
      </c>
      <c r="AI864" s="45">
        <f t="shared" si="286"/>
        <v>0</v>
      </c>
      <c r="AJ864" s="45">
        <f t="shared" si="287"/>
        <v>0</v>
      </c>
      <c r="AK864" s="45">
        <f t="shared" si="288"/>
        <v>0</v>
      </c>
      <c r="AL864" s="45">
        <f t="shared" si="289"/>
        <v>0</v>
      </c>
      <c r="AM864" s="45">
        <f t="shared" si="290"/>
        <v>0</v>
      </c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  <c r="BF864" s="45"/>
      <c r="BG864" s="45"/>
      <c r="BH864" s="45"/>
      <c r="BI864" s="45"/>
      <c r="BJ864" s="45"/>
      <c r="BK864" s="45"/>
    </row>
    <row r="865" spans="1:63">
      <c r="A865" s="43"/>
      <c r="B865" s="43"/>
      <c r="C865" s="101"/>
      <c r="D865" s="101"/>
      <c r="E865" s="101"/>
      <c r="F865" s="102"/>
      <c r="G865" s="103"/>
      <c r="H865" s="102"/>
      <c r="I865" s="102"/>
      <c r="J865" s="102"/>
      <c r="K865" s="102"/>
      <c r="L865" s="102" t="e">
        <f>IF(J865="WAT",IF(I865="PS","Pumped Storage","Hydro"),VLOOKUP(J865,Instructions!$E$3:$F$42,2,FALSE))</f>
        <v>#N/A</v>
      </c>
      <c r="M865" s="104"/>
      <c r="N865" s="104"/>
      <c r="O865" s="105"/>
      <c r="P865" s="45"/>
      <c r="Q865" s="45"/>
      <c r="R865" s="45">
        <f t="shared" si="271"/>
        <v>0</v>
      </c>
      <c r="S865" s="45">
        <f t="shared" si="292"/>
        <v>0</v>
      </c>
      <c r="T865" s="45">
        <f t="shared" si="292"/>
        <v>0</v>
      </c>
      <c r="U865" s="45">
        <f t="shared" si="272"/>
        <v>0</v>
      </c>
      <c r="V865" s="45">
        <f t="shared" si="273"/>
        <v>0</v>
      </c>
      <c r="W865" s="45">
        <f t="shared" si="274"/>
        <v>0</v>
      </c>
      <c r="X865" s="45">
        <f t="shared" si="275"/>
        <v>0</v>
      </c>
      <c r="Y865" s="45">
        <f t="shared" si="276"/>
        <v>0</v>
      </c>
      <c r="Z865" s="45">
        <f t="shared" si="277"/>
        <v>0</v>
      </c>
      <c r="AA865" s="45">
        <f t="shared" si="278"/>
        <v>0</v>
      </c>
      <c r="AB865" s="45">
        <f t="shared" si="279"/>
        <v>0</v>
      </c>
      <c r="AC865" s="45">
        <f t="shared" si="280"/>
        <v>0</v>
      </c>
      <c r="AD865" s="45">
        <f t="shared" si="281"/>
        <v>0</v>
      </c>
      <c r="AE865" s="45">
        <f t="shared" si="282"/>
        <v>0</v>
      </c>
      <c r="AF865" s="45">
        <f t="shared" si="283"/>
        <v>0</v>
      </c>
      <c r="AG865" s="45">
        <f t="shared" si="284"/>
        <v>0</v>
      </c>
      <c r="AH865" s="45">
        <f t="shared" si="285"/>
        <v>0</v>
      </c>
      <c r="AI865" s="45">
        <f t="shared" si="286"/>
        <v>0</v>
      </c>
      <c r="AJ865" s="45">
        <f t="shared" si="287"/>
        <v>0</v>
      </c>
      <c r="AK865" s="45">
        <f t="shared" si="288"/>
        <v>0</v>
      </c>
      <c r="AL865" s="45">
        <f t="shared" si="289"/>
        <v>0</v>
      </c>
      <c r="AM865" s="45">
        <f t="shared" si="290"/>
        <v>0</v>
      </c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  <c r="BF865" s="45"/>
      <c r="BG865" s="45"/>
      <c r="BH865" s="45"/>
      <c r="BI865" s="45"/>
      <c r="BJ865" s="45"/>
      <c r="BK865" s="45"/>
    </row>
    <row r="866" spans="1:63">
      <c r="A866" s="43"/>
      <c r="B866" s="43"/>
      <c r="C866" s="101"/>
      <c r="D866" s="101"/>
      <c r="E866" s="101"/>
      <c r="F866" s="102"/>
      <c r="G866" s="103"/>
      <c r="H866" s="102"/>
      <c r="I866" s="102"/>
      <c r="J866" s="102"/>
      <c r="K866" s="102"/>
      <c r="L866" s="102" t="e">
        <f>IF(J866="WAT",IF(I866="PS","Pumped Storage","Hydro"),VLOOKUP(J866,Instructions!$E$3:$F$42,2,FALSE))</f>
        <v>#N/A</v>
      </c>
      <c r="M866" s="104"/>
      <c r="N866" s="104"/>
      <c r="O866" s="105"/>
      <c r="P866" s="45"/>
      <c r="Q866" s="45"/>
      <c r="R866" s="45">
        <f t="shared" si="271"/>
        <v>0</v>
      </c>
      <c r="S866" s="45">
        <f t="shared" si="292"/>
        <v>0</v>
      </c>
      <c r="T866" s="45">
        <f t="shared" si="292"/>
        <v>0</v>
      </c>
      <c r="U866" s="45">
        <f t="shared" si="272"/>
        <v>0</v>
      </c>
      <c r="V866" s="45">
        <f t="shared" si="273"/>
        <v>0</v>
      </c>
      <c r="W866" s="45">
        <f t="shared" si="274"/>
        <v>0</v>
      </c>
      <c r="X866" s="45">
        <f t="shared" si="275"/>
        <v>0</v>
      </c>
      <c r="Y866" s="45">
        <f t="shared" si="276"/>
        <v>0</v>
      </c>
      <c r="Z866" s="45">
        <f t="shared" si="277"/>
        <v>0</v>
      </c>
      <c r="AA866" s="45">
        <f t="shared" si="278"/>
        <v>0</v>
      </c>
      <c r="AB866" s="45">
        <f t="shared" si="279"/>
        <v>0</v>
      </c>
      <c r="AC866" s="45">
        <f t="shared" si="280"/>
        <v>0</v>
      </c>
      <c r="AD866" s="45">
        <f t="shared" si="281"/>
        <v>0</v>
      </c>
      <c r="AE866" s="45">
        <f t="shared" si="282"/>
        <v>0</v>
      </c>
      <c r="AF866" s="45">
        <f t="shared" si="283"/>
        <v>0</v>
      </c>
      <c r="AG866" s="45">
        <f t="shared" si="284"/>
        <v>0</v>
      </c>
      <c r="AH866" s="45">
        <f t="shared" si="285"/>
        <v>0</v>
      </c>
      <c r="AI866" s="45">
        <f t="shared" si="286"/>
        <v>0</v>
      </c>
      <c r="AJ866" s="45">
        <f t="shared" si="287"/>
        <v>0</v>
      </c>
      <c r="AK866" s="45">
        <f t="shared" si="288"/>
        <v>0</v>
      </c>
      <c r="AL866" s="45">
        <f t="shared" si="289"/>
        <v>0</v>
      </c>
      <c r="AM866" s="45">
        <f t="shared" si="290"/>
        <v>0</v>
      </c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</row>
    <row r="867" spans="1:63">
      <c r="A867" s="43"/>
      <c r="B867" s="43"/>
      <c r="C867" s="101"/>
      <c r="D867" s="101"/>
      <c r="E867" s="101"/>
      <c r="F867" s="102"/>
      <c r="G867" s="103"/>
      <c r="H867" s="102"/>
      <c r="I867" s="102"/>
      <c r="J867" s="102"/>
      <c r="K867" s="102"/>
      <c r="L867" s="102" t="e">
        <f>IF(J867="WAT",IF(I867="PS","Pumped Storage","Hydro"),VLOOKUP(J867,Instructions!$E$3:$F$42,2,FALSE))</f>
        <v>#N/A</v>
      </c>
      <c r="M867" s="104"/>
      <c r="N867" s="104"/>
      <c r="O867" s="105"/>
      <c r="P867" s="45"/>
      <c r="Q867" s="45"/>
      <c r="R867" s="45">
        <f t="shared" si="271"/>
        <v>0</v>
      </c>
      <c r="S867" s="45">
        <f t="shared" si="292"/>
        <v>0</v>
      </c>
      <c r="T867" s="45">
        <f t="shared" si="292"/>
        <v>0</v>
      </c>
      <c r="U867" s="45">
        <f t="shared" si="272"/>
        <v>0</v>
      </c>
      <c r="V867" s="45">
        <f t="shared" si="273"/>
        <v>0</v>
      </c>
      <c r="W867" s="45">
        <f t="shared" si="274"/>
        <v>0</v>
      </c>
      <c r="X867" s="45">
        <f t="shared" si="275"/>
        <v>0</v>
      </c>
      <c r="Y867" s="45">
        <f t="shared" si="276"/>
        <v>0</v>
      </c>
      <c r="Z867" s="45">
        <f t="shared" si="277"/>
        <v>0</v>
      </c>
      <c r="AA867" s="45">
        <f t="shared" si="278"/>
        <v>0</v>
      </c>
      <c r="AB867" s="45">
        <f t="shared" si="279"/>
        <v>0</v>
      </c>
      <c r="AC867" s="45">
        <f t="shared" si="280"/>
        <v>0</v>
      </c>
      <c r="AD867" s="45">
        <f t="shared" si="281"/>
        <v>0</v>
      </c>
      <c r="AE867" s="45">
        <f t="shared" si="282"/>
        <v>0</v>
      </c>
      <c r="AF867" s="45">
        <f t="shared" si="283"/>
        <v>0</v>
      </c>
      <c r="AG867" s="45">
        <f t="shared" si="284"/>
        <v>0</v>
      </c>
      <c r="AH867" s="45">
        <f t="shared" si="285"/>
        <v>0</v>
      </c>
      <c r="AI867" s="45">
        <f t="shared" si="286"/>
        <v>0</v>
      </c>
      <c r="AJ867" s="45">
        <f t="shared" si="287"/>
        <v>0</v>
      </c>
      <c r="AK867" s="45">
        <f t="shared" si="288"/>
        <v>0</v>
      </c>
      <c r="AL867" s="45">
        <f t="shared" si="289"/>
        <v>0</v>
      </c>
      <c r="AM867" s="45">
        <f t="shared" si="290"/>
        <v>0</v>
      </c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</row>
    <row r="868" spans="1:63">
      <c r="A868" s="43"/>
      <c r="B868" s="43"/>
      <c r="C868" s="101"/>
      <c r="D868" s="101"/>
      <c r="E868" s="101"/>
      <c r="F868" s="102"/>
      <c r="G868" s="103"/>
      <c r="H868" s="102"/>
      <c r="I868" s="102"/>
      <c r="J868" s="102"/>
      <c r="K868" s="102"/>
      <c r="L868" s="102" t="e">
        <f>IF(J868="WAT",IF(I868="PS","Pumped Storage","Hydro"),VLOOKUP(J868,Instructions!$E$3:$F$42,2,FALSE))</f>
        <v>#N/A</v>
      </c>
      <c r="M868" s="104"/>
      <c r="N868" s="104"/>
      <c r="O868" s="105"/>
      <c r="P868" s="45"/>
      <c r="Q868" s="45"/>
      <c r="R868" s="45">
        <f t="shared" si="271"/>
        <v>0</v>
      </c>
      <c r="S868" s="45">
        <f t="shared" si="292"/>
        <v>0</v>
      </c>
      <c r="T868" s="45">
        <f t="shared" si="292"/>
        <v>0</v>
      </c>
      <c r="U868" s="45">
        <f t="shared" si="272"/>
        <v>0</v>
      </c>
      <c r="V868" s="45">
        <f t="shared" si="273"/>
        <v>0</v>
      </c>
      <c r="W868" s="45">
        <f t="shared" si="274"/>
        <v>0</v>
      </c>
      <c r="X868" s="45">
        <f t="shared" si="275"/>
        <v>0</v>
      </c>
      <c r="Y868" s="45">
        <f t="shared" si="276"/>
        <v>0</v>
      </c>
      <c r="Z868" s="45">
        <f t="shared" si="277"/>
        <v>0</v>
      </c>
      <c r="AA868" s="45">
        <f t="shared" si="278"/>
        <v>0</v>
      </c>
      <c r="AB868" s="45">
        <f t="shared" si="279"/>
        <v>0</v>
      </c>
      <c r="AC868" s="45">
        <f t="shared" si="280"/>
        <v>0</v>
      </c>
      <c r="AD868" s="45">
        <f t="shared" si="281"/>
        <v>0</v>
      </c>
      <c r="AE868" s="45">
        <f t="shared" si="282"/>
        <v>0</v>
      </c>
      <c r="AF868" s="45">
        <f t="shared" si="283"/>
        <v>0</v>
      </c>
      <c r="AG868" s="45">
        <f t="shared" si="284"/>
        <v>0</v>
      </c>
      <c r="AH868" s="45">
        <f t="shared" si="285"/>
        <v>0</v>
      </c>
      <c r="AI868" s="45">
        <f t="shared" si="286"/>
        <v>0</v>
      </c>
      <c r="AJ868" s="45">
        <f t="shared" si="287"/>
        <v>0</v>
      </c>
      <c r="AK868" s="45">
        <f t="shared" si="288"/>
        <v>0</v>
      </c>
      <c r="AL868" s="45">
        <f t="shared" si="289"/>
        <v>0</v>
      </c>
      <c r="AM868" s="45">
        <f t="shared" si="290"/>
        <v>0</v>
      </c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</row>
    <row r="869" spans="1:63">
      <c r="A869" s="43"/>
      <c r="B869" s="43"/>
      <c r="C869" s="101"/>
      <c r="D869" s="101"/>
      <c r="E869" s="101"/>
      <c r="F869" s="102"/>
      <c r="G869" s="103"/>
      <c r="H869" s="102"/>
      <c r="I869" s="102"/>
      <c r="J869" s="102"/>
      <c r="K869" s="102"/>
      <c r="L869" s="102" t="e">
        <f>IF(J869="WAT",IF(I869="PS","Pumped Storage","Hydro"),VLOOKUP(J869,Instructions!$E$3:$F$42,2,FALSE))</f>
        <v>#N/A</v>
      </c>
      <c r="M869" s="104"/>
      <c r="N869" s="104"/>
      <c r="O869" s="105"/>
      <c r="P869" s="45"/>
      <c r="Q869" s="45"/>
      <c r="R869" s="45">
        <f t="shared" si="271"/>
        <v>0</v>
      </c>
      <c r="S869" s="45">
        <f t="shared" si="292"/>
        <v>0</v>
      </c>
      <c r="T869" s="45">
        <f t="shared" si="292"/>
        <v>0</v>
      </c>
      <c r="U869" s="45">
        <f t="shared" si="272"/>
        <v>0</v>
      </c>
      <c r="V869" s="45">
        <f t="shared" si="273"/>
        <v>0</v>
      </c>
      <c r="W869" s="45">
        <f t="shared" si="274"/>
        <v>0</v>
      </c>
      <c r="X869" s="45">
        <f t="shared" si="275"/>
        <v>0</v>
      </c>
      <c r="Y869" s="45">
        <f t="shared" si="276"/>
        <v>0</v>
      </c>
      <c r="Z869" s="45">
        <f t="shared" si="277"/>
        <v>0</v>
      </c>
      <c r="AA869" s="45">
        <f t="shared" si="278"/>
        <v>0</v>
      </c>
      <c r="AB869" s="45">
        <f t="shared" si="279"/>
        <v>0</v>
      </c>
      <c r="AC869" s="45">
        <f t="shared" si="280"/>
        <v>0</v>
      </c>
      <c r="AD869" s="45">
        <f t="shared" si="281"/>
        <v>0</v>
      </c>
      <c r="AE869" s="45">
        <f t="shared" si="282"/>
        <v>0</v>
      </c>
      <c r="AF869" s="45">
        <f t="shared" si="283"/>
        <v>0</v>
      </c>
      <c r="AG869" s="45">
        <f t="shared" si="284"/>
        <v>0</v>
      </c>
      <c r="AH869" s="45">
        <f t="shared" si="285"/>
        <v>0</v>
      </c>
      <c r="AI869" s="45">
        <f t="shared" si="286"/>
        <v>0</v>
      </c>
      <c r="AJ869" s="45">
        <f t="shared" si="287"/>
        <v>0</v>
      </c>
      <c r="AK869" s="45">
        <f t="shared" si="288"/>
        <v>0</v>
      </c>
      <c r="AL869" s="45">
        <f t="shared" si="289"/>
        <v>0</v>
      </c>
      <c r="AM869" s="45">
        <f t="shared" si="290"/>
        <v>0</v>
      </c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</row>
    <row r="870" spans="1:63">
      <c r="A870" s="43"/>
      <c r="B870" s="43"/>
      <c r="C870" s="101"/>
      <c r="D870" s="101"/>
      <c r="E870" s="101"/>
      <c r="F870" s="102"/>
      <c r="G870" s="103"/>
      <c r="H870" s="102"/>
      <c r="I870" s="102"/>
      <c r="J870" s="102"/>
      <c r="K870" s="102"/>
      <c r="L870" s="102" t="e">
        <f>IF(J870="WAT",IF(I870="PS","Pumped Storage","Hydro"),VLOOKUP(J870,Instructions!$E$3:$F$42,2,FALSE))</f>
        <v>#N/A</v>
      </c>
      <c r="M870" s="104"/>
      <c r="N870" s="104"/>
      <c r="O870" s="105"/>
      <c r="P870" s="45"/>
      <c r="Q870" s="45"/>
      <c r="R870" s="45">
        <f t="shared" si="271"/>
        <v>0</v>
      </c>
      <c r="S870" s="45">
        <f t="shared" si="292"/>
        <v>0</v>
      </c>
      <c r="T870" s="45">
        <f t="shared" si="292"/>
        <v>0</v>
      </c>
      <c r="U870" s="45">
        <f t="shared" si="272"/>
        <v>0</v>
      </c>
      <c r="V870" s="45">
        <f t="shared" si="273"/>
        <v>0</v>
      </c>
      <c r="W870" s="45">
        <f t="shared" si="274"/>
        <v>0</v>
      </c>
      <c r="X870" s="45">
        <f t="shared" si="275"/>
        <v>0</v>
      </c>
      <c r="Y870" s="45">
        <f t="shared" si="276"/>
        <v>0</v>
      </c>
      <c r="Z870" s="45">
        <f t="shared" si="277"/>
        <v>0</v>
      </c>
      <c r="AA870" s="45">
        <f t="shared" si="278"/>
        <v>0</v>
      </c>
      <c r="AB870" s="45">
        <f t="shared" si="279"/>
        <v>0</v>
      </c>
      <c r="AC870" s="45">
        <f t="shared" si="280"/>
        <v>0</v>
      </c>
      <c r="AD870" s="45">
        <f t="shared" si="281"/>
        <v>0</v>
      </c>
      <c r="AE870" s="45">
        <f t="shared" si="282"/>
        <v>0</v>
      </c>
      <c r="AF870" s="45">
        <f t="shared" si="283"/>
        <v>0</v>
      </c>
      <c r="AG870" s="45">
        <f t="shared" si="284"/>
        <v>0</v>
      </c>
      <c r="AH870" s="45">
        <f t="shared" si="285"/>
        <v>0</v>
      </c>
      <c r="AI870" s="45">
        <f t="shared" si="286"/>
        <v>0</v>
      </c>
      <c r="AJ870" s="45">
        <f t="shared" si="287"/>
        <v>0</v>
      </c>
      <c r="AK870" s="45">
        <f t="shared" si="288"/>
        <v>0</v>
      </c>
      <c r="AL870" s="45">
        <f t="shared" si="289"/>
        <v>0</v>
      </c>
      <c r="AM870" s="45">
        <f t="shared" si="290"/>
        <v>0</v>
      </c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  <c r="BF870" s="45"/>
      <c r="BG870" s="45"/>
      <c r="BH870" s="45"/>
      <c r="BI870" s="45"/>
      <c r="BJ870" s="45"/>
      <c r="BK870" s="45"/>
    </row>
    <row r="871" spans="1:63">
      <c r="A871" s="43"/>
      <c r="B871" s="43"/>
      <c r="C871" s="101"/>
      <c r="D871" s="101"/>
      <c r="E871" s="101"/>
      <c r="F871" s="102"/>
      <c r="G871" s="103"/>
      <c r="H871" s="102"/>
      <c r="I871" s="102"/>
      <c r="J871" s="102"/>
      <c r="K871" s="102"/>
      <c r="L871" s="102" t="e">
        <f>IF(J871="WAT",IF(I871="PS","Pumped Storage","Hydro"),VLOOKUP(J871,Instructions!$E$3:$F$42,2,FALSE))</f>
        <v>#N/A</v>
      </c>
      <c r="M871" s="104"/>
      <c r="N871" s="104"/>
      <c r="O871" s="105"/>
      <c r="P871" s="45"/>
      <c r="Q871" s="45"/>
      <c r="R871" s="45">
        <f t="shared" si="271"/>
        <v>0</v>
      </c>
      <c r="S871" s="45">
        <f t="shared" si="292"/>
        <v>0</v>
      </c>
      <c r="T871" s="45">
        <f t="shared" si="292"/>
        <v>0</v>
      </c>
      <c r="U871" s="45">
        <f t="shared" si="272"/>
        <v>0</v>
      </c>
      <c r="V871" s="45">
        <f t="shared" si="273"/>
        <v>0</v>
      </c>
      <c r="W871" s="45">
        <f t="shared" si="274"/>
        <v>0</v>
      </c>
      <c r="X871" s="45">
        <f t="shared" si="275"/>
        <v>0</v>
      </c>
      <c r="Y871" s="45">
        <f t="shared" si="276"/>
        <v>0</v>
      </c>
      <c r="Z871" s="45">
        <f t="shared" si="277"/>
        <v>0</v>
      </c>
      <c r="AA871" s="45">
        <f t="shared" si="278"/>
        <v>0</v>
      </c>
      <c r="AB871" s="45">
        <f t="shared" si="279"/>
        <v>0</v>
      </c>
      <c r="AC871" s="45">
        <f t="shared" si="280"/>
        <v>0</v>
      </c>
      <c r="AD871" s="45">
        <f t="shared" si="281"/>
        <v>0</v>
      </c>
      <c r="AE871" s="45">
        <f t="shared" si="282"/>
        <v>0</v>
      </c>
      <c r="AF871" s="45">
        <f t="shared" si="283"/>
        <v>0</v>
      </c>
      <c r="AG871" s="45">
        <f t="shared" si="284"/>
        <v>0</v>
      </c>
      <c r="AH871" s="45">
        <f t="shared" si="285"/>
        <v>0</v>
      </c>
      <c r="AI871" s="45">
        <f t="shared" si="286"/>
        <v>0</v>
      </c>
      <c r="AJ871" s="45">
        <f t="shared" si="287"/>
        <v>0</v>
      </c>
      <c r="AK871" s="45">
        <f t="shared" si="288"/>
        <v>0</v>
      </c>
      <c r="AL871" s="45">
        <f t="shared" si="289"/>
        <v>0</v>
      </c>
      <c r="AM871" s="45">
        <f t="shared" si="290"/>
        <v>0</v>
      </c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</row>
    <row r="872" spans="1:63">
      <c r="A872" s="43"/>
      <c r="B872" s="43"/>
      <c r="C872" s="101"/>
      <c r="D872" s="101"/>
      <c r="E872" s="101"/>
      <c r="F872" s="102"/>
      <c r="G872" s="103"/>
      <c r="H872" s="102"/>
      <c r="I872" s="102"/>
      <c r="J872" s="102"/>
      <c r="K872" s="102"/>
      <c r="L872" s="102" t="e">
        <f>IF(J872="WAT",IF(I872="PS","Pumped Storage","Hydro"),VLOOKUP(J872,Instructions!$E$3:$F$42,2,FALSE))</f>
        <v>#N/A</v>
      </c>
      <c r="M872" s="104"/>
      <c r="N872" s="104"/>
      <c r="O872" s="105"/>
      <c r="P872" s="45"/>
      <c r="Q872" s="45"/>
      <c r="R872" s="45">
        <f t="shared" si="271"/>
        <v>0</v>
      </c>
      <c r="S872" s="45">
        <f t="shared" si="292"/>
        <v>0</v>
      </c>
      <c r="T872" s="45">
        <f t="shared" si="292"/>
        <v>0</v>
      </c>
      <c r="U872" s="45">
        <f t="shared" si="272"/>
        <v>0</v>
      </c>
      <c r="V872" s="45">
        <f t="shared" si="273"/>
        <v>0</v>
      </c>
      <c r="W872" s="45">
        <f t="shared" si="274"/>
        <v>0</v>
      </c>
      <c r="X872" s="45">
        <f t="shared" si="275"/>
        <v>0</v>
      </c>
      <c r="Y872" s="45">
        <f t="shared" si="276"/>
        <v>0</v>
      </c>
      <c r="Z872" s="45">
        <f t="shared" si="277"/>
        <v>0</v>
      </c>
      <c r="AA872" s="45">
        <f t="shared" si="278"/>
        <v>0</v>
      </c>
      <c r="AB872" s="45">
        <f t="shared" si="279"/>
        <v>0</v>
      </c>
      <c r="AC872" s="45">
        <f t="shared" si="280"/>
        <v>0</v>
      </c>
      <c r="AD872" s="45">
        <f t="shared" si="281"/>
        <v>0</v>
      </c>
      <c r="AE872" s="45">
        <f t="shared" si="282"/>
        <v>0</v>
      </c>
      <c r="AF872" s="45">
        <f t="shared" si="283"/>
        <v>0</v>
      </c>
      <c r="AG872" s="45">
        <f t="shared" si="284"/>
        <v>0</v>
      </c>
      <c r="AH872" s="45">
        <f t="shared" si="285"/>
        <v>0</v>
      </c>
      <c r="AI872" s="45">
        <f t="shared" si="286"/>
        <v>0</v>
      </c>
      <c r="AJ872" s="45">
        <f t="shared" si="287"/>
        <v>0</v>
      </c>
      <c r="AK872" s="45">
        <f t="shared" si="288"/>
        <v>0</v>
      </c>
      <c r="AL872" s="45">
        <f t="shared" si="289"/>
        <v>0</v>
      </c>
      <c r="AM872" s="45">
        <f t="shared" si="290"/>
        <v>0</v>
      </c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</row>
    <row r="873" spans="1:63">
      <c r="A873" s="43"/>
      <c r="B873" s="43"/>
      <c r="C873" s="101"/>
      <c r="D873" s="101"/>
      <c r="E873" s="101"/>
      <c r="F873" s="102"/>
      <c r="G873" s="103"/>
      <c r="H873" s="102"/>
      <c r="I873" s="102"/>
      <c r="J873" s="102"/>
      <c r="K873" s="102"/>
      <c r="L873" s="102" t="e">
        <f>IF(J873="WAT",IF(I873="PS","Pumped Storage","Hydro"),VLOOKUP(J873,Instructions!$E$3:$F$42,2,FALSE))</f>
        <v>#N/A</v>
      </c>
      <c r="M873" s="104"/>
      <c r="N873" s="104"/>
      <c r="O873" s="105"/>
      <c r="P873" s="45"/>
      <c r="Q873" s="45"/>
      <c r="R873" s="45">
        <f t="shared" si="271"/>
        <v>0</v>
      </c>
      <c r="S873" s="45">
        <f t="shared" si="292"/>
        <v>0</v>
      </c>
      <c r="T873" s="45">
        <f t="shared" si="292"/>
        <v>0</v>
      </c>
      <c r="U873" s="45">
        <f t="shared" si="272"/>
        <v>0</v>
      </c>
      <c r="V873" s="45">
        <f t="shared" si="273"/>
        <v>0</v>
      </c>
      <c r="W873" s="45">
        <f t="shared" si="274"/>
        <v>0</v>
      </c>
      <c r="X873" s="45">
        <f t="shared" si="275"/>
        <v>0</v>
      </c>
      <c r="Y873" s="45">
        <f t="shared" si="276"/>
        <v>0</v>
      </c>
      <c r="Z873" s="45">
        <f t="shared" si="277"/>
        <v>0</v>
      </c>
      <c r="AA873" s="45">
        <f t="shared" si="278"/>
        <v>0</v>
      </c>
      <c r="AB873" s="45">
        <f t="shared" si="279"/>
        <v>0</v>
      </c>
      <c r="AC873" s="45">
        <f t="shared" si="280"/>
        <v>0</v>
      </c>
      <c r="AD873" s="45">
        <f t="shared" si="281"/>
        <v>0</v>
      </c>
      <c r="AE873" s="45">
        <f t="shared" si="282"/>
        <v>0</v>
      </c>
      <c r="AF873" s="45">
        <f t="shared" si="283"/>
        <v>0</v>
      </c>
      <c r="AG873" s="45">
        <f t="shared" si="284"/>
        <v>0</v>
      </c>
      <c r="AH873" s="45">
        <f t="shared" si="285"/>
        <v>0</v>
      </c>
      <c r="AI873" s="45">
        <f t="shared" si="286"/>
        <v>0</v>
      </c>
      <c r="AJ873" s="45">
        <f t="shared" si="287"/>
        <v>0</v>
      </c>
      <c r="AK873" s="45">
        <f t="shared" si="288"/>
        <v>0</v>
      </c>
      <c r="AL873" s="45">
        <f t="shared" si="289"/>
        <v>0</v>
      </c>
      <c r="AM873" s="45">
        <f t="shared" si="290"/>
        <v>0</v>
      </c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</row>
    <row r="874" spans="1:63">
      <c r="A874" s="43"/>
      <c r="B874" s="43"/>
      <c r="C874" s="101"/>
      <c r="D874" s="101"/>
      <c r="E874" s="101"/>
      <c r="F874" s="102"/>
      <c r="G874" s="103"/>
      <c r="H874" s="102"/>
      <c r="I874" s="102"/>
      <c r="J874" s="102"/>
      <c r="K874" s="102"/>
      <c r="L874" s="102" t="e">
        <f>IF(J874="WAT",IF(I874="PS","Pumped Storage","Hydro"),VLOOKUP(J874,Instructions!$E$3:$F$42,2,FALSE))</f>
        <v>#N/A</v>
      </c>
      <c r="M874" s="104"/>
      <c r="N874" s="104"/>
      <c r="O874" s="105"/>
      <c r="P874" s="45"/>
      <c r="Q874" s="45"/>
      <c r="R874" s="45">
        <f t="shared" si="271"/>
        <v>0</v>
      </c>
      <c r="S874" s="45">
        <f t="shared" si="292"/>
        <v>0</v>
      </c>
      <c r="T874" s="45">
        <f t="shared" si="292"/>
        <v>0</v>
      </c>
      <c r="U874" s="45">
        <f t="shared" si="272"/>
        <v>0</v>
      </c>
      <c r="V874" s="45">
        <f t="shared" si="273"/>
        <v>0</v>
      </c>
      <c r="W874" s="45">
        <f t="shared" si="274"/>
        <v>0</v>
      </c>
      <c r="X874" s="45">
        <f t="shared" si="275"/>
        <v>0</v>
      </c>
      <c r="Y874" s="45">
        <f t="shared" si="276"/>
        <v>0</v>
      </c>
      <c r="Z874" s="45">
        <f t="shared" si="277"/>
        <v>0</v>
      </c>
      <c r="AA874" s="45">
        <f t="shared" si="278"/>
        <v>0</v>
      </c>
      <c r="AB874" s="45">
        <f t="shared" si="279"/>
        <v>0</v>
      </c>
      <c r="AC874" s="45">
        <f t="shared" si="280"/>
        <v>0</v>
      </c>
      <c r="AD874" s="45">
        <f t="shared" si="281"/>
        <v>0</v>
      </c>
      <c r="AE874" s="45">
        <f t="shared" si="282"/>
        <v>0</v>
      </c>
      <c r="AF874" s="45">
        <f t="shared" si="283"/>
        <v>0</v>
      </c>
      <c r="AG874" s="45">
        <f t="shared" si="284"/>
        <v>0</v>
      </c>
      <c r="AH874" s="45">
        <f t="shared" si="285"/>
        <v>0</v>
      </c>
      <c r="AI874" s="45">
        <f t="shared" si="286"/>
        <v>0</v>
      </c>
      <c r="AJ874" s="45">
        <f t="shared" si="287"/>
        <v>0</v>
      </c>
      <c r="AK874" s="45">
        <f t="shared" si="288"/>
        <v>0</v>
      </c>
      <c r="AL874" s="45">
        <f t="shared" si="289"/>
        <v>0</v>
      </c>
      <c r="AM874" s="45">
        <f t="shared" si="290"/>
        <v>0</v>
      </c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</row>
    <row r="875" spans="1:63">
      <c r="A875" s="43"/>
      <c r="B875" s="43"/>
      <c r="C875" s="101"/>
      <c r="D875" s="101"/>
      <c r="E875" s="101"/>
      <c r="F875" s="102"/>
      <c r="G875" s="103"/>
      <c r="H875" s="102"/>
      <c r="I875" s="102"/>
      <c r="J875" s="102"/>
      <c r="K875" s="102"/>
      <c r="L875" s="102" t="e">
        <f>IF(J875="WAT",IF(I875="PS","Pumped Storage","Hydro"),VLOOKUP(J875,Instructions!$E$3:$F$42,2,FALSE))</f>
        <v>#N/A</v>
      </c>
      <c r="M875" s="104"/>
      <c r="N875" s="104"/>
      <c r="O875" s="105"/>
      <c r="P875" s="45"/>
      <c r="Q875" s="45"/>
      <c r="R875" s="45">
        <f t="shared" si="271"/>
        <v>0</v>
      </c>
      <c r="S875" s="45">
        <f t="shared" si="292"/>
        <v>0</v>
      </c>
      <c r="T875" s="45">
        <f t="shared" si="292"/>
        <v>0</v>
      </c>
      <c r="U875" s="45">
        <f t="shared" si="272"/>
        <v>0</v>
      </c>
      <c r="V875" s="45">
        <f t="shared" si="273"/>
        <v>0</v>
      </c>
      <c r="W875" s="45">
        <f t="shared" si="274"/>
        <v>0</v>
      </c>
      <c r="X875" s="45">
        <f t="shared" si="275"/>
        <v>0</v>
      </c>
      <c r="Y875" s="45">
        <f t="shared" si="276"/>
        <v>0</v>
      </c>
      <c r="Z875" s="45">
        <f t="shared" si="277"/>
        <v>0</v>
      </c>
      <c r="AA875" s="45">
        <f t="shared" si="278"/>
        <v>0</v>
      </c>
      <c r="AB875" s="45">
        <f t="shared" si="279"/>
        <v>0</v>
      </c>
      <c r="AC875" s="45">
        <f t="shared" si="280"/>
        <v>0</v>
      </c>
      <c r="AD875" s="45">
        <f t="shared" si="281"/>
        <v>0</v>
      </c>
      <c r="AE875" s="45">
        <f t="shared" si="282"/>
        <v>0</v>
      </c>
      <c r="AF875" s="45">
        <f t="shared" si="283"/>
        <v>0</v>
      </c>
      <c r="AG875" s="45">
        <f t="shared" si="284"/>
        <v>0</v>
      </c>
      <c r="AH875" s="45">
        <f t="shared" si="285"/>
        <v>0</v>
      </c>
      <c r="AI875" s="45">
        <f t="shared" si="286"/>
        <v>0</v>
      </c>
      <c r="AJ875" s="45">
        <f t="shared" si="287"/>
        <v>0</v>
      </c>
      <c r="AK875" s="45">
        <f t="shared" si="288"/>
        <v>0</v>
      </c>
      <c r="AL875" s="45">
        <f t="shared" si="289"/>
        <v>0</v>
      </c>
      <c r="AM875" s="45">
        <f t="shared" si="290"/>
        <v>0</v>
      </c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</row>
    <row r="876" spans="1:63">
      <c r="A876" s="43"/>
      <c r="B876" s="43"/>
      <c r="C876" s="101"/>
      <c r="D876" s="101"/>
      <c r="E876" s="101"/>
      <c r="F876" s="102"/>
      <c r="G876" s="103"/>
      <c r="H876" s="102"/>
      <c r="I876" s="102"/>
      <c r="J876" s="102"/>
      <c r="K876" s="102"/>
      <c r="L876" s="102" t="e">
        <f>IF(J876="WAT",IF(I876="PS","Pumped Storage","Hydro"),VLOOKUP(J876,Instructions!$E$3:$F$42,2,FALSE))</f>
        <v>#N/A</v>
      </c>
      <c r="M876" s="104"/>
      <c r="N876" s="104"/>
      <c r="O876" s="105"/>
      <c r="P876" s="45"/>
      <c r="Q876" s="45"/>
      <c r="R876" s="45">
        <f t="shared" si="271"/>
        <v>0</v>
      </c>
      <c r="S876" s="45">
        <f t="shared" si="292"/>
        <v>0</v>
      </c>
      <c r="T876" s="45">
        <f t="shared" si="292"/>
        <v>0</v>
      </c>
      <c r="U876" s="45">
        <f t="shared" si="272"/>
        <v>0</v>
      </c>
      <c r="V876" s="45">
        <f t="shared" si="273"/>
        <v>0</v>
      </c>
      <c r="W876" s="45">
        <f t="shared" si="274"/>
        <v>0</v>
      </c>
      <c r="X876" s="45">
        <f t="shared" si="275"/>
        <v>0</v>
      </c>
      <c r="Y876" s="45">
        <f t="shared" si="276"/>
        <v>0</v>
      </c>
      <c r="Z876" s="45">
        <f t="shared" si="277"/>
        <v>0</v>
      </c>
      <c r="AA876" s="45">
        <f t="shared" si="278"/>
        <v>0</v>
      </c>
      <c r="AB876" s="45">
        <f t="shared" si="279"/>
        <v>0</v>
      </c>
      <c r="AC876" s="45">
        <f t="shared" si="280"/>
        <v>0</v>
      </c>
      <c r="AD876" s="45">
        <f t="shared" si="281"/>
        <v>0</v>
      </c>
      <c r="AE876" s="45">
        <f t="shared" si="282"/>
        <v>0</v>
      </c>
      <c r="AF876" s="45">
        <f t="shared" si="283"/>
        <v>0</v>
      </c>
      <c r="AG876" s="45">
        <f t="shared" si="284"/>
        <v>0</v>
      </c>
      <c r="AH876" s="45">
        <f t="shared" si="285"/>
        <v>0</v>
      </c>
      <c r="AI876" s="45">
        <f t="shared" si="286"/>
        <v>0</v>
      </c>
      <c r="AJ876" s="45">
        <f t="shared" si="287"/>
        <v>0</v>
      </c>
      <c r="AK876" s="45">
        <f t="shared" si="288"/>
        <v>0</v>
      </c>
      <c r="AL876" s="45">
        <f t="shared" si="289"/>
        <v>0</v>
      </c>
      <c r="AM876" s="45">
        <f t="shared" si="290"/>
        <v>0</v>
      </c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</row>
    <row r="877" spans="1:63">
      <c r="A877" s="43"/>
      <c r="B877" s="43"/>
      <c r="C877" s="101"/>
      <c r="D877" s="101"/>
      <c r="E877" s="101"/>
      <c r="F877" s="102"/>
      <c r="G877" s="103"/>
      <c r="H877" s="102"/>
      <c r="I877" s="102"/>
      <c r="J877" s="102"/>
      <c r="K877" s="102"/>
      <c r="L877" s="102" t="e">
        <f>IF(J877="WAT",IF(I877="PS","Pumped Storage","Hydro"),VLOOKUP(J877,Instructions!$E$3:$F$42,2,FALSE))</f>
        <v>#N/A</v>
      </c>
      <c r="M877" s="104"/>
      <c r="N877" s="104"/>
      <c r="O877" s="105"/>
      <c r="P877" s="45"/>
      <c r="Q877" s="45"/>
      <c r="R877" s="45">
        <f t="shared" si="271"/>
        <v>0</v>
      </c>
      <c r="S877" s="45">
        <f t="shared" si="292"/>
        <v>0</v>
      </c>
      <c r="T877" s="45">
        <f t="shared" si="292"/>
        <v>0</v>
      </c>
      <c r="U877" s="45">
        <f t="shared" si="272"/>
        <v>0</v>
      </c>
      <c r="V877" s="45">
        <f t="shared" si="273"/>
        <v>0</v>
      </c>
      <c r="W877" s="45">
        <f t="shared" si="274"/>
        <v>0</v>
      </c>
      <c r="X877" s="45">
        <f t="shared" si="275"/>
        <v>0</v>
      </c>
      <c r="Y877" s="45">
        <f t="shared" si="276"/>
        <v>0</v>
      </c>
      <c r="Z877" s="45">
        <f t="shared" si="277"/>
        <v>0</v>
      </c>
      <c r="AA877" s="45">
        <f t="shared" si="278"/>
        <v>0</v>
      </c>
      <c r="AB877" s="45">
        <f t="shared" si="279"/>
        <v>0</v>
      </c>
      <c r="AC877" s="45">
        <f t="shared" si="280"/>
        <v>0</v>
      </c>
      <c r="AD877" s="45">
        <f t="shared" si="281"/>
        <v>0</v>
      </c>
      <c r="AE877" s="45">
        <f t="shared" si="282"/>
        <v>0</v>
      </c>
      <c r="AF877" s="45">
        <f t="shared" si="283"/>
        <v>0</v>
      </c>
      <c r="AG877" s="45">
        <f t="shared" si="284"/>
        <v>0</v>
      </c>
      <c r="AH877" s="45">
        <f t="shared" si="285"/>
        <v>0</v>
      </c>
      <c r="AI877" s="45">
        <f t="shared" si="286"/>
        <v>0</v>
      </c>
      <c r="AJ877" s="45">
        <f t="shared" si="287"/>
        <v>0</v>
      </c>
      <c r="AK877" s="45">
        <f t="shared" si="288"/>
        <v>0</v>
      </c>
      <c r="AL877" s="45">
        <f t="shared" si="289"/>
        <v>0</v>
      </c>
      <c r="AM877" s="45">
        <f t="shared" si="290"/>
        <v>0</v>
      </c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</row>
    <row r="878" spans="1:63">
      <c r="A878" s="43"/>
      <c r="B878" s="43"/>
      <c r="C878" s="101"/>
      <c r="D878" s="101"/>
      <c r="E878" s="101"/>
      <c r="F878" s="102"/>
      <c r="G878" s="103"/>
      <c r="H878" s="102"/>
      <c r="I878" s="102"/>
      <c r="J878" s="102"/>
      <c r="K878" s="102"/>
      <c r="L878" s="102" t="e">
        <f>IF(J878="WAT",IF(I878="PS","Pumped Storage","Hydro"),VLOOKUP(J878,Instructions!$E$3:$F$42,2,FALSE))</f>
        <v>#N/A</v>
      </c>
      <c r="M878" s="104"/>
      <c r="N878" s="104"/>
      <c r="O878" s="105"/>
      <c r="P878" s="45"/>
      <c r="Q878" s="45"/>
      <c r="R878" s="45">
        <f t="shared" si="271"/>
        <v>0</v>
      </c>
      <c r="S878" s="45">
        <f t="shared" si="292"/>
        <v>0</v>
      </c>
      <c r="T878" s="45">
        <f t="shared" si="292"/>
        <v>0</v>
      </c>
      <c r="U878" s="45">
        <f t="shared" si="272"/>
        <v>0</v>
      </c>
      <c r="V878" s="45">
        <f t="shared" si="273"/>
        <v>0</v>
      </c>
      <c r="W878" s="45">
        <f t="shared" si="274"/>
        <v>0</v>
      </c>
      <c r="X878" s="45">
        <f t="shared" si="275"/>
        <v>0</v>
      </c>
      <c r="Y878" s="45">
        <f t="shared" si="276"/>
        <v>0</v>
      </c>
      <c r="Z878" s="45">
        <f t="shared" si="277"/>
        <v>0</v>
      </c>
      <c r="AA878" s="45">
        <f t="shared" si="278"/>
        <v>0</v>
      </c>
      <c r="AB878" s="45">
        <f t="shared" si="279"/>
        <v>0</v>
      </c>
      <c r="AC878" s="45">
        <f t="shared" si="280"/>
        <v>0</v>
      </c>
      <c r="AD878" s="45">
        <f t="shared" si="281"/>
        <v>0</v>
      </c>
      <c r="AE878" s="45">
        <f t="shared" si="282"/>
        <v>0</v>
      </c>
      <c r="AF878" s="45">
        <f t="shared" si="283"/>
        <v>0</v>
      </c>
      <c r="AG878" s="45">
        <f t="shared" si="284"/>
        <v>0</v>
      </c>
      <c r="AH878" s="45">
        <f t="shared" si="285"/>
        <v>0</v>
      </c>
      <c r="AI878" s="45">
        <f t="shared" si="286"/>
        <v>0</v>
      </c>
      <c r="AJ878" s="45">
        <f t="shared" si="287"/>
        <v>0</v>
      </c>
      <c r="AK878" s="45">
        <f t="shared" si="288"/>
        <v>0</v>
      </c>
      <c r="AL878" s="45">
        <f t="shared" si="289"/>
        <v>0</v>
      </c>
      <c r="AM878" s="45">
        <f t="shared" si="290"/>
        <v>0</v>
      </c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  <c r="BF878" s="45"/>
      <c r="BG878" s="45"/>
      <c r="BH878" s="45"/>
      <c r="BI878" s="45"/>
      <c r="BJ878" s="45"/>
      <c r="BK878" s="45"/>
    </row>
    <row r="879" spans="1:63">
      <c r="A879" s="43"/>
      <c r="B879" s="43"/>
      <c r="C879" s="101"/>
      <c r="D879" s="101"/>
      <c r="E879" s="101"/>
      <c r="F879" s="102"/>
      <c r="G879" s="103"/>
      <c r="H879" s="102"/>
      <c r="I879" s="102"/>
      <c r="J879" s="102"/>
      <c r="K879" s="102"/>
      <c r="L879" s="102" t="e">
        <f>IF(J879="WAT",IF(I879="PS","Pumped Storage","Hydro"),VLOOKUP(J879,Instructions!$E$3:$F$42,2,FALSE))</f>
        <v>#N/A</v>
      </c>
      <c r="M879" s="104"/>
      <c r="N879" s="104"/>
      <c r="O879" s="105"/>
      <c r="P879" s="45"/>
      <c r="Q879" s="45"/>
      <c r="R879" s="45">
        <f t="shared" si="271"/>
        <v>0</v>
      </c>
      <c r="S879" s="45">
        <f t="shared" si="292"/>
        <v>0</v>
      </c>
      <c r="T879" s="45">
        <f t="shared" si="292"/>
        <v>0</v>
      </c>
      <c r="U879" s="45">
        <f t="shared" si="272"/>
        <v>0</v>
      </c>
      <c r="V879" s="45">
        <f t="shared" si="273"/>
        <v>0</v>
      </c>
      <c r="W879" s="45">
        <f t="shared" si="274"/>
        <v>0</v>
      </c>
      <c r="X879" s="45">
        <f t="shared" si="275"/>
        <v>0</v>
      </c>
      <c r="Y879" s="45">
        <f t="shared" si="276"/>
        <v>0</v>
      </c>
      <c r="Z879" s="45">
        <f t="shared" si="277"/>
        <v>0</v>
      </c>
      <c r="AA879" s="45">
        <f t="shared" si="278"/>
        <v>0</v>
      </c>
      <c r="AB879" s="45">
        <f t="shared" si="279"/>
        <v>0</v>
      </c>
      <c r="AC879" s="45">
        <f t="shared" si="280"/>
        <v>0</v>
      </c>
      <c r="AD879" s="45">
        <f t="shared" si="281"/>
        <v>0</v>
      </c>
      <c r="AE879" s="45">
        <f t="shared" si="282"/>
        <v>0</v>
      </c>
      <c r="AF879" s="45">
        <f t="shared" si="283"/>
        <v>0</v>
      </c>
      <c r="AG879" s="45">
        <f t="shared" si="284"/>
        <v>0</v>
      </c>
      <c r="AH879" s="45">
        <f t="shared" si="285"/>
        <v>0</v>
      </c>
      <c r="AI879" s="45">
        <f t="shared" si="286"/>
        <v>0</v>
      </c>
      <c r="AJ879" s="45">
        <f t="shared" si="287"/>
        <v>0</v>
      </c>
      <c r="AK879" s="45">
        <f t="shared" si="288"/>
        <v>0</v>
      </c>
      <c r="AL879" s="45">
        <f t="shared" si="289"/>
        <v>0</v>
      </c>
      <c r="AM879" s="45">
        <f t="shared" si="290"/>
        <v>0</v>
      </c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</row>
    <row r="880" spans="1:63">
      <c r="A880" s="43"/>
      <c r="B880" s="43"/>
      <c r="C880" s="101"/>
      <c r="D880" s="101"/>
      <c r="E880" s="101"/>
      <c r="F880" s="102"/>
      <c r="G880" s="103"/>
      <c r="H880" s="102"/>
      <c r="I880" s="102"/>
      <c r="J880" s="102"/>
      <c r="K880" s="102"/>
      <c r="L880" s="102" t="e">
        <f>IF(J880="WAT",IF(I880="PS","Pumped Storage","Hydro"),VLOOKUP(J880,Instructions!$E$3:$F$42,2,FALSE))</f>
        <v>#N/A</v>
      </c>
      <c r="M880" s="104"/>
      <c r="N880" s="104"/>
      <c r="O880" s="105"/>
      <c r="P880" s="45"/>
      <c r="Q880" s="45"/>
      <c r="R880" s="45">
        <f t="shared" si="271"/>
        <v>0</v>
      </c>
      <c r="S880" s="45">
        <f t="shared" si="292"/>
        <v>0</v>
      </c>
      <c r="T880" s="45">
        <f t="shared" si="292"/>
        <v>0</v>
      </c>
      <c r="U880" s="45">
        <f t="shared" si="272"/>
        <v>0</v>
      </c>
      <c r="V880" s="45">
        <f t="shared" si="273"/>
        <v>0</v>
      </c>
      <c r="W880" s="45">
        <f t="shared" si="274"/>
        <v>0</v>
      </c>
      <c r="X880" s="45">
        <f t="shared" si="275"/>
        <v>0</v>
      </c>
      <c r="Y880" s="45">
        <f t="shared" si="276"/>
        <v>0</v>
      </c>
      <c r="Z880" s="45">
        <f t="shared" si="277"/>
        <v>0</v>
      </c>
      <c r="AA880" s="45">
        <f t="shared" si="278"/>
        <v>0</v>
      </c>
      <c r="AB880" s="45">
        <f t="shared" si="279"/>
        <v>0</v>
      </c>
      <c r="AC880" s="45">
        <f t="shared" si="280"/>
        <v>0</v>
      </c>
      <c r="AD880" s="45">
        <f t="shared" si="281"/>
        <v>0</v>
      </c>
      <c r="AE880" s="45">
        <f t="shared" si="282"/>
        <v>0</v>
      </c>
      <c r="AF880" s="45">
        <f t="shared" si="283"/>
        <v>0</v>
      </c>
      <c r="AG880" s="45">
        <f t="shared" si="284"/>
        <v>0</v>
      </c>
      <c r="AH880" s="45">
        <f t="shared" si="285"/>
        <v>0</v>
      </c>
      <c r="AI880" s="45">
        <f t="shared" si="286"/>
        <v>0</v>
      </c>
      <c r="AJ880" s="45">
        <f t="shared" si="287"/>
        <v>0</v>
      </c>
      <c r="AK880" s="45">
        <f t="shared" si="288"/>
        <v>0</v>
      </c>
      <c r="AL880" s="45">
        <f t="shared" si="289"/>
        <v>0</v>
      </c>
      <c r="AM880" s="45">
        <f t="shared" si="290"/>
        <v>0</v>
      </c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</row>
    <row r="881" spans="1:63">
      <c r="A881" s="43"/>
      <c r="B881" s="43"/>
      <c r="C881" s="101"/>
      <c r="D881" s="101"/>
      <c r="E881" s="101"/>
      <c r="F881" s="102"/>
      <c r="G881" s="103"/>
      <c r="H881" s="102"/>
      <c r="I881" s="102"/>
      <c r="J881" s="102"/>
      <c r="K881" s="102"/>
      <c r="L881" s="102" t="e">
        <f>IF(J881="WAT",IF(I881="PS","Pumped Storage","Hydro"),VLOOKUP(J881,Instructions!$E$3:$F$42,2,FALSE))</f>
        <v>#N/A</v>
      </c>
      <c r="M881" s="104"/>
      <c r="N881" s="104"/>
      <c r="O881" s="105"/>
      <c r="P881" s="45"/>
      <c r="Q881" s="45"/>
      <c r="R881" s="45">
        <f t="shared" si="271"/>
        <v>0</v>
      </c>
      <c r="S881" s="45">
        <f t="shared" si="292"/>
        <v>0</v>
      </c>
      <c r="T881" s="45">
        <f t="shared" si="292"/>
        <v>0</v>
      </c>
      <c r="U881" s="45">
        <f t="shared" si="272"/>
        <v>0</v>
      </c>
      <c r="V881" s="45">
        <f t="shared" si="273"/>
        <v>0</v>
      </c>
      <c r="W881" s="45">
        <f t="shared" si="274"/>
        <v>0</v>
      </c>
      <c r="X881" s="45">
        <f t="shared" si="275"/>
        <v>0</v>
      </c>
      <c r="Y881" s="45">
        <f t="shared" si="276"/>
        <v>0</v>
      </c>
      <c r="Z881" s="45">
        <f t="shared" si="277"/>
        <v>0</v>
      </c>
      <c r="AA881" s="45">
        <f t="shared" si="278"/>
        <v>0</v>
      </c>
      <c r="AB881" s="45">
        <f t="shared" si="279"/>
        <v>0</v>
      </c>
      <c r="AC881" s="45">
        <f t="shared" si="280"/>
        <v>0</v>
      </c>
      <c r="AD881" s="45">
        <f t="shared" si="281"/>
        <v>0</v>
      </c>
      <c r="AE881" s="45">
        <f t="shared" si="282"/>
        <v>0</v>
      </c>
      <c r="AF881" s="45">
        <f t="shared" si="283"/>
        <v>0</v>
      </c>
      <c r="AG881" s="45">
        <f t="shared" si="284"/>
        <v>0</v>
      </c>
      <c r="AH881" s="45">
        <f t="shared" si="285"/>
        <v>0</v>
      </c>
      <c r="AI881" s="45">
        <f t="shared" si="286"/>
        <v>0</v>
      </c>
      <c r="AJ881" s="45">
        <f t="shared" si="287"/>
        <v>0</v>
      </c>
      <c r="AK881" s="45">
        <f t="shared" si="288"/>
        <v>0</v>
      </c>
      <c r="AL881" s="45">
        <f t="shared" si="289"/>
        <v>0</v>
      </c>
      <c r="AM881" s="45">
        <f t="shared" si="290"/>
        <v>0</v>
      </c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</row>
    <row r="882" spans="1:63">
      <c r="A882" s="43"/>
      <c r="B882" s="43"/>
      <c r="C882" s="101"/>
      <c r="D882" s="101"/>
      <c r="E882" s="101"/>
      <c r="F882" s="102"/>
      <c r="G882" s="103"/>
      <c r="H882" s="102"/>
      <c r="I882" s="102"/>
      <c r="J882" s="102"/>
      <c r="K882" s="102"/>
      <c r="L882" s="102" t="e">
        <f>IF(J882="WAT",IF(I882="PS","Pumped Storage","Hydro"),VLOOKUP(J882,Instructions!$E$3:$F$42,2,FALSE))</f>
        <v>#N/A</v>
      </c>
      <c r="M882" s="104"/>
      <c r="N882" s="104"/>
      <c r="O882" s="105"/>
      <c r="P882" s="45"/>
      <c r="Q882" s="45"/>
      <c r="R882" s="45">
        <f t="shared" si="271"/>
        <v>0</v>
      </c>
      <c r="S882" s="45">
        <f t="shared" si="292"/>
        <v>0</v>
      </c>
      <c r="T882" s="45">
        <f t="shared" si="292"/>
        <v>0</v>
      </c>
      <c r="U882" s="45">
        <f t="shared" si="272"/>
        <v>0</v>
      </c>
      <c r="V882" s="45">
        <f t="shared" si="273"/>
        <v>0</v>
      </c>
      <c r="W882" s="45">
        <f t="shared" si="274"/>
        <v>0</v>
      </c>
      <c r="X882" s="45">
        <f t="shared" si="275"/>
        <v>0</v>
      </c>
      <c r="Y882" s="45">
        <f t="shared" si="276"/>
        <v>0</v>
      </c>
      <c r="Z882" s="45">
        <f t="shared" si="277"/>
        <v>0</v>
      </c>
      <c r="AA882" s="45">
        <f t="shared" si="278"/>
        <v>0</v>
      </c>
      <c r="AB882" s="45">
        <f t="shared" si="279"/>
        <v>0</v>
      </c>
      <c r="AC882" s="45">
        <f t="shared" si="280"/>
        <v>0</v>
      </c>
      <c r="AD882" s="45">
        <f t="shared" si="281"/>
        <v>0</v>
      </c>
      <c r="AE882" s="45">
        <f t="shared" si="282"/>
        <v>0</v>
      </c>
      <c r="AF882" s="45">
        <f t="shared" si="283"/>
        <v>0</v>
      </c>
      <c r="AG882" s="45">
        <f t="shared" si="284"/>
        <v>0</v>
      </c>
      <c r="AH882" s="45">
        <f t="shared" si="285"/>
        <v>0</v>
      </c>
      <c r="AI882" s="45">
        <f t="shared" si="286"/>
        <v>0</v>
      </c>
      <c r="AJ882" s="45">
        <f t="shared" si="287"/>
        <v>0</v>
      </c>
      <c r="AK882" s="45">
        <f t="shared" si="288"/>
        <v>0</v>
      </c>
      <c r="AL882" s="45">
        <f t="shared" si="289"/>
        <v>0</v>
      </c>
      <c r="AM882" s="45">
        <f t="shared" si="290"/>
        <v>0</v>
      </c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</row>
    <row r="883" spans="1:63">
      <c r="A883" s="43"/>
      <c r="B883" s="43"/>
      <c r="C883" s="101"/>
      <c r="D883" s="101"/>
      <c r="E883" s="101"/>
      <c r="F883" s="102"/>
      <c r="G883" s="103"/>
      <c r="H883" s="102"/>
      <c r="I883" s="102"/>
      <c r="J883" s="102"/>
      <c r="K883" s="102"/>
      <c r="L883" s="102" t="e">
        <f>IF(J883="WAT",IF(I883="PS","Pumped Storage","Hydro"),VLOOKUP(J883,Instructions!$E$3:$F$42,2,FALSE))</f>
        <v>#N/A</v>
      </c>
      <c r="M883" s="104"/>
      <c r="N883" s="104"/>
      <c r="O883" s="105"/>
      <c r="P883" s="45"/>
      <c r="Q883" s="45"/>
      <c r="R883" s="45">
        <f t="shared" si="271"/>
        <v>0</v>
      </c>
      <c r="S883" s="45">
        <f t="shared" ref="S883:T902" si="293">R883</f>
        <v>0</v>
      </c>
      <c r="T883" s="45">
        <f t="shared" si="293"/>
        <v>0</v>
      </c>
      <c r="U883" s="45">
        <f t="shared" si="272"/>
        <v>0</v>
      </c>
      <c r="V883" s="45">
        <f t="shared" si="273"/>
        <v>0</v>
      </c>
      <c r="W883" s="45">
        <f t="shared" si="274"/>
        <v>0</v>
      </c>
      <c r="X883" s="45">
        <f t="shared" si="275"/>
        <v>0</v>
      </c>
      <c r="Y883" s="45">
        <f t="shared" si="276"/>
        <v>0</v>
      </c>
      <c r="Z883" s="45">
        <f t="shared" si="277"/>
        <v>0</v>
      </c>
      <c r="AA883" s="45">
        <f t="shared" si="278"/>
        <v>0</v>
      </c>
      <c r="AB883" s="45">
        <f t="shared" si="279"/>
        <v>0</v>
      </c>
      <c r="AC883" s="45">
        <f t="shared" si="280"/>
        <v>0</v>
      </c>
      <c r="AD883" s="45">
        <f t="shared" si="281"/>
        <v>0</v>
      </c>
      <c r="AE883" s="45">
        <f t="shared" si="282"/>
        <v>0</v>
      </c>
      <c r="AF883" s="45">
        <f t="shared" si="283"/>
        <v>0</v>
      </c>
      <c r="AG883" s="45">
        <f t="shared" si="284"/>
        <v>0</v>
      </c>
      <c r="AH883" s="45">
        <f t="shared" si="285"/>
        <v>0</v>
      </c>
      <c r="AI883" s="45">
        <f t="shared" si="286"/>
        <v>0</v>
      </c>
      <c r="AJ883" s="45">
        <f t="shared" si="287"/>
        <v>0</v>
      </c>
      <c r="AK883" s="45">
        <f t="shared" si="288"/>
        <v>0</v>
      </c>
      <c r="AL883" s="45">
        <f t="shared" si="289"/>
        <v>0</v>
      </c>
      <c r="AM883" s="45">
        <f t="shared" si="290"/>
        <v>0</v>
      </c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  <c r="BF883" s="45"/>
      <c r="BG883" s="45"/>
      <c r="BH883" s="45"/>
      <c r="BI883" s="45"/>
      <c r="BJ883" s="45"/>
      <c r="BK883" s="45"/>
    </row>
    <row r="884" spans="1:63">
      <c r="A884" s="43"/>
      <c r="B884" s="43"/>
      <c r="C884" s="101"/>
      <c r="D884" s="101"/>
      <c r="E884" s="101"/>
      <c r="F884" s="102"/>
      <c r="G884" s="103"/>
      <c r="H884" s="102"/>
      <c r="I884" s="102"/>
      <c r="J884" s="102"/>
      <c r="K884" s="102"/>
      <c r="L884" s="102" t="e">
        <f>IF(J884="WAT",IF(I884="PS","Pumped Storage","Hydro"),VLOOKUP(J884,Instructions!$E$3:$F$42,2,FALSE))</f>
        <v>#N/A</v>
      </c>
      <c r="M884" s="104"/>
      <c r="N884" s="104"/>
      <c r="O884" s="105"/>
      <c r="P884" s="45"/>
      <c r="Q884" s="45"/>
      <c r="R884" s="45">
        <f t="shared" si="271"/>
        <v>0</v>
      </c>
      <c r="S884" s="45">
        <f t="shared" si="293"/>
        <v>0</v>
      </c>
      <c r="T884" s="45">
        <f t="shared" si="293"/>
        <v>0</v>
      </c>
      <c r="U884" s="45">
        <f t="shared" si="272"/>
        <v>0</v>
      </c>
      <c r="V884" s="45">
        <f t="shared" si="273"/>
        <v>0</v>
      </c>
      <c r="W884" s="45">
        <f t="shared" si="274"/>
        <v>0</v>
      </c>
      <c r="X884" s="45">
        <f t="shared" si="275"/>
        <v>0</v>
      </c>
      <c r="Y884" s="45">
        <f t="shared" si="276"/>
        <v>0</v>
      </c>
      <c r="Z884" s="45">
        <f t="shared" si="277"/>
        <v>0</v>
      </c>
      <c r="AA884" s="45">
        <f t="shared" si="278"/>
        <v>0</v>
      </c>
      <c r="AB884" s="45">
        <f t="shared" si="279"/>
        <v>0</v>
      </c>
      <c r="AC884" s="45">
        <f t="shared" si="280"/>
        <v>0</v>
      </c>
      <c r="AD884" s="45">
        <f t="shared" si="281"/>
        <v>0</v>
      </c>
      <c r="AE884" s="45">
        <f t="shared" si="282"/>
        <v>0</v>
      </c>
      <c r="AF884" s="45">
        <f t="shared" si="283"/>
        <v>0</v>
      </c>
      <c r="AG884" s="45">
        <f t="shared" si="284"/>
        <v>0</v>
      </c>
      <c r="AH884" s="45">
        <f t="shared" si="285"/>
        <v>0</v>
      </c>
      <c r="AI884" s="45">
        <f t="shared" si="286"/>
        <v>0</v>
      </c>
      <c r="AJ884" s="45">
        <f t="shared" si="287"/>
        <v>0</v>
      </c>
      <c r="AK884" s="45">
        <f t="shared" si="288"/>
        <v>0</v>
      </c>
      <c r="AL884" s="45">
        <f t="shared" si="289"/>
        <v>0</v>
      </c>
      <c r="AM884" s="45">
        <f t="shared" si="290"/>
        <v>0</v>
      </c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</row>
    <row r="885" spans="1:63">
      <c r="A885" s="43"/>
      <c r="B885" s="43"/>
      <c r="C885" s="101"/>
      <c r="D885" s="101"/>
      <c r="E885" s="101"/>
      <c r="F885" s="102"/>
      <c r="G885" s="103"/>
      <c r="H885" s="102"/>
      <c r="I885" s="102"/>
      <c r="J885" s="102"/>
      <c r="K885" s="102"/>
      <c r="L885" s="102" t="e">
        <f>IF(J885="WAT",IF(I885="PS","Pumped Storage","Hydro"),VLOOKUP(J885,Instructions!$E$3:$F$42,2,FALSE))</f>
        <v>#N/A</v>
      </c>
      <c r="M885" s="104"/>
      <c r="N885" s="104"/>
      <c r="O885" s="105"/>
      <c r="P885" s="45"/>
      <c r="Q885" s="45"/>
      <c r="R885" s="45">
        <f t="shared" si="271"/>
        <v>0</v>
      </c>
      <c r="S885" s="45">
        <f t="shared" si="293"/>
        <v>0</v>
      </c>
      <c r="T885" s="45">
        <f t="shared" si="293"/>
        <v>0</v>
      </c>
      <c r="U885" s="45">
        <f t="shared" si="272"/>
        <v>0</v>
      </c>
      <c r="V885" s="45">
        <f t="shared" si="273"/>
        <v>0</v>
      </c>
      <c r="W885" s="45">
        <f t="shared" si="274"/>
        <v>0</v>
      </c>
      <c r="X885" s="45">
        <f t="shared" si="275"/>
        <v>0</v>
      </c>
      <c r="Y885" s="45">
        <f t="shared" si="276"/>
        <v>0</v>
      </c>
      <c r="Z885" s="45">
        <f t="shared" si="277"/>
        <v>0</v>
      </c>
      <c r="AA885" s="45">
        <f t="shared" si="278"/>
        <v>0</v>
      </c>
      <c r="AB885" s="45">
        <f t="shared" si="279"/>
        <v>0</v>
      </c>
      <c r="AC885" s="45">
        <f t="shared" si="280"/>
        <v>0</v>
      </c>
      <c r="AD885" s="45">
        <f t="shared" si="281"/>
        <v>0</v>
      </c>
      <c r="AE885" s="45">
        <f t="shared" si="282"/>
        <v>0</v>
      </c>
      <c r="AF885" s="45">
        <f t="shared" si="283"/>
        <v>0</v>
      </c>
      <c r="AG885" s="45">
        <f t="shared" si="284"/>
        <v>0</v>
      </c>
      <c r="AH885" s="45">
        <f t="shared" si="285"/>
        <v>0</v>
      </c>
      <c r="AI885" s="45">
        <f t="shared" si="286"/>
        <v>0</v>
      </c>
      <c r="AJ885" s="45">
        <f t="shared" si="287"/>
        <v>0</v>
      </c>
      <c r="AK885" s="45">
        <f t="shared" si="288"/>
        <v>0</v>
      </c>
      <c r="AL885" s="45">
        <f t="shared" si="289"/>
        <v>0</v>
      </c>
      <c r="AM885" s="45">
        <f t="shared" si="290"/>
        <v>0</v>
      </c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  <c r="BI885" s="45"/>
      <c r="BJ885" s="45"/>
      <c r="BK885" s="45"/>
    </row>
    <row r="886" spans="1:63">
      <c r="A886" s="43"/>
      <c r="B886" s="43"/>
      <c r="C886" s="101"/>
      <c r="D886" s="101"/>
      <c r="E886" s="101"/>
      <c r="F886" s="102"/>
      <c r="G886" s="103"/>
      <c r="H886" s="102"/>
      <c r="I886" s="102"/>
      <c r="J886" s="102"/>
      <c r="K886" s="102"/>
      <c r="L886" s="102" t="e">
        <f>IF(J886="WAT",IF(I886="PS","Pumped Storage","Hydro"),VLOOKUP(J886,Instructions!$E$3:$F$42,2,FALSE))</f>
        <v>#N/A</v>
      </c>
      <c r="M886" s="104"/>
      <c r="N886" s="104"/>
      <c r="O886" s="105"/>
      <c r="P886" s="45"/>
      <c r="Q886" s="45"/>
      <c r="R886" s="45">
        <f t="shared" si="271"/>
        <v>0</v>
      </c>
      <c r="S886" s="45">
        <f t="shared" si="293"/>
        <v>0</v>
      </c>
      <c r="T886" s="45">
        <f t="shared" si="293"/>
        <v>0</v>
      </c>
      <c r="U886" s="45">
        <f t="shared" si="272"/>
        <v>0</v>
      </c>
      <c r="V886" s="45">
        <f t="shared" si="273"/>
        <v>0</v>
      </c>
      <c r="W886" s="45">
        <f t="shared" si="274"/>
        <v>0</v>
      </c>
      <c r="X886" s="45">
        <f t="shared" si="275"/>
        <v>0</v>
      </c>
      <c r="Y886" s="45">
        <f t="shared" si="276"/>
        <v>0</v>
      </c>
      <c r="Z886" s="45">
        <f t="shared" si="277"/>
        <v>0</v>
      </c>
      <c r="AA886" s="45">
        <f t="shared" si="278"/>
        <v>0</v>
      </c>
      <c r="AB886" s="45">
        <f t="shared" si="279"/>
        <v>0</v>
      </c>
      <c r="AC886" s="45">
        <f t="shared" si="280"/>
        <v>0</v>
      </c>
      <c r="AD886" s="45">
        <f t="shared" si="281"/>
        <v>0</v>
      </c>
      <c r="AE886" s="45">
        <f t="shared" si="282"/>
        <v>0</v>
      </c>
      <c r="AF886" s="45">
        <f t="shared" si="283"/>
        <v>0</v>
      </c>
      <c r="AG886" s="45">
        <f t="shared" si="284"/>
        <v>0</v>
      </c>
      <c r="AH886" s="45">
        <f t="shared" si="285"/>
        <v>0</v>
      </c>
      <c r="AI886" s="45">
        <f t="shared" si="286"/>
        <v>0</v>
      </c>
      <c r="AJ886" s="45">
        <f t="shared" si="287"/>
        <v>0</v>
      </c>
      <c r="AK886" s="45">
        <f t="shared" si="288"/>
        <v>0</v>
      </c>
      <c r="AL886" s="45">
        <f t="shared" si="289"/>
        <v>0</v>
      </c>
      <c r="AM886" s="45">
        <f t="shared" si="290"/>
        <v>0</v>
      </c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</row>
    <row r="887" spans="1:63">
      <c r="A887" s="43"/>
      <c r="B887" s="43"/>
      <c r="C887" s="101"/>
      <c r="D887" s="101"/>
      <c r="E887" s="101"/>
      <c r="F887" s="102"/>
      <c r="G887" s="103"/>
      <c r="H887" s="102"/>
      <c r="I887" s="102"/>
      <c r="J887" s="102"/>
      <c r="K887" s="102"/>
      <c r="L887" s="102" t="e">
        <f>IF(J887="WAT",IF(I887="PS","Pumped Storage","Hydro"),VLOOKUP(J887,Instructions!$E$3:$F$42,2,FALSE))</f>
        <v>#N/A</v>
      </c>
      <c r="M887" s="104"/>
      <c r="N887" s="104"/>
      <c r="O887" s="105"/>
      <c r="P887" s="45"/>
      <c r="Q887" s="45"/>
      <c r="R887" s="45">
        <f t="shared" si="271"/>
        <v>0</v>
      </c>
      <c r="S887" s="45">
        <f t="shared" si="293"/>
        <v>0</v>
      </c>
      <c r="T887" s="45">
        <f t="shared" si="293"/>
        <v>0</v>
      </c>
      <c r="U887" s="45">
        <f t="shared" si="272"/>
        <v>0</v>
      </c>
      <c r="V887" s="45">
        <f t="shared" si="273"/>
        <v>0</v>
      </c>
      <c r="W887" s="45">
        <f t="shared" si="274"/>
        <v>0</v>
      </c>
      <c r="X887" s="45">
        <f t="shared" si="275"/>
        <v>0</v>
      </c>
      <c r="Y887" s="45">
        <f t="shared" si="276"/>
        <v>0</v>
      </c>
      <c r="Z887" s="45">
        <f t="shared" si="277"/>
        <v>0</v>
      </c>
      <c r="AA887" s="45">
        <f t="shared" si="278"/>
        <v>0</v>
      </c>
      <c r="AB887" s="45">
        <f t="shared" si="279"/>
        <v>0</v>
      </c>
      <c r="AC887" s="45">
        <f t="shared" si="280"/>
        <v>0</v>
      </c>
      <c r="AD887" s="45">
        <f t="shared" si="281"/>
        <v>0</v>
      </c>
      <c r="AE887" s="45">
        <f t="shared" si="282"/>
        <v>0</v>
      </c>
      <c r="AF887" s="45">
        <f t="shared" si="283"/>
        <v>0</v>
      </c>
      <c r="AG887" s="45">
        <f t="shared" si="284"/>
        <v>0</v>
      </c>
      <c r="AH887" s="45">
        <f t="shared" si="285"/>
        <v>0</v>
      </c>
      <c r="AI887" s="45">
        <f t="shared" si="286"/>
        <v>0</v>
      </c>
      <c r="AJ887" s="45">
        <f t="shared" si="287"/>
        <v>0</v>
      </c>
      <c r="AK887" s="45">
        <f t="shared" si="288"/>
        <v>0</v>
      </c>
      <c r="AL887" s="45">
        <f t="shared" si="289"/>
        <v>0</v>
      </c>
      <c r="AM887" s="45">
        <f t="shared" si="290"/>
        <v>0</v>
      </c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</row>
    <row r="888" spans="1:63">
      <c r="A888" s="43"/>
      <c r="B888" s="43"/>
      <c r="C888" s="101"/>
      <c r="D888" s="101"/>
      <c r="E888" s="101"/>
      <c r="F888" s="102"/>
      <c r="G888" s="103"/>
      <c r="H888" s="102"/>
      <c r="I888" s="102"/>
      <c r="J888" s="102"/>
      <c r="K888" s="102"/>
      <c r="L888" s="102" t="e">
        <f>IF(J888="WAT",IF(I888="PS","Pumped Storage","Hydro"),VLOOKUP(J888,Instructions!$E$3:$F$42,2,FALSE))</f>
        <v>#N/A</v>
      </c>
      <c r="M888" s="104"/>
      <c r="N888" s="104"/>
      <c r="O888" s="105"/>
      <c r="P888" s="45"/>
      <c r="Q888" s="45"/>
      <c r="R888" s="45">
        <f t="shared" si="271"/>
        <v>0</v>
      </c>
      <c r="S888" s="45">
        <f t="shared" si="293"/>
        <v>0</v>
      </c>
      <c r="T888" s="45">
        <f t="shared" si="293"/>
        <v>0</v>
      </c>
      <c r="U888" s="45">
        <f t="shared" si="272"/>
        <v>0</v>
      </c>
      <c r="V888" s="45">
        <f t="shared" si="273"/>
        <v>0</v>
      </c>
      <c r="W888" s="45">
        <f t="shared" si="274"/>
        <v>0</v>
      </c>
      <c r="X888" s="45">
        <f t="shared" si="275"/>
        <v>0</v>
      </c>
      <c r="Y888" s="45">
        <f t="shared" si="276"/>
        <v>0</v>
      </c>
      <c r="Z888" s="45">
        <f t="shared" si="277"/>
        <v>0</v>
      </c>
      <c r="AA888" s="45">
        <f t="shared" si="278"/>
        <v>0</v>
      </c>
      <c r="AB888" s="45">
        <f t="shared" si="279"/>
        <v>0</v>
      </c>
      <c r="AC888" s="45">
        <f t="shared" si="280"/>
        <v>0</v>
      </c>
      <c r="AD888" s="45">
        <f t="shared" si="281"/>
        <v>0</v>
      </c>
      <c r="AE888" s="45">
        <f t="shared" si="282"/>
        <v>0</v>
      </c>
      <c r="AF888" s="45">
        <f t="shared" si="283"/>
        <v>0</v>
      </c>
      <c r="AG888" s="45">
        <f t="shared" si="284"/>
        <v>0</v>
      </c>
      <c r="AH888" s="45">
        <f t="shared" si="285"/>
        <v>0</v>
      </c>
      <c r="AI888" s="45">
        <f t="shared" si="286"/>
        <v>0</v>
      </c>
      <c r="AJ888" s="45">
        <f t="shared" si="287"/>
        <v>0</v>
      </c>
      <c r="AK888" s="45">
        <f t="shared" si="288"/>
        <v>0</v>
      </c>
      <c r="AL888" s="45">
        <f t="shared" si="289"/>
        <v>0</v>
      </c>
      <c r="AM888" s="45">
        <f t="shared" si="290"/>
        <v>0</v>
      </c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  <c r="BF888" s="45"/>
      <c r="BG888" s="45"/>
      <c r="BH888" s="45"/>
      <c r="BI888" s="45"/>
      <c r="BJ888" s="45"/>
      <c r="BK888" s="45"/>
    </row>
    <row r="889" spans="1:63">
      <c r="A889" s="43"/>
      <c r="B889" s="43"/>
      <c r="C889" s="101"/>
      <c r="D889" s="101"/>
      <c r="E889" s="101"/>
      <c r="F889" s="102"/>
      <c r="G889" s="103"/>
      <c r="H889" s="102"/>
      <c r="I889" s="102"/>
      <c r="J889" s="102"/>
      <c r="K889" s="102"/>
      <c r="L889" s="102" t="e">
        <f>IF(J889="WAT",IF(I889="PS","Pumped Storage","Hydro"),VLOOKUP(J889,Instructions!$E$3:$F$42,2,FALSE))</f>
        <v>#N/A</v>
      </c>
      <c r="M889" s="104"/>
      <c r="N889" s="104"/>
      <c r="O889" s="105"/>
      <c r="P889" s="45"/>
      <c r="Q889" s="45"/>
      <c r="R889" s="45">
        <f t="shared" si="271"/>
        <v>0</v>
      </c>
      <c r="S889" s="45">
        <f t="shared" si="293"/>
        <v>0</v>
      </c>
      <c r="T889" s="45">
        <f t="shared" si="293"/>
        <v>0</v>
      </c>
      <c r="U889" s="45">
        <f t="shared" si="272"/>
        <v>0</v>
      </c>
      <c r="V889" s="45">
        <f t="shared" si="273"/>
        <v>0</v>
      </c>
      <c r="W889" s="45">
        <f t="shared" si="274"/>
        <v>0</v>
      </c>
      <c r="X889" s="45">
        <f t="shared" si="275"/>
        <v>0</v>
      </c>
      <c r="Y889" s="45">
        <f t="shared" si="276"/>
        <v>0</v>
      </c>
      <c r="Z889" s="45">
        <f t="shared" si="277"/>
        <v>0</v>
      </c>
      <c r="AA889" s="45">
        <f t="shared" si="278"/>
        <v>0</v>
      </c>
      <c r="AB889" s="45">
        <f t="shared" si="279"/>
        <v>0</v>
      </c>
      <c r="AC889" s="45">
        <f t="shared" si="280"/>
        <v>0</v>
      </c>
      <c r="AD889" s="45">
        <f t="shared" si="281"/>
        <v>0</v>
      </c>
      <c r="AE889" s="45">
        <f t="shared" si="282"/>
        <v>0</v>
      </c>
      <c r="AF889" s="45">
        <f t="shared" si="283"/>
        <v>0</v>
      </c>
      <c r="AG889" s="45">
        <f t="shared" si="284"/>
        <v>0</v>
      </c>
      <c r="AH889" s="45">
        <f t="shared" si="285"/>
        <v>0</v>
      </c>
      <c r="AI889" s="45">
        <f t="shared" si="286"/>
        <v>0</v>
      </c>
      <c r="AJ889" s="45">
        <f t="shared" si="287"/>
        <v>0</v>
      </c>
      <c r="AK889" s="45">
        <f t="shared" si="288"/>
        <v>0</v>
      </c>
      <c r="AL889" s="45">
        <f t="shared" si="289"/>
        <v>0</v>
      </c>
      <c r="AM889" s="45">
        <f t="shared" si="290"/>
        <v>0</v>
      </c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  <c r="BF889" s="45"/>
      <c r="BG889" s="45"/>
      <c r="BH889" s="45"/>
      <c r="BI889" s="45"/>
      <c r="BJ889" s="45"/>
      <c r="BK889" s="45"/>
    </row>
    <row r="890" spans="1:63">
      <c r="A890" s="43"/>
      <c r="B890" s="43"/>
      <c r="C890" s="101"/>
      <c r="D890" s="101"/>
      <c r="E890" s="101"/>
      <c r="F890" s="102"/>
      <c r="G890" s="103"/>
      <c r="H890" s="102"/>
      <c r="I890" s="102"/>
      <c r="J890" s="102"/>
      <c r="K890" s="102"/>
      <c r="L890" s="102" t="e">
        <f>IF(J890="WAT",IF(I890="PS","Pumped Storage","Hydro"),VLOOKUP(J890,Instructions!$E$3:$F$42,2,FALSE))</f>
        <v>#N/A</v>
      </c>
      <c r="M890" s="104"/>
      <c r="N890" s="104"/>
      <c r="O890" s="105"/>
      <c r="P890" s="45"/>
      <c r="Q890" s="45"/>
      <c r="R890" s="45">
        <f t="shared" si="271"/>
        <v>0</v>
      </c>
      <c r="S890" s="45">
        <f t="shared" si="293"/>
        <v>0</v>
      </c>
      <c r="T890" s="45">
        <f t="shared" si="293"/>
        <v>0</v>
      </c>
      <c r="U890" s="45">
        <f t="shared" si="272"/>
        <v>0</v>
      </c>
      <c r="V890" s="45">
        <f t="shared" si="273"/>
        <v>0</v>
      </c>
      <c r="W890" s="45">
        <f t="shared" si="274"/>
        <v>0</v>
      </c>
      <c r="X890" s="45">
        <f t="shared" si="275"/>
        <v>0</v>
      </c>
      <c r="Y890" s="45">
        <f t="shared" si="276"/>
        <v>0</v>
      </c>
      <c r="Z890" s="45">
        <f t="shared" si="277"/>
        <v>0</v>
      </c>
      <c r="AA890" s="45">
        <f t="shared" si="278"/>
        <v>0</v>
      </c>
      <c r="AB890" s="45">
        <f t="shared" si="279"/>
        <v>0</v>
      </c>
      <c r="AC890" s="45">
        <f t="shared" si="280"/>
        <v>0</v>
      </c>
      <c r="AD890" s="45">
        <f t="shared" si="281"/>
        <v>0</v>
      </c>
      <c r="AE890" s="45">
        <f t="shared" si="282"/>
        <v>0</v>
      </c>
      <c r="AF890" s="45">
        <f t="shared" si="283"/>
        <v>0</v>
      </c>
      <c r="AG890" s="45">
        <f t="shared" si="284"/>
        <v>0</v>
      </c>
      <c r="AH890" s="45">
        <f t="shared" si="285"/>
        <v>0</v>
      </c>
      <c r="AI890" s="45">
        <f t="shared" si="286"/>
        <v>0</v>
      </c>
      <c r="AJ890" s="45">
        <f t="shared" si="287"/>
        <v>0</v>
      </c>
      <c r="AK890" s="45">
        <f t="shared" si="288"/>
        <v>0</v>
      </c>
      <c r="AL890" s="45">
        <f t="shared" si="289"/>
        <v>0</v>
      </c>
      <c r="AM890" s="45">
        <f t="shared" si="290"/>
        <v>0</v>
      </c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</row>
    <row r="891" spans="1:63">
      <c r="A891" s="43"/>
      <c r="B891" s="43"/>
      <c r="C891" s="101"/>
      <c r="D891" s="101"/>
      <c r="E891" s="101"/>
      <c r="F891" s="102"/>
      <c r="G891" s="103"/>
      <c r="H891" s="102"/>
      <c r="I891" s="102"/>
      <c r="J891" s="102"/>
      <c r="K891" s="102"/>
      <c r="L891" s="102" t="e">
        <f>IF(J891="WAT",IF(I891="PS","Pumped Storage","Hydro"),VLOOKUP(J891,Instructions!$E$3:$F$42,2,FALSE))</f>
        <v>#N/A</v>
      </c>
      <c r="M891" s="104"/>
      <c r="N891" s="104"/>
      <c r="O891" s="105"/>
      <c r="P891" s="45"/>
      <c r="Q891" s="45"/>
      <c r="R891" s="45">
        <f t="shared" si="271"/>
        <v>0</v>
      </c>
      <c r="S891" s="45">
        <f t="shared" si="293"/>
        <v>0</v>
      </c>
      <c r="T891" s="45">
        <f t="shared" si="293"/>
        <v>0</v>
      </c>
      <c r="U891" s="45">
        <f t="shared" si="272"/>
        <v>0</v>
      </c>
      <c r="V891" s="45">
        <f t="shared" si="273"/>
        <v>0</v>
      </c>
      <c r="W891" s="45">
        <f t="shared" si="274"/>
        <v>0</v>
      </c>
      <c r="X891" s="45">
        <f t="shared" si="275"/>
        <v>0</v>
      </c>
      <c r="Y891" s="45">
        <f t="shared" si="276"/>
        <v>0</v>
      </c>
      <c r="Z891" s="45">
        <f t="shared" si="277"/>
        <v>0</v>
      </c>
      <c r="AA891" s="45">
        <f t="shared" si="278"/>
        <v>0</v>
      </c>
      <c r="AB891" s="45">
        <f t="shared" si="279"/>
        <v>0</v>
      </c>
      <c r="AC891" s="45">
        <f t="shared" si="280"/>
        <v>0</v>
      </c>
      <c r="AD891" s="45">
        <f t="shared" si="281"/>
        <v>0</v>
      </c>
      <c r="AE891" s="45">
        <f t="shared" si="282"/>
        <v>0</v>
      </c>
      <c r="AF891" s="45">
        <f t="shared" si="283"/>
        <v>0</v>
      </c>
      <c r="AG891" s="45">
        <f t="shared" si="284"/>
        <v>0</v>
      </c>
      <c r="AH891" s="45">
        <f t="shared" si="285"/>
        <v>0</v>
      </c>
      <c r="AI891" s="45">
        <f t="shared" si="286"/>
        <v>0</v>
      </c>
      <c r="AJ891" s="45">
        <f t="shared" si="287"/>
        <v>0</v>
      </c>
      <c r="AK891" s="45">
        <f t="shared" si="288"/>
        <v>0</v>
      </c>
      <c r="AL891" s="45">
        <f t="shared" si="289"/>
        <v>0</v>
      </c>
      <c r="AM891" s="45">
        <f t="shared" si="290"/>
        <v>0</v>
      </c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  <c r="BF891" s="45"/>
      <c r="BG891" s="45"/>
      <c r="BH891" s="45"/>
      <c r="BI891" s="45"/>
      <c r="BJ891" s="45"/>
      <c r="BK891" s="45"/>
    </row>
    <row r="892" spans="1:63">
      <c r="A892" s="43"/>
      <c r="B892" s="43"/>
      <c r="C892" s="101"/>
      <c r="D892" s="101"/>
      <c r="E892" s="101"/>
      <c r="F892" s="102"/>
      <c r="G892" s="103"/>
      <c r="H892" s="102"/>
      <c r="I892" s="102"/>
      <c r="J892" s="102"/>
      <c r="K892" s="102"/>
      <c r="L892" s="102" t="e">
        <f>IF(J892="WAT",IF(I892="PS","Pumped Storage","Hydro"),VLOOKUP(J892,Instructions!$E$3:$F$42,2,FALSE))</f>
        <v>#N/A</v>
      </c>
      <c r="M892" s="104"/>
      <c r="N892" s="104"/>
      <c r="O892" s="105"/>
      <c r="P892" s="45"/>
      <c r="Q892" s="45"/>
      <c r="R892" s="45">
        <f t="shared" si="271"/>
        <v>0</v>
      </c>
      <c r="S892" s="45">
        <f t="shared" si="293"/>
        <v>0</v>
      </c>
      <c r="T892" s="45">
        <f t="shared" si="293"/>
        <v>0</v>
      </c>
      <c r="U892" s="45">
        <f t="shared" si="272"/>
        <v>0</v>
      </c>
      <c r="V892" s="45">
        <f t="shared" si="273"/>
        <v>0</v>
      </c>
      <c r="W892" s="45">
        <f t="shared" si="274"/>
        <v>0</v>
      </c>
      <c r="X892" s="45">
        <f t="shared" si="275"/>
        <v>0</v>
      </c>
      <c r="Y892" s="45">
        <f t="shared" si="276"/>
        <v>0</v>
      </c>
      <c r="Z892" s="45">
        <f t="shared" si="277"/>
        <v>0</v>
      </c>
      <c r="AA892" s="45">
        <f t="shared" si="278"/>
        <v>0</v>
      </c>
      <c r="AB892" s="45">
        <f t="shared" si="279"/>
        <v>0</v>
      </c>
      <c r="AC892" s="45">
        <f t="shared" si="280"/>
        <v>0</v>
      </c>
      <c r="AD892" s="45">
        <f t="shared" si="281"/>
        <v>0</v>
      </c>
      <c r="AE892" s="45">
        <f t="shared" si="282"/>
        <v>0</v>
      </c>
      <c r="AF892" s="45">
        <f t="shared" si="283"/>
        <v>0</v>
      </c>
      <c r="AG892" s="45">
        <f t="shared" si="284"/>
        <v>0</v>
      </c>
      <c r="AH892" s="45">
        <f t="shared" si="285"/>
        <v>0</v>
      </c>
      <c r="AI892" s="45">
        <f t="shared" si="286"/>
        <v>0</v>
      </c>
      <c r="AJ892" s="45">
        <f t="shared" si="287"/>
        <v>0</v>
      </c>
      <c r="AK892" s="45">
        <f t="shared" si="288"/>
        <v>0</v>
      </c>
      <c r="AL892" s="45">
        <f t="shared" si="289"/>
        <v>0</v>
      </c>
      <c r="AM892" s="45">
        <f t="shared" si="290"/>
        <v>0</v>
      </c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  <c r="BK892" s="45"/>
    </row>
    <row r="893" spans="1:63">
      <c r="A893" s="43"/>
      <c r="B893" s="43"/>
      <c r="C893" s="101"/>
      <c r="D893" s="101"/>
      <c r="E893" s="101"/>
      <c r="F893" s="102"/>
      <c r="G893" s="103"/>
      <c r="H893" s="102"/>
      <c r="I893" s="102"/>
      <c r="J893" s="102"/>
      <c r="K893" s="102"/>
      <c r="L893" s="102" t="e">
        <f>IF(J893="WAT",IF(I893="PS","Pumped Storage","Hydro"),VLOOKUP(J893,Instructions!$E$3:$F$42,2,FALSE))</f>
        <v>#N/A</v>
      </c>
      <c r="M893" s="104"/>
      <c r="N893" s="104"/>
      <c r="O893" s="105"/>
      <c r="P893" s="45"/>
      <c r="Q893" s="45"/>
      <c r="R893" s="45">
        <f t="shared" si="271"/>
        <v>0</v>
      </c>
      <c r="S893" s="45">
        <f t="shared" si="293"/>
        <v>0</v>
      </c>
      <c r="T893" s="45">
        <f t="shared" si="293"/>
        <v>0</v>
      </c>
      <c r="U893" s="45">
        <f t="shared" si="272"/>
        <v>0</v>
      </c>
      <c r="V893" s="45">
        <f t="shared" si="273"/>
        <v>0</v>
      </c>
      <c r="W893" s="45">
        <f t="shared" si="274"/>
        <v>0</v>
      </c>
      <c r="X893" s="45">
        <f t="shared" si="275"/>
        <v>0</v>
      </c>
      <c r="Y893" s="45">
        <f t="shared" si="276"/>
        <v>0</v>
      </c>
      <c r="Z893" s="45">
        <f t="shared" si="277"/>
        <v>0</v>
      </c>
      <c r="AA893" s="45">
        <f t="shared" si="278"/>
        <v>0</v>
      </c>
      <c r="AB893" s="45">
        <f t="shared" si="279"/>
        <v>0</v>
      </c>
      <c r="AC893" s="45">
        <f t="shared" si="280"/>
        <v>0</v>
      </c>
      <c r="AD893" s="45">
        <f t="shared" si="281"/>
        <v>0</v>
      </c>
      <c r="AE893" s="45">
        <f t="shared" si="282"/>
        <v>0</v>
      </c>
      <c r="AF893" s="45">
        <f t="shared" si="283"/>
        <v>0</v>
      </c>
      <c r="AG893" s="45">
        <f t="shared" si="284"/>
        <v>0</v>
      </c>
      <c r="AH893" s="45">
        <f t="shared" si="285"/>
        <v>0</v>
      </c>
      <c r="AI893" s="45">
        <f t="shared" si="286"/>
        <v>0</v>
      </c>
      <c r="AJ893" s="45">
        <f t="shared" si="287"/>
        <v>0</v>
      </c>
      <c r="AK893" s="45">
        <f t="shared" si="288"/>
        <v>0</v>
      </c>
      <c r="AL893" s="45">
        <f t="shared" si="289"/>
        <v>0</v>
      </c>
      <c r="AM893" s="45">
        <f t="shared" si="290"/>
        <v>0</v>
      </c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</row>
    <row r="894" spans="1:63">
      <c r="A894" s="43"/>
      <c r="B894" s="43"/>
      <c r="C894" s="101"/>
      <c r="D894" s="101"/>
      <c r="E894" s="101"/>
      <c r="F894" s="102"/>
      <c r="G894" s="103"/>
      <c r="H894" s="102"/>
      <c r="I894" s="102"/>
      <c r="J894" s="102"/>
      <c r="K894" s="102"/>
      <c r="L894" s="102" t="e">
        <f>IF(J894="WAT",IF(I894="PS","Pumped Storage","Hydro"),VLOOKUP(J894,Instructions!$E$3:$F$42,2,FALSE))</f>
        <v>#N/A</v>
      </c>
      <c r="M894" s="104"/>
      <c r="N894" s="104"/>
      <c r="O894" s="105"/>
      <c r="P894" s="45"/>
      <c r="Q894" s="45"/>
      <c r="R894" s="45">
        <f t="shared" si="271"/>
        <v>0</v>
      </c>
      <c r="S894" s="45">
        <f t="shared" si="293"/>
        <v>0</v>
      </c>
      <c r="T894" s="45">
        <f t="shared" si="293"/>
        <v>0</v>
      </c>
      <c r="U894" s="45">
        <f t="shared" si="272"/>
        <v>0</v>
      </c>
      <c r="V894" s="45">
        <f t="shared" si="273"/>
        <v>0</v>
      </c>
      <c r="W894" s="45">
        <f t="shared" si="274"/>
        <v>0</v>
      </c>
      <c r="X894" s="45">
        <f t="shared" si="275"/>
        <v>0</v>
      </c>
      <c r="Y894" s="45">
        <f t="shared" si="276"/>
        <v>0</v>
      </c>
      <c r="Z894" s="45">
        <f t="shared" si="277"/>
        <v>0</v>
      </c>
      <c r="AA894" s="45">
        <f t="shared" si="278"/>
        <v>0</v>
      </c>
      <c r="AB894" s="45">
        <f t="shared" si="279"/>
        <v>0</v>
      </c>
      <c r="AC894" s="45">
        <f t="shared" si="280"/>
        <v>0</v>
      </c>
      <c r="AD894" s="45">
        <f t="shared" si="281"/>
        <v>0</v>
      </c>
      <c r="AE894" s="45">
        <f t="shared" si="282"/>
        <v>0</v>
      </c>
      <c r="AF894" s="45">
        <f t="shared" si="283"/>
        <v>0</v>
      </c>
      <c r="AG894" s="45">
        <f t="shared" si="284"/>
        <v>0</v>
      </c>
      <c r="AH894" s="45">
        <f t="shared" si="285"/>
        <v>0</v>
      </c>
      <c r="AI894" s="45">
        <f t="shared" si="286"/>
        <v>0</v>
      </c>
      <c r="AJ894" s="45">
        <f t="shared" si="287"/>
        <v>0</v>
      </c>
      <c r="AK894" s="45">
        <f t="shared" si="288"/>
        <v>0</v>
      </c>
      <c r="AL894" s="45">
        <f t="shared" si="289"/>
        <v>0</v>
      </c>
      <c r="AM894" s="45">
        <f t="shared" si="290"/>
        <v>0</v>
      </c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</row>
    <row r="895" spans="1:63">
      <c r="A895" s="43"/>
      <c r="B895" s="43"/>
      <c r="C895" s="101"/>
      <c r="D895" s="101"/>
      <c r="E895" s="101"/>
      <c r="F895" s="102"/>
      <c r="G895" s="103"/>
      <c r="H895" s="102"/>
      <c r="I895" s="102"/>
      <c r="J895" s="102"/>
      <c r="K895" s="102"/>
      <c r="L895" s="102" t="e">
        <f>IF(J895="WAT",IF(I895="PS","Pumped Storage","Hydro"),VLOOKUP(J895,Instructions!$E$3:$F$42,2,FALSE))</f>
        <v>#N/A</v>
      </c>
      <c r="M895" s="104"/>
      <c r="N895" s="104"/>
      <c r="O895" s="105"/>
      <c r="P895" s="45"/>
      <c r="Q895" s="45"/>
      <c r="R895" s="45">
        <f t="shared" si="271"/>
        <v>0</v>
      </c>
      <c r="S895" s="45">
        <f t="shared" si="293"/>
        <v>0</v>
      </c>
      <c r="T895" s="45">
        <f t="shared" si="293"/>
        <v>0</v>
      </c>
      <c r="U895" s="45">
        <f t="shared" si="272"/>
        <v>0</v>
      </c>
      <c r="V895" s="45">
        <f t="shared" si="273"/>
        <v>0</v>
      </c>
      <c r="W895" s="45">
        <f t="shared" si="274"/>
        <v>0</v>
      </c>
      <c r="X895" s="45">
        <f t="shared" si="275"/>
        <v>0</v>
      </c>
      <c r="Y895" s="45">
        <f t="shared" si="276"/>
        <v>0</v>
      </c>
      <c r="Z895" s="45">
        <f t="shared" si="277"/>
        <v>0</v>
      </c>
      <c r="AA895" s="45">
        <f t="shared" si="278"/>
        <v>0</v>
      </c>
      <c r="AB895" s="45">
        <f t="shared" si="279"/>
        <v>0</v>
      </c>
      <c r="AC895" s="45">
        <f t="shared" si="280"/>
        <v>0</v>
      </c>
      <c r="AD895" s="45">
        <f t="shared" si="281"/>
        <v>0</v>
      </c>
      <c r="AE895" s="45">
        <f t="shared" si="282"/>
        <v>0</v>
      </c>
      <c r="AF895" s="45">
        <f t="shared" si="283"/>
        <v>0</v>
      </c>
      <c r="AG895" s="45">
        <f t="shared" si="284"/>
        <v>0</v>
      </c>
      <c r="AH895" s="45">
        <f t="shared" si="285"/>
        <v>0</v>
      </c>
      <c r="AI895" s="45">
        <f t="shared" si="286"/>
        <v>0</v>
      </c>
      <c r="AJ895" s="45">
        <f t="shared" si="287"/>
        <v>0</v>
      </c>
      <c r="AK895" s="45">
        <f t="shared" si="288"/>
        <v>0</v>
      </c>
      <c r="AL895" s="45">
        <f t="shared" si="289"/>
        <v>0</v>
      </c>
      <c r="AM895" s="45">
        <f t="shared" si="290"/>
        <v>0</v>
      </c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</row>
    <row r="896" spans="1:63">
      <c r="A896" s="43"/>
      <c r="B896" s="43"/>
      <c r="C896" s="101"/>
      <c r="D896" s="101"/>
      <c r="E896" s="101"/>
      <c r="F896" s="102"/>
      <c r="G896" s="103"/>
      <c r="H896" s="102"/>
      <c r="I896" s="102"/>
      <c r="J896" s="102"/>
      <c r="K896" s="102"/>
      <c r="L896" s="102" t="e">
        <f>IF(J896="WAT",IF(I896="PS","Pumped Storage","Hydro"),VLOOKUP(J896,Instructions!$E$3:$F$42,2,FALSE))</f>
        <v>#N/A</v>
      </c>
      <c r="M896" s="104"/>
      <c r="N896" s="104"/>
      <c r="O896" s="105"/>
      <c r="P896" s="45"/>
      <c r="Q896" s="45"/>
      <c r="R896" s="45">
        <f t="shared" si="271"/>
        <v>0</v>
      </c>
      <c r="S896" s="45">
        <f t="shared" si="293"/>
        <v>0</v>
      </c>
      <c r="T896" s="45">
        <f t="shared" si="293"/>
        <v>0</v>
      </c>
      <c r="U896" s="45">
        <f t="shared" si="272"/>
        <v>0</v>
      </c>
      <c r="V896" s="45">
        <f t="shared" si="273"/>
        <v>0</v>
      </c>
      <c r="W896" s="45">
        <f t="shared" si="274"/>
        <v>0</v>
      </c>
      <c r="X896" s="45">
        <f t="shared" si="275"/>
        <v>0</v>
      </c>
      <c r="Y896" s="45">
        <f t="shared" si="276"/>
        <v>0</v>
      </c>
      <c r="Z896" s="45">
        <f t="shared" si="277"/>
        <v>0</v>
      </c>
      <c r="AA896" s="45">
        <f t="shared" si="278"/>
        <v>0</v>
      </c>
      <c r="AB896" s="45">
        <f t="shared" si="279"/>
        <v>0</v>
      </c>
      <c r="AC896" s="45">
        <f t="shared" si="280"/>
        <v>0</v>
      </c>
      <c r="AD896" s="45">
        <f t="shared" si="281"/>
        <v>0</v>
      </c>
      <c r="AE896" s="45">
        <f t="shared" si="282"/>
        <v>0</v>
      </c>
      <c r="AF896" s="45">
        <f t="shared" si="283"/>
        <v>0</v>
      </c>
      <c r="AG896" s="45">
        <f t="shared" si="284"/>
        <v>0</v>
      </c>
      <c r="AH896" s="45">
        <f t="shared" si="285"/>
        <v>0</v>
      </c>
      <c r="AI896" s="45">
        <f t="shared" si="286"/>
        <v>0</v>
      </c>
      <c r="AJ896" s="45">
        <f t="shared" si="287"/>
        <v>0</v>
      </c>
      <c r="AK896" s="45">
        <f t="shared" si="288"/>
        <v>0</v>
      </c>
      <c r="AL896" s="45">
        <f t="shared" si="289"/>
        <v>0</v>
      </c>
      <c r="AM896" s="45">
        <f t="shared" si="290"/>
        <v>0</v>
      </c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</row>
    <row r="897" spans="1:63">
      <c r="A897" s="43"/>
      <c r="B897" s="43"/>
      <c r="C897" s="101"/>
      <c r="D897" s="101"/>
      <c r="E897" s="101"/>
      <c r="F897" s="102"/>
      <c r="G897" s="103"/>
      <c r="H897" s="102"/>
      <c r="I897" s="102"/>
      <c r="J897" s="102"/>
      <c r="K897" s="102"/>
      <c r="L897" s="102" t="e">
        <f>IF(J897="WAT",IF(I897="PS","Pumped Storage","Hydro"),VLOOKUP(J897,Instructions!$E$3:$F$42,2,FALSE))</f>
        <v>#N/A</v>
      </c>
      <c r="M897" s="104"/>
      <c r="N897" s="104"/>
      <c r="O897" s="105"/>
      <c r="P897" s="45"/>
      <c r="Q897" s="45"/>
      <c r="R897" s="45">
        <f t="shared" si="271"/>
        <v>0</v>
      </c>
      <c r="S897" s="45">
        <f t="shared" si="293"/>
        <v>0</v>
      </c>
      <c r="T897" s="45">
        <f t="shared" si="293"/>
        <v>0</v>
      </c>
      <c r="U897" s="45">
        <f t="shared" si="272"/>
        <v>0</v>
      </c>
      <c r="V897" s="45">
        <f t="shared" si="273"/>
        <v>0</v>
      </c>
      <c r="W897" s="45">
        <f t="shared" si="274"/>
        <v>0</v>
      </c>
      <c r="X897" s="45">
        <f t="shared" si="275"/>
        <v>0</v>
      </c>
      <c r="Y897" s="45">
        <f t="shared" si="276"/>
        <v>0</v>
      </c>
      <c r="Z897" s="45">
        <f t="shared" si="277"/>
        <v>0</v>
      </c>
      <c r="AA897" s="45">
        <f t="shared" si="278"/>
        <v>0</v>
      </c>
      <c r="AB897" s="45">
        <f t="shared" si="279"/>
        <v>0</v>
      </c>
      <c r="AC897" s="45">
        <f t="shared" si="280"/>
        <v>0</v>
      </c>
      <c r="AD897" s="45">
        <f t="shared" si="281"/>
        <v>0</v>
      </c>
      <c r="AE897" s="45">
        <f t="shared" si="282"/>
        <v>0</v>
      </c>
      <c r="AF897" s="45">
        <f t="shared" si="283"/>
        <v>0</v>
      </c>
      <c r="AG897" s="45">
        <f t="shared" si="284"/>
        <v>0</v>
      </c>
      <c r="AH897" s="45">
        <f t="shared" si="285"/>
        <v>0</v>
      </c>
      <c r="AI897" s="45">
        <f t="shared" si="286"/>
        <v>0</v>
      </c>
      <c r="AJ897" s="45">
        <f t="shared" si="287"/>
        <v>0</v>
      </c>
      <c r="AK897" s="45">
        <f t="shared" si="288"/>
        <v>0</v>
      </c>
      <c r="AL897" s="45">
        <f t="shared" si="289"/>
        <v>0</v>
      </c>
      <c r="AM897" s="45">
        <f t="shared" si="290"/>
        <v>0</v>
      </c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</row>
    <row r="898" spans="1:63">
      <c r="A898" s="43"/>
      <c r="B898" s="43"/>
      <c r="C898" s="101"/>
      <c r="D898" s="101"/>
      <c r="E898" s="101"/>
      <c r="F898" s="102"/>
      <c r="G898" s="103"/>
      <c r="H898" s="102"/>
      <c r="I898" s="102"/>
      <c r="J898" s="102"/>
      <c r="K898" s="102"/>
      <c r="L898" s="102" t="e">
        <f>IF(J898="WAT",IF(I898="PS","Pumped Storage","Hydro"),VLOOKUP(J898,Instructions!$E$3:$F$42,2,FALSE))</f>
        <v>#N/A</v>
      </c>
      <c r="M898" s="104"/>
      <c r="N898" s="104"/>
      <c r="O898" s="105"/>
      <c r="P898" s="45"/>
      <c r="Q898" s="45"/>
      <c r="R898" s="45">
        <f t="shared" si="271"/>
        <v>0</v>
      </c>
      <c r="S898" s="45">
        <f t="shared" si="293"/>
        <v>0</v>
      </c>
      <c r="T898" s="45">
        <f t="shared" si="293"/>
        <v>0</v>
      </c>
      <c r="U898" s="45">
        <f t="shared" si="272"/>
        <v>0</v>
      </c>
      <c r="V898" s="45">
        <f t="shared" si="273"/>
        <v>0</v>
      </c>
      <c r="W898" s="45">
        <f t="shared" si="274"/>
        <v>0</v>
      </c>
      <c r="X898" s="45">
        <f t="shared" si="275"/>
        <v>0</v>
      </c>
      <c r="Y898" s="45">
        <f t="shared" si="276"/>
        <v>0</v>
      </c>
      <c r="Z898" s="45">
        <f t="shared" si="277"/>
        <v>0</v>
      </c>
      <c r="AA898" s="45">
        <f t="shared" si="278"/>
        <v>0</v>
      </c>
      <c r="AB898" s="45">
        <f t="shared" si="279"/>
        <v>0</v>
      </c>
      <c r="AC898" s="45">
        <f t="shared" si="280"/>
        <v>0</v>
      </c>
      <c r="AD898" s="45">
        <f t="shared" si="281"/>
        <v>0</v>
      </c>
      <c r="AE898" s="45">
        <f t="shared" si="282"/>
        <v>0</v>
      </c>
      <c r="AF898" s="45">
        <f t="shared" si="283"/>
        <v>0</v>
      </c>
      <c r="AG898" s="45">
        <f t="shared" si="284"/>
        <v>0</v>
      </c>
      <c r="AH898" s="45">
        <f t="shared" si="285"/>
        <v>0</v>
      </c>
      <c r="AI898" s="45">
        <f t="shared" si="286"/>
        <v>0</v>
      </c>
      <c r="AJ898" s="45">
        <f t="shared" si="287"/>
        <v>0</v>
      </c>
      <c r="AK898" s="45">
        <f t="shared" si="288"/>
        <v>0</v>
      </c>
      <c r="AL898" s="45">
        <f t="shared" si="289"/>
        <v>0</v>
      </c>
      <c r="AM898" s="45">
        <f t="shared" si="290"/>
        <v>0</v>
      </c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</row>
    <row r="899" spans="1:63">
      <c r="A899" s="43"/>
      <c r="B899" s="43"/>
      <c r="C899" s="101"/>
      <c r="D899" s="101"/>
      <c r="E899" s="101"/>
      <c r="F899" s="102"/>
      <c r="G899" s="103"/>
      <c r="H899" s="102"/>
      <c r="I899" s="102"/>
      <c r="J899" s="102"/>
      <c r="K899" s="102"/>
      <c r="L899" s="102" t="e">
        <f>IF(J899="WAT",IF(I899="PS","Pumped Storage","Hydro"),VLOOKUP(J899,Instructions!$E$3:$F$42,2,FALSE))</f>
        <v>#N/A</v>
      </c>
      <c r="M899" s="104"/>
      <c r="N899" s="104"/>
      <c r="O899" s="105"/>
      <c r="P899" s="45"/>
      <c r="Q899" s="45"/>
      <c r="R899" s="45">
        <f t="shared" si="271"/>
        <v>0</v>
      </c>
      <c r="S899" s="45">
        <f t="shared" si="293"/>
        <v>0</v>
      </c>
      <c r="T899" s="45">
        <f t="shared" si="293"/>
        <v>0</v>
      </c>
      <c r="U899" s="45">
        <f t="shared" si="272"/>
        <v>0</v>
      </c>
      <c r="V899" s="45">
        <f t="shared" si="273"/>
        <v>0</v>
      </c>
      <c r="W899" s="45">
        <f t="shared" si="274"/>
        <v>0</v>
      </c>
      <c r="X899" s="45">
        <f t="shared" si="275"/>
        <v>0</v>
      </c>
      <c r="Y899" s="45">
        <f t="shared" si="276"/>
        <v>0</v>
      </c>
      <c r="Z899" s="45">
        <f t="shared" si="277"/>
        <v>0</v>
      </c>
      <c r="AA899" s="45">
        <f t="shared" si="278"/>
        <v>0</v>
      </c>
      <c r="AB899" s="45">
        <f t="shared" si="279"/>
        <v>0</v>
      </c>
      <c r="AC899" s="45">
        <f t="shared" si="280"/>
        <v>0</v>
      </c>
      <c r="AD899" s="45">
        <f t="shared" si="281"/>
        <v>0</v>
      </c>
      <c r="AE899" s="45">
        <f t="shared" si="282"/>
        <v>0</v>
      </c>
      <c r="AF899" s="45">
        <f t="shared" si="283"/>
        <v>0</v>
      </c>
      <c r="AG899" s="45">
        <f t="shared" si="284"/>
        <v>0</v>
      </c>
      <c r="AH899" s="45">
        <f t="shared" si="285"/>
        <v>0</v>
      </c>
      <c r="AI899" s="45">
        <f t="shared" si="286"/>
        <v>0</v>
      </c>
      <c r="AJ899" s="45">
        <f t="shared" si="287"/>
        <v>0</v>
      </c>
      <c r="AK899" s="45">
        <f t="shared" si="288"/>
        <v>0</v>
      </c>
      <c r="AL899" s="45">
        <f t="shared" si="289"/>
        <v>0</v>
      </c>
      <c r="AM899" s="45">
        <f t="shared" si="290"/>
        <v>0</v>
      </c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</row>
    <row r="900" spans="1:63">
      <c r="A900" s="43"/>
      <c r="B900" s="43"/>
      <c r="C900" s="101"/>
      <c r="D900" s="101"/>
      <c r="E900" s="101"/>
      <c r="F900" s="102"/>
      <c r="G900" s="103"/>
      <c r="H900" s="102"/>
      <c r="I900" s="102"/>
      <c r="J900" s="102"/>
      <c r="K900" s="102"/>
      <c r="L900" s="102" t="e">
        <f>IF(J900="WAT",IF(I900="PS","Pumped Storage","Hydro"),VLOOKUP(J900,Instructions!$E$3:$F$42,2,FALSE))</f>
        <v>#N/A</v>
      </c>
      <c r="M900" s="104"/>
      <c r="N900" s="104"/>
      <c r="O900" s="105"/>
      <c r="P900" s="45"/>
      <c r="Q900" s="45"/>
      <c r="R900" s="45">
        <f t="shared" ref="R900:R963" si="294">P900</f>
        <v>0</v>
      </c>
      <c r="S900" s="45">
        <f t="shared" si="293"/>
        <v>0</v>
      </c>
      <c r="T900" s="45">
        <f t="shared" si="293"/>
        <v>0</v>
      </c>
      <c r="U900" s="45">
        <f t="shared" ref="U900:U963" si="295">T900</f>
        <v>0</v>
      </c>
      <c r="V900" s="45">
        <f t="shared" ref="V900:V963" si="296">U900</f>
        <v>0</v>
      </c>
      <c r="W900" s="45">
        <f t="shared" ref="W900:W963" si="297">V900</f>
        <v>0</v>
      </c>
      <c r="X900" s="45">
        <f t="shared" ref="X900:X963" si="298">W900</f>
        <v>0</v>
      </c>
      <c r="Y900" s="45">
        <f t="shared" ref="Y900:Y963" si="299">X900</f>
        <v>0</v>
      </c>
      <c r="Z900" s="45">
        <f t="shared" ref="Z900:Z963" si="300">Y900</f>
        <v>0</v>
      </c>
      <c r="AA900" s="45">
        <f t="shared" ref="AA900:AA963" si="301">Z900</f>
        <v>0</v>
      </c>
      <c r="AB900" s="45">
        <f t="shared" ref="AB900:AB963" si="302">AA900</f>
        <v>0</v>
      </c>
      <c r="AC900" s="45">
        <f t="shared" ref="AC900:AC963" si="303">Q900</f>
        <v>0</v>
      </c>
      <c r="AD900" s="45">
        <f t="shared" ref="AD900:AD963" si="304">AC900</f>
        <v>0</v>
      </c>
      <c r="AE900" s="45">
        <f t="shared" ref="AE900:AE963" si="305">AD900</f>
        <v>0</v>
      </c>
      <c r="AF900" s="45">
        <f t="shared" ref="AF900:AF963" si="306">AE900</f>
        <v>0</v>
      </c>
      <c r="AG900" s="45">
        <f t="shared" ref="AG900:AG963" si="307">AF900</f>
        <v>0</v>
      </c>
      <c r="AH900" s="45">
        <f t="shared" ref="AH900:AH963" si="308">AG900</f>
        <v>0</v>
      </c>
      <c r="AI900" s="45">
        <f t="shared" ref="AI900:AI963" si="309">AH900</f>
        <v>0</v>
      </c>
      <c r="AJ900" s="45">
        <f t="shared" ref="AJ900:AJ963" si="310">AI900</f>
        <v>0</v>
      </c>
      <c r="AK900" s="45">
        <f t="shared" ref="AK900:AK963" si="311">AJ900</f>
        <v>0</v>
      </c>
      <c r="AL900" s="45">
        <f t="shared" ref="AL900:AL963" si="312">AK900</f>
        <v>0</v>
      </c>
      <c r="AM900" s="45">
        <f t="shared" ref="AM900:AM963" si="313">AL900</f>
        <v>0</v>
      </c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</row>
    <row r="901" spans="1:63">
      <c r="A901" s="43"/>
      <c r="B901" s="43"/>
      <c r="C901" s="101"/>
      <c r="D901" s="101"/>
      <c r="E901" s="101"/>
      <c r="F901" s="102"/>
      <c r="G901" s="103"/>
      <c r="H901" s="102"/>
      <c r="I901" s="102"/>
      <c r="J901" s="102"/>
      <c r="K901" s="102"/>
      <c r="L901" s="102" t="e">
        <f>IF(J901="WAT",IF(I901="PS","Pumped Storage","Hydro"),VLOOKUP(J901,Instructions!$E$3:$F$42,2,FALSE))</f>
        <v>#N/A</v>
      </c>
      <c r="M901" s="104"/>
      <c r="N901" s="104"/>
      <c r="O901" s="105"/>
      <c r="P901" s="45"/>
      <c r="Q901" s="45"/>
      <c r="R901" s="45">
        <f t="shared" si="294"/>
        <v>0</v>
      </c>
      <c r="S901" s="45">
        <f t="shared" si="293"/>
        <v>0</v>
      </c>
      <c r="T901" s="45">
        <f t="shared" si="293"/>
        <v>0</v>
      </c>
      <c r="U901" s="45">
        <f t="shared" si="295"/>
        <v>0</v>
      </c>
      <c r="V901" s="45">
        <f t="shared" si="296"/>
        <v>0</v>
      </c>
      <c r="W901" s="45">
        <f t="shared" si="297"/>
        <v>0</v>
      </c>
      <c r="X901" s="45">
        <f t="shared" si="298"/>
        <v>0</v>
      </c>
      <c r="Y901" s="45">
        <f t="shared" si="299"/>
        <v>0</v>
      </c>
      <c r="Z901" s="45">
        <f t="shared" si="300"/>
        <v>0</v>
      </c>
      <c r="AA901" s="45">
        <f t="shared" si="301"/>
        <v>0</v>
      </c>
      <c r="AB901" s="45">
        <f t="shared" si="302"/>
        <v>0</v>
      </c>
      <c r="AC901" s="45">
        <f t="shared" si="303"/>
        <v>0</v>
      </c>
      <c r="AD901" s="45">
        <f t="shared" si="304"/>
        <v>0</v>
      </c>
      <c r="AE901" s="45">
        <f t="shared" si="305"/>
        <v>0</v>
      </c>
      <c r="AF901" s="45">
        <f t="shared" si="306"/>
        <v>0</v>
      </c>
      <c r="AG901" s="45">
        <f t="shared" si="307"/>
        <v>0</v>
      </c>
      <c r="AH901" s="45">
        <f t="shared" si="308"/>
        <v>0</v>
      </c>
      <c r="AI901" s="45">
        <f t="shared" si="309"/>
        <v>0</v>
      </c>
      <c r="AJ901" s="45">
        <f t="shared" si="310"/>
        <v>0</v>
      </c>
      <c r="AK901" s="45">
        <f t="shared" si="311"/>
        <v>0</v>
      </c>
      <c r="AL901" s="45">
        <f t="shared" si="312"/>
        <v>0</v>
      </c>
      <c r="AM901" s="45">
        <f t="shared" si="313"/>
        <v>0</v>
      </c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</row>
    <row r="902" spans="1:63">
      <c r="A902" s="43"/>
      <c r="B902" s="43"/>
      <c r="C902" s="101"/>
      <c r="D902" s="101"/>
      <c r="E902" s="101"/>
      <c r="F902" s="102"/>
      <c r="G902" s="103"/>
      <c r="H902" s="102"/>
      <c r="I902" s="102"/>
      <c r="J902" s="102"/>
      <c r="K902" s="102"/>
      <c r="L902" s="102" t="e">
        <f>IF(J902="WAT",IF(I902="PS","Pumped Storage","Hydro"),VLOOKUP(J902,Instructions!$E$3:$F$42,2,FALSE))</f>
        <v>#N/A</v>
      </c>
      <c r="M902" s="104"/>
      <c r="N902" s="104"/>
      <c r="O902" s="105"/>
      <c r="P902" s="45"/>
      <c r="Q902" s="45"/>
      <c r="R902" s="45">
        <f t="shared" si="294"/>
        <v>0</v>
      </c>
      <c r="S902" s="45">
        <f t="shared" si="293"/>
        <v>0</v>
      </c>
      <c r="T902" s="45">
        <f t="shared" si="293"/>
        <v>0</v>
      </c>
      <c r="U902" s="45">
        <f t="shared" si="295"/>
        <v>0</v>
      </c>
      <c r="V902" s="45">
        <f t="shared" si="296"/>
        <v>0</v>
      </c>
      <c r="W902" s="45">
        <f t="shared" si="297"/>
        <v>0</v>
      </c>
      <c r="X902" s="45">
        <f t="shared" si="298"/>
        <v>0</v>
      </c>
      <c r="Y902" s="45">
        <f t="shared" si="299"/>
        <v>0</v>
      </c>
      <c r="Z902" s="45">
        <f t="shared" si="300"/>
        <v>0</v>
      </c>
      <c r="AA902" s="45">
        <f t="shared" si="301"/>
        <v>0</v>
      </c>
      <c r="AB902" s="45">
        <f t="shared" si="302"/>
        <v>0</v>
      </c>
      <c r="AC902" s="45">
        <f t="shared" si="303"/>
        <v>0</v>
      </c>
      <c r="AD902" s="45">
        <f t="shared" si="304"/>
        <v>0</v>
      </c>
      <c r="AE902" s="45">
        <f t="shared" si="305"/>
        <v>0</v>
      </c>
      <c r="AF902" s="45">
        <f t="shared" si="306"/>
        <v>0</v>
      </c>
      <c r="AG902" s="45">
        <f t="shared" si="307"/>
        <v>0</v>
      </c>
      <c r="AH902" s="45">
        <f t="shared" si="308"/>
        <v>0</v>
      </c>
      <c r="AI902" s="45">
        <f t="shared" si="309"/>
        <v>0</v>
      </c>
      <c r="AJ902" s="45">
        <f t="shared" si="310"/>
        <v>0</v>
      </c>
      <c r="AK902" s="45">
        <f t="shared" si="311"/>
        <v>0</v>
      </c>
      <c r="AL902" s="45">
        <f t="shared" si="312"/>
        <v>0</v>
      </c>
      <c r="AM902" s="45">
        <f t="shared" si="313"/>
        <v>0</v>
      </c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</row>
    <row r="903" spans="1:63">
      <c r="A903" s="43"/>
      <c r="B903" s="43"/>
      <c r="C903" s="101"/>
      <c r="D903" s="101"/>
      <c r="E903" s="101"/>
      <c r="F903" s="102"/>
      <c r="G903" s="103"/>
      <c r="H903" s="102"/>
      <c r="I903" s="102"/>
      <c r="J903" s="102"/>
      <c r="K903" s="102"/>
      <c r="L903" s="102" t="e">
        <f>IF(J903="WAT",IF(I903="PS","Pumped Storage","Hydro"),VLOOKUP(J903,Instructions!$E$3:$F$42,2,FALSE))</f>
        <v>#N/A</v>
      </c>
      <c r="M903" s="104"/>
      <c r="N903" s="104"/>
      <c r="O903" s="105"/>
      <c r="P903" s="45"/>
      <c r="Q903" s="45"/>
      <c r="R903" s="45">
        <f t="shared" si="294"/>
        <v>0</v>
      </c>
      <c r="S903" s="45">
        <f t="shared" ref="S903:T922" si="314">R903</f>
        <v>0</v>
      </c>
      <c r="T903" s="45">
        <f t="shared" si="314"/>
        <v>0</v>
      </c>
      <c r="U903" s="45">
        <f t="shared" si="295"/>
        <v>0</v>
      </c>
      <c r="V903" s="45">
        <f t="shared" si="296"/>
        <v>0</v>
      </c>
      <c r="W903" s="45">
        <f t="shared" si="297"/>
        <v>0</v>
      </c>
      <c r="X903" s="45">
        <f t="shared" si="298"/>
        <v>0</v>
      </c>
      <c r="Y903" s="45">
        <f t="shared" si="299"/>
        <v>0</v>
      </c>
      <c r="Z903" s="45">
        <f t="shared" si="300"/>
        <v>0</v>
      </c>
      <c r="AA903" s="45">
        <f t="shared" si="301"/>
        <v>0</v>
      </c>
      <c r="AB903" s="45">
        <f t="shared" si="302"/>
        <v>0</v>
      </c>
      <c r="AC903" s="45">
        <f t="shared" si="303"/>
        <v>0</v>
      </c>
      <c r="AD903" s="45">
        <f t="shared" si="304"/>
        <v>0</v>
      </c>
      <c r="AE903" s="45">
        <f t="shared" si="305"/>
        <v>0</v>
      </c>
      <c r="AF903" s="45">
        <f t="shared" si="306"/>
        <v>0</v>
      </c>
      <c r="AG903" s="45">
        <f t="shared" si="307"/>
        <v>0</v>
      </c>
      <c r="AH903" s="45">
        <f t="shared" si="308"/>
        <v>0</v>
      </c>
      <c r="AI903" s="45">
        <f t="shared" si="309"/>
        <v>0</v>
      </c>
      <c r="AJ903" s="45">
        <f t="shared" si="310"/>
        <v>0</v>
      </c>
      <c r="AK903" s="45">
        <f t="shared" si="311"/>
        <v>0</v>
      </c>
      <c r="AL903" s="45">
        <f t="shared" si="312"/>
        <v>0</v>
      </c>
      <c r="AM903" s="45">
        <f t="shared" si="313"/>
        <v>0</v>
      </c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</row>
    <row r="904" spans="1:63">
      <c r="A904" s="43"/>
      <c r="B904" s="43"/>
      <c r="C904" s="101"/>
      <c r="D904" s="101"/>
      <c r="E904" s="101"/>
      <c r="F904" s="102"/>
      <c r="G904" s="103"/>
      <c r="H904" s="102"/>
      <c r="I904" s="102"/>
      <c r="J904" s="102"/>
      <c r="K904" s="102"/>
      <c r="L904" s="102" t="e">
        <f>IF(J904="WAT",IF(I904="PS","Pumped Storage","Hydro"),VLOOKUP(J904,Instructions!$E$3:$F$42,2,FALSE))</f>
        <v>#N/A</v>
      </c>
      <c r="M904" s="104"/>
      <c r="N904" s="104"/>
      <c r="O904" s="105"/>
      <c r="P904" s="45"/>
      <c r="Q904" s="45"/>
      <c r="R904" s="45">
        <f t="shared" si="294"/>
        <v>0</v>
      </c>
      <c r="S904" s="45">
        <f t="shared" si="314"/>
        <v>0</v>
      </c>
      <c r="T904" s="45">
        <f t="shared" si="314"/>
        <v>0</v>
      </c>
      <c r="U904" s="45">
        <f t="shared" si="295"/>
        <v>0</v>
      </c>
      <c r="V904" s="45">
        <f t="shared" si="296"/>
        <v>0</v>
      </c>
      <c r="W904" s="45">
        <f t="shared" si="297"/>
        <v>0</v>
      </c>
      <c r="X904" s="45">
        <f t="shared" si="298"/>
        <v>0</v>
      </c>
      <c r="Y904" s="45">
        <f t="shared" si="299"/>
        <v>0</v>
      </c>
      <c r="Z904" s="45">
        <f t="shared" si="300"/>
        <v>0</v>
      </c>
      <c r="AA904" s="45">
        <f t="shared" si="301"/>
        <v>0</v>
      </c>
      <c r="AB904" s="45">
        <f t="shared" si="302"/>
        <v>0</v>
      </c>
      <c r="AC904" s="45">
        <f t="shared" si="303"/>
        <v>0</v>
      </c>
      <c r="AD904" s="45">
        <f t="shared" si="304"/>
        <v>0</v>
      </c>
      <c r="AE904" s="45">
        <f t="shared" si="305"/>
        <v>0</v>
      </c>
      <c r="AF904" s="45">
        <f t="shared" si="306"/>
        <v>0</v>
      </c>
      <c r="AG904" s="45">
        <f t="shared" si="307"/>
        <v>0</v>
      </c>
      <c r="AH904" s="45">
        <f t="shared" si="308"/>
        <v>0</v>
      </c>
      <c r="AI904" s="45">
        <f t="shared" si="309"/>
        <v>0</v>
      </c>
      <c r="AJ904" s="45">
        <f t="shared" si="310"/>
        <v>0</v>
      </c>
      <c r="AK904" s="45">
        <f t="shared" si="311"/>
        <v>0</v>
      </c>
      <c r="AL904" s="45">
        <f t="shared" si="312"/>
        <v>0</v>
      </c>
      <c r="AM904" s="45">
        <f t="shared" si="313"/>
        <v>0</v>
      </c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</row>
    <row r="905" spans="1:63">
      <c r="A905" s="43"/>
      <c r="B905" s="43"/>
      <c r="C905" s="101"/>
      <c r="D905" s="101"/>
      <c r="E905" s="101"/>
      <c r="F905" s="102"/>
      <c r="G905" s="103"/>
      <c r="H905" s="102"/>
      <c r="I905" s="102"/>
      <c r="J905" s="102"/>
      <c r="K905" s="102"/>
      <c r="L905" s="102" t="e">
        <f>IF(J905="WAT",IF(I905="PS","Pumped Storage","Hydro"),VLOOKUP(J905,Instructions!$E$3:$F$42,2,FALSE))</f>
        <v>#N/A</v>
      </c>
      <c r="M905" s="104"/>
      <c r="N905" s="104"/>
      <c r="O905" s="105"/>
      <c r="P905" s="45"/>
      <c r="Q905" s="45"/>
      <c r="R905" s="45">
        <f t="shared" si="294"/>
        <v>0</v>
      </c>
      <c r="S905" s="45">
        <f t="shared" si="314"/>
        <v>0</v>
      </c>
      <c r="T905" s="45">
        <f t="shared" si="314"/>
        <v>0</v>
      </c>
      <c r="U905" s="45">
        <f t="shared" si="295"/>
        <v>0</v>
      </c>
      <c r="V905" s="45">
        <f t="shared" si="296"/>
        <v>0</v>
      </c>
      <c r="W905" s="45">
        <f t="shared" si="297"/>
        <v>0</v>
      </c>
      <c r="X905" s="45">
        <f t="shared" si="298"/>
        <v>0</v>
      </c>
      <c r="Y905" s="45">
        <f t="shared" si="299"/>
        <v>0</v>
      </c>
      <c r="Z905" s="45">
        <f t="shared" si="300"/>
        <v>0</v>
      </c>
      <c r="AA905" s="45">
        <f t="shared" si="301"/>
        <v>0</v>
      </c>
      <c r="AB905" s="45">
        <f t="shared" si="302"/>
        <v>0</v>
      </c>
      <c r="AC905" s="45">
        <f t="shared" si="303"/>
        <v>0</v>
      </c>
      <c r="AD905" s="45">
        <f t="shared" si="304"/>
        <v>0</v>
      </c>
      <c r="AE905" s="45">
        <f t="shared" si="305"/>
        <v>0</v>
      </c>
      <c r="AF905" s="45">
        <f t="shared" si="306"/>
        <v>0</v>
      </c>
      <c r="AG905" s="45">
        <f t="shared" si="307"/>
        <v>0</v>
      </c>
      <c r="AH905" s="45">
        <f t="shared" si="308"/>
        <v>0</v>
      </c>
      <c r="AI905" s="45">
        <f t="shared" si="309"/>
        <v>0</v>
      </c>
      <c r="AJ905" s="45">
        <f t="shared" si="310"/>
        <v>0</v>
      </c>
      <c r="AK905" s="45">
        <f t="shared" si="311"/>
        <v>0</v>
      </c>
      <c r="AL905" s="45">
        <f t="shared" si="312"/>
        <v>0</v>
      </c>
      <c r="AM905" s="45">
        <f t="shared" si="313"/>
        <v>0</v>
      </c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</row>
    <row r="906" spans="1:63">
      <c r="A906" s="43"/>
      <c r="B906" s="43"/>
      <c r="C906" s="101"/>
      <c r="D906" s="101"/>
      <c r="E906" s="101"/>
      <c r="F906" s="102"/>
      <c r="G906" s="103"/>
      <c r="H906" s="102"/>
      <c r="I906" s="102"/>
      <c r="J906" s="102"/>
      <c r="K906" s="102"/>
      <c r="L906" s="102" t="e">
        <f>IF(J906="WAT",IF(I906="PS","Pumped Storage","Hydro"),VLOOKUP(J906,Instructions!$E$3:$F$42,2,FALSE))</f>
        <v>#N/A</v>
      </c>
      <c r="M906" s="104"/>
      <c r="N906" s="104"/>
      <c r="O906" s="105"/>
      <c r="P906" s="45"/>
      <c r="Q906" s="45"/>
      <c r="R906" s="45">
        <f t="shared" si="294"/>
        <v>0</v>
      </c>
      <c r="S906" s="45">
        <f t="shared" si="314"/>
        <v>0</v>
      </c>
      <c r="T906" s="45">
        <f t="shared" si="314"/>
        <v>0</v>
      </c>
      <c r="U906" s="45">
        <f t="shared" si="295"/>
        <v>0</v>
      </c>
      <c r="V906" s="45">
        <f t="shared" si="296"/>
        <v>0</v>
      </c>
      <c r="W906" s="45">
        <f t="shared" si="297"/>
        <v>0</v>
      </c>
      <c r="X906" s="45">
        <f t="shared" si="298"/>
        <v>0</v>
      </c>
      <c r="Y906" s="45">
        <f t="shared" si="299"/>
        <v>0</v>
      </c>
      <c r="Z906" s="45">
        <f t="shared" si="300"/>
        <v>0</v>
      </c>
      <c r="AA906" s="45">
        <f t="shared" si="301"/>
        <v>0</v>
      </c>
      <c r="AB906" s="45">
        <f t="shared" si="302"/>
        <v>0</v>
      </c>
      <c r="AC906" s="45">
        <f t="shared" si="303"/>
        <v>0</v>
      </c>
      <c r="AD906" s="45">
        <f t="shared" si="304"/>
        <v>0</v>
      </c>
      <c r="AE906" s="45">
        <f t="shared" si="305"/>
        <v>0</v>
      </c>
      <c r="AF906" s="45">
        <f t="shared" si="306"/>
        <v>0</v>
      </c>
      <c r="AG906" s="45">
        <f t="shared" si="307"/>
        <v>0</v>
      </c>
      <c r="AH906" s="45">
        <f t="shared" si="308"/>
        <v>0</v>
      </c>
      <c r="AI906" s="45">
        <f t="shared" si="309"/>
        <v>0</v>
      </c>
      <c r="AJ906" s="45">
        <f t="shared" si="310"/>
        <v>0</v>
      </c>
      <c r="AK906" s="45">
        <f t="shared" si="311"/>
        <v>0</v>
      </c>
      <c r="AL906" s="45">
        <f t="shared" si="312"/>
        <v>0</v>
      </c>
      <c r="AM906" s="45">
        <f t="shared" si="313"/>
        <v>0</v>
      </c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</row>
    <row r="907" spans="1:63">
      <c r="A907" s="43"/>
      <c r="B907" s="43"/>
      <c r="C907" s="101"/>
      <c r="D907" s="101"/>
      <c r="E907" s="101"/>
      <c r="F907" s="102"/>
      <c r="G907" s="103"/>
      <c r="H907" s="102"/>
      <c r="I907" s="102"/>
      <c r="J907" s="102"/>
      <c r="K907" s="102"/>
      <c r="L907" s="102" t="e">
        <f>IF(J907="WAT",IF(I907="PS","Pumped Storage","Hydro"),VLOOKUP(J907,Instructions!$E$3:$F$42,2,FALSE))</f>
        <v>#N/A</v>
      </c>
      <c r="M907" s="104"/>
      <c r="N907" s="104"/>
      <c r="O907" s="105"/>
      <c r="P907" s="45"/>
      <c r="Q907" s="45"/>
      <c r="R907" s="45">
        <f t="shared" si="294"/>
        <v>0</v>
      </c>
      <c r="S907" s="45">
        <f t="shared" si="314"/>
        <v>0</v>
      </c>
      <c r="T907" s="45">
        <f t="shared" si="314"/>
        <v>0</v>
      </c>
      <c r="U907" s="45">
        <f t="shared" si="295"/>
        <v>0</v>
      </c>
      <c r="V907" s="45">
        <f t="shared" si="296"/>
        <v>0</v>
      </c>
      <c r="W907" s="45">
        <f t="shared" si="297"/>
        <v>0</v>
      </c>
      <c r="X907" s="45">
        <f t="shared" si="298"/>
        <v>0</v>
      </c>
      <c r="Y907" s="45">
        <f t="shared" si="299"/>
        <v>0</v>
      </c>
      <c r="Z907" s="45">
        <f t="shared" si="300"/>
        <v>0</v>
      </c>
      <c r="AA907" s="45">
        <f t="shared" si="301"/>
        <v>0</v>
      </c>
      <c r="AB907" s="45">
        <f t="shared" si="302"/>
        <v>0</v>
      </c>
      <c r="AC907" s="45">
        <f t="shared" si="303"/>
        <v>0</v>
      </c>
      <c r="AD907" s="45">
        <f t="shared" si="304"/>
        <v>0</v>
      </c>
      <c r="AE907" s="45">
        <f t="shared" si="305"/>
        <v>0</v>
      </c>
      <c r="AF907" s="45">
        <f t="shared" si="306"/>
        <v>0</v>
      </c>
      <c r="AG907" s="45">
        <f t="shared" si="307"/>
        <v>0</v>
      </c>
      <c r="AH907" s="45">
        <f t="shared" si="308"/>
        <v>0</v>
      </c>
      <c r="AI907" s="45">
        <f t="shared" si="309"/>
        <v>0</v>
      </c>
      <c r="AJ907" s="45">
        <f t="shared" si="310"/>
        <v>0</v>
      </c>
      <c r="AK907" s="45">
        <f t="shared" si="311"/>
        <v>0</v>
      </c>
      <c r="AL907" s="45">
        <f t="shared" si="312"/>
        <v>0</v>
      </c>
      <c r="AM907" s="45">
        <f t="shared" si="313"/>
        <v>0</v>
      </c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</row>
    <row r="908" spans="1:63">
      <c r="A908" s="43"/>
      <c r="B908" s="43"/>
      <c r="C908" s="101"/>
      <c r="D908" s="101"/>
      <c r="E908" s="101"/>
      <c r="F908" s="102"/>
      <c r="G908" s="103"/>
      <c r="H908" s="102"/>
      <c r="I908" s="102"/>
      <c r="J908" s="102"/>
      <c r="K908" s="102"/>
      <c r="L908" s="102" t="e">
        <f>IF(J908="WAT",IF(I908="PS","Pumped Storage","Hydro"),VLOOKUP(J908,Instructions!$E$3:$F$42,2,FALSE))</f>
        <v>#N/A</v>
      </c>
      <c r="M908" s="104"/>
      <c r="N908" s="104"/>
      <c r="O908" s="105"/>
      <c r="P908" s="45"/>
      <c r="Q908" s="45"/>
      <c r="R908" s="45">
        <f t="shared" si="294"/>
        <v>0</v>
      </c>
      <c r="S908" s="45">
        <f t="shared" si="314"/>
        <v>0</v>
      </c>
      <c r="T908" s="45">
        <f t="shared" si="314"/>
        <v>0</v>
      </c>
      <c r="U908" s="45">
        <f t="shared" si="295"/>
        <v>0</v>
      </c>
      <c r="V908" s="45">
        <f t="shared" si="296"/>
        <v>0</v>
      </c>
      <c r="W908" s="45">
        <f t="shared" si="297"/>
        <v>0</v>
      </c>
      <c r="X908" s="45">
        <f t="shared" si="298"/>
        <v>0</v>
      </c>
      <c r="Y908" s="45">
        <f t="shared" si="299"/>
        <v>0</v>
      </c>
      <c r="Z908" s="45">
        <f t="shared" si="300"/>
        <v>0</v>
      </c>
      <c r="AA908" s="45">
        <f t="shared" si="301"/>
        <v>0</v>
      </c>
      <c r="AB908" s="45">
        <f t="shared" si="302"/>
        <v>0</v>
      </c>
      <c r="AC908" s="45">
        <f t="shared" si="303"/>
        <v>0</v>
      </c>
      <c r="AD908" s="45">
        <f t="shared" si="304"/>
        <v>0</v>
      </c>
      <c r="AE908" s="45">
        <f t="shared" si="305"/>
        <v>0</v>
      </c>
      <c r="AF908" s="45">
        <f t="shared" si="306"/>
        <v>0</v>
      </c>
      <c r="AG908" s="45">
        <f t="shared" si="307"/>
        <v>0</v>
      </c>
      <c r="AH908" s="45">
        <f t="shared" si="308"/>
        <v>0</v>
      </c>
      <c r="AI908" s="45">
        <f t="shared" si="309"/>
        <v>0</v>
      </c>
      <c r="AJ908" s="45">
        <f t="shared" si="310"/>
        <v>0</v>
      </c>
      <c r="AK908" s="45">
        <f t="shared" si="311"/>
        <v>0</v>
      </c>
      <c r="AL908" s="45">
        <f t="shared" si="312"/>
        <v>0</v>
      </c>
      <c r="AM908" s="45">
        <f t="shared" si="313"/>
        <v>0</v>
      </c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</row>
    <row r="909" spans="1:63">
      <c r="A909" s="43"/>
      <c r="B909" s="43"/>
      <c r="C909" s="101"/>
      <c r="D909" s="101"/>
      <c r="E909" s="101"/>
      <c r="F909" s="102"/>
      <c r="G909" s="103"/>
      <c r="H909" s="102"/>
      <c r="I909" s="102"/>
      <c r="J909" s="102"/>
      <c r="K909" s="102"/>
      <c r="L909" s="102" t="e">
        <f>IF(J909="WAT",IF(I909="PS","Pumped Storage","Hydro"),VLOOKUP(J909,Instructions!$E$3:$F$42,2,FALSE))</f>
        <v>#N/A</v>
      </c>
      <c r="M909" s="104"/>
      <c r="N909" s="104"/>
      <c r="O909" s="105"/>
      <c r="P909" s="45"/>
      <c r="Q909" s="45"/>
      <c r="R909" s="45">
        <f t="shared" si="294"/>
        <v>0</v>
      </c>
      <c r="S909" s="45">
        <f t="shared" si="314"/>
        <v>0</v>
      </c>
      <c r="T909" s="45">
        <f t="shared" si="314"/>
        <v>0</v>
      </c>
      <c r="U909" s="45">
        <f t="shared" si="295"/>
        <v>0</v>
      </c>
      <c r="V909" s="45">
        <f t="shared" si="296"/>
        <v>0</v>
      </c>
      <c r="W909" s="45">
        <f t="shared" si="297"/>
        <v>0</v>
      </c>
      <c r="X909" s="45">
        <f t="shared" si="298"/>
        <v>0</v>
      </c>
      <c r="Y909" s="45">
        <f t="shared" si="299"/>
        <v>0</v>
      </c>
      <c r="Z909" s="45">
        <f t="shared" si="300"/>
        <v>0</v>
      </c>
      <c r="AA909" s="45">
        <f t="shared" si="301"/>
        <v>0</v>
      </c>
      <c r="AB909" s="45">
        <f t="shared" si="302"/>
        <v>0</v>
      </c>
      <c r="AC909" s="45">
        <f t="shared" si="303"/>
        <v>0</v>
      </c>
      <c r="AD909" s="45">
        <f t="shared" si="304"/>
        <v>0</v>
      </c>
      <c r="AE909" s="45">
        <f t="shared" si="305"/>
        <v>0</v>
      </c>
      <c r="AF909" s="45">
        <f t="shared" si="306"/>
        <v>0</v>
      </c>
      <c r="AG909" s="45">
        <f t="shared" si="307"/>
        <v>0</v>
      </c>
      <c r="AH909" s="45">
        <f t="shared" si="308"/>
        <v>0</v>
      </c>
      <c r="AI909" s="45">
        <f t="shared" si="309"/>
        <v>0</v>
      </c>
      <c r="AJ909" s="45">
        <f t="shared" si="310"/>
        <v>0</v>
      </c>
      <c r="AK909" s="45">
        <f t="shared" si="311"/>
        <v>0</v>
      </c>
      <c r="AL909" s="45">
        <f t="shared" si="312"/>
        <v>0</v>
      </c>
      <c r="AM909" s="45">
        <f t="shared" si="313"/>
        <v>0</v>
      </c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</row>
    <row r="910" spans="1:63">
      <c r="A910" s="43"/>
      <c r="B910" s="43"/>
      <c r="C910" s="101"/>
      <c r="D910" s="101"/>
      <c r="E910" s="101"/>
      <c r="F910" s="102"/>
      <c r="G910" s="103"/>
      <c r="H910" s="102"/>
      <c r="I910" s="102"/>
      <c r="J910" s="102"/>
      <c r="K910" s="102"/>
      <c r="L910" s="102" t="e">
        <f>IF(J910="WAT",IF(I910="PS","Pumped Storage","Hydro"),VLOOKUP(J910,Instructions!$E$3:$F$42,2,FALSE))</f>
        <v>#N/A</v>
      </c>
      <c r="M910" s="104"/>
      <c r="N910" s="104"/>
      <c r="O910" s="105"/>
      <c r="P910" s="45"/>
      <c r="Q910" s="45"/>
      <c r="R910" s="45">
        <f t="shared" si="294"/>
        <v>0</v>
      </c>
      <c r="S910" s="45">
        <f t="shared" si="314"/>
        <v>0</v>
      </c>
      <c r="T910" s="45">
        <f t="shared" si="314"/>
        <v>0</v>
      </c>
      <c r="U910" s="45">
        <f t="shared" si="295"/>
        <v>0</v>
      </c>
      <c r="V910" s="45">
        <f t="shared" si="296"/>
        <v>0</v>
      </c>
      <c r="W910" s="45">
        <f t="shared" si="297"/>
        <v>0</v>
      </c>
      <c r="X910" s="45">
        <f t="shared" si="298"/>
        <v>0</v>
      </c>
      <c r="Y910" s="45">
        <f t="shared" si="299"/>
        <v>0</v>
      </c>
      <c r="Z910" s="45">
        <f t="shared" si="300"/>
        <v>0</v>
      </c>
      <c r="AA910" s="45">
        <f t="shared" si="301"/>
        <v>0</v>
      </c>
      <c r="AB910" s="45">
        <f t="shared" si="302"/>
        <v>0</v>
      </c>
      <c r="AC910" s="45">
        <f t="shared" si="303"/>
        <v>0</v>
      </c>
      <c r="AD910" s="45">
        <f t="shared" si="304"/>
        <v>0</v>
      </c>
      <c r="AE910" s="45">
        <f t="shared" si="305"/>
        <v>0</v>
      </c>
      <c r="AF910" s="45">
        <f t="shared" si="306"/>
        <v>0</v>
      </c>
      <c r="AG910" s="45">
        <f t="shared" si="307"/>
        <v>0</v>
      </c>
      <c r="AH910" s="45">
        <f t="shared" si="308"/>
        <v>0</v>
      </c>
      <c r="AI910" s="45">
        <f t="shared" si="309"/>
        <v>0</v>
      </c>
      <c r="AJ910" s="45">
        <f t="shared" si="310"/>
        <v>0</v>
      </c>
      <c r="AK910" s="45">
        <f t="shared" si="311"/>
        <v>0</v>
      </c>
      <c r="AL910" s="45">
        <f t="shared" si="312"/>
        <v>0</v>
      </c>
      <c r="AM910" s="45">
        <f t="shared" si="313"/>
        <v>0</v>
      </c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</row>
    <row r="911" spans="1:63">
      <c r="A911" s="43"/>
      <c r="B911" s="43"/>
      <c r="C911" s="101"/>
      <c r="D911" s="101"/>
      <c r="E911" s="101"/>
      <c r="F911" s="102"/>
      <c r="G911" s="103"/>
      <c r="H911" s="102"/>
      <c r="I911" s="102"/>
      <c r="J911" s="102"/>
      <c r="K911" s="102"/>
      <c r="L911" s="102" t="e">
        <f>IF(J911="WAT",IF(I911="PS","Pumped Storage","Hydro"),VLOOKUP(J911,Instructions!$E$3:$F$42,2,FALSE))</f>
        <v>#N/A</v>
      </c>
      <c r="M911" s="104"/>
      <c r="N911" s="104"/>
      <c r="O911" s="105"/>
      <c r="P911" s="45"/>
      <c r="Q911" s="45"/>
      <c r="R911" s="45">
        <f t="shared" si="294"/>
        <v>0</v>
      </c>
      <c r="S911" s="45">
        <f t="shared" si="314"/>
        <v>0</v>
      </c>
      <c r="T911" s="45">
        <f t="shared" si="314"/>
        <v>0</v>
      </c>
      <c r="U911" s="45">
        <f t="shared" si="295"/>
        <v>0</v>
      </c>
      <c r="V911" s="45">
        <f t="shared" si="296"/>
        <v>0</v>
      </c>
      <c r="W911" s="45">
        <f t="shared" si="297"/>
        <v>0</v>
      </c>
      <c r="X911" s="45">
        <f t="shared" si="298"/>
        <v>0</v>
      </c>
      <c r="Y911" s="45">
        <f t="shared" si="299"/>
        <v>0</v>
      </c>
      <c r="Z911" s="45">
        <f t="shared" si="300"/>
        <v>0</v>
      </c>
      <c r="AA911" s="45">
        <f t="shared" si="301"/>
        <v>0</v>
      </c>
      <c r="AB911" s="45">
        <f t="shared" si="302"/>
        <v>0</v>
      </c>
      <c r="AC911" s="45">
        <f t="shared" si="303"/>
        <v>0</v>
      </c>
      <c r="AD911" s="45">
        <f t="shared" si="304"/>
        <v>0</v>
      </c>
      <c r="AE911" s="45">
        <f t="shared" si="305"/>
        <v>0</v>
      </c>
      <c r="AF911" s="45">
        <f t="shared" si="306"/>
        <v>0</v>
      </c>
      <c r="AG911" s="45">
        <f t="shared" si="307"/>
        <v>0</v>
      </c>
      <c r="AH911" s="45">
        <f t="shared" si="308"/>
        <v>0</v>
      </c>
      <c r="AI911" s="45">
        <f t="shared" si="309"/>
        <v>0</v>
      </c>
      <c r="AJ911" s="45">
        <f t="shared" si="310"/>
        <v>0</v>
      </c>
      <c r="AK911" s="45">
        <f t="shared" si="311"/>
        <v>0</v>
      </c>
      <c r="AL911" s="45">
        <f t="shared" si="312"/>
        <v>0</v>
      </c>
      <c r="AM911" s="45">
        <f t="shared" si="313"/>
        <v>0</v>
      </c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</row>
    <row r="912" spans="1:63">
      <c r="A912" s="43"/>
      <c r="B912" s="43"/>
      <c r="C912" s="101"/>
      <c r="D912" s="101"/>
      <c r="E912" s="101"/>
      <c r="F912" s="102"/>
      <c r="G912" s="103"/>
      <c r="H912" s="102"/>
      <c r="I912" s="102"/>
      <c r="J912" s="102"/>
      <c r="K912" s="102"/>
      <c r="L912" s="102" t="e">
        <f>IF(J912="WAT",IF(I912="PS","Pumped Storage","Hydro"),VLOOKUP(J912,Instructions!$E$3:$F$42,2,FALSE))</f>
        <v>#N/A</v>
      </c>
      <c r="M912" s="104"/>
      <c r="N912" s="104"/>
      <c r="O912" s="105"/>
      <c r="P912" s="45"/>
      <c r="Q912" s="45"/>
      <c r="R912" s="45">
        <f t="shared" si="294"/>
        <v>0</v>
      </c>
      <c r="S912" s="45">
        <f t="shared" si="314"/>
        <v>0</v>
      </c>
      <c r="T912" s="45">
        <f t="shared" si="314"/>
        <v>0</v>
      </c>
      <c r="U912" s="45">
        <f t="shared" si="295"/>
        <v>0</v>
      </c>
      <c r="V912" s="45">
        <f t="shared" si="296"/>
        <v>0</v>
      </c>
      <c r="W912" s="45">
        <f t="shared" si="297"/>
        <v>0</v>
      </c>
      <c r="X912" s="45">
        <f t="shared" si="298"/>
        <v>0</v>
      </c>
      <c r="Y912" s="45">
        <f t="shared" si="299"/>
        <v>0</v>
      </c>
      <c r="Z912" s="45">
        <f t="shared" si="300"/>
        <v>0</v>
      </c>
      <c r="AA912" s="45">
        <f t="shared" si="301"/>
        <v>0</v>
      </c>
      <c r="AB912" s="45">
        <f t="shared" si="302"/>
        <v>0</v>
      </c>
      <c r="AC912" s="45">
        <f t="shared" si="303"/>
        <v>0</v>
      </c>
      <c r="AD912" s="45">
        <f t="shared" si="304"/>
        <v>0</v>
      </c>
      <c r="AE912" s="45">
        <f t="shared" si="305"/>
        <v>0</v>
      </c>
      <c r="AF912" s="45">
        <f t="shared" si="306"/>
        <v>0</v>
      </c>
      <c r="AG912" s="45">
        <f t="shared" si="307"/>
        <v>0</v>
      </c>
      <c r="AH912" s="45">
        <f t="shared" si="308"/>
        <v>0</v>
      </c>
      <c r="AI912" s="45">
        <f t="shared" si="309"/>
        <v>0</v>
      </c>
      <c r="AJ912" s="45">
        <f t="shared" si="310"/>
        <v>0</v>
      </c>
      <c r="AK912" s="45">
        <f t="shared" si="311"/>
        <v>0</v>
      </c>
      <c r="AL912" s="45">
        <f t="shared" si="312"/>
        <v>0</v>
      </c>
      <c r="AM912" s="45">
        <f t="shared" si="313"/>
        <v>0</v>
      </c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</row>
    <row r="913" spans="1:63">
      <c r="A913" s="43"/>
      <c r="B913" s="43"/>
      <c r="C913" s="101"/>
      <c r="D913" s="101"/>
      <c r="E913" s="101"/>
      <c r="F913" s="102"/>
      <c r="G913" s="103"/>
      <c r="H913" s="102"/>
      <c r="I913" s="102"/>
      <c r="J913" s="102"/>
      <c r="K913" s="102"/>
      <c r="L913" s="102" t="e">
        <f>IF(J913="WAT",IF(I913="PS","Pumped Storage","Hydro"),VLOOKUP(J913,Instructions!$E$3:$F$42,2,FALSE))</f>
        <v>#N/A</v>
      </c>
      <c r="M913" s="104"/>
      <c r="N913" s="104"/>
      <c r="O913" s="105"/>
      <c r="P913" s="45"/>
      <c r="Q913" s="45"/>
      <c r="R913" s="45">
        <f t="shared" si="294"/>
        <v>0</v>
      </c>
      <c r="S913" s="45">
        <f t="shared" si="314"/>
        <v>0</v>
      </c>
      <c r="T913" s="45">
        <f t="shared" si="314"/>
        <v>0</v>
      </c>
      <c r="U913" s="45">
        <f t="shared" si="295"/>
        <v>0</v>
      </c>
      <c r="V913" s="45">
        <f t="shared" si="296"/>
        <v>0</v>
      </c>
      <c r="W913" s="45">
        <f t="shared" si="297"/>
        <v>0</v>
      </c>
      <c r="X913" s="45">
        <f t="shared" si="298"/>
        <v>0</v>
      </c>
      <c r="Y913" s="45">
        <f t="shared" si="299"/>
        <v>0</v>
      </c>
      <c r="Z913" s="45">
        <f t="shared" si="300"/>
        <v>0</v>
      </c>
      <c r="AA913" s="45">
        <f t="shared" si="301"/>
        <v>0</v>
      </c>
      <c r="AB913" s="45">
        <f t="shared" si="302"/>
        <v>0</v>
      </c>
      <c r="AC913" s="45">
        <f t="shared" si="303"/>
        <v>0</v>
      </c>
      <c r="AD913" s="45">
        <f t="shared" si="304"/>
        <v>0</v>
      </c>
      <c r="AE913" s="45">
        <f t="shared" si="305"/>
        <v>0</v>
      </c>
      <c r="AF913" s="45">
        <f t="shared" si="306"/>
        <v>0</v>
      </c>
      <c r="AG913" s="45">
        <f t="shared" si="307"/>
        <v>0</v>
      </c>
      <c r="AH913" s="45">
        <f t="shared" si="308"/>
        <v>0</v>
      </c>
      <c r="AI913" s="45">
        <f t="shared" si="309"/>
        <v>0</v>
      </c>
      <c r="AJ913" s="45">
        <f t="shared" si="310"/>
        <v>0</v>
      </c>
      <c r="AK913" s="45">
        <f t="shared" si="311"/>
        <v>0</v>
      </c>
      <c r="AL913" s="45">
        <f t="shared" si="312"/>
        <v>0</v>
      </c>
      <c r="AM913" s="45">
        <f t="shared" si="313"/>
        <v>0</v>
      </c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</row>
    <row r="914" spans="1:63">
      <c r="A914" s="43"/>
      <c r="B914" s="43"/>
      <c r="C914" s="101"/>
      <c r="D914" s="101"/>
      <c r="E914" s="101"/>
      <c r="F914" s="102"/>
      <c r="G914" s="103"/>
      <c r="H914" s="102"/>
      <c r="I914" s="102"/>
      <c r="J914" s="102"/>
      <c r="K914" s="102"/>
      <c r="L914" s="102" t="e">
        <f>IF(J914="WAT",IF(I914="PS","Pumped Storage","Hydro"),VLOOKUP(J914,Instructions!$E$3:$F$42,2,FALSE))</f>
        <v>#N/A</v>
      </c>
      <c r="M914" s="104"/>
      <c r="N914" s="104"/>
      <c r="O914" s="105"/>
      <c r="P914" s="45"/>
      <c r="Q914" s="45"/>
      <c r="R914" s="45">
        <f t="shared" si="294"/>
        <v>0</v>
      </c>
      <c r="S914" s="45">
        <f t="shared" si="314"/>
        <v>0</v>
      </c>
      <c r="T914" s="45">
        <f t="shared" si="314"/>
        <v>0</v>
      </c>
      <c r="U914" s="45">
        <f t="shared" si="295"/>
        <v>0</v>
      </c>
      <c r="V914" s="45">
        <f t="shared" si="296"/>
        <v>0</v>
      </c>
      <c r="W914" s="45">
        <f t="shared" si="297"/>
        <v>0</v>
      </c>
      <c r="X914" s="45">
        <f t="shared" si="298"/>
        <v>0</v>
      </c>
      <c r="Y914" s="45">
        <f t="shared" si="299"/>
        <v>0</v>
      </c>
      <c r="Z914" s="45">
        <f t="shared" si="300"/>
        <v>0</v>
      </c>
      <c r="AA914" s="45">
        <f t="shared" si="301"/>
        <v>0</v>
      </c>
      <c r="AB914" s="45">
        <f t="shared" si="302"/>
        <v>0</v>
      </c>
      <c r="AC914" s="45">
        <f t="shared" si="303"/>
        <v>0</v>
      </c>
      <c r="AD914" s="45">
        <f t="shared" si="304"/>
        <v>0</v>
      </c>
      <c r="AE914" s="45">
        <f t="shared" si="305"/>
        <v>0</v>
      </c>
      <c r="AF914" s="45">
        <f t="shared" si="306"/>
        <v>0</v>
      </c>
      <c r="AG914" s="45">
        <f t="shared" si="307"/>
        <v>0</v>
      </c>
      <c r="AH914" s="45">
        <f t="shared" si="308"/>
        <v>0</v>
      </c>
      <c r="AI914" s="45">
        <f t="shared" si="309"/>
        <v>0</v>
      </c>
      <c r="AJ914" s="45">
        <f t="shared" si="310"/>
        <v>0</v>
      </c>
      <c r="AK914" s="45">
        <f t="shared" si="311"/>
        <v>0</v>
      </c>
      <c r="AL914" s="45">
        <f t="shared" si="312"/>
        <v>0</v>
      </c>
      <c r="AM914" s="45">
        <f t="shared" si="313"/>
        <v>0</v>
      </c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</row>
    <row r="915" spans="1:63">
      <c r="A915" s="43"/>
      <c r="B915" s="43"/>
      <c r="C915" s="101"/>
      <c r="D915" s="101"/>
      <c r="E915" s="101"/>
      <c r="F915" s="102"/>
      <c r="G915" s="103"/>
      <c r="H915" s="102"/>
      <c r="I915" s="102"/>
      <c r="J915" s="102"/>
      <c r="K915" s="102"/>
      <c r="L915" s="102" t="e">
        <f>IF(J915="WAT",IF(I915="PS","Pumped Storage","Hydro"),VLOOKUP(J915,Instructions!$E$3:$F$42,2,FALSE))</f>
        <v>#N/A</v>
      </c>
      <c r="M915" s="104"/>
      <c r="N915" s="104"/>
      <c r="O915" s="105"/>
      <c r="P915" s="45"/>
      <c r="Q915" s="45"/>
      <c r="R915" s="45">
        <f t="shared" si="294"/>
        <v>0</v>
      </c>
      <c r="S915" s="45">
        <f t="shared" si="314"/>
        <v>0</v>
      </c>
      <c r="T915" s="45">
        <f t="shared" si="314"/>
        <v>0</v>
      </c>
      <c r="U915" s="45">
        <f t="shared" si="295"/>
        <v>0</v>
      </c>
      <c r="V915" s="45">
        <f t="shared" si="296"/>
        <v>0</v>
      </c>
      <c r="W915" s="45">
        <f t="shared" si="297"/>
        <v>0</v>
      </c>
      <c r="X915" s="45">
        <f t="shared" si="298"/>
        <v>0</v>
      </c>
      <c r="Y915" s="45">
        <f t="shared" si="299"/>
        <v>0</v>
      </c>
      <c r="Z915" s="45">
        <f t="shared" si="300"/>
        <v>0</v>
      </c>
      <c r="AA915" s="45">
        <f t="shared" si="301"/>
        <v>0</v>
      </c>
      <c r="AB915" s="45">
        <f t="shared" si="302"/>
        <v>0</v>
      </c>
      <c r="AC915" s="45">
        <f t="shared" si="303"/>
        <v>0</v>
      </c>
      <c r="AD915" s="45">
        <f t="shared" si="304"/>
        <v>0</v>
      </c>
      <c r="AE915" s="45">
        <f t="shared" si="305"/>
        <v>0</v>
      </c>
      <c r="AF915" s="45">
        <f t="shared" si="306"/>
        <v>0</v>
      </c>
      <c r="AG915" s="45">
        <f t="shared" si="307"/>
        <v>0</v>
      </c>
      <c r="AH915" s="45">
        <f t="shared" si="308"/>
        <v>0</v>
      </c>
      <c r="AI915" s="45">
        <f t="shared" si="309"/>
        <v>0</v>
      </c>
      <c r="AJ915" s="45">
        <f t="shared" si="310"/>
        <v>0</v>
      </c>
      <c r="AK915" s="45">
        <f t="shared" si="311"/>
        <v>0</v>
      </c>
      <c r="AL915" s="45">
        <f t="shared" si="312"/>
        <v>0</v>
      </c>
      <c r="AM915" s="45">
        <f t="shared" si="313"/>
        <v>0</v>
      </c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</row>
    <row r="916" spans="1:63">
      <c r="A916" s="43"/>
      <c r="B916" s="43"/>
      <c r="C916" s="101"/>
      <c r="D916" s="101"/>
      <c r="E916" s="101"/>
      <c r="F916" s="102"/>
      <c r="G916" s="103"/>
      <c r="H916" s="102"/>
      <c r="I916" s="102"/>
      <c r="J916" s="102"/>
      <c r="K916" s="102"/>
      <c r="L916" s="102" t="e">
        <f>IF(J916="WAT",IF(I916="PS","Pumped Storage","Hydro"),VLOOKUP(J916,Instructions!$E$3:$F$42,2,FALSE))</f>
        <v>#N/A</v>
      </c>
      <c r="M916" s="104"/>
      <c r="N916" s="104"/>
      <c r="O916" s="105"/>
      <c r="P916" s="45"/>
      <c r="Q916" s="45"/>
      <c r="R916" s="45">
        <f t="shared" si="294"/>
        <v>0</v>
      </c>
      <c r="S916" s="45">
        <f t="shared" si="314"/>
        <v>0</v>
      </c>
      <c r="T916" s="45">
        <f t="shared" si="314"/>
        <v>0</v>
      </c>
      <c r="U916" s="45">
        <f t="shared" si="295"/>
        <v>0</v>
      </c>
      <c r="V916" s="45">
        <f t="shared" si="296"/>
        <v>0</v>
      </c>
      <c r="W916" s="45">
        <f t="shared" si="297"/>
        <v>0</v>
      </c>
      <c r="X916" s="45">
        <f t="shared" si="298"/>
        <v>0</v>
      </c>
      <c r="Y916" s="45">
        <f t="shared" si="299"/>
        <v>0</v>
      </c>
      <c r="Z916" s="45">
        <f t="shared" si="300"/>
        <v>0</v>
      </c>
      <c r="AA916" s="45">
        <f t="shared" si="301"/>
        <v>0</v>
      </c>
      <c r="AB916" s="45">
        <f t="shared" si="302"/>
        <v>0</v>
      </c>
      <c r="AC916" s="45">
        <f t="shared" si="303"/>
        <v>0</v>
      </c>
      <c r="AD916" s="45">
        <f t="shared" si="304"/>
        <v>0</v>
      </c>
      <c r="AE916" s="45">
        <f t="shared" si="305"/>
        <v>0</v>
      </c>
      <c r="AF916" s="45">
        <f t="shared" si="306"/>
        <v>0</v>
      </c>
      <c r="AG916" s="45">
        <f t="shared" si="307"/>
        <v>0</v>
      </c>
      <c r="AH916" s="45">
        <f t="shared" si="308"/>
        <v>0</v>
      </c>
      <c r="AI916" s="45">
        <f t="shared" si="309"/>
        <v>0</v>
      </c>
      <c r="AJ916" s="45">
        <f t="shared" si="310"/>
        <v>0</v>
      </c>
      <c r="AK916" s="45">
        <f t="shared" si="311"/>
        <v>0</v>
      </c>
      <c r="AL916" s="45">
        <f t="shared" si="312"/>
        <v>0</v>
      </c>
      <c r="AM916" s="45">
        <f t="shared" si="313"/>
        <v>0</v>
      </c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</row>
    <row r="917" spans="1:63">
      <c r="A917" s="43"/>
      <c r="B917" s="43"/>
      <c r="C917" s="101"/>
      <c r="D917" s="101"/>
      <c r="E917" s="101"/>
      <c r="F917" s="102"/>
      <c r="G917" s="103"/>
      <c r="H917" s="102"/>
      <c r="I917" s="102"/>
      <c r="J917" s="102"/>
      <c r="K917" s="102"/>
      <c r="L917" s="102" t="e">
        <f>IF(J917="WAT",IF(I917="PS","Pumped Storage","Hydro"),VLOOKUP(J917,Instructions!$E$3:$F$42,2,FALSE))</f>
        <v>#N/A</v>
      </c>
      <c r="M917" s="104"/>
      <c r="N917" s="104"/>
      <c r="O917" s="105"/>
      <c r="P917" s="45"/>
      <c r="Q917" s="45"/>
      <c r="R917" s="45">
        <f t="shared" si="294"/>
        <v>0</v>
      </c>
      <c r="S917" s="45">
        <f t="shared" si="314"/>
        <v>0</v>
      </c>
      <c r="T917" s="45">
        <f t="shared" si="314"/>
        <v>0</v>
      </c>
      <c r="U917" s="45">
        <f t="shared" si="295"/>
        <v>0</v>
      </c>
      <c r="V917" s="45">
        <f t="shared" si="296"/>
        <v>0</v>
      </c>
      <c r="W917" s="45">
        <f t="shared" si="297"/>
        <v>0</v>
      </c>
      <c r="X917" s="45">
        <f t="shared" si="298"/>
        <v>0</v>
      </c>
      <c r="Y917" s="45">
        <f t="shared" si="299"/>
        <v>0</v>
      </c>
      <c r="Z917" s="45">
        <f t="shared" si="300"/>
        <v>0</v>
      </c>
      <c r="AA917" s="45">
        <f t="shared" si="301"/>
        <v>0</v>
      </c>
      <c r="AB917" s="45">
        <f t="shared" si="302"/>
        <v>0</v>
      </c>
      <c r="AC917" s="45">
        <f t="shared" si="303"/>
        <v>0</v>
      </c>
      <c r="AD917" s="45">
        <f t="shared" si="304"/>
        <v>0</v>
      </c>
      <c r="AE917" s="45">
        <f t="shared" si="305"/>
        <v>0</v>
      </c>
      <c r="AF917" s="45">
        <f t="shared" si="306"/>
        <v>0</v>
      </c>
      <c r="AG917" s="45">
        <f t="shared" si="307"/>
        <v>0</v>
      </c>
      <c r="AH917" s="45">
        <f t="shared" si="308"/>
        <v>0</v>
      </c>
      <c r="AI917" s="45">
        <f t="shared" si="309"/>
        <v>0</v>
      </c>
      <c r="AJ917" s="45">
        <f t="shared" si="310"/>
        <v>0</v>
      </c>
      <c r="AK917" s="45">
        <f t="shared" si="311"/>
        <v>0</v>
      </c>
      <c r="AL917" s="45">
        <f t="shared" si="312"/>
        <v>0</v>
      </c>
      <c r="AM917" s="45">
        <f t="shared" si="313"/>
        <v>0</v>
      </c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</row>
    <row r="918" spans="1:63">
      <c r="A918" s="43"/>
      <c r="B918" s="43"/>
      <c r="C918" s="101"/>
      <c r="D918" s="101"/>
      <c r="E918" s="101"/>
      <c r="F918" s="102"/>
      <c r="G918" s="103"/>
      <c r="H918" s="102"/>
      <c r="I918" s="102"/>
      <c r="J918" s="102"/>
      <c r="K918" s="102"/>
      <c r="L918" s="102" t="e">
        <f>IF(J918="WAT",IF(I918="PS","Pumped Storage","Hydro"),VLOOKUP(J918,Instructions!$E$3:$F$42,2,FALSE))</f>
        <v>#N/A</v>
      </c>
      <c r="M918" s="104"/>
      <c r="N918" s="104"/>
      <c r="O918" s="105"/>
      <c r="P918" s="45"/>
      <c r="Q918" s="45"/>
      <c r="R918" s="45">
        <f t="shared" si="294"/>
        <v>0</v>
      </c>
      <c r="S918" s="45">
        <f t="shared" si="314"/>
        <v>0</v>
      </c>
      <c r="T918" s="45">
        <f t="shared" si="314"/>
        <v>0</v>
      </c>
      <c r="U918" s="45">
        <f t="shared" si="295"/>
        <v>0</v>
      </c>
      <c r="V918" s="45">
        <f t="shared" si="296"/>
        <v>0</v>
      </c>
      <c r="W918" s="45">
        <f t="shared" si="297"/>
        <v>0</v>
      </c>
      <c r="X918" s="45">
        <f t="shared" si="298"/>
        <v>0</v>
      </c>
      <c r="Y918" s="45">
        <f t="shared" si="299"/>
        <v>0</v>
      </c>
      <c r="Z918" s="45">
        <f t="shared" si="300"/>
        <v>0</v>
      </c>
      <c r="AA918" s="45">
        <f t="shared" si="301"/>
        <v>0</v>
      </c>
      <c r="AB918" s="45">
        <f t="shared" si="302"/>
        <v>0</v>
      </c>
      <c r="AC918" s="45">
        <f t="shared" si="303"/>
        <v>0</v>
      </c>
      <c r="AD918" s="45">
        <f t="shared" si="304"/>
        <v>0</v>
      </c>
      <c r="AE918" s="45">
        <f t="shared" si="305"/>
        <v>0</v>
      </c>
      <c r="AF918" s="45">
        <f t="shared" si="306"/>
        <v>0</v>
      </c>
      <c r="AG918" s="45">
        <f t="shared" si="307"/>
        <v>0</v>
      </c>
      <c r="AH918" s="45">
        <f t="shared" si="308"/>
        <v>0</v>
      </c>
      <c r="AI918" s="45">
        <f t="shared" si="309"/>
        <v>0</v>
      </c>
      <c r="AJ918" s="45">
        <f t="shared" si="310"/>
        <v>0</v>
      </c>
      <c r="AK918" s="45">
        <f t="shared" si="311"/>
        <v>0</v>
      </c>
      <c r="AL918" s="45">
        <f t="shared" si="312"/>
        <v>0</v>
      </c>
      <c r="AM918" s="45">
        <f t="shared" si="313"/>
        <v>0</v>
      </c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</row>
    <row r="919" spans="1:63">
      <c r="A919" s="43"/>
      <c r="B919" s="43"/>
      <c r="C919" s="101"/>
      <c r="D919" s="101"/>
      <c r="E919" s="101"/>
      <c r="F919" s="102"/>
      <c r="G919" s="103"/>
      <c r="H919" s="102"/>
      <c r="I919" s="102"/>
      <c r="J919" s="102"/>
      <c r="K919" s="102"/>
      <c r="L919" s="102" t="e">
        <f>IF(J919="WAT",IF(I919="PS","Pumped Storage","Hydro"),VLOOKUP(J919,Instructions!$E$3:$F$42,2,FALSE))</f>
        <v>#N/A</v>
      </c>
      <c r="M919" s="104"/>
      <c r="N919" s="104"/>
      <c r="O919" s="105"/>
      <c r="P919" s="45"/>
      <c r="Q919" s="45"/>
      <c r="R919" s="45">
        <f t="shared" si="294"/>
        <v>0</v>
      </c>
      <c r="S919" s="45">
        <f t="shared" si="314"/>
        <v>0</v>
      </c>
      <c r="T919" s="45">
        <f t="shared" si="314"/>
        <v>0</v>
      </c>
      <c r="U919" s="45">
        <f t="shared" si="295"/>
        <v>0</v>
      </c>
      <c r="V919" s="45">
        <f t="shared" si="296"/>
        <v>0</v>
      </c>
      <c r="W919" s="45">
        <f t="shared" si="297"/>
        <v>0</v>
      </c>
      <c r="X919" s="45">
        <f t="shared" si="298"/>
        <v>0</v>
      </c>
      <c r="Y919" s="45">
        <f t="shared" si="299"/>
        <v>0</v>
      </c>
      <c r="Z919" s="45">
        <f t="shared" si="300"/>
        <v>0</v>
      </c>
      <c r="AA919" s="45">
        <f t="shared" si="301"/>
        <v>0</v>
      </c>
      <c r="AB919" s="45">
        <f t="shared" si="302"/>
        <v>0</v>
      </c>
      <c r="AC919" s="45">
        <f t="shared" si="303"/>
        <v>0</v>
      </c>
      <c r="AD919" s="45">
        <f t="shared" si="304"/>
        <v>0</v>
      </c>
      <c r="AE919" s="45">
        <f t="shared" si="305"/>
        <v>0</v>
      </c>
      <c r="AF919" s="45">
        <f t="shared" si="306"/>
        <v>0</v>
      </c>
      <c r="AG919" s="45">
        <f t="shared" si="307"/>
        <v>0</v>
      </c>
      <c r="AH919" s="45">
        <f t="shared" si="308"/>
        <v>0</v>
      </c>
      <c r="AI919" s="45">
        <f t="shared" si="309"/>
        <v>0</v>
      </c>
      <c r="AJ919" s="45">
        <f t="shared" si="310"/>
        <v>0</v>
      </c>
      <c r="AK919" s="45">
        <f t="shared" si="311"/>
        <v>0</v>
      </c>
      <c r="AL919" s="45">
        <f t="shared" si="312"/>
        <v>0</v>
      </c>
      <c r="AM919" s="45">
        <f t="shared" si="313"/>
        <v>0</v>
      </c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</row>
    <row r="920" spans="1:63">
      <c r="A920" s="43"/>
      <c r="B920" s="43"/>
      <c r="C920" s="101"/>
      <c r="D920" s="101"/>
      <c r="E920" s="101"/>
      <c r="F920" s="102"/>
      <c r="G920" s="103"/>
      <c r="H920" s="102"/>
      <c r="I920" s="102"/>
      <c r="J920" s="102"/>
      <c r="K920" s="102"/>
      <c r="L920" s="102" t="e">
        <f>IF(J920="WAT",IF(I920="PS","Pumped Storage","Hydro"),VLOOKUP(J920,Instructions!$E$3:$F$42,2,FALSE))</f>
        <v>#N/A</v>
      </c>
      <c r="M920" s="104"/>
      <c r="N920" s="104"/>
      <c r="O920" s="105"/>
      <c r="P920" s="45"/>
      <c r="Q920" s="45"/>
      <c r="R920" s="45">
        <f t="shared" si="294"/>
        <v>0</v>
      </c>
      <c r="S920" s="45">
        <f t="shared" si="314"/>
        <v>0</v>
      </c>
      <c r="T920" s="45">
        <f t="shared" si="314"/>
        <v>0</v>
      </c>
      <c r="U920" s="45">
        <f t="shared" si="295"/>
        <v>0</v>
      </c>
      <c r="V920" s="45">
        <f t="shared" si="296"/>
        <v>0</v>
      </c>
      <c r="W920" s="45">
        <f t="shared" si="297"/>
        <v>0</v>
      </c>
      <c r="X920" s="45">
        <f t="shared" si="298"/>
        <v>0</v>
      </c>
      <c r="Y920" s="45">
        <f t="shared" si="299"/>
        <v>0</v>
      </c>
      <c r="Z920" s="45">
        <f t="shared" si="300"/>
        <v>0</v>
      </c>
      <c r="AA920" s="45">
        <f t="shared" si="301"/>
        <v>0</v>
      </c>
      <c r="AB920" s="45">
        <f t="shared" si="302"/>
        <v>0</v>
      </c>
      <c r="AC920" s="45">
        <f t="shared" si="303"/>
        <v>0</v>
      </c>
      <c r="AD920" s="45">
        <f t="shared" si="304"/>
        <v>0</v>
      </c>
      <c r="AE920" s="45">
        <f t="shared" si="305"/>
        <v>0</v>
      </c>
      <c r="AF920" s="45">
        <f t="shared" si="306"/>
        <v>0</v>
      </c>
      <c r="AG920" s="45">
        <f t="shared" si="307"/>
        <v>0</v>
      </c>
      <c r="AH920" s="45">
        <f t="shared" si="308"/>
        <v>0</v>
      </c>
      <c r="AI920" s="45">
        <f t="shared" si="309"/>
        <v>0</v>
      </c>
      <c r="AJ920" s="45">
        <f t="shared" si="310"/>
        <v>0</v>
      </c>
      <c r="AK920" s="45">
        <f t="shared" si="311"/>
        <v>0</v>
      </c>
      <c r="AL920" s="45">
        <f t="shared" si="312"/>
        <v>0</v>
      </c>
      <c r="AM920" s="45">
        <f t="shared" si="313"/>
        <v>0</v>
      </c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</row>
    <row r="921" spans="1:63">
      <c r="A921" s="43"/>
      <c r="B921" s="43"/>
      <c r="C921" s="101"/>
      <c r="D921" s="101"/>
      <c r="E921" s="101"/>
      <c r="F921" s="102"/>
      <c r="G921" s="103"/>
      <c r="H921" s="102"/>
      <c r="I921" s="102"/>
      <c r="J921" s="102"/>
      <c r="K921" s="102"/>
      <c r="L921" s="102" t="e">
        <f>IF(J921="WAT",IF(I921="PS","Pumped Storage","Hydro"),VLOOKUP(J921,Instructions!$E$3:$F$42,2,FALSE))</f>
        <v>#N/A</v>
      </c>
      <c r="M921" s="104"/>
      <c r="N921" s="104"/>
      <c r="O921" s="105"/>
      <c r="P921" s="45"/>
      <c r="Q921" s="45"/>
      <c r="R921" s="45">
        <f t="shared" si="294"/>
        <v>0</v>
      </c>
      <c r="S921" s="45">
        <f t="shared" si="314"/>
        <v>0</v>
      </c>
      <c r="T921" s="45">
        <f t="shared" si="314"/>
        <v>0</v>
      </c>
      <c r="U921" s="45">
        <f t="shared" si="295"/>
        <v>0</v>
      </c>
      <c r="V921" s="45">
        <f t="shared" si="296"/>
        <v>0</v>
      </c>
      <c r="W921" s="45">
        <f t="shared" si="297"/>
        <v>0</v>
      </c>
      <c r="X921" s="45">
        <f t="shared" si="298"/>
        <v>0</v>
      </c>
      <c r="Y921" s="45">
        <f t="shared" si="299"/>
        <v>0</v>
      </c>
      <c r="Z921" s="45">
        <f t="shared" si="300"/>
        <v>0</v>
      </c>
      <c r="AA921" s="45">
        <f t="shared" si="301"/>
        <v>0</v>
      </c>
      <c r="AB921" s="45">
        <f t="shared" si="302"/>
        <v>0</v>
      </c>
      <c r="AC921" s="45">
        <f t="shared" si="303"/>
        <v>0</v>
      </c>
      <c r="AD921" s="45">
        <f t="shared" si="304"/>
        <v>0</v>
      </c>
      <c r="AE921" s="45">
        <f t="shared" si="305"/>
        <v>0</v>
      </c>
      <c r="AF921" s="45">
        <f t="shared" si="306"/>
        <v>0</v>
      </c>
      <c r="AG921" s="45">
        <f t="shared" si="307"/>
        <v>0</v>
      </c>
      <c r="AH921" s="45">
        <f t="shared" si="308"/>
        <v>0</v>
      </c>
      <c r="AI921" s="45">
        <f t="shared" si="309"/>
        <v>0</v>
      </c>
      <c r="AJ921" s="45">
        <f t="shared" si="310"/>
        <v>0</v>
      </c>
      <c r="AK921" s="45">
        <f t="shared" si="311"/>
        <v>0</v>
      </c>
      <c r="AL921" s="45">
        <f t="shared" si="312"/>
        <v>0</v>
      </c>
      <c r="AM921" s="45">
        <f t="shared" si="313"/>
        <v>0</v>
      </c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</row>
    <row r="922" spans="1:63">
      <c r="A922" s="43"/>
      <c r="B922" s="43"/>
      <c r="C922" s="101"/>
      <c r="D922" s="101"/>
      <c r="E922" s="101"/>
      <c r="F922" s="102"/>
      <c r="G922" s="103"/>
      <c r="H922" s="102"/>
      <c r="I922" s="102"/>
      <c r="J922" s="102"/>
      <c r="K922" s="102"/>
      <c r="L922" s="102" t="e">
        <f>IF(J922="WAT",IF(I922="PS","Pumped Storage","Hydro"),VLOOKUP(J922,Instructions!$E$3:$F$42,2,FALSE))</f>
        <v>#N/A</v>
      </c>
      <c r="M922" s="104"/>
      <c r="N922" s="104"/>
      <c r="O922" s="105"/>
      <c r="P922" s="45"/>
      <c r="Q922" s="45"/>
      <c r="R922" s="45">
        <f t="shared" si="294"/>
        <v>0</v>
      </c>
      <c r="S922" s="45">
        <f t="shared" si="314"/>
        <v>0</v>
      </c>
      <c r="T922" s="45">
        <f t="shared" si="314"/>
        <v>0</v>
      </c>
      <c r="U922" s="45">
        <f t="shared" si="295"/>
        <v>0</v>
      </c>
      <c r="V922" s="45">
        <f t="shared" si="296"/>
        <v>0</v>
      </c>
      <c r="W922" s="45">
        <f t="shared" si="297"/>
        <v>0</v>
      </c>
      <c r="X922" s="45">
        <f t="shared" si="298"/>
        <v>0</v>
      </c>
      <c r="Y922" s="45">
        <f t="shared" si="299"/>
        <v>0</v>
      </c>
      <c r="Z922" s="45">
        <f t="shared" si="300"/>
        <v>0</v>
      </c>
      <c r="AA922" s="45">
        <f t="shared" si="301"/>
        <v>0</v>
      </c>
      <c r="AB922" s="45">
        <f t="shared" si="302"/>
        <v>0</v>
      </c>
      <c r="AC922" s="45">
        <f t="shared" si="303"/>
        <v>0</v>
      </c>
      <c r="AD922" s="45">
        <f t="shared" si="304"/>
        <v>0</v>
      </c>
      <c r="AE922" s="45">
        <f t="shared" si="305"/>
        <v>0</v>
      </c>
      <c r="AF922" s="45">
        <f t="shared" si="306"/>
        <v>0</v>
      </c>
      <c r="AG922" s="45">
        <f t="shared" si="307"/>
        <v>0</v>
      </c>
      <c r="AH922" s="45">
        <f t="shared" si="308"/>
        <v>0</v>
      </c>
      <c r="AI922" s="45">
        <f t="shared" si="309"/>
        <v>0</v>
      </c>
      <c r="AJ922" s="45">
        <f t="shared" si="310"/>
        <v>0</v>
      </c>
      <c r="AK922" s="45">
        <f t="shared" si="311"/>
        <v>0</v>
      </c>
      <c r="AL922" s="45">
        <f t="shared" si="312"/>
        <v>0</v>
      </c>
      <c r="AM922" s="45">
        <f t="shared" si="313"/>
        <v>0</v>
      </c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</row>
    <row r="923" spans="1:63">
      <c r="A923" s="43"/>
      <c r="B923" s="43"/>
      <c r="C923" s="101"/>
      <c r="D923" s="101"/>
      <c r="E923" s="101"/>
      <c r="F923" s="102"/>
      <c r="G923" s="103"/>
      <c r="H923" s="102"/>
      <c r="I923" s="102"/>
      <c r="J923" s="102"/>
      <c r="K923" s="102"/>
      <c r="L923" s="102" t="e">
        <f>IF(J923="WAT",IF(I923="PS","Pumped Storage","Hydro"),VLOOKUP(J923,Instructions!$E$3:$F$42,2,FALSE))</f>
        <v>#N/A</v>
      </c>
      <c r="M923" s="104"/>
      <c r="N923" s="104"/>
      <c r="O923" s="105"/>
      <c r="P923" s="45"/>
      <c r="Q923" s="45"/>
      <c r="R923" s="45">
        <f t="shared" si="294"/>
        <v>0</v>
      </c>
      <c r="S923" s="45">
        <f t="shared" ref="S923:T942" si="315">R923</f>
        <v>0</v>
      </c>
      <c r="T923" s="45">
        <f t="shared" si="315"/>
        <v>0</v>
      </c>
      <c r="U923" s="45">
        <f t="shared" si="295"/>
        <v>0</v>
      </c>
      <c r="V923" s="45">
        <f t="shared" si="296"/>
        <v>0</v>
      </c>
      <c r="W923" s="45">
        <f t="shared" si="297"/>
        <v>0</v>
      </c>
      <c r="X923" s="45">
        <f t="shared" si="298"/>
        <v>0</v>
      </c>
      <c r="Y923" s="45">
        <f t="shared" si="299"/>
        <v>0</v>
      </c>
      <c r="Z923" s="45">
        <f t="shared" si="300"/>
        <v>0</v>
      </c>
      <c r="AA923" s="45">
        <f t="shared" si="301"/>
        <v>0</v>
      </c>
      <c r="AB923" s="45">
        <f t="shared" si="302"/>
        <v>0</v>
      </c>
      <c r="AC923" s="45">
        <f t="shared" si="303"/>
        <v>0</v>
      </c>
      <c r="AD923" s="45">
        <f t="shared" si="304"/>
        <v>0</v>
      </c>
      <c r="AE923" s="45">
        <f t="shared" si="305"/>
        <v>0</v>
      </c>
      <c r="AF923" s="45">
        <f t="shared" si="306"/>
        <v>0</v>
      </c>
      <c r="AG923" s="45">
        <f t="shared" si="307"/>
        <v>0</v>
      </c>
      <c r="AH923" s="45">
        <f t="shared" si="308"/>
        <v>0</v>
      </c>
      <c r="AI923" s="45">
        <f t="shared" si="309"/>
        <v>0</v>
      </c>
      <c r="AJ923" s="45">
        <f t="shared" si="310"/>
        <v>0</v>
      </c>
      <c r="AK923" s="45">
        <f t="shared" si="311"/>
        <v>0</v>
      </c>
      <c r="AL923" s="45">
        <f t="shared" si="312"/>
        <v>0</v>
      </c>
      <c r="AM923" s="45">
        <f t="shared" si="313"/>
        <v>0</v>
      </c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</row>
    <row r="924" spans="1:63">
      <c r="A924" s="43"/>
      <c r="B924" s="43"/>
      <c r="C924" s="101"/>
      <c r="D924" s="101"/>
      <c r="E924" s="101"/>
      <c r="F924" s="102"/>
      <c r="G924" s="103"/>
      <c r="H924" s="102"/>
      <c r="I924" s="102"/>
      <c r="J924" s="102"/>
      <c r="K924" s="102"/>
      <c r="L924" s="102" t="e">
        <f>IF(J924="WAT",IF(I924="PS","Pumped Storage","Hydro"),VLOOKUP(J924,Instructions!$E$3:$F$42,2,FALSE))</f>
        <v>#N/A</v>
      </c>
      <c r="M924" s="104"/>
      <c r="N924" s="104"/>
      <c r="O924" s="105"/>
      <c r="P924" s="45"/>
      <c r="Q924" s="45"/>
      <c r="R924" s="45">
        <f t="shared" si="294"/>
        <v>0</v>
      </c>
      <c r="S924" s="45">
        <f t="shared" si="315"/>
        <v>0</v>
      </c>
      <c r="T924" s="45">
        <f t="shared" si="315"/>
        <v>0</v>
      </c>
      <c r="U924" s="45">
        <f t="shared" si="295"/>
        <v>0</v>
      </c>
      <c r="V924" s="45">
        <f t="shared" si="296"/>
        <v>0</v>
      </c>
      <c r="W924" s="45">
        <f t="shared" si="297"/>
        <v>0</v>
      </c>
      <c r="X924" s="45">
        <f t="shared" si="298"/>
        <v>0</v>
      </c>
      <c r="Y924" s="45">
        <f t="shared" si="299"/>
        <v>0</v>
      </c>
      <c r="Z924" s="45">
        <f t="shared" si="300"/>
        <v>0</v>
      </c>
      <c r="AA924" s="45">
        <f t="shared" si="301"/>
        <v>0</v>
      </c>
      <c r="AB924" s="45">
        <f t="shared" si="302"/>
        <v>0</v>
      </c>
      <c r="AC924" s="45">
        <f t="shared" si="303"/>
        <v>0</v>
      </c>
      <c r="AD924" s="45">
        <f t="shared" si="304"/>
        <v>0</v>
      </c>
      <c r="AE924" s="45">
        <f t="shared" si="305"/>
        <v>0</v>
      </c>
      <c r="AF924" s="45">
        <f t="shared" si="306"/>
        <v>0</v>
      </c>
      <c r="AG924" s="45">
        <f t="shared" si="307"/>
        <v>0</v>
      </c>
      <c r="AH924" s="45">
        <f t="shared" si="308"/>
        <v>0</v>
      </c>
      <c r="AI924" s="45">
        <f t="shared" si="309"/>
        <v>0</v>
      </c>
      <c r="AJ924" s="45">
        <f t="shared" si="310"/>
        <v>0</v>
      </c>
      <c r="AK924" s="45">
        <f t="shared" si="311"/>
        <v>0</v>
      </c>
      <c r="AL924" s="45">
        <f t="shared" si="312"/>
        <v>0</v>
      </c>
      <c r="AM924" s="45">
        <f t="shared" si="313"/>
        <v>0</v>
      </c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</row>
    <row r="925" spans="1:63">
      <c r="A925" s="43"/>
      <c r="B925" s="43"/>
      <c r="C925" s="101"/>
      <c r="D925" s="101"/>
      <c r="E925" s="101"/>
      <c r="F925" s="102"/>
      <c r="G925" s="103"/>
      <c r="H925" s="102"/>
      <c r="I925" s="102"/>
      <c r="J925" s="102"/>
      <c r="K925" s="102"/>
      <c r="L925" s="102" t="e">
        <f>IF(J925="WAT",IF(I925="PS","Pumped Storage","Hydro"),VLOOKUP(J925,Instructions!$E$3:$F$42,2,FALSE))</f>
        <v>#N/A</v>
      </c>
      <c r="M925" s="104"/>
      <c r="N925" s="104"/>
      <c r="O925" s="105"/>
      <c r="P925" s="45"/>
      <c r="Q925" s="45"/>
      <c r="R925" s="45">
        <f t="shared" si="294"/>
        <v>0</v>
      </c>
      <c r="S925" s="45">
        <f t="shared" si="315"/>
        <v>0</v>
      </c>
      <c r="T925" s="45">
        <f t="shared" si="315"/>
        <v>0</v>
      </c>
      <c r="U925" s="45">
        <f t="shared" si="295"/>
        <v>0</v>
      </c>
      <c r="V925" s="45">
        <f t="shared" si="296"/>
        <v>0</v>
      </c>
      <c r="W925" s="45">
        <f t="shared" si="297"/>
        <v>0</v>
      </c>
      <c r="X925" s="45">
        <f t="shared" si="298"/>
        <v>0</v>
      </c>
      <c r="Y925" s="45">
        <f t="shared" si="299"/>
        <v>0</v>
      </c>
      <c r="Z925" s="45">
        <f t="shared" si="300"/>
        <v>0</v>
      </c>
      <c r="AA925" s="45">
        <f t="shared" si="301"/>
        <v>0</v>
      </c>
      <c r="AB925" s="45">
        <f t="shared" si="302"/>
        <v>0</v>
      </c>
      <c r="AC925" s="45">
        <f t="shared" si="303"/>
        <v>0</v>
      </c>
      <c r="AD925" s="45">
        <f t="shared" si="304"/>
        <v>0</v>
      </c>
      <c r="AE925" s="45">
        <f t="shared" si="305"/>
        <v>0</v>
      </c>
      <c r="AF925" s="45">
        <f t="shared" si="306"/>
        <v>0</v>
      </c>
      <c r="AG925" s="45">
        <f t="shared" si="307"/>
        <v>0</v>
      </c>
      <c r="AH925" s="45">
        <f t="shared" si="308"/>
        <v>0</v>
      </c>
      <c r="AI925" s="45">
        <f t="shared" si="309"/>
        <v>0</v>
      </c>
      <c r="AJ925" s="45">
        <f t="shared" si="310"/>
        <v>0</v>
      </c>
      <c r="AK925" s="45">
        <f t="shared" si="311"/>
        <v>0</v>
      </c>
      <c r="AL925" s="45">
        <f t="shared" si="312"/>
        <v>0</v>
      </c>
      <c r="AM925" s="45">
        <f t="shared" si="313"/>
        <v>0</v>
      </c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</row>
    <row r="926" spans="1:63">
      <c r="A926" s="43"/>
      <c r="B926" s="43"/>
      <c r="C926" s="101"/>
      <c r="D926" s="101"/>
      <c r="E926" s="101"/>
      <c r="F926" s="102"/>
      <c r="G926" s="103"/>
      <c r="H926" s="102"/>
      <c r="I926" s="102"/>
      <c r="J926" s="102"/>
      <c r="K926" s="102"/>
      <c r="L926" s="102" t="e">
        <f>IF(J926="WAT",IF(I926="PS","Pumped Storage","Hydro"),VLOOKUP(J926,Instructions!$E$3:$F$42,2,FALSE))</f>
        <v>#N/A</v>
      </c>
      <c r="M926" s="104"/>
      <c r="N926" s="104"/>
      <c r="O926" s="105"/>
      <c r="P926" s="45"/>
      <c r="Q926" s="45"/>
      <c r="R926" s="45">
        <f t="shared" si="294"/>
        <v>0</v>
      </c>
      <c r="S926" s="45">
        <f t="shared" si="315"/>
        <v>0</v>
      </c>
      <c r="T926" s="45">
        <f t="shared" si="315"/>
        <v>0</v>
      </c>
      <c r="U926" s="45">
        <f t="shared" si="295"/>
        <v>0</v>
      </c>
      <c r="V926" s="45">
        <f t="shared" si="296"/>
        <v>0</v>
      </c>
      <c r="W926" s="45">
        <f t="shared" si="297"/>
        <v>0</v>
      </c>
      <c r="X926" s="45">
        <f t="shared" si="298"/>
        <v>0</v>
      </c>
      <c r="Y926" s="45">
        <f t="shared" si="299"/>
        <v>0</v>
      </c>
      <c r="Z926" s="45">
        <f t="shared" si="300"/>
        <v>0</v>
      </c>
      <c r="AA926" s="45">
        <f t="shared" si="301"/>
        <v>0</v>
      </c>
      <c r="AB926" s="45">
        <f t="shared" si="302"/>
        <v>0</v>
      </c>
      <c r="AC926" s="45">
        <f t="shared" si="303"/>
        <v>0</v>
      </c>
      <c r="AD926" s="45">
        <f t="shared" si="304"/>
        <v>0</v>
      </c>
      <c r="AE926" s="45">
        <f t="shared" si="305"/>
        <v>0</v>
      </c>
      <c r="AF926" s="45">
        <f t="shared" si="306"/>
        <v>0</v>
      </c>
      <c r="AG926" s="45">
        <f t="shared" si="307"/>
        <v>0</v>
      </c>
      <c r="AH926" s="45">
        <f t="shared" si="308"/>
        <v>0</v>
      </c>
      <c r="AI926" s="45">
        <f t="shared" si="309"/>
        <v>0</v>
      </c>
      <c r="AJ926" s="45">
        <f t="shared" si="310"/>
        <v>0</v>
      </c>
      <c r="AK926" s="45">
        <f t="shared" si="311"/>
        <v>0</v>
      </c>
      <c r="AL926" s="45">
        <f t="shared" si="312"/>
        <v>0</v>
      </c>
      <c r="AM926" s="45">
        <f t="shared" si="313"/>
        <v>0</v>
      </c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</row>
    <row r="927" spans="1:63">
      <c r="A927" s="43"/>
      <c r="B927" s="43"/>
      <c r="C927" s="101"/>
      <c r="D927" s="101"/>
      <c r="E927" s="101"/>
      <c r="F927" s="102"/>
      <c r="G927" s="103"/>
      <c r="H927" s="102"/>
      <c r="I927" s="102"/>
      <c r="J927" s="102"/>
      <c r="K927" s="102"/>
      <c r="L927" s="102" t="e">
        <f>IF(J927="WAT",IF(I927="PS","Pumped Storage","Hydro"),VLOOKUP(J927,Instructions!$E$3:$F$42,2,FALSE))</f>
        <v>#N/A</v>
      </c>
      <c r="M927" s="104"/>
      <c r="N927" s="104"/>
      <c r="O927" s="105"/>
      <c r="P927" s="45"/>
      <c r="Q927" s="45"/>
      <c r="R927" s="45">
        <f t="shared" si="294"/>
        <v>0</v>
      </c>
      <c r="S927" s="45">
        <f t="shared" si="315"/>
        <v>0</v>
      </c>
      <c r="T927" s="45">
        <f t="shared" si="315"/>
        <v>0</v>
      </c>
      <c r="U927" s="45">
        <f t="shared" si="295"/>
        <v>0</v>
      </c>
      <c r="V927" s="45">
        <f t="shared" si="296"/>
        <v>0</v>
      </c>
      <c r="W927" s="45">
        <f t="shared" si="297"/>
        <v>0</v>
      </c>
      <c r="X927" s="45">
        <f t="shared" si="298"/>
        <v>0</v>
      </c>
      <c r="Y927" s="45">
        <f t="shared" si="299"/>
        <v>0</v>
      </c>
      <c r="Z927" s="45">
        <f t="shared" si="300"/>
        <v>0</v>
      </c>
      <c r="AA927" s="45">
        <f t="shared" si="301"/>
        <v>0</v>
      </c>
      <c r="AB927" s="45">
        <f t="shared" si="302"/>
        <v>0</v>
      </c>
      <c r="AC927" s="45">
        <f t="shared" si="303"/>
        <v>0</v>
      </c>
      <c r="AD927" s="45">
        <f t="shared" si="304"/>
        <v>0</v>
      </c>
      <c r="AE927" s="45">
        <f t="shared" si="305"/>
        <v>0</v>
      </c>
      <c r="AF927" s="45">
        <f t="shared" si="306"/>
        <v>0</v>
      </c>
      <c r="AG927" s="45">
        <f t="shared" si="307"/>
        <v>0</v>
      </c>
      <c r="AH927" s="45">
        <f t="shared" si="308"/>
        <v>0</v>
      </c>
      <c r="AI927" s="45">
        <f t="shared" si="309"/>
        <v>0</v>
      </c>
      <c r="AJ927" s="45">
        <f t="shared" si="310"/>
        <v>0</v>
      </c>
      <c r="AK927" s="45">
        <f t="shared" si="311"/>
        <v>0</v>
      </c>
      <c r="AL927" s="45">
        <f t="shared" si="312"/>
        <v>0</v>
      </c>
      <c r="AM927" s="45">
        <f t="shared" si="313"/>
        <v>0</v>
      </c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</row>
    <row r="928" spans="1:63">
      <c r="A928" s="43"/>
      <c r="B928" s="43"/>
      <c r="C928" s="101"/>
      <c r="D928" s="101"/>
      <c r="E928" s="101"/>
      <c r="F928" s="102"/>
      <c r="G928" s="103"/>
      <c r="H928" s="102"/>
      <c r="I928" s="102"/>
      <c r="J928" s="102"/>
      <c r="K928" s="102"/>
      <c r="L928" s="102" t="e">
        <f>IF(J928="WAT",IF(I928="PS","Pumped Storage","Hydro"),VLOOKUP(J928,Instructions!$E$3:$F$42,2,FALSE))</f>
        <v>#N/A</v>
      </c>
      <c r="M928" s="104"/>
      <c r="N928" s="104"/>
      <c r="O928" s="105"/>
      <c r="P928" s="45"/>
      <c r="Q928" s="45"/>
      <c r="R928" s="45">
        <f t="shared" si="294"/>
        <v>0</v>
      </c>
      <c r="S928" s="45">
        <f t="shared" si="315"/>
        <v>0</v>
      </c>
      <c r="T928" s="45">
        <f t="shared" si="315"/>
        <v>0</v>
      </c>
      <c r="U928" s="45">
        <f t="shared" si="295"/>
        <v>0</v>
      </c>
      <c r="V928" s="45">
        <f t="shared" si="296"/>
        <v>0</v>
      </c>
      <c r="W928" s="45">
        <f t="shared" si="297"/>
        <v>0</v>
      </c>
      <c r="X928" s="45">
        <f t="shared" si="298"/>
        <v>0</v>
      </c>
      <c r="Y928" s="45">
        <f t="shared" si="299"/>
        <v>0</v>
      </c>
      <c r="Z928" s="45">
        <f t="shared" si="300"/>
        <v>0</v>
      </c>
      <c r="AA928" s="45">
        <f t="shared" si="301"/>
        <v>0</v>
      </c>
      <c r="AB928" s="45">
        <f t="shared" si="302"/>
        <v>0</v>
      </c>
      <c r="AC928" s="45">
        <f t="shared" si="303"/>
        <v>0</v>
      </c>
      <c r="AD928" s="45">
        <f t="shared" si="304"/>
        <v>0</v>
      </c>
      <c r="AE928" s="45">
        <f t="shared" si="305"/>
        <v>0</v>
      </c>
      <c r="AF928" s="45">
        <f t="shared" si="306"/>
        <v>0</v>
      </c>
      <c r="AG928" s="45">
        <f t="shared" si="307"/>
        <v>0</v>
      </c>
      <c r="AH928" s="45">
        <f t="shared" si="308"/>
        <v>0</v>
      </c>
      <c r="AI928" s="45">
        <f t="shared" si="309"/>
        <v>0</v>
      </c>
      <c r="AJ928" s="45">
        <f t="shared" si="310"/>
        <v>0</v>
      </c>
      <c r="AK928" s="45">
        <f t="shared" si="311"/>
        <v>0</v>
      </c>
      <c r="AL928" s="45">
        <f t="shared" si="312"/>
        <v>0</v>
      </c>
      <c r="AM928" s="45">
        <f t="shared" si="313"/>
        <v>0</v>
      </c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</row>
    <row r="929" spans="1:63">
      <c r="A929" s="43"/>
      <c r="B929" s="43"/>
      <c r="C929" s="101"/>
      <c r="D929" s="101"/>
      <c r="E929" s="101"/>
      <c r="F929" s="102"/>
      <c r="G929" s="103"/>
      <c r="H929" s="102"/>
      <c r="I929" s="102"/>
      <c r="J929" s="102"/>
      <c r="K929" s="102"/>
      <c r="L929" s="102" t="e">
        <f>IF(J929="WAT",IF(I929="PS","Pumped Storage","Hydro"),VLOOKUP(J929,Instructions!$E$3:$F$42,2,FALSE))</f>
        <v>#N/A</v>
      </c>
      <c r="M929" s="104"/>
      <c r="N929" s="104"/>
      <c r="O929" s="105"/>
      <c r="P929" s="45"/>
      <c r="Q929" s="45"/>
      <c r="R929" s="45">
        <f t="shared" si="294"/>
        <v>0</v>
      </c>
      <c r="S929" s="45">
        <f t="shared" si="315"/>
        <v>0</v>
      </c>
      <c r="T929" s="45">
        <f t="shared" si="315"/>
        <v>0</v>
      </c>
      <c r="U929" s="45">
        <f t="shared" si="295"/>
        <v>0</v>
      </c>
      <c r="V929" s="45">
        <f t="shared" si="296"/>
        <v>0</v>
      </c>
      <c r="W929" s="45">
        <f t="shared" si="297"/>
        <v>0</v>
      </c>
      <c r="X929" s="45">
        <f t="shared" si="298"/>
        <v>0</v>
      </c>
      <c r="Y929" s="45">
        <f t="shared" si="299"/>
        <v>0</v>
      </c>
      <c r="Z929" s="45">
        <f t="shared" si="300"/>
        <v>0</v>
      </c>
      <c r="AA929" s="45">
        <f t="shared" si="301"/>
        <v>0</v>
      </c>
      <c r="AB929" s="45">
        <f t="shared" si="302"/>
        <v>0</v>
      </c>
      <c r="AC929" s="45">
        <f t="shared" si="303"/>
        <v>0</v>
      </c>
      <c r="AD929" s="45">
        <f t="shared" si="304"/>
        <v>0</v>
      </c>
      <c r="AE929" s="45">
        <f t="shared" si="305"/>
        <v>0</v>
      </c>
      <c r="AF929" s="45">
        <f t="shared" si="306"/>
        <v>0</v>
      </c>
      <c r="AG929" s="45">
        <f t="shared" si="307"/>
        <v>0</v>
      </c>
      <c r="AH929" s="45">
        <f t="shared" si="308"/>
        <v>0</v>
      </c>
      <c r="AI929" s="45">
        <f t="shared" si="309"/>
        <v>0</v>
      </c>
      <c r="AJ929" s="45">
        <f t="shared" si="310"/>
        <v>0</v>
      </c>
      <c r="AK929" s="45">
        <f t="shared" si="311"/>
        <v>0</v>
      </c>
      <c r="AL929" s="45">
        <f t="shared" si="312"/>
        <v>0</v>
      </c>
      <c r="AM929" s="45">
        <f t="shared" si="313"/>
        <v>0</v>
      </c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</row>
    <row r="930" spans="1:63">
      <c r="A930" s="43"/>
      <c r="B930" s="43"/>
      <c r="C930" s="101"/>
      <c r="D930" s="101"/>
      <c r="E930" s="101"/>
      <c r="F930" s="102"/>
      <c r="G930" s="103"/>
      <c r="H930" s="102"/>
      <c r="I930" s="102"/>
      <c r="J930" s="102"/>
      <c r="K930" s="102"/>
      <c r="L930" s="102" t="e">
        <f>IF(J930="WAT",IF(I930="PS","Pumped Storage","Hydro"),VLOOKUP(J930,Instructions!$E$3:$F$42,2,FALSE))</f>
        <v>#N/A</v>
      </c>
      <c r="M930" s="104"/>
      <c r="N930" s="104"/>
      <c r="O930" s="105"/>
      <c r="P930" s="45"/>
      <c r="Q930" s="45"/>
      <c r="R930" s="45">
        <f t="shared" si="294"/>
        <v>0</v>
      </c>
      <c r="S930" s="45">
        <f t="shared" si="315"/>
        <v>0</v>
      </c>
      <c r="T930" s="45">
        <f t="shared" si="315"/>
        <v>0</v>
      </c>
      <c r="U930" s="45">
        <f t="shared" si="295"/>
        <v>0</v>
      </c>
      <c r="V930" s="45">
        <f t="shared" si="296"/>
        <v>0</v>
      </c>
      <c r="W930" s="45">
        <f t="shared" si="297"/>
        <v>0</v>
      </c>
      <c r="X930" s="45">
        <f t="shared" si="298"/>
        <v>0</v>
      </c>
      <c r="Y930" s="45">
        <f t="shared" si="299"/>
        <v>0</v>
      </c>
      <c r="Z930" s="45">
        <f t="shared" si="300"/>
        <v>0</v>
      </c>
      <c r="AA930" s="45">
        <f t="shared" si="301"/>
        <v>0</v>
      </c>
      <c r="AB930" s="45">
        <f t="shared" si="302"/>
        <v>0</v>
      </c>
      <c r="AC930" s="45">
        <f t="shared" si="303"/>
        <v>0</v>
      </c>
      <c r="AD930" s="45">
        <f t="shared" si="304"/>
        <v>0</v>
      </c>
      <c r="AE930" s="45">
        <f t="shared" si="305"/>
        <v>0</v>
      </c>
      <c r="AF930" s="45">
        <f t="shared" si="306"/>
        <v>0</v>
      </c>
      <c r="AG930" s="45">
        <f t="shared" si="307"/>
        <v>0</v>
      </c>
      <c r="AH930" s="45">
        <f t="shared" si="308"/>
        <v>0</v>
      </c>
      <c r="AI930" s="45">
        <f t="shared" si="309"/>
        <v>0</v>
      </c>
      <c r="AJ930" s="45">
        <f t="shared" si="310"/>
        <v>0</v>
      </c>
      <c r="AK930" s="45">
        <f t="shared" si="311"/>
        <v>0</v>
      </c>
      <c r="AL930" s="45">
        <f t="shared" si="312"/>
        <v>0</v>
      </c>
      <c r="AM930" s="45">
        <f t="shared" si="313"/>
        <v>0</v>
      </c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</row>
    <row r="931" spans="1:63">
      <c r="A931" s="43"/>
      <c r="B931" s="43"/>
      <c r="C931" s="101"/>
      <c r="D931" s="101"/>
      <c r="E931" s="101"/>
      <c r="F931" s="102"/>
      <c r="G931" s="103"/>
      <c r="H931" s="102"/>
      <c r="I931" s="102"/>
      <c r="J931" s="102"/>
      <c r="K931" s="102"/>
      <c r="L931" s="102" t="e">
        <f>IF(J931="WAT",IF(I931="PS","Pumped Storage","Hydro"),VLOOKUP(J931,Instructions!$E$3:$F$42,2,FALSE))</f>
        <v>#N/A</v>
      </c>
      <c r="M931" s="104"/>
      <c r="N931" s="104"/>
      <c r="O931" s="105"/>
      <c r="P931" s="45"/>
      <c r="Q931" s="45"/>
      <c r="R931" s="45">
        <f t="shared" si="294"/>
        <v>0</v>
      </c>
      <c r="S931" s="45">
        <f t="shared" si="315"/>
        <v>0</v>
      </c>
      <c r="T931" s="45">
        <f t="shared" si="315"/>
        <v>0</v>
      </c>
      <c r="U931" s="45">
        <f t="shared" si="295"/>
        <v>0</v>
      </c>
      <c r="V931" s="45">
        <f t="shared" si="296"/>
        <v>0</v>
      </c>
      <c r="W931" s="45">
        <f t="shared" si="297"/>
        <v>0</v>
      </c>
      <c r="X931" s="45">
        <f t="shared" si="298"/>
        <v>0</v>
      </c>
      <c r="Y931" s="45">
        <f t="shared" si="299"/>
        <v>0</v>
      </c>
      <c r="Z931" s="45">
        <f t="shared" si="300"/>
        <v>0</v>
      </c>
      <c r="AA931" s="45">
        <f t="shared" si="301"/>
        <v>0</v>
      </c>
      <c r="AB931" s="45">
        <f t="shared" si="302"/>
        <v>0</v>
      </c>
      <c r="AC931" s="45">
        <f t="shared" si="303"/>
        <v>0</v>
      </c>
      <c r="AD931" s="45">
        <f t="shared" si="304"/>
        <v>0</v>
      </c>
      <c r="AE931" s="45">
        <f t="shared" si="305"/>
        <v>0</v>
      </c>
      <c r="AF931" s="45">
        <f t="shared" si="306"/>
        <v>0</v>
      </c>
      <c r="AG931" s="45">
        <f t="shared" si="307"/>
        <v>0</v>
      </c>
      <c r="AH931" s="45">
        <f t="shared" si="308"/>
        <v>0</v>
      </c>
      <c r="AI931" s="45">
        <f t="shared" si="309"/>
        <v>0</v>
      </c>
      <c r="AJ931" s="45">
        <f t="shared" si="310"/>
        <v>0</v>
      </c>
      <c r="AK931" s="45">
        <f t="shared" si="311"/>
        <v>0</v>
      </c>
      <c r="AL931" s="45">
        <f t="shared" si="312"/>
        <v>0</v>
      </c>
      <c r="AM931" s="45">
        <f t="shared" si="313"/>
        <v>0</v>
      </c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</row>
    <row r="932" spans="1:63">
      <c r="A932" s="43"/>
      <c r="B932" s="43"/>
      <c r="C932" s="101"/>
      <c r="D932" s="101"/>
      <c r="E932" s="101"/>
      <c r="F932" s="102"/>
      <c r="G932" s="103"/>
      <c r="H932" s="102"/>
      <c r="I932" s="102"/>
      <c r="J932" s="102"/>
      <c r="K932" s="102"/>
      <c r="L932" s="102" t="e">
        <f>IF(J932="WAT",IF(I932="PS","Pumped Storage","Hydro"),VLOOKUP(J932,Instructions!$E$3:$F$42,2,FALSE))</f>
        <v>#N/A</v>
      </c>
      <c r="M932" s="104"/>
      <c r="N932" s="104"/>
      <c r="O932" s="105"/>
      <c r="P932" s="45"/>
      <c r="Q932" s="45"/>
      <c r="R932" s="45">
        <f t="shared" si="294"/>
        <v>0</v>
      </c>
      <c r="S932" s="45">
        <f t="shared" si="315"/>
        <v>0</v>
      </c>
      <c r="T932" s="45">
        <f t="shared" si="315"/>
        <v>0</v>
      </c>
      <c r="U932" s="45">
        <f t="shared" si="295"/>
        <v>0</v>
      </c>
      <c r="V932" s="45">
        <f t="shared" si="296"/>
        <v>0</v>
      </c>
      <c r="W932" s="45">
        <f t="shared" si="297"/>
        <v>0</v>
      </c>
      <c r="X932" s="45">
        <f t="shared" si="298"/>
        <v>0</v>
      </c>
      <c r="Y932" s="45">
        <f t="shared" si="299"/>
        <v>0</v>
      </c>
      <c r="Z932" s="45">
        <f t="shared" si="300"/>
        <v>0</v>
      </c>
      <c r="AA932" s="45">
        <f t="shared" si="301"/>
        <v>0</v>
      </c>
      <c r="AB932" s="45">
        <f t="shared" si="302"/>
        <v>0</v>
      </c>
      <c r="AC932" s="45">
        <f t="shared" si="303"/>
        <v>0</v>
      </c>
      <c r="AD932" s="45">
        <f t="shared" si="304"/>
        <v>0</v>
      </c>
      <c r="AE932" s="45">
        <f t="shared" si="305"/>
        <v>0</v>
      </c>
      <c r="AF932" s="45">
        <f t="shared" si="306"/>
        <v>0</v>
      </c>
      <c r="AG932" s="45">
        <f t="shared" si="307"/>
        <v>0</v>
      </c>
      <c r="AH932" s="45">
        <f t="shared" si="308"/>
        <v>0</v>
      </c>
      <c r="AI932" s="45">
        <f t="shared" si="309"/>
        <v>0</v>
      </c>
      <c r="AJ932" s="45">
        <f t="shared" si="310"/>
        <v>0</v>
      </c>
      <c r="AK932" s="45">
        <f t="shared" si="311"/>
        <v>0</v>
      </c>
      <c r="AL932" s="45">
        <f t="shared" si="312"/>
        <v>0</v>
      </c>
      <c r="AM932" s="45">
        <f t="shared" si="313"/>
        <v>0</v>
      </c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</row>
    <row r="933" spans="1:63">
      <c r="A933" s="43"/>
      <c r="B933" s="43"/>
      <c r="C933" s="101"/>
      <c r="D933" s="101"/>
      <c r="E933" s="101"/>
      <c r="F933" s="102"/>
      <c r="G933" s="103"/>
      <c r="H933" s="102"/>
      <c r="I933" s="102"/>
      <c r="J933" s="102"/>
      <c r="K933" s="102"/>
      <c r="L933" s="102" t="e">
        <f>IF(J933="WAT",IF(I933="PS","Pumped Storage","Hydro"),VLOOKUP(J933,Instructions!$E$3:$F$42,2,FALSE))</f>
        <v>#N/A</v>
      </c>
      <c r="M933" s="104"/>
      <c r="N933" s="104"/>
      <c r="O933" s="105"/>
      <c r="P933" s="45"/>
      <c r="Q933" s="45"/>
      <c r="R933" s="45">
        <f t="shared" si="294"/>
        <v>0</v>
      </c>
      <c r="S933" s="45">
        <f t="shared" si="315"/>
        <v>0</v>
      </c>
      <c r="T933" s="45">
        <f t="shared" si="315"/>
        <v>0</v>
      </c>
      <c r="U933" s="45">
        <f t="shared" si="295"/>
        <v>0</v>
      </c>
      <c r="V933" s="45">
        <f t="shared" si="296"/>
        <v>0</v>
      </c>
      <c r="W933" s="45">
        <f t="shared" si="297"/>
        <v>0</v>
      </c>
      <c r="X933" s="45">
        <f t="shared" si="298"/>
        <v>0</v>
      </c>
      <c r="Y933" s="45">
        <f t="shared" si="299"/>
        <v>0</v>
      </c>
      <c r="Z933" s="45">
        <f t="shared" si="300"/>
        <v>0</v>
      </c>
      <c r="AA933" s="45">
        <f t="shared" si="301"/>
        <v>0</v>
      </c>
      <c r="AB933" s="45">
        <f t="shared" si="302"/>
        <v>0</v>
      </c>
      <c r="AC933" s="45">
        <f t="shared" si="303"/>
        <v>0</v>
      </c>
      <c r="AD933" s="45">
        <f t="shared" si="304"/>
        <v>0</v>
      </c>
      <c r="AE933" s="45">
        <f t="shared" si="305"/>
        <v>0</v>
      </c>
      <c r="AF933" s="45">
        <f t="shared" si="306"/>
        <v>0</v>
      </c>
      <c r="AG933" s="45">
        <f t="shared" si="307"/>
        <v>0</v>
      </c>
      <c r="AH933" s="45">
        <f t="shared" si="308"/>
        <v>0</v>
      </c>
      <c r="AI933" s="45">
        <f t="shared" si="309"/>
        <v>0</v>
      </c>
      <c r="AJ933" s="45">
        <f t="shared" si="310"/>
        <v>0</v>
      </c>
      <c r="AK933" s="45">
        <f t="shared" si="311"/>
        <v>0</v>
      </c>
      <c r="AL933" s="45">
        <f t="shared" si="312"/>
        <v>0</v>
      </c>
      <c r="AM933" s="45">
        <f t="shared" si="313"/>
        <v>0</v>
      </c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</row>
    <row r="934" spans="1:63">
      <c r="A934" s="43"/>
      <c r="B934" s="43"/>
      <c r="C934" s="101"/>
      <c r="D934" s="101"/>
      <c r="E934" s="101"/>
      <c r="F934" s="102"/>
      <c r="G934" s="103"/>
      <c r="H934" s="102"/>
      <c r="I934" s="102"/>
      <c r="J934" s="102"/>
      <c r="K934" s="102"/>
      <c r="L934" s="102" t="e">
        <f>IF(J934="WAT",IF(I934="PS","Pumped Storage","Hydro"),VLOOKUP(J934,Instructions!$E$3:$F$42,2,FALSE))</f>
        <v>#N/A</v>
      </c>
      <c r="M934" s="104"/>
      <c r="N934" s="104"/>
      <c r="O934" s="105"/>
      <c r="P934" s="45"/>
      <c r="Q934" s="45"/>
      <c r="R934" s="45">
        <f t="shared" si="294"/>
        <v>0</v>
      </c>
      <c r="S934" s="45">
        <f t="shared" si="315"/>
        <v>0</v>
      </c>
      <c r="T934" s="45">
        <f t="shared" si="315"/>
        <v>0</v>
      </c>
      <c r="U934" s="45">
        <f t="shared" si="295"/>
        <v>0</v>
      </c>
      <c r="V934" s="45">
        <f t="shared" si="296"/>
        <v>0</v>
      </c>
      <c r="W934" s="45">
        <f t="shared" si="297"/>
        <v>0</v>
      </c>
      <c r="X934" s="45">
        <f t="shared" si="298"/>
        <v>0</v>
      </c>
      <c r="Y934" s="45">
        <f t="shared" si="299"/>
        <v>0</v>
      </c>
      <c r="Z934" s="45">
        <f t="shared" si="300"/>
        <v>0</v>
      </c>
      <c r="AA934" s="45">
        <f t="shared" si="301"/>
        <v>0</v>
      </c>
      <c r="AB934" s="45">
        <f t="shared" si="302"/>
        <v>0</v>
      </c>
      <c r="AC934" s="45">
        <f t="shared" si="303"/>
        <v>0</v>
      </c>
      <c r="AD934" s="45">
        <f t="shared" si="304"/>
        <v>0</v>
      </c>
      <c r="AE934" s="45">
        <f t="shared" si="305"/>
        <v>0</v>
      </c>
      <c r="AF934" s="45">
        <f t="shared" si="306"/>
        <v>0</v>
      </c>
      <c r="AG934" s="45">
        <f t="shared" si="307"/>
        <v>0</v>
      </c>
      <c r="AH934" s="45">
        <f t="shared" si="308"/>
        <v>0</v>
      </c>
      <c r="AI934" s="45">
        <f t="shared" si="309"/>
        <v>0</v>
      </c>
      <c r="AJ934" s="45">
        <f t="shared" si="310"/>
        <v>0</v>
      </c>
      <c r="AK934" s="45">
        <f t="shared" si="311"/>
        <v>0</v>
      </c>
      <c r="AL934" s="45">
        <f t="shared" si="312"/>
        <v>0</v>
      </c>
      <c r="AM934" s="45">
        <f t="shared" si="313"/>
        <v>0</v>
      </c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</row>
    <row r="935" spans="1:63">
      <c r="A935" s="43"/>
      <c r="B935" s="43"/>
      <c r="C935" s="101"/>
      <c r="D935" s="101"/>
      <c r="E935" s="101"/>
      <c r="F935" s="102"/>
      <c r="G935" s="103"/>
      <c r="H935" s="102"/>
      <c r="I935" s="102"/>
      <c r="J935" s="102"/>
      <c r="K935" s="102"/>
      <c r="L935" s="102" t="e">
        <f>IF(J935="WAT",IF(I935="PS","Pumped Storage","Hydro"),VLOOKUP(J935,Instructions!$E$3:$F$42,2,FALSE))</f>
        <v>#N/A</v>
      </c>
      <c r="M935" s="104"/>
      <c r="N935" s="104"/>
      <c r="O935" s="105"/>
      <c r="P935" s="45"/>
      <c r="Q935" s="45"/>
      <c r="R935" s="45">
        <f t="shared" si="294"/>
        <v>0</v>
      </c>
      <c r="S935" s="45">
        <f t="shared" si="315"/>
        <v>0</v>
      </c>
      <c r="T935" s="45">
        <f t="shared" si="315"/>
        <v>0</v>
      </c>
      <c r="U935" s="45">
        <f t="shared" si="295"/>
        <v>0</v>
      </c>
      <c r="V935" s="45">
        <f t="shared" si="296"/>
        <v>0</v>
      </c>
      <c r="W935" s="45">
        <f t="shared" si="297"/>
        <v>0</v>
      </c>
      <c r="X935" s="45">
        <f t="shared" si="298"/>
        <v>0</v>
      </c>
      <c r="Y935" s="45">
        <f t="shared" si="299"/>
        <v>0</v>
      </c>
      <c r="Z935" s="45">
        <f t="shared" si="300"/>
        <v>0</v>
      </c>
      <c r="AA935" s="45">
        <f t="shared" si="301"/>
        <v>0</v>
      </c>
      <c r="AB935" s="45">
        <f t="shared" si="302"/>
        <v>0</v>
      </c>
      <c r="AC935" s="45">
        <f t="shared" si="303"/>
        <v>0</v>
      </c>
      <c r="AD935" s="45">
        <f t="shared" si="304"/>
        <v>0</v>
      </c>
      <c r="AE935" s="45">
        <f t="shared" si="305"/>
        <v>0</v>
      </c>
      <c r="AF935" s="45">
        <f t="shared" si="306"/>
        <v>0</v>
      </c>
      <c r="AG935" s="45">
        <f t="shared" si="307"/>
        <v>0</v>
      </c>
      <c r="AH935" s="45">
        <f t="shared" si="308"/>
        <v>0</v>
      </c>
      <c r="AI935" s="45">
        <f t="shared" si="309"/>
        <v>0</v>
      </c>
      <c r="AJ935" s="45">
        <f t="shared" si="310"/>
        <v>0</v>
      </c>
      <c r="AK935" s="45">
        <f t="shared" si="311"/>
        <v>0</v>
      </c>
      <c r="AL935" s="45">
        <f t="shared" si="312"/>
        <v>0</v>
      </c>
      <c r="AM935" s="45">
        <f t="shared" si="313"/>
        <v>0</v>
      </c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</row>
    <row r="936" spans="1:63">
      <c r="A936" s="43"/>
      <c r="B936" s="43"/>
      <c r="C936" s="101"/>
      <c r="D936" s="101"/>
      <c r="E936" s="101"/>
      <c r="F936" s="102"/>
      <c r="G936" s="103"/>
      <c r="H936" s="102"/>
      <c r="I936" s="102"/>
      <c r="J936" s="102"/>
      <c r="K936" s="102"/>
      <c r="L936" s="102" t="e">
        <f>IF(J936="WAT",IF(I936="PS","Pumped Storage","Hydro"),VLOOKUP(J936,Instructions!$E$3:$F$42,2,FALSE))</f>
        <v>#N/A</v>
      </c>
      <c r="M936" s="104"/>
      <c r="N936" s="104"/>
      <c r="O936" s="105"/>
      <c r="P936" s="45"/>
      <c r="Q936" s="45"/>
      <c r="R936" s="45">
        <f t="shared" si="294"/>
        <v>0</v>
      </c>
      <c r="S936" s="45">
        <f t="shared" si="315"/>
        <v>0</v>
      </c>
      <c r="T936" s="45">
        <f t="shared" si="315"/>
        <v>0</v>
      </c>
      <c r="U936" s="45">
        <f t="shared" si="295"/>
        <v>0</v>
      </c>
      <c r="V936" s="45">
        <f t="shared" si="296"/>
        <v>0</v>
      </c>
      <c r="W936" s="45">
        <f t="shared" si="297"/>
        <v>0</v>
      </c>
      <c r="X936" s="45">
        <f t="shared" si="298"/>
        <v>0</v>
      </c>
      <c r="Y936" s="45">
        <f t="shared" si="299"/>
        <v>0</v>
      </c>
      <c r="Z936" s="45">
        <f t="shared" si="300"/>
        <v>0</v>
      </c>
      <c r="AA936" s="45">
        <f t="shared" si="301"/>
        <v>0</v>
      </c>
      <c r="AB936" s="45">
        <f t="shared" si="302"/>
        <v>0</v>
      </c>
      <c r="AC936" s="45">
        <f t="shared" si="303"/>
        <v>0</v>
      </c>
      <c r="AD936" s="45">
        <f t="shared" si="304"/>
        <v>0</v>
      </c>
      <c r="AE936" s="45">
        <f t="shared" si="305"/>
        <v>0</v>
      </c>
      <c r="AF936" s="45">
        <f t="shared" si="306"/>
        <v>0</v>
      </c>
      <c r="AG936" s="45">
        <f t="shared" si="307"/>
        <v>0</v>
      </c>
      <c r="AH936" s="45">
        <f t="shared" si="308"/>
        <v>0</v>
      </c>
      <c r="AI936" s="45">
        <f t="shared" si="309"/>
        <v>0</v>
      </c>
      <c r="AJ936" s="45">
        <f t="shared" si="310"/>
        <v>0</v>
      </c>
      <c r="AK936" s="45">
        <f t="shared" si="311"/>
        <v>0</v>
      </c>
      <c r="AL936" s="45">
        <f t="shared" si="312"/>
        <v>0</v>
      </c>
      <c r="AM936" s="45">
        <f t="shared" si="313"/>
        <v>0</v>
      </c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</row>
    <row r="937" spans="1:63">
      <c r="A937" s="43"/>
      <c r="B937" s="43"/>
      <c r="C937" s="101"/>
      <c r="D937" s="101"/>
      <c r="E937" s="101"/>
      <c r="F937" s="102"/>
      <c r="G937" s="103"/>
      <c r="H937" s="102"/>
      <c r="I937" s="102"/>
      <c r="J937" s="102"/>
      <c r="K937" s="102"/>
      <c r="L937" s="102" t="e">
        <f>IF(J937="WAT",IF(I937="PS","Pumped Storage","Hydro"),VLOOKUP(J937,Instructions!$E$3:$F$42,2,FALSE))</f>
        <v>#N/A</v>
      </c>
      <c r="M937" s="104"/>
      <c r="N937" s="104"/>
      <c r="O937" s="105"/>
      <c r="P937" s="45"/>
      <c r="Q937" s="45"/>
      <c r="R937" s="45">
        <f t="shared" si="294"/>
        <v>0</v>
      </c>
      <c r="S937" s="45">
        <f t="shared" si="315"/>
        <v>0</v>
      </c>
      <c r="T937" s="45">
        <f t="shared" si="315"/>
        <v>0</v>
      </c>
      <c r="U937" s="45">
        <f t="shared" si="295"/>
        <v>0</v>
      </c>
      <c r="V937" s="45">
        <f t="shared" si="296"/>
        <v>0</v>
      </c>
      <c r="W937" s="45">
        <f t="shared" si="297"/>
        <v>0</v>
      </c>
      <c r="X937" s="45">
        <f t="shared" si="298"/>
        <v>0</v>
      </c>
      <c r="Y937" s="45">
        <f t="shared" si="299"/>
        <v>0</v>
      </c>
      <c r="Z937" s="45">
        <f t="shared" si="300"/>
        <v>0</v>
      </c>
      <c r="AA937" s="45">
        <f t="shared" si="301"/>
        <v>0</v>
      </c>
      <c r="AB937" s="45">
        <f t="shared" si="302"/>
        <v>0</v>
      </c>
      <c r="AC937" s="45">
        <f t="shared" si="303"/>
        <v>0</v>
      </c>
      <c r="AD937" s="45">
        <f t="shared" si="304"/>
        <v>0</v>
      </c>
      <c r="AE937" s="45">
        <f t="shared" si="305"/>
        <v>0</v>
      </c>
      <c r="AF937" s="45">
        <f t="shared" si="306"/>
        <v>0</v>
      </c>
      <c r="AG937" s="45">
        <f t="shared" si="307"/>
        <v>0</v>
      </c>
      <c r="AH937" s="45">
        <f t="shared" si="308"/>
        <v>0</v>
      </c>
      <c r="AI937" s="45">
        <f t="shared" si="309"/>
        <v>0</v>
      </c>
      <c r="AJ937" s="45">
        <f t="shared" si="310"/>
        <v>0</v>
      </c>
      <c r="AK937" s="45">
        <f t="shared" si="311"/>
        <v>0</v>
      </c>
      <c r="AL937" s="45">
        <f t="shared" si="312"/>
        <v>0</v>
      </c>
      <c r="AM937" s="45">
        <f t="shared" si="313"/>
        <v>0</v>
      </c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</row>
    <row r="938" spans="1:63">
      <c r="A938" s="43"/>
      <c r="B938" s="43"/>
      <c r="C938" s="101"/>
      <c r="D938" s="101"/>
      <c r="E938" s="101"/>
      <c r="F938" s="102"/>
      <c r="G938" s="103"/>
      <c r="H938" s="102"/>
      <c r="I938" s="102"/>
      <c r="J938" s="102"/>
      <c r="K938" s="102"/>
      <c r="L938" s="102" t="e">
        <f>IF(J938="WAT",IF(I938="PS","Pumped Storage","Hydro"),VLOOKUP(J938,Instructions!$E$3:$F$42,2,FALSE))</f>
        <v>#N/A</v>
      </c>
      <c r="M938" s="104"/>
      <c r="N938" s="104"/>
      <c r="O938" s="105"/>
      <c r="P938" s="45"/>
      <c r="Q938" s="45"/>
      <c r="R938" s="45">
        <f t="shared" si="294"/>
        <v>0</v>
      </c>
      <c r="S938" s="45">
        <f t="shared" si="315"/>
        <v>0</v>
      </c>
      <c r="T938" s="45">
        <f t="shared" si="315"/>
        <v>0</v>
      </c>
      <c r="U938" s="45">
        <f t="shared" si="295"/>
        <v>0</v>
      </c>
      <c r="V938" s="45">
        <f t="shared" si="296"/>
        <v>0</v>
      </c>
      <c r="W938" s="45">
        <f t="shared" si="297"/>
        <v>0</v>
      </c>
      <c r="X938" s="45">
        <f t="shared" si="298"/>
        <v>0</v>
      </c>
      <c r="Y938" s="45">
        <f t="shared" si="299"/>
        <v>0</v>
      </c>
      <c r="Z938" s="45">
        <f t="shared" si="300"/>
        <v>0</v>
      </c>
      <c r="AA938" s="45">
        <f t="shared" si="301"/>
        <v>0</v>
      </c>
      <c r="AB938" s="45">
        <f t="shared" si="302"/>
        <v>0</v>
      </c>
      <c r="AC938" s="45">
        <f t="shared" si="303"/>
        <v>0</v>
      </c>
      <c r="AD938" s="45">
        <f t="shared" si="304"/>
        <v>0</v>
      </c>
      <c r="AE938" s="45">
        <f t="shared" si="305"/>
        <v>0</v>
      </c>
      <c r="AF938" s="45">
        <f t="shared" si="306"/>
        <v>0</v>
      </c>
      <c r="AG938" s="45">
        <f t="shared" si="307"/>
        <v>0</v>
      </c>
      <c r="AH938" s="45">
        <f t="shared" si="308"/>
        <v>0</v>
      </c>
      <c r="AI938" s="45">
        <f t="shared" si="309"/>
        <v>0</v>
      </c>
      <c r="AJ938" s="45">
        <f t="shared" si="310"/>
        <v>0</v>
      </c>
      <c r="AK938" s="45">
        <f t="shared" si="311"/>
        <v>0</v>
      </c>
      <c r="AL938" s="45">
        <f t="shared" si="312"/>
        <v>0</v>
      </c>
      <c r="AM938" s="45">
        <f t="shared" si="313"/>
        <v>0</v>
      </c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</row>
    <row r="939" spans="1:63">
      <c r="A939" s="43"/>
      <c r="B939" s="43"/>
      <c r="C939" s="101"/>
      <c r="D939" s="101"/>
      <c r="E939" s="101"/>
      <c r="F939" s="102"/>
      <c r="G939" s="103"/>
      <c r="H939" s="102"/>
      <c r="I939" s="102"/>
      <c r="J939" s="102"/>
      <c r="K939" s="102"/>
      <c r="L939" s="102" t="e">
        <f>IF(J939="WAT",IF(I939="PS","Pumped Storage","Hydro"),VLOOKUP(J939,Instructions!$E$3:$F$42,2,FALSE))</f>
        <v>#N/A</v>
      </c>
      <c r="M939" s="104"/>
      <c r="N939" s="104"/>
      <c r="O939" s="105"/>
      <c r="P939" s="45"/>
      <c r="Q939" s="45"/>
      <c r="R939" s="45">
        <f t="shared" si="294"/>
        <v>0</v>
      </c>
      <c r="S939" s="45">
        <f t="shared" si="315"/>
        <v>0</v>
      </c>
      <c r="T939" s="45">
        <f t="shared" si="315"/>
        <v>0</v>
      </c>
      <c r="U939" s="45">
        <f t="shared" si="295"/>
        <v>0</v>
      </c>
      <c r="V939" s="45">
        <f t="shared" si="296"/>
        <v>0</v>
      </c>
      <c r="W939" s="45">
        <f t="shared" si="297"/>
        <v>0</v>
      </c>
      <c r="X939" s="45">
        <f t="shared" si="298"/>
        <v>0</v>
      </c>
      <c r="Y939" s="45">
        <f t="shared" si="299"/>
        <v>0</v>
      </c>
      <c r="Z939" s="45">
        <f t="shared" si="300"/>
        <v>0</v>
      </c>
      <c r="AA939" s="45">
        <f t="shared" si="301"/>
        <v>0</v>
      </c>
      <c r="AB939" s="45">
        <f t="shared" si="302"/>
        <v>0</v>
      </c>
      <c r="AC939" s="45">
        <f t="shared" si="303"/>
        <v>0</v>
      </c>
      <c r="AD939" s="45">
        <f t="shared" si="304"/>
        <v>0</v>
      </c>
      <c r="AE939" s="45">
        <f t="shared" si="305"/>
        <v>0</v>
      </c>
      <c r="AF939" s="45">
        <f t="shared" si="306"/>
        <v>0</v>
      </c>
      <c r="AG939" s="45">
        <f t="shared" si="307"/>
        <v>0</v>
      </c>
      <c r="AH939" s="45">
        <f t="shared" si="308"/>
        <v>0</v>
      </c>
      <c r="AI939" s="45">
        <f t="shared" si="309"/>
        <v>0</v>
      </c>
      <c r="AJ939" s="45">
        <f t="shared" si="310"/>
        <v>0</v>
      </c>
      <c r="AK939" s="45">
        <f t="shared" si="311"/>
        <v>0</v>
      </c>
      <c r="AL939" s="45">
        <f t="shared" si="312"/>
        <v>0</v>
      </c>
      <c r="AM939" s="45">
        <f t="shared" si="313"/>
        <v>0</v>
      </c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</row>
    <row r="940" spans="1:63">
      <c r="A940" s="43"/>
      <c r="B940" s="43"/>
      <c r="C940" s="101"/>
      <c r="D940" s="101"/>
      <c r="E940" s="101"/>
      <c r="F940" s="102"/>
      <c r="G940" s="103"/>
      <c r="H940" s="102"/>
      <c r="I940" s="102"/>
      <c r="J940" s="102"/>
      <c r="K940" s="102"/>
      <c r="L940" s="102" t="e">
        <f>IF(J940="WAT",IF(I940="PS","Pumped Storage","Hydro"),VLOOKUP(J940,Instructions!$E$3:$F$42,2,FALSE))</f>
        <v>#N/A</v>
      </c>
      <c r="M940" s="104"/>
      <c r="N940" s="104"/>
      <c r="O940" s="105"/>
      <c r="P940" s="45"/>
      <c r="Q940" s="45"/>
      <c r="R940" s="45">
        <f t="shared" si="294"/>
        <v>0</v>
      </c>
      <c r="S940" s="45">
        <f t="shared" si="315"/>
        <v>0</v>
      </c>
      <c r="T940" s="45">
        <f t="shared" si="315"/>
        <v>0</v>
      </c>
      <c r="U940" s="45">
        <f t="shared" si="295"/>
        <v>0</v>
      </c>
      <c r="V940" s="45">
        <f t="shared" si="296"/>
        <v>0</v>
      </c>
      <c r="W940" s="45">
        <f t="shared" si="297"/>
        <v>0</v>
      </c>
      <c r="X940" s="45">
        <f t="shared" si="298"/>
        <v>0</v>
      </c>
      <c r="Y940" s="45">
        <f t="shared" si="299"/>
        <v>0</v>
      </c>
      <c r="Z940" s="45">
        <f t="shared" si="300"/>
        <v>0</v>
      </c>
      <c r="AA940" s="45">
        <f t="shared" si="301"/>
        <v>0</v>
      </c>
      <c r="AB940" s="45">
        <f t="shared" si="302"/>
        <v>0</v>
      </c>
      <c r="AC940" s="45">
        <f t="shared" si="303"/>
        <v>0</v>
      </c>
      <c r="AD940" s="45">
        <f t="shared" si="304"/>
        <v>0</v>
      </c>
      <c r="AE940" s="45">
        <f t="shared" si="305"/>
        <v>0</v>
      </c>
      <c r="AF940" s="45">
        <f t="shared" si="306"/>
        <v>0</v>
      </c>
      <c r="AG940" s="45">
        <f t="shared" si="307"/>
        <v>0</v>
      </c>
      <c r="AH940" s="45">
        <f t="shared" si="308"/>
        <v>0</v>
      </c>
      <c r="AI940" s="45">
        <f t="shared" si="309"/>
        <v>0</v>
      </c>
      <c r="AJ940" s="45">
        <f t="shared" si="310"/>
        <v>0</v>
      </c>
      <c r="AK940" s="45">
        <f t="shared" si="311"/>
        <v>0</v>
      </c>
      <c r="AL940" s="45">
        <f t="shared" si="312"/>
        <v>0</v>
      </c>
      <c r="AM940" s="45">
        <f t="shared" si="313"/>
        <v>0</v>
      </c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</row>
    <row r="941" spans="1:63">
      <c r="A941" s="43"/>
      <c r="B941" s="43"/>
      <c r="C941" s="101"/>
      <c r="D941" s="101"/>
      <c r="E941" s="101"/>
      <c r="F941" s="102"/>
      <c r="G941" s="103"/>
      <c r="H941" s="102"/>
      <c r="I941" s="102"/>
      <c r="J941" s="102"/>
      <c r="K941" s="102"/>
      <c r="L941" s="102" t="e">
        <f>IF(J941="WAT",IF(I941="PS","Pumped Storage","Hydro"),VLOOKUP(J941,Instructions!$E$3:$F$42,2,FALSE))</f>
        <v>#N/A</v>
      </c>
      <c r="M941" s="104"/>
      <c r="N941" s="104"/>
      <c r="O941" s="105"/>
      <c r="P941" s="45"/>
      <c r="Q941" s="45"/>
      <c r="R941" s="45">
        <f t="shared" si="294"/>
        <v>0</v>
      </c>
      <c r="S941" s="45">
        <f t="shared" si="315"/>
        <v>0</v>
      </c>
      <c r="T941" s="45">
        <f t="shared" si="315"/>
        <v>0</v>
      </c>
      <c r="U941" s="45">
        <f t="shared" si="295"/>
        <v>0</v>
      </c>
      <c r="V941" s="45">
        <f t="shared" si="296"/>
        <v>0</v>
      </c>
      <c r="W941" s="45">
        <f t="shared" si="297"/>
        <v>0</v>
      </c>
      <c r="X941" s="45">
        <f t="shared" si="298"/>
        <v>0</v>
      </c>
      <c r="Y941" s="45">
        <f t="shared" si="299"/>
        <v>0</v>
      </c>
      <c r="Z941" s="45">
        <f t="shared" si="300"/>
        <v>0</v>
      </c>
      <c r="AA941" s="45">
        <f t="shared" si="301"/>
        <v>0</v>
      </c>
      <c r="AB941" s="45">
        <f t="shared" si="302"/>
        <v>0</v>
      </c>
      <c r="AC941" s="45">
        <f t="shared" si="303"/>
        <v>0</v>
      </c>
      <c r="AD941" s="45">
        <f t="shared" si="304"/>
        <v>0</v>
      </c>
      <c r="AE941" s="45">
        <f t="shared" si="305"/>
        <v>0</v>
      </c>
      <c r="AF941" s="45">
        <f t="shared" si="306"/>
        <v>0</v>
      </c>
      <c r="AG941" s="45">
        <f t="shared" si="307"/>
        <v>0</v>
      </c>
      <c r="AH941" s="45">
        <f t="shared" si="308"/>
        <v>0</v>
      </c>
      <c r="AI941" s="45">
        <f t="shared" si="309"/>
        <v>0</v>
      </c>
      <c r="AJ941" s="45">
        <f t="shared" si="310"/>
        <v>0</v>
      </c>
      <c r="AK941" s="45">
        <f t="shared" si="311"/>
        <v>0</v>
      </c>
      <c r="AL941" s="45">
        <f t="shared" si="312"/>
        <v>0</v>
      </c>
      <c r="AM941" s="45">
        <f t="shared" si="313"/>
        <v>0</v>
      </c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</row>
    <row r="942" spans="1:63">
      <c r="A942" s="43"/>
      <c r="B942" s="43"/>
      <c r="C942" s="101"/>
      <c r="D942" s="101"/>
      <c r="E942" s="101"/>
      <c r="F942" s="102"/>
      <c r="G942" s="103"/>
      <c r="H942" s="102"/>
      <c r="I942" s="102"/>
      <c r="J942" s="102"/>
      <c r="K942" s="102"/>
      <c r="L942" s="102" t="e">
        <f>IF(J942="WAT",IF(I942="PS","Pumped Storage","Hydro"),VLOOKUP(J942,Instructions!$E$3:$F$42,2,FALSE))</f>
        <v>#N/A</v>
      </c>
      <c r="M942" s="104"/>
      <c r="N942" s="104"/>
      <c r="O942" s="105"/>
      <c r="P942" s="45"/>
      <c r="Q942" s="45"/>
      <c r="R942" s="45">
        <f t="shared" si="294"/>
        <v>0</v>
      </c>
      <c r="S942" s="45">
        <f t="shared" si="315"/>
        <v>0</v>
      </c>
      <c r="T942" s="45">
        <f t="shared" si="315"/>
        <v>0</v>
      </c>
      <c r="U942" s="45">
        <f t="shared" si="295"/>
        <v>0</v>
      </c>
      <c r="V942" s="45">
        <f t="shared" si="296"/>
        <v>0</v>
      </c>
      <c r="W942" s="45">
        <f t="shared" si="297"/>
        <v>0</v>
      </c>
      <c r="X942" s="45">
        <f t="shared" si="298"/>
        <v>0</v>
      </c>
      <c r="Y942" s="45">
        <f t="shared" si="299"/>
        <v>0</v>
      </c>
      <c r="Z942" s="45">
        <f t="shared" si="300"/>
        <v>0</v>
      </c>
      <c r="AA942" s="45">
        <f t="shared" si="301"/>
        <v>0</v>
      </c>
      <c r="AB942" s="45">
        <f t="shared" si="302"/>
        <v>0</v>
      </c>
      <c r="AC942" s="45">
        <f t="shared" si="303"/>
        <v>0</v>
      </c>
      <c r="AD942" s="45">
        <f t="shared" si="304"/>
        <v>0</v>
      </c>
      <c r="AE942" s="45">
        <f t="shared" si="305"/>
        <v>0</v>
      </c>
      <c r="AF942" s="45">
        <f t="shared" si="306"/>
        <v>0</v>
      </c>
      <c r="AG942" s="45">
        <f t="shared" si="307"/>
        <v>0</v>
      </c>
      <c r="AH942" s="45">
        <f t="shared" si="308"/>
        <v>0</v>
      </c>
      <c r="AI942" s="45">
        <f t="shared" si="309"/>
        <v>0</v>
      </c>
      <c r="AJ942" s="45">
        <f t="shared" si="310"/>
        <v>0</v>
      </c>
      <c r="AK942" s="45">
        <f t="shared" si="311"/>
        <v>0</v>
      </c>
      <c r="AL942" s="45">
        <f t="shared" si="312"/>
        <v>0</v>
      </c>
      <c r="AM942" s="45">
        <f t="shared" si="313"/>
        <v>0</v>
      </c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</row>
    <row r="943" spans="1:63">
      <c r="A943" s="43"/>
      <c r="B943" s="43"/>
      <c r="C943" s="101"/>
      <c r="D943" s="101"/>
      <c r="E943" s="101"/>
      <c r="F943" s="102"/>
      <c r="G943" s="103"/>
      <c r="H943" s="102"/>
      <c r="I943" s="102"/>
      <c r="J943" s="102"/>
      <c r="K943" s="102"/>
      <c r="L943" s="102" t="e">
        <f>IF(J943="WAT",IF(I943="PS","Pumped Storage","Hydro"),VLOOKUP(J943,Instructions!$E$3:$F$42,2,FALSE))</f>
        <v>#N/A</v>
      </c>
      <c r="M943" s="104"/>
      <c r="N943" s="104"/>
      <c r="O943" s="105"/>
      <c r="P943" s="45"/>
      <c r="Q943" s="45"/>
      <c r="R943" s="45">
        <f t="shared" si="294"/>
        <v>0</v>
      </c>
      <c r="S943" s="45">
        <f t="shared" ref="S943:T962" si="316">R943</f>
        <v>0</v>
      </c>
      <c r="T943" s="45">
        <f t="shared" si="316"/>
        <v>0</v>
      </c>
      <c r="U943" s="45">
        <f t="shared" si="295"/>
        <v>0</v>
      </c>
      <c r="V943" s="45">
        <f t="shared" si="296"/>
        <v>0</v>
      </c>
      <c r="W943" s="45">
        <f t="shared" si="297"/>
        <v>0</v>
      </c>
      <c r="X943" s="45">
        <f t="shared" si="298"/>
        <v>0</v>
      </c>
      <c r="Y943" s="45">
        <f t="shared" si="299"/>
        <v>0</v>
      </c>
      <c r="Z943" s="45">
        <f t="shared" si="300"/>
        <v>0</v>
      </c>
      <c r="AA943" s="45">
        <f t="shared" si="301"/>
        <v>0</v>
      </c>
      <c r="AB943" s="45">
        <f t="shared" si="302"/>
        <v>0</v>
      </c>
      <c r="AC943" s="45">
        <f t="shared" si="303"/>
        <v>0</v>
      </c>
      <c r="AD943" s="45">
        <f t="shared" si="304"/>
        <v>0</v>
      </c>
      <c r="AE943" s="45">
        <f t="shared" si="305"/>
        <v>0</v>
      </c>
      <c r="AF943" s="45">
        <f t="shared" si="306"/>
        <v>0</v>
      </c>
      <c r="AG943" s="45">
        <f t="shared" si="307"/>
        <v>0</v>
      </c>
      <c r="AH943" s="45">
        <f t="shared" si="308"/>
        <v>0</v>
      </c>
      <c r="AI943" s="45">
        <f t="shared" si="309"/>
        <v>0</v>
      </c>
      <c r="AJ943" s="45">
        <f t="shared" si="310"/>
        <v>0</v>
      </c>
      <c r="AK943" s="45">
        <f t="shared" si="311"/>
        <v>0</v>
      </c>
      <c r="AL943" s="45">
        <f t="shared" si="312"/>
        <v>0</v>
      </c>
      <c r="AM943" s="45">
        <f t="shared" si="313"/>
        <v>0</v>
      </c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</row>
    <row r="944" spans="1:63">
      <c r="A944" s="43"/>
      <c r="B944" s="43"/>
      <c r="C944" s="101"/>
      <c r="D944" s="101"/>
      <c r="E944" s="101"/>
      <c r="F944" s="102"/>
      <c r="G944" s="103"/>
      <c r="H944" s="102"/>
      <c r="I944" s="102"/>
      <c r="J944" s="102"/>
      <c r="K944" s="102"/>
      <c r="L944" s="102" t="e">
        <f>IF(J944="WAT",IF(I944="PS","Pumped Storage","Hydro"),VLOOKUP(J944,Instructions!$E$3:$F$42,2,FALSE))</f>
        <v>#N/A</v>
      </c>
      <c r="M944" s="104"/>
      <c r="N944" s="104"/>
      <c r="O944" s="105"/>
      <c r="P944" s="45"/>
      <c r="Q944" s="45"/>
      <c r="R944" s="45">
        <f t="shared" si="294"/>
        <v>0</v>
      </c>
      <c r="S944" s="45">
        <f t="shared" si="316"/>
        <v>0</v>
      </c>
      <c r="T944" s="45">
        <f t="shared" si="316"/>
        <v>0</v>
      </c>
      <c r="U944" s="45">
        <f t="shared" si="295"/>
        <v>0</v>
      </c>
      <c r="V944" s="45">
        <f t="shared" si="296"/>
        <v>0</v>
      </c>
      <c r="W944" s="45">
        <f t="shared" si="297"/>
        <v>0</v>
      </c>
      <c r="X944" s="45">
        <f t="shared" si="298"/>
        <v>0</v>
      </c>
      <c r="Y944" s="45">
        <f t="shared" si="299"/>
        <v>0</v>
      </c>
      <c r="Z944" s="45">
        <f t="shared" si="300"/>
        <v>0</v>
      </c>
      <c r="AA944" s="45">
        <f t="shared" si="301"/>
        <v>0</v>
      </c>
      <c r="AB944" s="45">
        <f t="shared" si="302"/>
        <v>0</v>
      </c>
      <c r="AC944" s="45">
        <f t="shared" si="303"/>
        <v>0</v>
      </c>
      <c r="AD944" s="45">
        <f t="shared" si="304"/>
        <v>0</v>
      </c>
      <c r="AE944" s="45">
        <f t="shared" si="305"/>
        <v>0</v>
      </c>
      <c r="AF944" s="45">
        <f t="shared" si="306"/>
        <v>0</v>
      </c>
      <c r="AG944" s="45">
        <f t="shared" si="307"/>
        <v>0</v>
      </c>
      <c r="AH944" s="45">
        <f t="shared" si="308"/>
        <v>0</v>
      </c>
      <c r="AI944" s="45">
        <f t="shared" si="309"/>
        <v>0</v>
      </c>
      <c r="AJ944" s="45">
        <f t="shared" si="310"/>
        <v>0</v>
      </c>
      <c r="AK944" s="45">
        <f t="shared" si="311"/>
        <v>0</v>
      </c>
      <c r="AL944" s="45">
        <f t="shared" si="312"/>
        <v>0</v>
      </c>
      <c r="AM944" s="45">
        <f t="shared" si="313"/>
        <v>0</v>
      </c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</row>
    <row r="945" spans="1:63">
      <c r="A945" s="43"/>
      <c r="B945" s="43"/>
      <c r="C945" s="101"/>
      <c r="D945" s="101"/>
      <c r="E945" s="101"/>
      <c r="F945" s="102"/>
      <c r="G945" s="103"/>
      <c r="H945" s="102"/>
      <c r="I945" s="102"/>
      <c r="J945" s="102"/>
      <c r="K945" s="102"/>
      <c r="L945" s="102" t="e">
        <f>IF(J945="WAT",IF(I945="PS","Pumped Storage","Hydro"),VLOOKUP(J945,Instructions!$E$3:$F$42,2,FALSE))</f>
        <v>#N/A</v>
      </c>
      <c r="M945" s="104"/>
      <c r="N945" s="104"/>
      <c r="O945" s="105"/>
      <c r="P945" s="45"/>
      <c r="Q945" s="45"/>
      <c r="R945" s="45">
        <f t="shared" si="294"/>
        <v>0</v>
      </c>
      <c r="S945" s="45">
        <f t="shared" si="316"/>
        <v>0</v>
      </c>
      <c r="T945" s="45">
        <f t="shared" si="316"/>
        <v>0</v>
      </c>
      <c r="U945" s="45">
        <f t="shared" si="295"/>
        <v>0</v>
      </c>
      <c r="V945" s="45">
        <f t="shared" si="296"/>
        <v>0</v>
      </c>
      <c r="W945" s="45">
        <f t="shared" si="297"/>
        <v>0</v>
      </c>
      <c r="X945" s="45">
        <f t="shared" si="298"/>
        <v>0</v>
      </c>
      <c r="Y945" s="45">
        <f t="shared" si="299"/>
        <v>0</v>
      </c>
      <c r="Z945" s="45">
        <f t="shared" si="300"/>
        <v>0</v>
      </c>
      <c r="AA945" s="45">
        <f t="shared" si="301"/>
        <v>0</v>
      </c>
      <c r="AB945" s="45">
        <f t="shared" si="302"/>
        <v>0</v>
      </c>
      <c r="AC945" s="45">
        <f t="shared" si="303"/>
        <v>0</v>
      </c>
      <c r="AD945" s="45">
        <f t="shared" si="304"/>
        <v>0</v>
      </c>
      <c r="AE945" s="45">
        <f t="shared" si="305"/>
        <v>0</v>
      </c>
      <c r="AF945" s="45">
        <f t="shared" si="306"/>
        <v>0</v>
      </c>
      <c r="AG945" s="45">
        <f t="shared" si="307"/>
        <v>0</v>
      </c>
      <c r="AH945" s="45">
        <f t="shared" si="308"/>
        <v>0</v>
      </c>
      <c r="AI945" s="45">
        <f t="shared" si="309"/>
        <v>0</v>
      </c>
      <c r="AJ945" s="45">
        <f t="shared" si="310"/>
        <v>0</v>
      </c>
      <c r="AK945" s="45">
        <f t="shared" si="311"/>
        <v>0</v>
      </c>
      <c r="AL945" s="45">
        <f t="shared" si="312"/>
        <v>0</v>
      </c>
      <c r="AM945" s="45">
        <f t="shared" si="313"/>
        <v>0</v>
      </c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</row>
    <row r="946" spans="1:63">
      <c r="A946" s="43"/>
      <c r="B946" s="43"/>
      <c r="C946" s="101"/>
      <c r="D946" s="101"/>
      <c r="E946" s="101"/>
      <c r="F946" s="102"/>
      <c r="G946" s="103"/>
      <c r="H946" s="102"/>
      <c r="I946" s="102"/>
      <c r="J946" s="102"/>
      <c r="K946" s="102"/>
      <c r="L946" s="102" t="e">
        <f>IF(J946="WAT",IF(I946="PS","Pumped Storage","Hydro"),VLOOKUP(J946,Instructions!$E$3:$F$42,2,FALSE))</f>
        <v>#N/A</v>
      </c>
      <c r="M946" s="104"/>
      <c r="N946" s="104"/>
      <c r="O946" s="105"/>
      <c r="P946" s="45"/>
      <c r="Q946" s="45"/>
      <c r="R946" s="45">
        <f t="shared" si="294"/>
        <v>0</v>
      </c>
      <c r="S946" s="45">
        <f t="shared" si="316"/>
        <v>0</v>
      </c>
      <c r="T946" s="45">
        <f t="shared" si="316"/>
        <v>0</v>
      </c>
      <c r="U946" s="45">
        <f t="shared" si="295"/>
        <v>0</v>
      </c>
      <c r="V946" s="45">
        <f t="shared" si="296"/>
        <v>0</v>
      </c>
      <c r="W946" s="45">
        <f t="shared" si="297"/>
        <v>0</v>
      </c>
      <c r="X946" s="45">
        <f t="shared" si="298"/>
        <v>0</v>
      </c>
      <c r="Y946" s="45">
        <f t="shared" si="299"/>
        <v>0</v>
      </c>
      <c r="Z946" s="45">
        <f t="shared" si="300"/>
        <v>0</v>
      </c>
      <c r="AA946" s="45">
        <f t="shared" si="301"/>
        <v>0</v>
      </c>
      <c r="AB946" s="45">
        <f t="shared" si="302"/>
        <v>0</v>
      </c>
      <c r="AC946" s="45">
        <f t="shared" si="303"/>
        <v>0</v>
      </c>
      <c r="AD946" s="45">
        <f t="shared" si="304"/>
        <v>0</v>
      </c>
      <c r="AE946" s="45">
        <f t="shared" si="305"/>
        <v>0</v>
      </c>
      <c r="AF946" s="45">
        <f t="shared" si="306"/>
        <v>0</v>
      </c>
      <c r="AG946" s="45">
        <f t="shared" si="307"/>
        <v>0</v>
      </c>
      <c r="AH946" s="45">
        <f t="shared" si="308"/>
        <v>0</v>
      </c>
      <c r="AI946" s="45">
        <f t="shared" si="309"/>
        <v>0</v>
      </c>
      <c r="AJ946" s="45">
        <f t="shared" si="310"/>
        <v>0</v>
      </c>
      <c r="AK946" s="45">
        <f t="shared" si="311"/>
        <v>0</v>
      </c>
      <c r="AL946" s="45">
        <f t="shared" si="312"/>
        <v>0</v>
      </c>
      <c r="AM946" s="45">
        <f t="shared" si="313"/>
        <v>0</v>
      </c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</row>
    <row r="947" spans="1:63">
      <c r="A947" s="43"/>
      <c r="B947" s="43"/>
      <c r="C947" s="101"/>
      <c r="D947" s="101"/>
      <c r="E947" s="101"/>
      <c r="F947" s="102"/>
      <c r="G947" s="103"/>
      <c r="H947" s="102"/>
      <c r="I947" s="102"/>
      <c r="J947" s="102"/>
      <c r="K947" s="102"/>
      <c r="L947" s="102" t="e">
        <f>IF(J947="WAT",IF(I947="PS","Pumped Storage","Hydro"),VLOOKUP(J947,Instructions!$E$3:$F$42,2,FALSE))</f>
        <v>#N/A</v>
      </c>
      <c r="M947" s="104"/>
      <c r="N947" s="104"/>
      <c r="O947" s="105"/>
      <c r="P947" s="45"/>
      <c r="Q947" s="45"/>
      <c r="R947" s="45">
        <f t="shared" si="294"/>
        <v>0</v>
      </c>
      <c r="S947" s="45">
        <f t="shared" si="316"/>
        <v>0</v>
      </c>
      <c r="T947" s="45">
        <f t="shared" si="316"/>
        <v>0</v>
      </c>
      <c r="U947" s="45">
        <f t="shared" si="295"/>
        <v>0</v>
      </c>
      <c r="V947" s="45">
        <f t="shared" si="296"/>
        <v>0</v>
      </c>
      <c r="W947" s="45">
        <f t="shared" si="297"/>
        <v>0</v>
      </c>
      <c r="X947" s="45">
        <f t="shared" si="298"/>
        <v>0</v>
      </c>
      <c r="Y947" s="45">
        <f t="shared" si="299"/>
        <v>0</v>
      </c>
      <c r="Z947" s="45">
        <f t="shared" si="300"/>
        <v>0</v>
      </c>
      <c r="AA947" s="45">
        <f t="shared" si="301"/>
        <v>0</v>
      </c>
      <c r="AB947" s="45">
        <f t="shared" si="302"/>
        <v>0</v>
      </c>
      <c r="AC947" s="45">
        <f t="shared" si="303"/>
        <v>0</v>
      </c>
      <c r="AD947" s="45">
        <f t="shared" si="304"/>
        <v>0</v>
      </c>
      <c r="AE947" s="45">
        <f t="shared" si="305"/>
        <v>0</v>
      </c>
      <c r="AF947" s="45">
        <f t="shared" si="306"/>
        <v>0</v>
      </c>
      <c r="AG947" s="45">
        <f t="shared" si="307"/>
        <v>0</v>
      </c>
      <c r="AH947" s="45">
        <f t="shared" si="308"/>
        <v>0</v>
      </c>
      <c r="AI947" s="45">
        <f t="shared" si="309"/>
        <v>0</v>
      </c>
      <c r="AJ947" s="45">
        <f t="shared" si="310"/>
        <v>0</v>
      </c>
      <c r="AK947" s="45">
        <f t="shared" si="311"/>
        <v>0</v>
      </c>
      <c r="AL947" s="45">
        <f t="shared" si="312"/>
        <v>0</v>
      </c>
      <c r="AM947" s="45">
        <f t="shared" si="313"/>
        <v>0</v>
      </c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</row>
    <row r="948" spans="1:63">
      <c r="A948" s="43"/>
      <c r="B948" s="43"/>
      <c r="C948" s="101"/>
      <c r="D948" s="101"/>
      <c r="E948" s="101"/>
      <c r="F948" s="102"/>
      <c r="G948" s="103"/>
      <c r="H948" s="102"/>
      <c r="I948" s="102"/>
      <c r="J948" s="102"/>
      <c r="K948" s="102"/>
      <c r="L948" s="102" t="e">
        <f>IF(J948="WAT",IF(I948="PS","Pumped Storage","Hydro"),VLOOKUP(J948,Instructions!$E$3:$F$42,2,FALSE))</f>
        <v>#N/A</v>
      </c>
      <c r="M948" s="104"/>
      <c r="N948" s="104"/>
      <c r="O948" s="105"/>
      <c r="P948" s="45"/>
      <c r="Q948" s="45"/>
      <c r="R948" s="45">
        <f t="shared" si="294"/>
        <v>0</v>
      </c>
      <c r="S948" s="45">
        <f t="shared" si="316"/>
        <v>0</v>
      </c>
      <c r="T948" s="45">
        <f t="shared" si="316"/>
        <v>0</v>
      </c>
      <c r="U948" s="45">
        <f t="shared" si="295"/>
        <v>0</v>
      </c>
      <c r="V948" s="45">
        <f t="shared" si="296"/>
        <v>0</v>
      </c>
      <c r="W948" s="45">
        <f t="shared" si="297"/>
        <v>0</v>
      </c>
      <c r="X948" s="45">
        <f t="shared" si="298"/>
        <v>0</v>
      </c>
      <c r="Y948" s="45">
        <f t="shared" si="299"/>
        <v>0</v>
      </c>
      <c r="Z948" s="45">
        <f t="shared" si="300"/>
        <v>0</v>
      </c>
      <c r="AA948" s="45">
        <f t="shared" si="301"/>
        <v>0</v>
      </c>
      <c r="AB948" s="45">
        <f t="shared" si="302"/>
        <v>0</v>
      </c>
      <c r="AC948" s="45">
        <f t="shared" si="303"/>
        <v>0</v>
      </c>
      <c r="AD948" s="45">
        <f t="shared" si="304"/>
        <v>0</v>
      </c>
      <c r="AE948" s="45">
        <f t="shared" si="305"/>
        <v>0</v>
      </c>
      <c r="AF948" s="45">
        <f t="shared" si="306"/>
        <v>0</v>
      </c>
      <c r="AG948" s="45">
        <f t="shared" si="307"/>
        <v>0</v>
      </c>
      <c r="AH948" s="45">
        <f t="shared" si="308"/>
        <v>0</v>
      </c>
      <c r="AI948" s="45">
        <f t="shared" si="309"/>
        <v>0</v>
      </c>
      <c r="AJ948" s="45">
        <f t="shared" si="310"/>
        <v>0</v>
      </c>
      <c r="AK948" s="45">
        <f t="shared" si="311"/>
        <v>0</v>
      </c>
      <c r="AL948" s="45">
        <f t="shared" si="312"/>
        <v>0</v>
      </c>
      <c r="AM948" s="45">
        <f t="shared" si="313"/>
        <v>0</v>
      </c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</row>
    <row r="949" spans="1:63">
      <c r="A949" s="43"/>
      <c r="B949" s="43"/>
      <c r="C949" s="101"/>
      <c r="D949" s="101"/>
      <c r="E949" s="101"/>
      <c r="F949" s="102"/>
      <c r="G949" s="103"/>
      <c r="H949" s="102"/>
      <c r="I949" s="102"/>
      <c r="J949" s="102"/>
      <c r="K949" s="102"/>
      <c r="L949" s="102" t="e">
        <f>IF(J949="WAT",IF(I949="PS","Pumped Storage","Hydro"),VLOOKUP(J949,Instructions!$E$3:$F$42,2,FALSE))</f>
        <v>#N/A</v>
      </c>
      <c r="M949" s="104"/>
      <c r="N949" s="104"/>
      <c r="O949" s="105"/>
      <c r="P949" s="45"/>
      <c r="Q949" s="45"/>
      <c r="R949" s="45">
        <f t="shared" si="294"/>
        <v>0</v>
      </c>
      <c r="S949" s="45">
        <f t="shared" si="316"/>
        <v>0</v>
      </c>
      <c r="T949" s="45">
        <f t="shared" si="316"/>
        <v>0</v>
      </c>
      <c r="U949" s="45">
        <f t="shared" si="295"/>
        <v>0</v>
      </c>
      <c r="V949" s="45">
        <f t="shared" si="296"/>
        <v>0</v>
      </c>
      <c r="W949" s="45">
        <f t="shared" si="297"/>
        <v>0</v>
      </c>
      <c r="X949" s="45">
        <f t="shared" si="298"/>
        <v>0</v>
      </c>
      <c r="Y949" s="45">
        <f t="shared" si="299"/>
        <v>0</v>
      </c>
      <c r="Z949" s="45">
        <f t="shared" si="300"/>
        <v>0</v>
      </c>
      <c r="AA949" s="45">
        <f t="shared" si="301"/>
        <v>0</v>
      </c>
      <c r="AB949" s="45">
        <f t="shared" si="302"/>
        <v>0</v>
      </c>
      <c r="AC949" s="45">
        <f t="shared" si="303"/>
        <v>0</v>
      </c>
      <c r="AD949" s="45">
        <f t="shared" si="304"/>
        <v>0</v>
      </c>
      <c r="AE949" s="45">
        <f t="shared" si="305"/>
        <v>0</v>
      </c>
      <c r="AF949" s="45">
        <f t="shared" si="306"/>
        <v>0</v>
      </c>
      <c r="AG949" s="45">
        <f t="shared" si="307"/>
        <v>0</v>
      </c>
      <c r="AH949" s="45">
        <f t="shared" si="308"/>
        <v>0</v>
      </c>
      <c r="AI949" s="45">
        <f t="shared" si="309"/>
        <v>0</v>
      </c>
      <c r="AJ949" s="45">
        <f t="shared" si="310"/>
        <v>0</v>
      </c>
      <c r="AK949" s="45">
        <f t="shared" si="311"/>
        <v>0</v>
      </c>
      <c r="AL949" s="45">
        <f t="shared" si="312"/>
        <v>0</v>
      </c>
      <c r="AM949" s="45">
        <f t="shared" si="313"/>
        <v>0</v>
      </c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</row>
    <row r="950" spans="1:63">
      <c r="A950" s="43"/>
      <c r="B950" s="43"/>
      <c r="C950" s="101"/>
      <c r="D950" s="101"/>
      <c r="E950" s="101"/>
      <c r="F950" s="102"/>
      <c r="G950" s="103"/>
      <c r="H950" s="102"/>
      <c r="I950" s="102"/>
      <c r="J950" s="102"/>
      <c r="K950" s="102"/>
      <c r="L950" s="102" t="e">
        <f>IF(J950="WAT",IF(I950="PS","Pumped Storage","Hydro"),VLOOKUP(J950,Instructions!$E$3:$F$42,2,FALSE))</f>
        <v>#N/A</v>
      </c>
      <c r="M950" s="104"/>
      <c r="N950" s="104"/>
      <c r="O950" s="105"/>
      <c r="P950" s="45"/>
      <c r="Q950" s="45"/>
      <c r="R950" s="45">
        <f t="shared" si="294"/>
        <v>0</v>
      </c>
      <c r="S950" s="45">
        <f t="shared" si="316"/>
        <v>0</v>
      </c>
      <c r="T950" s="45">
        <f t="shared" si="316"/>
        <v>0</v>
      </c>
      <c r="U950" s="45">
        <f t="shared" si="295"/>
        <v>0</v>
      </c>
      <c r="V950" s="45">
        <f t="shared" si="296"/>
        <v>0</v>
      </c>
      <c r="W950" s="45">
        <f t="shared" si="297"/>
        <v>0</v>
      </c>
      <c r="X950" s="45">
        <f t="shared" si="298"/>
        <v>0</v>
      </c>
      <c r="Y950" s="45">
        <f t="shared" si="299"/>
        <v>0</v>
      </c>
      <c r="Z950" s="45">
        <f t="shared" si="300"/>
        <v>0</v>
      </c>
      <c r="AA950" s="45">
        <f t="shared" si="301"/>
        <v>0</v>
      </c>
      <c r="AB950" s="45">
        <f t="shared" si="302"/>
        <v>0</v>
      </c>
      <c r="AC950" s="45">
        <f t="shared" si="303"/>
        <v>0</v>
      </c>
      <c r="AD950" s="45">
        <f t="shared" si="304"/>
        <v>0</v>
      </c>
      <c r="AE950" s="45">
        <f t="shared" si="305"/>
        <v>0</v>
      </c>
      <c r="AF950" s="45">
        <f t="shared" si="306"/>
        <v>0</v>
      </c>
      <c r="AG950" s="45">
        <f t="shared" si="307"/>
        <v>0</v>
      </c>
      <c r="AH950" s="45">
        <f t="shared" si="308"/>
        <v>0</v>
      </c>
      <c r="AI950" s="45">
        <f t="shared" si="309"/>
        <v>0</v>
      </c>
      <c r="AJ950" s="45">
        <f t="shared" si="310"/>
        <v>0</v>
      </c>
      <c r="AK950" s="45">
        <f t="shared" si="311"/>
        <v>0</v>
      </c>
      <c r="AL950" s="45">
        <f t="shared" si="312"/>
        <v>0</v>
      </c>
      <c r="AM950" s="45">
        <f t="shared" si="313"/>
        <v>0</v>
      </c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</row>
    <row r="951" spans="1:63">
      <c r="A951" s="43"/>
      <c r="B951" s="43"/>
      <c r="C951" s="101"/>
      <c r="D951" s="101"/>
      <c r="E951" s="101"/>
      <c r="F951" s="102"/>
      <c r="G951" s="103"/>
      <c r="H951" s="102"/>
      <c r="I951" s="102"/>
      <c r="J951" s="102"/>
      <c r="K951" s="102"/>
      <c r="L951" s="102" t="e">
        <f>IF(J951="WAT",IF(I951="PS","Pumped Storage","Hydro"),VLOOKUP(J951,Instructions!$E$3:$F$42,2,FALSE))</f>
        <v>#N/A</v>
      </c>
      <c r="M951" s="104"/>
      <c r="N951" s="104"/>
      <c r="O951" s="105"/>
      <c r="P951" s="45"/>
      <c r="Q951" s="45"/>
      <c r="R951" s="45">
        <f t="shared" si="294"/>
        <v>0</v>
      </c>
      <c r="S951" s="45">
        <f t="shared" si="316"/>
        <v>0</v>
      </c>
      <c r="T951" s="45">
        <f t="shared" si="316"/>
        <v>0</v>
      </c>
      <c r="U951" s="45">
        <f t="shared" si="295"/>
        <v>0</v>
      </c>
      <c r="V951" s="45">
        <f t="shared" si="296"/>
        <v>0</v>
      </c>
      <c r="W951" s="45">
        <f t="shared" si="297"/>
        <v>0</v>
      </c>
      <c r="X951" s="45">
        <f t="shared" si="298"/>
        <v>0</v>
      </c>
      <c r="Y951" s="45">
        <f t="shared" si="299"/>
        <v>0</v>
      </c>
      <c r="Z951" s="45">
        <f t="shared" si="300"/>
        <v>0</v>
      </c>
      <c r="AA951" s="45">
        <f t="shared" si="301"/>
        <v>0</v>
      </c>
      <c r="AB951" s="45">
        <f t="shared" si="302"/>
        <v>0</v>
      </c>
      <c r="AC951" s="45">
        <f t="shared" si="303"/>
        <v>0</v>
      </c>
      <c r="AD951" s="45">
        <f t="shared" si="304"/>
        <v>0</v>
      </c>
      <c r="AE951" s="45">
        <f t="shared" si="305"/>
        <v>0</v>
      </c>
      <c r="AF951" s="45">
        <f t="shared" si="306"/>
        <v>0</v>
      </c>
      <c r="AG951" s="45">
        <f t="shared" si="307"/>
        <v>0</v>
      </c>
      <c r="AH951" s="45">
        <f t="shared" si="308"/>
        <v>0</v>
      </c>
      <c r="AI951" s="45">
        <f t="shared" si="309"/>
        <v>0</v>
      </c>
      <c r="AJ951" s="45">
        <f t="shared" si="310"/>
        <v>0</v>
      </c>
      <c r="AK951" s="45">
        <f t="shared" si="311"/>
        <v>0</v>
      </c>
      <c r="AL951" s="45">
        <f t="shared" si="312"/>
        <v>0</v>
      </c>
      <c r="AM951" s="45">
        <f t="shared" si="313"/>
        <v>0</v>
      </c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</row>
    <row r="952" spans="1:63">
      <c r="A952" s="43"/>
      <c r="B952" s="43"/>
      <c r="C952" s="101"/>
      <c r="D952" s="101"/>
      <c r="E952" s="101"/>
      <c r="F952" s="102"/>
      <c r="G952" s="103"/>
      <c r="H952" s="102"/>
      <c r="I952" s="102"/>
      <c r="J952" s="102"/>
      <c r="K952" s="102"/>
      <c r="L952" s="102" t="e">
        <f>IF(J952="WAT",IF(I952="PS","Pumped Storage","Hydro"),VLOOKUP(J952,Instructions!$E$3:$F$42,2,FALSE))</f>
        <v>#N/A</v>
      </c>
      <c r="M952" s="104"/>
      <c r="N952" s="104"/>
      <c r="O952" s="105"/>
      <c r="P952" s="45"/>
      <c r="Q952" s="45"/>
      <c r="R952" s="45">
        <f t="shared" si="294"/>
        <v>0</v>
      </c>
      <c r="S952" s="45">
        <f t="shared" si="316"/>
        <v>0</v>
      </c>
      <c r="T952" s="45">
        <f t="shared" si="316"/>
        <v>0</v>
      </c>
      <c r="U952" s="45">
        <f t="shared" si="295"/>
        <v>0</v>
      </c>
      <c r="V952" s="45">
        <f t="shared" si="296"/>
        <v>0</v>
      </c>
      <c r="W952" s="45">
        <f t="shared" si="297"/>
        <v>0</v>
      </c>
      <c r="X952" s="45">
        <f t="shared" si="298"/>
        <v>0</v>
      </c>
      <c r="Y952" s="45">
        <f t="shared" si="299"/>
        <v>0</v>
      </c>
      <c r="Z952" s="45">
        <f t="shared" si="300"/>
        <v>0</v>
      </c>
      <c r="AA952" s="45">
        <f t="shared" si="301"/>
        <v>0</v>
      </c>
      <c r="AB952" s="45">
        <f t="shared" si="302"/>
        <v>0</v>
      </c>
      <c r="AC952" s="45">
        <f t="shared" si="303"/>
        <v>0</v>
      </c>
      <c r="AD952" s="45">
        <f t="shared" si="304"/>
        <v>0</v>
      </c>
      <c r="AE952" s="45">
        <f t="shared" si="305"/>
        <v>0</v>
      </c>
      <c r="AF952" s="45">
        <f t="shared" si="306"/>
        <v>0</v>
      </c>
      <c r="AG952" s="45">
        <f t="shared" si="307"/>
        <v>0</v>
      </c>
      <c r="AH952" s="45">
        <f t="shared" si="308"/>
        <v>0</v>
      </c>
      <c r="AI952" s="45">
        <f t="shared" si="309"/>
        <v>0</v>
      </c>
      <c r="AJ952" s="45">
        <f t="shared" si="310"/>
        <v>0</v>
      </c>
      <c r="AK952" s="45">
        <f t="shared" si="311"/>
        <v>0</v>
      </c>
      <c r="AL952" s="45">
        <f t="shared" si="312"/>
        <v>0</v>
      </c>
      <c r="AM952" s="45">
        <f t="shared" si="313"/>
        <v>0</v>
      </c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</row>
    <row r="953" spans="1:63">
      <c r="A953" s="43"/>
      <c r="B953" s="43"/>
      <c r="C953" s="101"/>
      <c r="D953" s="101"/>
      <c r="E953" s="101"/>
      <c r="F953" s="102"/>
      <c r="G953" s="103"/>
      <c r="H953" s="102"/>
      <c r="I953" s="102"/>
      <c r="J953" s="102"/>
      <c r="K953" s="102"/>
      <c r="L953" s="102" t="e">
        <f>IF(J953="WAT",IF(I953="PS","Pumped Storage","Hydro"),VLOOKUP(J953,Instructions!$E$3:$F$42,2,FALSE))</f>
        <v>#N/A</v>
      </c>
      <c r="M953" s="104"/>
      <c r="N953" s="104"/>
      <c r="O953" s="105"/>
      <c r="P953" s="45"/>
      <c r="Q953" s="45"/>
      <c r="R953" s="45">
        <f t="shared" si="294"/>
        <v>0</v>
      </c>
      <c r="S953" s="45">
        <f t="shared" si="316"/>
        <v>0</v>
      </c>
      <c r="T953" s="45">
        <f t="shared" si="316"/>
        <v>0</v>
      </c>
      <c r="U953" s="45">
        <f t="shared" si="295"/>
        <v>0</v>
      </c>
      <c r="V953" s="45">
        <f t="shared" si="296"/>
        <v>0</v>
      </c>
      <c r="W953" s="45">
        <f t="shared" si="297"/>
        <v>0</v>
      </c>
      <c r="X953" s="45">
        <f t="shared" si="298"/>
        <v>0</v>
      </c>
      <c r="Y953" s="45">
        <f t="shared" si="299"/>
        <v>0</v>
      </c>
      <c r="Z953" s="45">
        <f t="shared" si="300"/>
        <v>0</v>
      </c>
      <c r="AA953" s="45">
        <f t="shared" si="301"/>
        <v>0</v>
      </c>
      <c r="AB953" s="45">
        <f t="shared" si="302"/>
        <v>0</v>
      </c>
      <c r="AC953" s="45">
        <f t="shared" si="303"/>
        <v>0</v>
      </c>
      <c r="AD953" s="45">
        <f t="shared" si="304"/>
        <v>0</v>
      </c>
      <c r="AE953" s="45">
        <f t="shared" si="305"/>
        <v>0</v>
      </c>
      <c r="AF953" s="45">
        <f t="shared" si="306"/>
        <v>0</v>
      </c>
      <c r="AG953" s="45">
        <f t="shared" si="307"/>
        <v>0</v>
      </c>
      <c r="AH953" s="45">
        <f t="shared" si="308"/>
        <v>0</v>
      </c>
      <c r="AI953" s="45">
        <f t="shared" si="309"/>
        <v>0</v>
      </c>
      <c r="AJ953" s="45">
        <f t="shared" si="310"/>
        <v>0</v>
      </c>
      <c r="AK953" s="45">
        <f t="shared" si="311"/>
        <v>0</v>
      </c>
      <c r="AL953" s="45">
        <f t="shared" si="312"/>
        <v>0</v>
      </c>
      <c r="AM953" s="45">
        <f t="shared" si="313"/>
        <v>0</v>
      </c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</row>
    <row r="954" spans="1:63">
      <c r="A954" s="43"/>
      <c r="B954" s="43"/>
      <c r="C954" s="101"/>
      <c r="D954" s="101"/>
      <c r="E954" s="101"/>
      <c r="F954" s="102"/>
      <c r="G954" s="103"/>
      <c r="H954" s="102"/>
      <c r="I954" s="102"/>
      <c r="J954" s="102"/>
      <c r="K954" s="102"/>
      <c r="L954" s="102" t="e">
        <f>IF(J954="WAT",IF(I954="PS","Pumped Storage","Hydro"),VLOOKUP(J954,Instructions!$E$3:$F$42,2,FALSE))</f>
        <v>#N/A</v>
      </c>
      <c r="M954" s="104"/>
      <c r="N954" s="104"/>
      <c r="O954" s="105"/>
      <c r="P954" s="45"/>
      <c r="Q954" s="45"/>
      <c r="R954" s="45">
        <f t="shared" si="294"/>
        <v>0</v>
      </c>
      <c r="S954" s="45">
        <f t="shared" si="316"/>
        <v>0</v>
      </c>
      <c r="T954" s="45">
        <f t="shared" si="316"/>
        <v>0</v>
      </c>
      <c r="U954" s="45">
        <f t="shared" si="295"/>
        <v>0</v>
      </c>
      <c r="V954" s="45">
        <f t="shared" si="296"/>
        <v>0</v>
      </c>
      <c r="W954" s="45">
        <f t="shared" si="297"/>
        <v>0</v>
      </c>
      <c r="X954" s="45">
        <f t="shared" si="298"/>
        <v>0</v>
      </c>
      <c r="Y954" s="45">
        <f t="shared" si="299"/>
        <v>0</v>
      </c>
      <c r="Z954" s="45">
        <f t="shared" si="300"/>
        <v>0</v>
      </c>
      <c r="AA954" s="45">
        <f t="shared" si="301"/>
        <v>0</v>
      </c>
      <c r="AB954" s="45">
        <f t="shared" si="302"/>
        <v>0</v>
      </c>
      <c r="AC954" s="45">
        <f t="shared" si="303"/>
        <v>0</v>
      </c>
      <c r="AD954" s="45">
        <f t="shared" si="304"/>
        <v>0</v>
      </c>
      <c r="AE954" s="45">
        <f t="shared" si="305"/>
        <v>0</v>
      </c>
      <c r="AF954" s="45">
        <f t="shared" si="306"/>
        <v>0</v>
      </c>
      <c r="AG954" s="45">
        <f t="shared" si="307"/>
        <v>0</v>
      </c>
      <c r="AH954" s="45">
        <f t="shared" si="308"/>
        <v>0</v>
      </c>
      <c r="AI954" s="45">
        <f t="shared" si="309"/>
        <v>0</v>
      </c>
      <c r="AJ954" s="45">
        <f t="shared" si="310"/>
        <v>0</v>
      </c>
      <c r="AK954" s="45">
        <f t="shared" si="311"/>
        <v>0</v>
      </c>
      <c r="AL954" s="45">
        <f t="shared" si="312"/>
        <v>0</v>
      </c>
      <c r="AM954" s="45">
        <f t="shared" si="313"/>
        <v>0</v>
      </c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</row>
    <row r="955" spans="1:63">
      <c r="A955" s="43"/>
      <c r="B955" s="43"/>
      <c r="C955" s="101"/>
      <c r="D955" s="101"/>
      <c r="E955" s="101"/>
      <c r="F955" s="102"/>
      <c r="G955" s="103"/>
      <c r="H955" s="102"/>
      <c r="I955" s="102"/>
      <c r="J955" s="102"/>
      <c r="K955" s="102"/>
      <c r="L955" s="102" t="e">
        <f>IF(J955="WAT",IF(I955="PS","Pumped Storage","Hydro"),VLOOKUP(J955,Instructions!$E$3:$F$42,2,FALSE))</f>
        <v>#N/A</v>
      </c>
      <c r="M955" s="104"/>
      <c r="N955" s="104"/>
      <c r="O955" s="105"/>
      <c r="P955" s="45"/>
      <c r="Q955" s="45"/>
      <c r="R955" s="45">
        <f t="shared" si="294"/>
        <v>0</v>
      </c>
      <c r="S955" s="45">
        <f t="shared" si="316"/>
        <v>0</v>
      </c>
      <c r="T955" s="45">
        <f t="shared" si="316"/>
        <v>0</v>
      </c>
      <c r="U955" s="45">
        <f t="shared" si="295"/>
        <v>0</v>
      </c>
      <c r="V955" s="45">
        <f t="shared" si="296"/>
        <v>0</v>
      </c>
      <c r="W955" s="45">
        <f t="shared" si="297"/>
        <v>0</v>
      </c>
      <c r="X955" s="45">
        <f t="shared" si="298"/>
        <v>0</v>
      </c>
      <c r="Y955" s="45">
        <f t="shared" si="299"/>
        <v>0</v>
      </c>
      <c r="Z955" s="45">
        <f t="shared" si="300"/>
        <v>0</v>
      </c>
      <c r="AA955" s="45">
        <f t="shared" si="301"/>
        <v>0</v>
      </c>
      <c r="AB955" s="45">
        <f t="shared" si="302"/>
        <v>0</v>
      </c>
      <c r="AC955" s="45">
        <f t="shared" si="303"/>
        <v>0</v>
      </c>
      <c r="AD955" s="45">
        <f t="shared" si="304"/>
        <v>0</v>
      </c>
      <c r="AE955" s="45">
        <f t="shared" si="305"/>
        <v>0</v>
      </c>
      <c r="AF955" s="45">
        <f t="shared" si="306"/>
        <v>0</v>
      </c>
      <c r="AG955" s="45">
        <f t="shared" si="307"/>
        <v>0</v>
      </c>
      <c r="AH955" s="45">
        <f t="shared" si="308"/>
        <v>0</v>
      </c>
      <c r="AI955" s="45">
        <f t="shared" si="309"/>
        <v>0</v>
      </c>
      <c r="AJ955" s="45">
        <f t="shared" si="310"/>
        <v>0</v>
      </c>
      <c r="AK955" s="45">
        <f t="shared" si="311"/>
        <v>0</v>
      </c>
      <c r="AL955" s="45">
        <f t="shared" si="312"/>
        <v>0</v>
      </c>
      <c r="AM955" s="45">
        <f t="shared" si="313"/>
        <v>0</v>
      </c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</row>
    <row r="956" spans="1:63">
      <c r="A956" s="43"/>
      <c r="B956" s="43"/>
      <c r="C956" s="101"/>
      <c r="D956" s="101"/>
      <c r="E956" s="101"/>
      <c r="F956" s="102"/>
      <c r="G956" s="103"/>
      <c r="H956" s="102"/>
      <c r="I956" s="102"/>
      <c r="J956" s="102"/>
      <c r="K956" s="102"/>
      <c r="L956" s="102" t="e">
        <f>IF(J956="WAT",IF(I956="PS","Pumped Storage","Hydro"),VLOOKUP(J956,Instructions!$E$3:$F$42,2,FALSE))</f>
        <v>#N/A</v>
      </c>
      <c r="M956" s="104"/>
      <c r="N956" s="104"/>
      <c r="O956" s="105"/>
      <c r="P956" s="45"/>
      <c r="Q956" s="45"/>
      <c r="R956" s="45">
        <f t="shared" si="294"/>
        <v>0</v>
      </c>
      <c r="S956" s="45">
        <f t="shared" si="316"/>
        <v>0</v>
      </c>
      <c r="T956" s="45">
        <f t="shared" si="316"/>
        <v>0</v>
      </c>
      <c r="U956" s="45">
        <f t="shared" si="295"/>
        <v>0</v>
      </c>
      <c r="V956" s="45">
        <f t="shared" si="296"/>
        <v>0</v>
      </c>
      <c r="W956" s="45">
        <f t="shared" si="297"/>
        <v>0</v>
      </c>
      <c r="X956" s="45">
        <f t="shared" si="298"/>
        <v>0</v>
      </c>
      <c r="Y956" s="45">
        <f t="shared" si="299"/>
        <v>0</v>
      </c>
      <c r="Z956" s="45">
        <f t="shared" si="300"/>
        <v>0</v>
      </c>
      <c r="AA956" s="45">
        <f t="shared" si="301"/>
        <v>0</v>
      </c>
      <c r="AB956" s="45">
        <f t="shared" si="302"/>
        <v>0</v>
      </c>
      <c r="AC956" s="45">
        <f t="shared" si="303"/>
        <v>0</v>
      </c>
      <c r="AD956" s="45">
        <f t="shared" si="304"/>
        <v>0</v>
      </c>
      <c r="AE956" s="45">
        <f t="shared" si="305"/>
        <v>0</v>
      </c>
      <c r="AF956" s="45">
        <f t="shared" si="306"/>
        <v>0</v>
      </c>
      <c r="AG956" s="45">
        <f t="shared" si="307"/>
        <v>0</v>
      </c>
      <c r="AH956" s="45">
        <f t="shared" si="308"/>
        <v>0</v>
      </c>
      <c r="AI956" s="45">
        <f t="shared" si="309"/>
        <v>0</v>
      </c>
      <c r="AJ956" s="45">
        <f t="shared" si="310"/>
        <v>0</v>
      </c>
      <c r="AK956" s="45">
        <f t="shared" si="311"/>
        <v>0</v>
      </c>
      <c r="AL956" s="45">
        <f t="shared" si="312"/>
        <v>0</v>
      </c>
      <c r="AM956" s="45">
        <f t="shared" si="313"/>
        <v>0</v>
      </c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</row>
    <row r="957" spans="1:63">
      <c r="A957" s="43"/>
      <c r="B957" s="43"/>
      <c r="C957" s="101"/>
      <c r="D957" s="101"/>
      <c r="E957" s="101"/>
      <c r="F957" s="102"/>
      <c r="G957" s="103"/>
      <c r="H957" s="102"/>
      <c r="I957" s="102"/>
      <c r="J957" s="102"/>
      <c r="K957" s="102"/>
      <c r="L957" s="102" t="e">
        <f>IF(J957="WAT",IF(I957="PS","Pumped Storage","Hydro"),VLOOKUP(J957,Instructions!$E$3:$F$42,2,FALSE))</f>
        <v>#N/A</v>
      </c>
      <c r="M957" s="104"/>
      <c r="N957" s="104"/>
      <c r="O957" s="105"/>
      <c r="P957" s="45"/>
      <c r="Q957" s="45"/>
      <c r="R957" s="45">
        <f t="shared" si="294"/>
        <v>0</v>
      </c>
      <c r="S957" s="45">
        <f t="shared" si="316"/>
        <v>0</v>
      </c>
      <c r="T957" s="45">
        <f t="shared" si="316"/>
        <v>0</v>
      </c>
      <c r="U957" s="45">
        <f t="shared" si="295"/>
        <v>0</v>
      </c>
      <c r="V957" s="45">
        <f t="shared" si="296"/>
        <v>0</v>
      </c>
      <c r="W957" s="45">
        <f t="shared" si="297"/>
        <v>0</v>
      </c>
      <c r="X957" s="45">
        <f t="shared" si="298"/>
        <v>0</v>
      </c>
      <c r="Y957" s="45">
        <f t="shared" si="299"/>
        <v>0</v>
      </c>
      <c r="Z957" s="45">
        <f t="shared" si="300"/>
        <v>0</v>
      </c>
      <c r="AA957" s="45">
        <f t="shared" si="301"/>
        <v>0</v>
      </c>
      <c r="AB957" s="45">
        <f t="shared" si="302"/>
        <v>0</v>
      </c>
      <c r="AC957" s="45">
        <f t="shared" si="303"/>
        <v>0</v>
      </c>
      <c r="AD957" s="45">
        <f t="shared" si="304"/>
        <v>0</v>
      </c>
      <c r="AE957" s="45">
        <f t="shared" si="305"/>
        <v>0</v>
      </c>
      <c r="AF957" s="45">
        <f t="shared" si="306"/>
        <v>0</v>
      </c>
      <c r="AG957" s="45">
        <f t="shared" si="307"/>
        <v>0</v>
      </c>
      <c r="AH957" s="45">
        <f t="shared" si="308"/>
        <v>0</v>
      </c>
      <c r="AI957" s="45">
        <f t="shared" si="309"/>
        <v>0</v>
      </c>
      <c r="AJ957" s="45">
        <f t="shared" si="310"/>
        <v>0</v>
      </c>
      <c r="AK957" s="45">
        <f t="shared" si="311"/>
        <v>0</v>
      </c>
      <c r="AL957" s="45">
        <f t="shared" si="312"/>
        <v>0</v>
      </c>
      <c r="AM957" s="45">
        <f t="shared" si="313"/>
        <v>0</v>
      </c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</row>
    <row r="958" spans="1:63">
      <c r="A958" s="43"/>
      <c r="B958" s="43"/>
      <c r="C958" s="101"/>
      <c r="D958" s="101"/>
      <c r="E958" s="101"/>
      <c r="F958" s="102"/>
      <c r="G958" s="103"/>
      <c r="H958" s="102"/>
      <c r="I958" s="102"/>
      <c r="J958" s="102"/>
      <c r="K958" s="102"/>
      <c r="L958" s="102" t="e">
        <f>IF(J958="WAT",IF(I958="PS","Pumped Storage","Hydro"),VLOOKUP(J958,Instructions!$E$3:$F$42,2,FALSE))</f>
        <v>#N/A</v>
      </c>
      <c r="M958" s="104"/>
      <c r="N958" s="104"/>
      <c r="O958" s="105"/>
      <c r="P958" s="45"/>
      <c r="Q958" s="45"/>
      <c r="R958" s="45">
        <f t="shared" si="294"/>
        <v>0</v>
      </c>
      <c r="S958" s="45">
        <f t="shared" si="316"/>
        <v>0</v>
      </c>
      <c r="T958" s="45">
        <f t="shared" si="316"/>
        <v>0</v>
      </c>
      <c r="U958" s="45">
        <f t="shared" si="295"/>
        <v>0</v>
      </c>
      <c r="V958" s="45">
        <f t="shared" si="296"/>
        <v>0</v>
      </c>
      <c r="W958" s="45">
        <f t="shared" si="297"/>
        <v>0</v>
      </c>
      <c r="X958" s="45">
        <f t="shared" si="298"/>
        <v>0</v>
      </c>
      <c r="Y958" s="45">
        <f t="shared" si="299"/>
        <v>0</v>
      </c>
      <c r="Z958" s="45">
        <f t="shared" si="300"/>
        <v>0</v>
      </c>
      <c r="AA958" s="45">
        <f t="shared" si="301"/>
        <v>0</v>
      </c>
      <c r="AB958" s="45">
        <f t="shared" si="302"/>
        <v>0</v>
      </c>
      <c r="AC958" s="45">
        <f t="shared" si="303"/>
        <v>0</v>
      </c>
      <c r="AD958" s="45">
        <f t="shared" si="304"/>
        <v>0</v>
      </c>
      <c r="AE958" s="45">
        <f t="shared" si="305"/>
        <v>0</v>
      </c>
      <c r="AF958" s="45">
        <f t="shared" si="306"/>
        <v>0</v>
      </c>
      <c r="AG958" s="45">
        <f t="shared" si="307"/>
        <v>0</v>
      </c>
      <c r="AH958" s="45">
        <f t="shared" si="308"/>
        <v>0</v>
      </c>
      <c r="AI958" s="45">
        <f t="shared" si="309"/>
        <v>0</v>
      </c>
      <c r="AJ958" s="45">
        <f t="shared" si="310"/>
        <v>0</v>
      </c>
      <c r="AK958" s="45">
        <f t="shared" si="311"/>
        <v>0</v>
      </c>
      <c r="AL958" s="45">
        <f t="shared" si="312"/>
        <v>0</v>
      </c>
      <c r="AM958" s="45">
        <f t="shared" si="313"/>
        <v>0</v>
      </c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</row>
    <row r="959" spans="1:63">
      <c r="A959" s="43"/>
      <c r="B959" s="43"/>
      <c r="C959" s="101"/>
      <c r="D959" s="101"/>
      <c r="E959" s="101"/>
      <c r="F959" s="102"/>
      <c r="G959" s="103"/>
      <c r="H959" s="102"/>
      <c r="I959" s="102"/>
      <c r="J959" s="102"/>
      <c r="K959" s="102"/>
      <c r="L959" s="102" t="e">
        <f>IF(J959="WAT",IF(I959="PS","Pumped Storage","Hydro"),VLOOKUP(J959,Instructions!$E$3:$F$42,2,FALSE))</f>
        <v>#N/A</v>
      </c>
      <c r="M959" s="104"/>
      <c r="N959" s="104"/>
      <c r="O959" s="105"/>
      <c r="P959" s="45"/>
      <c r="Q959" s="45"/>
      <c r="R959" s="45">
        <f t="shared" si="294"/>
        <v>0</v>
      </c>
      <c r="S959" s="45">
        <f t="shared" si="316"/>
        <v>0</v>
      </c>
      <c r="T959" s="45">
        <f t="shared" si="316"/>
        <v>0</v>
      </c>
      <c r="U959" s="45">
        <f t="shared" si="295"/>
        <v>0</v>
      </c>
      <c r="V959" s="45">
        <f t="shared" si="296"/>
        <v>0</v>
      </c>
      <c r="W959" s="45">
        <f t="shared" si="297"/>
        <v>0</v>
      </c>
      <c r="X959" s="45">
        <f t="shared" si="298"/>
        <v>0</v>
      </c>
      <c r="Y959" s="45">
        <f t="shared" si="299"/>
        <v>0</v>
      </c>
      <c r="Z959" s="45">
        <f t="shared" si="300"/>
        <v>0</v>
      </c>
      <c r="AA959" s="45">
        <f t="shared" si="301"/>
        <v>0</v>
      </c>
      <c r="AB959" s="45">
        <f t="shared" si="302"/>
        <v>0</v>
      </c>
      <c r="AC959" s="45">
        <f t="shared" si="303"/>
        <v>0</v>
      </c>
      <c r="AD959" s="45">
        <f t="shared" si="304"/>
        <v>0</v>
      </c>
      <c r="AE959" s="45">
        <f t="shared" si="305"/>
        <v>0</v>
      </c>
      <c r="AF959" s="45">
        <f t="shared" si="306"/>
        <v>0</v>
      </c>
      <c r="AG959" s="45">
        <f t="shared" si="307"/>
        <v>0</v>
      </c>
      <c r="AH959" s="45">
        <f t="shared" si="308"/>
        <v>0</v>
      </c>
      <c r="AI959" s="45">
        <f t="shared" si="309"/>
        <v>0</v>
      </c>
      <c r="AJ959" s="45">
        <f t="shared" si="310"/>
        <v>0</v>
      </c>
      <c r="AK959" s="45">
        <f t="shared" si="311"/>
        <v>0</v>
      </c>
      <c r="AL959" s="45">
        <f t="shared" si="312"/>
        <v>0</v>
      </c>
      <c r="AM959" s="45">
        <f t="shared" si="313"/>
        <v>0</v>
      </c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</row>
    <row r="960" spans="1:63">
      <c r="A960" s="43"/>
      <c r="B960" s="43"/>
      <c r="C960" s="101"/>
      <c r="D960" s="101"/>
      <c r="E960" s="101"/>
      <c r="F960" s="102"/>
      <c r="G960" s="103"/>
      <c r="H960" s="102"/>
      <c r="I960" s="102"/>
      <c r="J960" s="102"/>
      <c r="K960" s="102"/>
      <c r="L960" s="102" t="e">
        <f>IF(J960="WAT",IF(I960="PS","Pumped Storage","Hydro"),VLOOKUP(J960,Instructions!$E$3:$F$42,2,FALSE))</f>
        <v>#N/A</v>
      </c>
      <c r="M960" s="104"/>
      <c r="N960" s="104"/>
      <c r="O960" s="105"/>
      <c r="P960" s="45"/>
      <c r="Q960" s="45"/>
      <c r="R960" s="45">
        <f t="shared" si="294"/>
        <v>0</v>
      </c>
      <c r="S960" s="45">
        <f t="shared" si="316"/>
        <v>0</v>
      </c>
      <c r="T960" s="45">
        <f t="shared" si="316"/>
        <v>0</v>
      </c>
      <c r="U960" s="45">
        <f t="shared" si="295"/>
        <v>0</v>
      </c>
      <c r="V960" s="45">
        <f t="shared" si="296"/>
        <v>0</v>
      </c>
      <c r="W960" s="45">
        <f t="shared" si="297"/>
        <v>0</v>
      </c>
      <c r="X960" s="45">
        <f t="shared" si="298"/>
        <v>0</v>
      </c>
      <c r="Y960" s="45">
        <f t="shared" si="299"/>
        <v>0</v>
      </c>
      <c r="Z960" s="45">
        <f t="shared" si="300"/>
        <v>0</v>
      </c>
      <c r="AA960" s="45">
        <f t="shared" si="301"/>
        <v>0</v>
      </c>
      <c r="AB960" s="45">
        <f t="shared" si="302"/>
        <v>0</v>
      </c>
      <c r="AC960" s="45">
        <f t="shared" si="303"/>
        <v>0</v>
      </c>
      <c r="AD960" s="45">
        <f t="shared" si="304"/>
        <v>0</v>
      </c>
      <c r="AE960" s="45">
        <f t="shared" si="305"/>
        <v>0</v>
      </c>
      <c r="AF960" s="45">
        <f t="shared" si="306"/>
        <v>0</v>
      </c>
      <c r="AG960" s="45">
        <f t="shared" si="307"/>
        <v>0</v>
      </c>
      <c r="AH960" s="45">
        <f t="shared" si="308"/>
        <v>0</v>
      </c>
      <c r="AI960" s="45">
        <f t="shared" si="309"/>
        <v>0</v>
      </c>
      <c r="AJ960" s="45">
        <f t="shared" si="310"/>
        <v>0</v>
      </c>
      <c r="AK960" s="45">
        <f t="shared" si="311"/>
        <v>0</v>
      </c>
      <c r="AL960" s="45">
        <f t="shared" si="312"/>
        <v>0</v>
      </c>
      <c r="AM960" s="45">
        <f t="shared" si="313"/>
        <v>0</v>
      </c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</row>
    <row r="961" spans="1:63">
      <c r="A961" s="43"/>
      <c r="B961" s="43"/>
      <c r="C961" s="101"/>
      <c r="D961" s="101"/>
      <c r="E961" s="101"/>
      <c r="F961" s="102"/>
      <c r="G961" s="103"/>
      <c r="H961" s="102"/>
      <c r="I961" s="102"/>
      <c r="J961" s="102"/>
      <c r="K961" s="102"/>
      <c r="L961" s="102" t="e">
        <f>IF(J961="WAT",IF(I961="PS","Pumped Storage","Hydro"),VLOOKUP(J961,Instructions!$E$3:$F$42,2,FALSE))</f>
        <v>#N/A</v>
      </c>
      <c r="M961" s="104"/>
      <c r="N961" s="104"/>
      <c r="O961" s="105"/>
      <c r="P961" s="45"/>
      <c r="Q961" s="45"/>
      <c r="R961" s="45">
        <f t="shared" si="294"/>
        <v>0</v>
      </c>
      <c r="S961" s="45">
        <f t="shared" si="316"/>
        <v>0</v>
      </c>
      <c r="T961" s="45">
        <f t="shared" si="316"/>
        <v>0</v>
      </c>
      <c r="U961" s="45">
        <f t="shared" si="295"/>
        <v>0</v>
      </c>
      <c r="V961" s="45">
        <f t="shared" si="296"/>
        <v>0</v>
      </c>
      <c r="W961" s="45">
        <f t="shared" si="297"/>
        <v>0</v>
      </c>
      <c r="X961" s="45">
        <f t="shared" si="298"/>
        <v>0</v>
      </c>
      <c r="Y961" s="45">
        <f t="shared" si="299"/>
        <v>0</v>
      </c>
      <c r="Z961" s="45">
        <f t="shared" si="300"/>
        <v>0</v>
      </c>
      <c r="AA961" s="45">
        <f t="shared" si="301"/>
        <v>0</v>
      </c>
      <c r="AB961" s="45">
        <f t="shared" si="302"/>
        <v>0</v>
      </c>
      <c r="AC961" s="45">
        <f t="shared" si="303"/>
        <v>0</v>
      </c>
      <c r="AD961" s="45">
        <f t="shared" si="304"/>
        <v>0</v>
      </c>
      <c r="AE961" s="45">
        <f t="shared" si="305"/>
        <v>0</v>
      </c>
      <c r="AF961" s="45">
        <f t="shared" si="306"/>
        <v>0</v>
      </c>
      <c r="AG961" s="45">
        <f t="shared" si="307"/>
        <v>0</v>
      </c>
      <c r="AH961" s="45">
        <f t="shared" si="308"/>
        <v>0</v>
      </c>
      <c r="AI961" s="45">
        <f t="shared" si="309"/>
        <v>0</v>
      </c>
      <c r="AJ961" s="45">
        <f t="shared" si="310"/>
        <v>0</v>
      </c>
      <c r="AK961" s="45">
        <f t="shared" si="311"/>
        <v>0</v>
      </c>
      <c r="AL961" s="45">
        <f t="shared" si="312"/>
        <v>0</v>
      </c>
      <c r="AM961" s="45">
        <f t="shared" si="313"/>
        <v>0</v>
      </c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</row>
    <row r="962" spans="1:63">
      <c r="A962" s="43"/>
      <c r="B962" s="43"/>
      <c r="C962" s="101"/>
      <c r="D962" s="101"/>
      <c r="E962" s="101"/>
      <c r="F962" s="102"/>
      <c r="G962" s="103"/>
      <c r="H962" s="102"/>
      <c r="I962" s="102"/>
      <c r="J962" s="102"/>
      <c r="K962" s="102"/>
      <c r="L962" s="102" t="e">
        <f>IF(J962="WAT",IF(I962="PS","Pumped Storage","Hydro"),VLOOKUP(J962,Instructions!$E$3:$F$42,2,FALSE))</f>
        <v>#N/A</v>
      </c>
      <c r="M962" s="104"/>
      <c r="N962" s="104"/>
      <c r="O962" s="105"/>
      <c r="P962" s="45"/>
      <c r="Q962" s="45"/>
      <c r="R962" s="45">
        <f t="shared" si="294"/>
        <v>0</v>
      </c>
      <c r="S962" s="45">
        <f t="shared" si="316"/>
        <v>0</v>
      </c>
      <c r="T962" s="45">
        <f t="shared" si="316"/>
        <v>0</v>
      </c>
      <c r="U962" s="45">
        <f t="shared" si="295"/>
        <v>0</v>
      </c>
      <c r="V962" s="45">
        <f t="shared" si="296"/>
        <v>0</v>
      </c>
      <c r="W962" s="45">
        <f t="shared" si="297"/>
        <v>0</v>
      </c>
      <c r="X962" s="45">
        <f t="shared" si="298"/>
        <v>0</v>
      </c>
      <c r="Y962" s="45">
        <f t="shared" si="299"/>
        <v>0</v>
      </c>
      <c r="Z962" s="45">
        <f t="shared" si="300"/>
        <v>0</v>
      </c>
      <c r="AA962" s="45">
        <f t="shared" si="301"/>
        <v>0</v>
      </c>
      <c r="AB962" s="45">
        <f t="shared" si="302"/>
        <v>0</v>
      </c>
      <c r="AC962" s="45">
        <f t="shared" si="303"/>
        <v>0</v>
      </c>
      <c r="AD962" s="45">
        <f t="shared" si="304"/>
        <v>0</v>
      </c>
      <c r="AE962" s="45">
        <f t="shared" si="305"/>
        <v>0</v>
      </c>
      <c r="AF962" s="45">
        <f t="shared" si="306"/>
        <v>0</v>
      </c>
      <c r="AG962" s="45">
        <f t="shared" si="307"/>
        <v>0</v>
      </c>
      <c r="AH962" s="45">
        <f t="shared" si="308"/>
        <v>0</v>
      </c>
      <c r="AI962" s="45">
        <f t="shared" si="309"/>
        <v>0</v>
      </c>
      <c r="AJ962" s="45">
        <f t="shared" si="310"/>
        <v>0</v>
      </c>
      <c r="AK962" s="45">
        <f t="shared" si="311"/>
        <v>0</v>
      </c>
      <c r="AL962" s="45">
        <f t="shared" si="312"/>
        <v>0</v>
      </c>
      <c r="AM962" s="45">
        <f t="shared" si="313"/>
        <v>0</v>
      </c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</row>
    <row r="963" spans="1:63">
      <c r="A963" s="43"/>
      <c r="B963" s="43"/>
      <c r="C963" s="101"/>
      <c r="D963" s="101"/>
      <c r="E963" s="101"/>
      <c r="F963" s="102"/>
      <c r="G963" s="103"/>
      <c r="H963" s="102"/>
      <c r="I963" s="102"/>
      <c r="J963" s="102"/>
      <c r="K963" s="102"/>
      <c r="L963" s="102" t="e">
        <f>IF(J963="WAT",IF(I963="PS","Pumped Storage","Hydro"),VLOOKUP(J963,Instructions!$E$3:$F$42,2,FALSE))</f>
        <v>#N/A</v>
      </c>
      <c r="M963" s="104"/>
      <c r="N963" s="104"/>
      <c r="O963" s="105"/>
      <c r="P963" s="45"/>
      <c r="Q963" s="45"/>
      <c r="R963" s="45">
        <f t="shared" si="294"/>
        <v>0</v>
      </c>
      <c r="S963" s="45">
        <f t="shared" ref="S963:T982" si="317">R963</f>
        <v>0</v>
      </c>
      <c r="T963" s="45">
        <f t="shared" si="317"/>
        <v>0</v>
      </c>
      <c r="U963" s="45">
        <f t="shared" si="295"/>
        <v>0</v>
      </c>
      <c r="V963" s="45">
        <f t="shared" si="296"/>
        <v>0</v>
      </c>
      <c r="W963" s="45">
        <f t="shared" si="297"/>
        <v>0</v>
      </c>
      <c r="X963" s="45">
        <f t="shared" si="298"/>
        <v>0</v>
      </c>
      <c r="Y963" s="45">
        <f t="shared" si="299"/>
        <v>0</v>
      </c>
      <c r="Z963" s="45">
        <f t="shared" si="300"/>
        <v>0</v>
      </c>
      <c r="AA963" s="45">
        <f t="shared" si="301"/>
        <v>0</v>
      </c>
      <c r="AB963" s="45">
        <f t="shared" si="302"/>
        <v>0</v>
      </c>
      <c r="AC963" s="45">
        <f t="shared" si="303"/>
        <v>0</v>
      </c>
      <c r="AD963" s="45">
        <f t="shared" si="304"/>
        <v>0</v>
      </c>
      <c r="AE963" s="45">
        <f t="shared" si="305"/>
        <v>0</v>
      </c>
      <c r="AF963" s="45">
        <f t="shared" si="306"/>
        <v>0</v>
      </c>
      <c r="AG963" s="45">
        <f t="shared" si="307"/>
        <v>0</v>
      </c>
      <c r="AH963" s="45">
        <f t="shared" si="308"/>
        <v>0</v>
      </c>
      <c r="AI963" s="45">
        <f t="shared" si="309"/>
        <v>0</v>
      </c>
      <c r="AJ963" s="45">
        <f t="shared" si="310"/>
        <v>0</v>
      </c>
      <c r="AK963" s="45">
        <f t="shared" si="311"/>
        <v>0</v>
      </c>
      <c r="AL963" s="45">
        <f t="shared" si="312"/>
        <v>0</v>
      </c>
      <c r="AM963" s="45">
        <f t="shared" si="313"/>
        <v>0</v>
      </c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</row>
    <row r="964" spans="1:63">
      <c r="A964" s="43"/>
      <c r="B964" s="43"/>
      <c r="C964" s="101"/>
      <c r="D964" s="101"/>
      <c r="E964" s="101"/>
      <c r="F964" s="102"/>
      <c r="G964" s="103"/>
      <c r="H964" s="102"/>
      <c r="I964" s="102"/>
      <c r="J964" s="102"/>
      <c r="K964" s="102"/>
      <c r="L964" s="102" t="e">
        <f>IF(J964="WAT",IF(I964="PS","Pumped Storage","Hydro"),VLOOKUP(J964,Instructions!$E$3:$F$42,2,FALSE))</f>
        <v>#N/A</v>
      </c>
      <c r="M964" s="104"/>
      <c r="N964" s="104"/>
      <c r="O964" s="105"/>
      <c r="P964" s="45"/>
      <c r="Q964" s="45"/>
      <c r="R964" s="45">
        <f t="shared" ref="R964:R1027" si="318">P964</f>
        <v>0</v>
      </c>
      <c r="S964" s="45">
        <f t="shared" si="317"/>
        <v>0</v>
      </c>
      <c r="T964" s="45">
        <f t="shared" si="317"/>
        <v>0</v>
      </c>
      <c r="U964" s="45">
        <f t="shared" ref="U964:U1027" si="319">T964</f>
        <v>0</v>
      </c>
      <c r="V964" s="45">
        <f t="shared" ref="V964:V1027" si="320">U964</f>
        <v>0</v>
      </c>
      <c r="W964" s="45">
        <f t="shared" ref="W964:W1027" si="321">V964</f>
        <v>0</v>
      </c>
      <c r="X964" s="45">
        <f t="shared" ref="X964:X1027" si="322">W964</f>
        <v>0</v>
      </c>
      <c r="Y964" s="45">
        <f t="shared" ref="Y964:Y1027" si="323">X964</f>
        <v>0</v>
      </c>
      <c r="Z964" s="45">
        <f t="shared" ref="Z964:Z1027" si="324">Y964</f>
        <v>0</v>
      </c>
      <c r="AA964" s="45">
        <f t="shared" ref="AA964:AA1027" si="325">Z964</f>
        <v>0</v>
      </c>
      <c r="AB964" s="45">
        <f t="shared" ref="AB964:AB1027" si="326">AA964</f>
        <v>0</v>
      </c>
      <c r="AC964" s="45">
        <f t="shared" ref="AC964:AC1027" si="327">Q964</f>
        <v>0</v>
      </c>
      <c r="AD964" s="45">
        <f t="shared" ref="AD964:AD1027" si="328">AC964</f>
        <v>0</v>
      </c>
      <c r="AE964" s="45">
        <f t="shared" ref="AE964:AE1027" si="329">AD964</f>
        <v>0</v>
      </c>
      <c r="AF964" s="45">
        <f t="shared" ref="AF964:AF1027" si="330">AE964</f>
        <v>0</v>
      </c>
      <c r="AG964" s="45">
        <f t="shared" ref="AG964:AG1027" si="331">AF964</f>
        <v>0</v>
      </c>
      <c r="AH964" s="45">
        <f t="shared" ref="AH964:AH1027" si="332">AG964</f>
        <v>0</v>
      </c>
      <c r="AI964" s="45">
        <f t="shared" ref="AI964:AI1027" si="333">AH964</f>
        <v>0</v>
      </c>
      <c r="AJ964" s="45">
        <f t="shared" ref="AJ964:AJ1027" si="334">AI964</f>
        <v>0</v>
      </c>
      <c r="AK964" s="45">
        <f t="shared" ref="AK964:AK1027" si="335">AJ964</f>
        <v>0</v>
      </c>
      <c r="AL964" s="45">
        <f t="shared" ref="AL964:AL1027" si="336">AK964</f>
        <v>0</v>
      </c>
      <c r="AM964" s="45">
        <f t="shared" ref="AM964:AM1027" si="337">AL964</f>
        <v>0</v>
      </c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</row>
    <row r="965" spans="1:63">
      <c r="A965" s="43"/>
      <c r="B965" s="43"/>
      <c r="C965" s="101"/>
      <c r="D965" s="101"/>
      <c r="E965" s="101"/>
      <c r="F965" s="102"/>
      <c r="G965" s="103"/>
      <c r="H965" s="102"/>
      <c r="I965" s="102"/>
      <c r="J965" s="102"/>
      <c r="K965" s="102"/>
      <c r="L965" s="102" t="e">
        <f>IF(J965="WAT",IF(I965="PS","Pumped Storage","Hydro"),VLOOKUP(J965,Instructions!$E$3:$F$42,2,FALSE))</f>
        <v>#N/A</v>
      </c>
      <c r="M965" s="104"/>
      <c r="N965" s="104"/>
      <c r="O965" s="105"/>
      <c r="P965" s="45"/>
      <c r="Q965" s="45"/>
      <c r="R965" s="45">
        <f t="shared" si="318"/>
        <v>0</v>
      </c>
      <c r="S965" s="45">
        <f t="shared" si="317"/>
        <v>0</v>
      </c>
      <c r="T965" s="45">
        <f t="shared" si="317"/>
        <v>0</v>
      </c>
      <c r="U965" s="45">
        <f t="shared" si="319"/>
        <v>0</v>
      </c>
      <c r="V965" s="45">
        <f t="shared" si="320"/>
        <v>0</v>
      </c>
      <c r="W965" s="45">
        <f t="shared" si="321"/>
        <v>0</v>
      </c>
      <c r="X965" s="45">
        <f t="shared" si="322"/>
        <v>0</v>
      </c>
      <c r="Y965" s="45">
        <f t="shared" si="323"/>
        <v>0</v>
      </c>
      <c r="Z965" s="45">
        <f t="shared" si="324"/>
        <v>0</v>
      </c>
      <c r="AA965" s="45">
        <f t="shared" si="325"/>
        <v>0</v>
      </c>
      <c r="AB965" s="45">
        <f t="shared" si="326"/>
        <v>0</v>
      </c>
      <c r="AC965" s="45">
        <f t="shared" si="327"/>
        <v>0</v>
      </c>
      <c r="AD965" s="45">
        <f t="shared" si="328"/>
        <v>0</v>
      </c>
      <c r="AE965" s="45">
        <f t="shared" si="329"/>
        <v>0</v>
      </c>
      <c r="AF965" s="45">
        <f t="shared" si="330"/>
        <v>0</v>
      </c>
      <c r="AG965" s="45">
        <f t="shared" si="331"/>
        <v>0</v>
      </c>
      <c r="AH965" s="45">
        <f t="shared" si="332"/>
        <v>0</v>
      </c>
      <c r="AI965" s="45">
        <f t="shared" si="333"/>
        <v>0</v>
      </c>
      <c r="AJ965" s="45">
        <f t="shared" si="334"/>
        <v>0</v>
      </c>
      <c r="AK965" s="45">
        <f t="shared" si="335"/>
        <v>0</v>
      </c>
      <c r="AL965" s="45">
        <f t="shared" si="336"/>
        <v>0</v>
      </c>
      <c r="AM965" s="45">
        <f t="shared" si="337"/>
        <v>0</v>
      </c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</row>
    <row r="966" spans="1:63">
      <c r="A966" s="43"/>
      <c r="B966" s="43"/>
      <c r="C966" s="101"/>
      <c r="D966" s="101"/>
      <c r="E966" s="101"/>
      <c r="F966" s="102"/>
      <c r="G966" s="103"/>
      <c r="H966" s="102"/>
      <c r="I966" s="102"/>
      <c r="J966" s="102"/>
      <c r="K966" s="102"/>
      <c r="L966" s="102" t="e">
        <f>IF(J966="WAT",IF(I966="PS","Pumped Storage","Hydro"),VLOOKUP(J966,Instructions!$E$3:$F$42,2,FALSE))</f>
        <v>#N/A</v>
      </c>
      <c r="M966" s="104"/>
      <c r="N966" s="104"/>
      <c r="O966" s="105"/>
      <c r="P966" s="45"/>
      <c r="Q966" s="45"/>
      <c r="R966" s="45">
        <f t="shared" si="318"/>
        <v>0</v>
      </c>
      <c r="S966" s="45">
        <f t="shared" si="317"/>
        <v>0</v>
      </c>
      <c r="T966" s="45">
        <f t="shared" si="317"/>
        <v>0</v>
      </c>
      <c r="U966" s="45">
        <f t="shared" si="319"/>
        <v>0</v>
      </c>
      <c r="V966" s="45">
        <f t="shared" si="320"/>
        <v>0</v>
      </c>
      <c r="W966" s="45">
        <f t="shared" si="321"/>
        <v>0</v>
      </c>
      <c r="X966" s="45">
        <f t="shared" si="322"/>
        <v>0</v>
      </c>
      <c r="Y966" s="45">
        <f t="shared" si="323"/>
        <v>0</v>
      </c>
      <c r="Z966" s="45">
        <f t="shared" si="324"/>
        <v>0</v>
      </c>
      <c r="AA966" s="45">
        <f t="shared" si="325"/>
        <v>0</v>
      </c>
      <c r="AB966" s="45">
        <f t="shared" si="326"/>
        <v>0</v>
      </c>
      <c r="AC966" s="45">
        <f t="shared" si="327"/>
        <v>0</v>
      </c>
      <c r="AD966" s="45">
        <f t="shared" si="328"/>
        <v>0</v>
      </c>
      <c r="AE966" s="45">
        <f t="shared" si="329"/>
        <v>0</v>
      </c>
      <c r="AF966" s="45">
        <f t="shared" si="330"/>
        <v>0</v>
      </c>
      <c r="AG966" s="45">
        <f t="shared" si="331"/>
        <v>0</v>
      </c>
      <c r="AH966" s="45">
        <f t="shared" si="332"/>
        <v>0</v>
      </c>
      <c r="AI966" s="45">
        <f t="shared" si="333"/>
        <v>0</v>
      </c>
      <c r="AJ966" s="45">
        <f t="shared" si="334"/>
        <v>0</v>
      </c>
      <c r="AK966" s="45">
        <f t="shared" si="335"/>
        <v>0</v>
      </c>
      <c r="AL966" s="45">
        <f t="shared" si="336"/>
        <v>0</v>
      </c>
      <c r="AM966" s="45">
        <f t="shared" si="337"/>
        <v>0</v>
      </c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</row>
    <row r="967" spans="1:63">
      <c r="A967" s="43"/>
      <c r="B967" s="43"/>
      <c r="C967" s="101"/>
      <c r="D967" s="101"/>
      <c r="E967" s="101"/>
      <c r="F967" s="102"/>
      <c r="G967" s="103"/>
      <c r="H967" s="102"/>
      <c r="I967" s="102"/>
      <c r="J967" s="102"/>
      <c r="K967" s="102"/>
      <c r="L967" s="102" t="e">
        <f>IF(J967="WAT",IF(I967="PS","Pumped Storage","Hydro"),VLOOKUP(J967,Instructions!$E$3:$F$42,2,FALSE))</f>
        <v>#N/A</v>
      </c>
      <c r="M967" s="104"/>
      <c r="N967" s="104"/>
      <c r="O967" s="105"/>
      <c r="P967" s="45"/>
      <c r="Q967" s="45"/>
      <c r="R967" s="45">
        <f t="shared" si="318"/>
        <v>0</v>
      </c>
      <c r="S967" s="45">
        <f t="shared" si="317"/>
        <v>0</v>
      </c>
      <c r="T967" s="45">
        <f t="shared" si="317"/>
        <v>0</v>
      </c>
      <c r="U967" s="45">
        <f t="shared" si="319"/>
        <v>0</v>
      </c>
      <c r="V967" s="45">
        <f t="shared" si="320"/>
        <v>0</v>
      </c>
      <c r="W967" s="45">
        <f t="shared" si="321"/>
        <v>0</v>
      </c>
      <c r="X967" s="45">
        <f t="shared" si="322"/>
        <v>0</v>
      </c>
      <c r="Y967" s="45">
        <f t="shared" si="323"/>
        <v>0</v>
      </c>
      <c r="Z967" s="45">
        <f t="shared" si="324"/>
        <v>0</v>
      </c>
      <c r="AA967" s="45">
        <f t="shared" si="325"/>
        <v>0</v>
      </c>
      <c r="AB967" s="45">
        <f t="shared" si="326"/>
        <v>0</v>
      </c>
      <c r="AC967" s="45">
        <f t="shared" si="327"/>
        <v>0</v>
      </c>
      <c r="AD967" s="45">
        <f t="shared" si="328"/>
        <v>0</v>
      </c>
      <c r="AE967" s="45">
        <f t="shared" si="329"/>
        <v>0</v>
      </c>
      <c r="AF967" s="45">
        <f t="shared" si="330"/>
        <v>0</v>
      </c>
      <c r="AG967" s="45">
        <f t="shared" si="331"/>
        <v>0</v>
      </c>
      <c r="AH967" s="45">
        <f t="shared" si="332"/>
        <v>0</v>
      </c>
      <c r="AI967" s="45">
        <f t="shared" si="333"/>
        <v>0</v>
      </c>
      <c r="AJ967" s="45">
        <f t="shared" si="334"/>
        <v>0</v>
      </c>
      <c r="AK967" s="45">
        <f t="shared" si="335"/>
        <v>0</v>
      </c>
      <c r="AL967" s="45">
        <f t="shared" si="336"/>
        <v>0</v>
      </c>
      <c r="AM967" s="45">
        <f t="shared" si="337"/>
        <v>0</v>
      </c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</row>
    <row r="968" spans="1:63">
      <c r="A968" s="43"/>
      <c r="B968" s="43"/>
      <c r="C968" s="101"/>
      <c r="D968" s="101"/>
      <c r="E968" s="101"/>
      <c r="F968" s="102"/>
      <c r="G968" s="103"/>
      <c r="H968" s="102"/>
      <c r="I968" s="102"/>
      <c r="J968" s="102"/>
      <c r="K968" s="102"/>
      <c r="L968" s="102" t="e">
        <f>IF(J968="WAT",IF(I968="PS","Pumped Storage","Hydro"),VLOOKUP(J968,Instructions!$E$3:$F$42,2,FALSE))</f>
        <v>#N/A</v>
      </c>
      <c r="M968" s="104"/>
      <c r="N968" s="104"/>
      <c r="O968" s="105"/>
      <c r="P968" s="45"/>
      <c r="Q968" s="45"/>
      <c r="R968" s="45">
        <f t="shared" si="318"/>
        <v>0</v>
      </c>
      <c r="S968" s="45">
        <f t="shared" si="317"/>
        <v>0</v>
      </c>
      <c r="T968" s="45">
        <f t="shared" si="317"/>
        <v>0</v>
      </c>
      <c r="U968" s="45">
        <f t="shared" si="319"/>
        <v>0</v>
      </c>
      <c r="V968" s="45">
        <f t="shared" si="320"/>
        <v>0</v>
      </c>
      <c r="W968" s="45">
        <f t="shared" si="321"/>
        <v>0</v>
      </c>
      <c r="X968" s="45">
        <f t="shared" si="322"/>
        <v>0</v>
      </c>
      <c r="Y968" s="45">
        <f t="shared" si="323"/>
        <v>0</v>
      </c>
      <c r="Z968" s="45">
        <f t="shared" si="324"/>
        <v>0</v>
      </c>
      <c r="AA968" s="45">
        <f t="shared" si="325"/>
        <v>0</v>
      </c>
      <c r="AB968" s="45">
        <f t="shared" si="326"/>
        <v>0</v>
      </c>
      <c r="AC968" s="45">
        <f t="shared" si="327"/>
        <v>0</v>
      </c>
      <c r="AD968" s="45">
        <f t="shared" si="328"/>
        <v>0</v>
      </c>
      <c r="AE968" s="45">
        <f t="shared" si="329"/>
        <v>0</v>
      </c>
      <c r="AF968" s="45">
        <f t="shared" si="330"/>
        <v>0</v>
      </c>
      <c r="AG968" s="45">
        <f t="shared" si="331"/>
        <v>0</v>
      </c>
      <c r="AH968" s="45">
        <f t="shared" si="332"/>
        <v>0</v>
      </c>
      <c r="AI968" s="45">
        <f t="shared" si="333"/>
        <v>0</v>
      </c>
      <c r="AJ968" s="45">
        <f t="shared" si="334"/>
        <v>0</v>
      </c>
      <c r="AK968" s="45">
        <f t="shared" si="335"/>
        <v>0</v>
      </c>
      <c r="AL968" s="45">
        <f t="shared" si="336"/>
        <v>0</v>
      </c>
      <c r="AM968" s="45">
        <f t="shared" si="337"/>
        <v>0</v>
      </c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</row>
    <row r="969" spans="1:63">
      <c r="A969" s="43"/>
      <c r="B969" s="43"/>
      <c r="C969" s="101"/>
      <c r="D969" s="101"/>
      <c r="E969" s="101"/>
      <c r="F969" s="102"/>
      <c r="G969" s="103"/>
      <c r="H969" s="102"/>
      <c r="I969" s="102"/>
      <c r="J969" s="102"/>
      <c r="K969" s="102"/>
      <c r="L969" s="102" t="e">
        <f>IF(J969="WAT",IF(I969="PS","Pumped Storage","Hydro"),VLOOKUP(J969,Instructions!$E$3:$F$42,2,FALSE))</f>
        <v>#N/A</v>
      </c>
      <c r="M969" s="104"/>
      <c r="N969" s="104"/>
      <c r="O969" s="105"/>
      <c r="P969" s="45"/>
      <c r="Q969" s="45"/>
      <c r="R969" s="45">
        <f t="shared" si="318"/>
        <v>0</v>
      </c>
      <c r="S969" s="45">
        <f t="shared" si="317"/>
        <v>0</v>
      </c>
      <c r="T969" s="45">
        <f t="shared" si="317"/>
        <v>0</v>
      </c>
      <c r="U969" s="45">
        <f t="shared" si="319"/>
        <v>0</v>
      </c>
      <c r="V969" s="45">
        <f t="shared" si="320"/>
        <v>0</v>
      </c>
      <c r="W969" s="45">
        <f t="shared" si="321"/>
        <v>0</v>
      </c>
      <c r="X969" s="45">
        <f t="shared" si="322"/>
        <v>0</v>
      </c>
      <c r="Y969" s="45">
        <f t="shared" si="323"/>
        <v>0</v>
      </c>
      <c r="Z969" s="45">
        <f t="shared" si="324"/>
        <v>0</v>
      </c>
      <c r="AA969" s="45">
        <f t="shared" si="325"/>
        <v>0</v>
      </c>
      <c r="AB969" s="45">
        <f t="shared" si="326"/>
        <v>0</v>
      </c>
      <c r="AC969" s="45">
        <f t="shared" si="327"/>
        <v>0</v>
      </c>
      <c r="AD969" s="45">
        <f t="shared" si="328"/>
        <v>0</v>
      </c>
      <c r="AE969" s="45">
        <f t="shared" si="329"/>
        <v>0</v>
      </c>
      <c r="AF969" s="45">
        <f t="shared" si="330"/>
        <v>0</v>
      </c>
      <c r="AG969" s="45">
        <f t="shared" si="331"/>
        <v>0</v>
      </c>
      <c r="AH969" s="45">
        <f t="shared" si="332"/>
        <v>0</v>
      </c>
      <c r="AI969" s="45">
        <f t="shared" si="333"/>
        <v>0</v>
      </c>
      <c r="AJ969" s="45">
        <f t="shared" si="334"/>
        <v>0</v>
      </c>
      <c r="AK969" s="45">
        <f t="shared" si="335"/>
        <v>0</v>
      </c>
      <c r="AL969" s="45">
        <f t="shared" si="336"/>
        <v>0</v>
      </c>
      <c r="AM969" s="45">
        <f t="shared" si="337"/>
        <v>0</v>
      </c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  <c r="BF969" s="45"/>
      <c r="BG969" s="45"/>
      <c r="BH969" s="45"/>
      <c r="BI969" s="45"/>
      <c r="BJ969" s="45"/>
      <c r="BK969" s="45"/>
    </row>
    <row r="970" spans="1:63">
      <c r="A970" s="43"/>
      <c r="B970" s="43"/>
      <c r="C970" s="101"/>
      <c r="D970" s="101"/>
      <c r="E970" s="101"/>
      <c r="F970" s="102"/>
      <c r="G970" s="103"/>
      <c r="H970" s="102"/>
      <c r="I970" s="102"/>
      <c r="J970" s="102"/>
      <c r="K970" s="102"/>
      <c r="L970" s="102" t="e">
        <f>IF(J970="WAT",IF(I970="PS","Pumped Storage","Hydro"),VLOOKUP(J970,Instructions!$E$3:$F$42,2,FALSE))</f>
        <v>#N/A</v>
      </c>
      <c r="M970" s="104"/>
      <c r="N970" s="104"/>
      <c r="O970" s="105"/>
      <c r="P970" s="45"/>
      <c r="Q970" s="45"/>
      <c r="R970" s="45">
        <f t="shared" si="318"/>
        <v>0</v>
      </c>
      <c r="S970" s="45">
        <f t="shared" si="317"/>
        <v>0</v>
      </c>
      <c r="T970" s="45">
        <f t="shared" si="317"/>
        <v>0</v>
      </c>
      <c r="U970" s="45">
        <f t="shared" si="319"/>
        <v>0</v>
      </c>
      <c r="V970" s="45">
        <f t="shared" si="320"/>
        <v>0</v>
      </c>
      <c r="W970" s="45">
        <f t="shared" si="321"/>
        <v>0</v>
      </c>
      <c r="X970" s="45">
        <f t="shared" si="322"/>
        <v>0</v>
      </c>
      <c r="Y970" s="45">
        <f t="shared" si="323"/>
        <v>0</v>
      </c>
      <c r="Z970" s="45">
        <f t="shared" si="324"/>
        <v>0</v>
      </c>
      <c r="AA970" s="45">
        <f t="shared" si="325"/>
        <v>0</v>
      </c>
      <c r="AB970" s="45">
        <f t="shared" si="326"/>
        <v>0</v>
      </c>
      <c r="AC970" s="45">
        <f t="shared" si="327"/>
        <v>0</v>
      </c>
      <c r="AD970" s="45">
        <f t="shared" si="328"/>
        <v>0</v>
      </c>
      <c r="AE970" s="45">
        <f t="shared" si="329"/>
        <v>0</v>
      </c>
      <c r="AF970" s="45">
        <f t="shared" si="330"/>
        <v>0</v>
      </c>
      <c r="AG970" s="45">
        <f t="shared" si="331"/>
        <v>0</v>
      </c>
      <c r="AH970" s="45">
        <f t="shared" si="332"/>
        <v>0</v>
      </c>
      <c r="AI970" s="45">
        <f t="shared" si="333"/>
        <v>0</v>
      </c>
      <c r="AJ970" s="45">
        <f t="shared" si="334"/>
        <v>0</v>
      </c>
      <c r="AK970" s="45">
        <f t="shared" si="335"/>
        <v>0</v>
      </c>
      <c r="AL970" s="45">
        <f t="shared" si="336"/>
        <v>0</v>
      </c>
      <c r="AM970" s="45">
        <f t="shared" si="337"/>
        <v>0</v>
      </c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  <c r="BF970" s="45"/>
      <c r="BG970" s="45"/>
      <c r="BH970" s="45"/>
      <c r="BI970" s="45"/>
      <c r="BJ970" s="45"/>
      <c r="BK970" s="45"/>
    </row>
    <row r="971" spans="1:63">
      <c r="A971" s="43"/>
      <c r="B971" s="43"/>
      <c r="C971" s="101"/>
      <c r="D971" s="101"/>
      <c r="E971" s="101"/>
      <c r="F971" s="102"/>
      <c r="G971" s="103"/>
      <c r="H971" s="102"/>
      <c r="I971" s="102"/>
      <c r="J971" s="102"/>
      <c r="K971" s="102"/>
      <c r="L971" s="102" t="e">
        <f>IF(J971="WAT",IF(I971="PS","Pumped Storage","Hydro"),VLOOKUP(J971,Instructions!$E$3:$F$42,2,FALSE))</f>
        <v>#N/A</v>
      </c>
      <c r="M971" s="104"/>
      <c r="N971" s="104"/>
      <c r="O971" s="105"/>
      <c r="P971" s="45"/>
      <c r="Q971" s="45"/>
      <c r="R971" s="45">
        <f t="shared" si="318"/>
        <v>0</v>
      </c>
      <c r="S971" s="45">
        <f t="shared" si="317"/>
        <v>0</v>
      </c>
      <c r="T971" s="45">
        <f t="shared" si="317"/>
        <v>0</v>
      </c>
      <c r="U971" s="45">
        <f t="shared" si="319"/>
        <v>0</v>
      </c>
      <c r="V971" s="45">
        <f t="shared" si="320"/>
        <v>0</v>
      </c>
      <c r="W971" s="45">
        <f t="shared" si="321"/>
        <v>0</v>
      </c>
      <c r="X971" s="45">
        <f t="shared" si="322"/>
        <v>0</v>
      </c>
      <c r="Y971" s="45">
        <f t="shared" si="323"/>
        <v>0</v>
      </c>
      <c r="Z971" s="45">
        <f t="shared" si="324"/>
        <v>0</v>
      </c>
      <c r="AA971" s="45">
        <f t="shared" si="325"/>
        <v>0</v>
      </c>
      <c r="AB971" s="45">
        <f t="shared" si="326"/>
        <v>0</v>
      </c>
      <c r="AC971" s="45">
        <f t="shared" si="327"/>
        <v>0</v>
      </c>
      <c r="AD971" s="45">
        <f t="shared" si="328"/>
        <v>0</v>
      </c>
      <c r="AE971" s="45">
        <f t="shared" si="329"/>
        <v>0</v>
      </c>
      <c r="AF971" s="45">
        <f t="shared" si="330"/>
        <v>0</v>
      </c>
      <c r="AG971" s="45">
        <f t="shared" si="331"/>
        <v>0</v>
      </c>
      <c r="AH971" s="45">
        <f t="shared" si="332"/>
        <v>0</v>
      </c>
      <c r="AI971" s="45">
        <f t="shared" si="333"/>
        <v>0</v>
      </c>
      <c r="AJ971" s="45">
        <f t="shared" si="334"/>
        <v>0</v>
      </c>
      <c r="AK971" s="45">
        <f t="shared" si="335"/>
        <v>0</v>
      </c>
      <c r="AL971" s="45">
        <f t="shared" si="336"/>
        <v>0</v>
      </c>
      <c r="AM971" s="45">
        <f t="shared" si="337"/>
        <v>0</v>
      </c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  <c r="BF971" s="45"/>
      <c r="BG971" s="45"/>
      <c r="BH971" s="45"/>
      <c r="BI971" s="45"/>
      <c r="BJ971" s="45"/>
      <c r="BK971" s="45"/>
    </row>
    <row r="972" spans="1:63">
      <c r="A972" s="43"/>
      <c r="B972" s="43"/>
      <c r="C972" s="101"/>
      <c r="D972" s="101"/>
      <c r="E972" s="101"/>
      <c r="F972" s="102"/>
      <c r="G972" s="103"/>
      <c r="H972" s="102"/>
      <c r="I972" s="102"/>
      <c r="J972" s="102"/>
      <c r="K972" s="102"/>
      <c r="L972" s="102" t="e">
        <f>IF(J972="WAT",IF(I972="PS","Pumped Storage","Hydro"),VLOOKUP(J972,Instructions!$E$3:$F$42,2,FALSE))</f>
        <v>#N/A</v>
      </c>
      <c r="M972" s="104"/>
      <c r="N972" s="104"/>
      <c r="O972" s="105"/>
      <c r="P972" s="45"/>
      <c r="Q972" s="45"/>
      <c r="R972" s="45">
        <f t="shared" si="318"/>
        <v>0</v>
      </c>
      <c r="S972" s="45">
        <f t="shared" si="317"/>
        <v>0</v>
      </c>
      <c r="T972" s="45">
        <f t="shared" si="317"/>
        <v>0</v>
      </c>
      <c r="U972" s="45">
        <f t="shared" si="319"/>
        <v>0</v>
      </c>
      <c r="V972" s="45">
        <f t="shared" si="320"/>
        <v>0</v>
      </c>
      <c r="W972" s="45">
        <f t="shared" si="321"/>
        <v>0</v>
      </c>
      <c r="X972" s="45">
        <f t="shared" si="322"/>
        <v>0</v>
      </c>
      <c r="Y972" s="45">
        <f t="shared" si="323"/>
        <v>0</v>
      </c>
      <c r="Z972" s="45">
        <f t="shared" si="324"/>
        <v>0</v>
      </c>
      <c r="AA972" s="45">
        <f t="shared" si="325"/>
        <v>0</v>
      </c>
      <c r="AB972" s="45">
        <f t="shared" si="326"/>
        <v>0</v>
      </c>
      <c r="AC972" s="45">
        <f t="shared" si="327"/>
        <v>0</v>
      </c>
      <c r="AD972" s="45">
        <f t="shared" si="328"/>
        <v>0</v>
      </c>
      <c r="AE972" s="45">
        <f t="shared" si="329"/>
        <v>0</v>
      </c>
      <c r="AF972" s="45">
        <f t="shared" si="330"/>
        <v>0</v>
      </c>
      <c r="AG972" s="45">
        <f t="shared" si="331"/>
        <v>0</v>
      </c>
      <c r="AH972" s="45">
        <f t="shared" si="332"/>
        <v>0</v>
      </c>
      <c r="AI972" s="45">
        <f t="shared" si="333"/>
        <v>0</v>
      </c>
      <c r="AJ972" s="45">
        <f t="shared" si="334"/>
        <v>0</v>
      </c>
      <c r="AK972" s="45">
        <f t="shared" si="335"/>
        <v>0</v>
      </c>
      <c r="AL972" s="45">
        <f t="shared" si="336"/>
        <v>0</v>
      </c>
      <c r="AM972" s="45">
        <f t="shared" si="337"/>
        <v>0</v>
      </c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  <c r="BF972" s="45"/>
      <c r="BG972" s="45"/>
      <c r="BH972" s="45"/>
      <c r="BI972" s="45"/>
      <c r="BJ972" s="45"/>
      <c r="BK972" s="45"/>
    </row>
    <row r="973" spans="1:63">
      <c r="A973" s="43"/>
      <c r="B973" s="43"/>
      <c r="C973" s="101"/>
      <c r="D973" s="101"/>
      <c r="E973" s="101"/>
      <c r="F973" s="102"/>
      <c r="G973" s="103"/>
      <c r="H973" s="102"/>
      <c r="I973" s="102"/>
      <c r="J973" s="102"/>
      <c r="K973" s="102"/>
      <c r="L973" s="102" t="e">
        <f>IF(J973="WAT",IF(I973="PS","Pumped Storage","Hydro"),VLOOKUP(J973,Instructions!$E$3:$F$42,2,FALSE))</f>
        <v>#N/A</v>
      </c>
      <c r="M973" s="104"/>
      <c r="N973" s="104"/>
      <c r="O973" s="105"/>
      <c r="P973" s="45"/>
      <c r="Q973" s="45"/>
      <c r="R973" s="45">
        <f t="shared" si="318"/>
        <v>0</v>
      </c>
      <c r="S973" s="45">
        <f t="shared" si="317"/>
        <v>0</v>
      </c>
      <c r="T973" s="45">
        <f t="shared" si="317"/>
        <v>0</v>
      </c>
      <c r="U973" s="45">
        <f t="shared" si="319"/>
        <v>0</v>
      </c>
      <c r="V973" s="45">
        <f t="shared" si="320"/>
        <v>0</v>
      </c>
      <c r="W973" s="45">
        <f t="shared" si="321"/>
        <v>0</v>
      </c>
      <c r="X973" s="45">
        <f t="shared" si="322"/>
        <v>0</v>
      </c>
      <c r="Y973" s="45">
        <f t="shared" si="323"/>
        <v>0</v>
      </c>
      <c r="Z973" s="45">
        <f t="shared" si="324"/>
        <v>0</v>
      </c>
      <c r="AA973" s="45">
        <f t="shared" si="325"/>
        <v>0</v>
      </c>
      <c r="AB973" s="45">
        <f t="shared" si="326"/>
        <v>0</v>
      </c>
      <c r="AC973" s="45">
        <f t="shared" si="327"/>
        <v>0</v>
      </c>
      <c r="AD973" s="45">
        <f t="shared" si="328"/>
        <v>0</v>
      </c>
      <c r="AE973" s="45">
        <f t="shared" si="329"/>
        <v>0</v>
      </c>
      <c r="AF973" s="45">
        <f t="shared" si="330"/>
        <v>0</v>
      </c>
      <c r="AG973" s="45">
        <f t="shared" si="331"/>
        <v>0</v>
      </c>
      <c r="AH973" s="45">
        <f t="shared" si="332"/>
        <v>0</v>
      </c>
      <c r="AI973" s="45">
        <f t="shared" si="333"/>
        <v>0</v>
      </c>
      <c r="AJ973" s="45">
        <f t="shared" si="334"/>
        <v>0</v>
      </c>
      <c r="AK973" s="45">
        <f t="shared" si="335"/>
        <v>0</v>
      </c>
      <c r="AL973" s="45">
        <f t="shared" si="336"/>
        <v>0</v>
      </c>
      <c r="AM973" s="45">
        <f t="shared" si="337"/>
        <v>0</v>
      </c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</row>
    <row r="974" spans="1:63">
      <c r="A974" s="43"/>
      <c r="B974" s="43"/>
      <c r="C974" s="101"/>
      <c r="D974" s="101"/>
      <c r="E974" s="101"/>
      <c r="F974" s="102"/>
      <c r="G974" s="103"/>
      <c r="H974" s="102"/>
      <c r="I974" s="102"/>
      <c r="J974" s="102"/>
      <c r="K974" s="102"/>
      <c r="L974" s="102" t="e">
        <f>IF(J974="WAT",IF(I974="PS","Pumped Storage","Hydro"),VLOOKUP(J974,Instructions!$E$3:$F$42,2,FALSE))</f>
        <v>#N/A</v>
      </c>
      <c r="M974" s="104"/>
      <c r="N974" s="104"/>
      <c r="O974" s="105"/>
      <c r="P974" s="45"/>
      <c r="Q974" s="45"/>
      <c r="R974" s="45">
        <f t="shared" si="318"/>
        <v>0</v>
      </c>
      <c r="S974" s="45">
        <f t="shared" si="317"/>
        <v>0</v>
      </c>
      <c r="T974" s="45">
        <f t="shared" si="317"/>
        <v>0</v>
      </c>
      <c r="U974" s="45">
        <f t="shared" si="319"/>
        <v>0</v>
      </c>
      <c r="V974" s="45">
        <f t="shared" si="320"/>
        <v>0</v>
      </c>
      <c r="W974" s="45">
        <f t="shared" si="321"/>
        <v>0</v>
      </c>
      <c r="X974" s="45">
        <f t="shared" si="322"/>
        <v>0</v>
      </c>
      <c r="Y974" s="45">
        <f t="shared" si="323"/>
        <v>0</v>
      </c>
      <c r="Z974" s="45">
        <f t="shared" si="324"/>
        <v>0</v>
      </c>
      <c r="AA974" s="45">
        <f t="shared" si="325"/>
        <v>0</v>
      </c>
      <c r="AB974" s="45">
        <f t="shared" si="326"/>
        <v>0</v>
      </c>
      <c r="AC974" s="45">
        <f t="shared" si="327"/>
        <v>0</v>
      </c>
      <c r="AD974" s="45">
        <f t="shared" si="328"/>
        <v>0</v>
      </c>
      <c r="AE974" s="45">
        <f t="shared" si="329"/>
        <v>0</v>
      </c>
      <c r="AF974" s="45">
        <f t="shared" si="330"/>
        <v>0</v>
      </c>
      <c r="AG974" s="45">
        <f t="shared" si="331"/>
        <v>0</v>
      </c>
      <c r="AH974" s="45">
        <f t="shared" si="332"/>
        <v>0</v>
      </c>
      <c r="AI974" s="45">
        <f t="shared" si="333"/>
        <v>0</v>
      </c>
      <c r="AJ974" s="45">
        <f t="shared" si="334"/>
        <v>0</v>
      </c>
      <c r="AK974" s="45">
        <f t="shared" si="335"/>
        <v>0</v>
      </c>
      <c r="AL974" s="45">
        <f t="shared" si="336"/>
        <v>0</v>
      </c>
      <c r="AM974" s="45">
        <f t="shared" si="337"/>
        <v>0</v>
      </c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  <c r="BF974" s="45"/>
      <c r="BG974" s="45"/>
      <c r="BH974" s="45"/>
      <c r="BI974" s="45"/>
      <c r="BJ974" s="45"/>
      <c r="BK974" s="45"/>
    </row>
    <row r="975" spans="1:63">
      <c r="A975" s="43"/>
      <c r="B975" s="43"/>
      <c r="C975" s="101"/>
      <c r="D975" s="101"/>
      <c r="E975" s="101"/>
      <c r="F975" s="102"/>
      <c r="G975" s="103"/>
      <c r="H975" s="102"/>
      <c r="I975" s="102"/>
      <c r="J975" s="102"/>
      <c r="K975" s="102"/>
      <c r="L975" s="102" t="e">
        <f>IF(J975="WAT",IF(I975="PS","Pumped Storage","Hydro"),VLOOKUP(J975,Instructions!$E$3:$F$42,2,FALSE))</f>
        <v>#N/A</v>
      </c>
      <c r="M975" s="104"/>
      <c r="N975" s="104"/>
      <c r="O975" s="105"/>
      <c r="P975" s="45"/>
      <c r="Q975" s="45"/>
      <c r="R975" s="45">
        <f t="shared" si="318"/>
        <v>0</v>
      </c>
      <c r="S975" s="45">
        <f t="shared" si="317"/>
        <v>0</v>
      </c>
      <c r="T975" s="45">
        <f t="shared" si="317"/>
        <v>0</v>
      </c>
      <c r="U975" s="45">
        <f t="shared" si="319"/>
        <v>0</v>
      </c>
      <c r="V975" s="45">
        <f t="shared" si="320"/>
        <v>0</v>
      </c>
      <c r="W975" s="45">
        <f t="shared" si="321"/>
        <v>0</v>
      </c>
      <c r="X975" s="45">
        <f t="shared" si="322"/>
        <v>0</v>
      </c>
      <c r="Y975" s="45">
        <f t="shared" si="323"/>
        <v>0</v>
      </c>
      <c r="Z975" s="45">
        <f t="shared" si="324"/>
        <v>0</v>
      </c>
      <c r="AA975" s="45">
        <f t="shared" si="325"/>
        <v>0</v>
      </c>
      <c r="AB975" s="45">
        <f t="shared" si="326"/>
        <v>0</v>
      </c>
      <c r="AC975" s="45">
        <f t="shared" si="327"/>
        <v>0</v>
      </c>
      <c r="AD975" s="45">
        <f t="shared" si="328"/>
        <v>0</v>
      </c>
      <c r="AE975" s="45">
        <f t="shared" si="329"/>
        <v>0</v>
      </c>
      <c r="AF975" s="45">
        <f t="shared" si="330"/>
        <v>0</v>
      </c>
      <c r="AG975" s="45">
        <f t="shared" si="331"/>
        <v>0</v>
      </c>
      <c r="AH975" s="45">
        <f t="shared" si="332"/>
        <v>0</v>
      </c>
      <c r="AI975" s="45">
        <f t="shared" si="333"/>
        <v>0</v>
      </c>
      <c r="AJ975" s="45">
        <f t="shared" si="334"/>
        <v>0</v>
      </c>
      <c r="AK975" s="45">
        <f t="shared" si="335"/>
        <v>0</v>
      </c>
      <c r="AL975" s="45">
        <f t="shared" si="336"/>
        <v>0</v>
      </c>
      <c r="AM975" s="45">
        <f t="shared" si="337"/>
        <v>0</v>
      </c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</row>
    <row r="976" spans="1:63">
      <c r="A976" s="43"/>
      <c r="B976" s="43"/>
      <c r="C976" s="101"/>
      <c r="D976" s="101"/>
      <c r="E976" s="101"/>
      <c r="F976" s="102"/>
      <c r="G976" s="103"/>
      <c r="H976" s="102"/>
      <c r="I976" s="102"/>
      <c r="J976" s="102"/>
      <c r="K976" s="102"/>
      <c r="L976" s="102" t="e">
        <f>IF(J976="WAT",IF(I976="PS","Pumped Storage","Hydro"),VLOOKUP(J976,Instructions!$E$3:$F$42,2,FALSE))</f>
        <v>#N/A</v>
      </c>
      <c r="M976" s="104"/>
      <c r="N976" s="104"/>
      <c r="O976" s="105"/>
      <c r="P976" s="45"/>
      <c r="Q976" s="45"/>
      <c r="R976" s="45">
        <f t="shared" si="318"/>
        <v>0</v>
      </c>
      <c r="S976" s="45">
        <f t="shared" si="317"/>
        <v>0</v>
      </c>
      <c r="T976" s="45">
        <f t="shared" si="317"/>
        <v>0</v>
      </c>
      <c r="U976" s="45">
        <f t="shared" si="319"/>
        <v>0</v>
      </c>
      <c r="V976" s="45">
        <f t="shared" si="320"/>
        <v>0</v>
      </c>
      <c r="W976" s="45">
        <f t="shared" si="321"/>
        <v>0</v>
      </c>
      <c r="X976" s="45">
        <f t="shared" si="322"/>
        <v>0</v>
      </c>
      <c r="Y976" s="45">
        <f t="shared" si="323"/>
        <v>0</v>
      </c>
      <c r="Z976" s="45">
        <f t="shared" si="324"/>
        <v>0</v>
      </c>
      <c r="AA976" s="45">
        <f t="shared" si="325"/>
        <v>0</v>
      </c>
      <c r="AB976" s="45">
        <f t="shared" si="326"/>
        <v>0</v>
      </c>
      <c r="AC976" s="45">
        <f t="shared" si="327"/>
        <v>0</v>
      </c>
      <c r="AD976" s="45">
        <f t="shared" si="328"/>
        <v>0</v>
      </c>
      <c r="AE976" s="45">
        <f t="shared" si="329"/>
        <v>0</v>
      </c>
      <c r="AF976" s="45">
        <f t="shared" si="330"/>
        <v>0</v>
      </c>
      <c r="AG976" s="45">
        <f t="shared" si="331"/>
        <v>0</v>
      </c>
      <c r="AH976" s="45">
        <f t="shared" si="332"/>
        <v>0</v>
      </c>
      <c r="AI976" s="45">
        <f t="shared" si="333"/>
        <v>0</v>
      </c>
      <c r="AJ976" s="45">
        <f t="shared" si="334"/>
        <v>0</v>
      </c>
      <c r="AK976" s="45">
        <f t="shared" si="335"/>
        <v>0</v>
      </c>
      <c r="AL976" s="45">
        <f t="shared" si="336"/>
        <v>0</v>
      </c>
      <c r="AM976" s="45">
        <f t="shared" si="337"/>
        <v>0</v>
      </c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  <c r="BF976" s="45"/>
      <c r="BG976" s="45"/>
      <c r="BH976" s="45"/>
      <c r="BI976" s="45"/>
      <c r="BJ976" s="45"/>
      <c r="BK976" s="45"/>
    </row>
    <row r="977" spans="1:63">
      <c r="A977" s="43"/>
      <c r="B977" s="43"/>
      <c r="C977" s="101"/>
      <c r="D977" s="101"/>
      <c r="E977" s="101"/>
      <c r="F977" s="102"/>
      <c r="G977" s="103"/>
      <c r="H977" s="102"/>
      <c r="I977" s="102"/>
      <c r="J977" s="102"/>
      <c r="K977" s="102"/>
      <c r="L977" s="102" t="e">
        <f>IF(J977="WAT",IF(I977="PS","Pumped Storage","Hydro"),VLOOKUP(J977,Instructions!$E$3:$F$42,2,FALSE))</f>
        <v>#N/A</v>
      </c>
      <c r="M977" s="104"/>
      <c r="N977" s="104"/>
      <c r="O977" s="105"/>
      <c r="P977" s="45"/>
      <c r="Q977" s="45"/>
      <c r="R977" s="45">
        <f t="shared" si="318"/>
        <v>0</v>
      </c>
      <c r="S977" s="45">
        <f t="shared" si="317"/>
        <v>0</v>
      </c>
      <c r="T977" s="45">
        <f t="shared" si="317"/>
        <v>0</v>
      </c>
      <c r="U977" s="45">
        <f t="shared" si="319"/>
        <v>0</v>
      </c>
      <c r="V977" s="45">
        <f t="shared" si="320"/>
        <v>0</v>
      </c>
      <c r="W977" s="45">
        <f t="shared" si="321"/>
        <v>0</v>
      </c>
      <c r="X977" s="45">
        <f t="shared" si="322"/>
        <v>0</v>
      </c>
      <c r="Y977" s="45">
        <f t="shared" si="323"/>
        <v>0</v>
      </c>
      <c r="Z977" s="45">
        <f t="shared" si="324"/>
        <v>0</v>
      </c>
      <c r="AA977" s="45">
        <f t="shared" si="325"/>
        <v>0</v>
      </c>
      <c r="AB977" s="45">
        <f t="shared" si="326"/>
        <v>0</v>
      </c>
      <c r="AC977" s="45">
        <f t="shared" si="327"/>
        <v>0</v>
      </c>
      <c r="AD977" s="45">
        <f t="shared" si="328"/>
        <v>0</v>
      </c>
      <c r="AE977" s="45">
        <f t="shared" si="329"/>
        <v>0</v>
      </c>
      <c r="AF977" s="45">
        <f t="shared" si="330"/>
        <v>0</v>
      </c>
      <c r="AG977" s="45">
        <f t="shared" si="331"/>
        <v>0</v>
      </c>
      <c r="AH977" s="45">
        <f t="shared" si="332"/>
        <v>0</v>
      </c>
      <c r="AI977" s="45">
        <f t="shared" si="333"/>
        <v>0</v>
      </c>
      <c r="AJ977" s="45">
        <f t="shared" si="334"/>
        <v>0</v>
      </c>
      <c r="AK977" s="45">
        <f t="shared" si="335"/>
        <v>0</v>
      </c>
      <c r="AL977" s="45">
        <f t="shared" si="336"/>
        <v>0</v>
      </c>
      <c r="AM977" s="45">
        <f t="shared" si="337"/>
        <v>0</v>
      </c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</row>
    <row r="978" spans="1:63">
      <c r="A978" s="43"/>
      <c r="B978" s="43"/>
      <c r="C978" s="101"/>
      <c r="D978" s="101"/>
      <c r="E978" s="101"/>
      <c r="F978" s="102"/>
      <c r="G978" s="103"/>
      <c r="H978" s="102"/>
      <c r="I978" s="102"/>
      <c r="J978" s="102"/>
      <c r="K978" s="102"/>
      <c r="L978" s="102" t="e">
        <f>IF(J978="WAT",IF(I978="PS","Pumped Storage","Hydro"),VLOOKUP(J978,Instructions!$E$3:$F$42,2,FALSE))</f>
        <v>#N/A</v>
      </c>
      <c r="M978" s="104"/>
      <c r="N978" s="104"/>
      <c r="O978" s="105"/>
      <c r="P978" s="45"/>
      <c r="Q978" s="45"/>
      <c r="R978" s="45">
        <f t="shared" si="318"/>
        <v>0</v>
      </c>
      <c r="S978" s="45">
        <f t="shared" si="317"/>
        <v>0</v>
      </c>
      <c r="T978" s="45">
        <f t="shared" si="317"/>
        <v>0</v>
      </c>
      <c r="U978" s="45">
        <f t="shared" si="319"/>
        <v>0</v>
      </c>
      <c r="V978" s="45">
        <f t="shared" si="320"/>
        <v>0</v>
      </c>
      <c r="W978" s="45">
        <f t="shared" si="321"/>
        <v>0</v>
      </c>
      <c r="X978" s="45">
        <f t="shared" si="322"/>
        <v>0</v>
      </c>
      <c r="Y978" s="45">
        <f t="shared" si="323"/>
        <v>0</v>
      </c>
      <c r="Z978" s="45">
        <f t="shared" si="324"/>
        <v>0</v>
      </c>
      <c r="AA978" s="45">
        <f t="shared" si="325"/>
        <v>0</v>
      </c>
      <c r="AB978" s="45">
        <f t="shared" si="326"/>
        <v>0</v>
      </c>
      <c r="AC978" s="45">
        <f t="shared" si="327"/>
        <v>0</v>
      </c>
      <c r="AD978" s="45">
        <f t="shared" si="328"/>
        <v>0</v>
      </c>
      <c r="AE978" s="45">
        <f t="shared" si="329"/>
        <v>0</v>
      </c>
      <c r="AF978" s="45">
        <f t="shared" si="330"/>
        <v>0</v>
      </c>
      <c r="AG978" s="45">
        <f t="shared" si="331"/>
        <v>0</v>
      </c>
      <c r="AH978" s="45">
        <f t="shared" si="332"/>
        <v>0</v>
      </c>
      <c r="AI978" s="45">
        <f t="shared" si="333"/>
        <v>0</v>
      </c>
      <c r="AJ978" s="45">
        <f t="shared" si="334"/>
        <v>0</v>
      </c>
      <c r="AK978" s="45">
        <f t="shared" si="335"/>
        <v>0</v>
      </c>
      <c r="AL978" s="45">
        <f t="shared" si="336"/>
        <v>0</v>
      </c>
      <c r="AM978" s="45">
        <f t="shared" si="337"/>
        <v>0</v>
      </c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</row>
    <row r="979" spans="1:63">
      <c r="A979" s="43"/>
      <c r="B979" s="43"/>
      <c r="C979" s="101"/>
      <c r="D979" s="101"/>
      <c r="E979" s="101"/>
      <c r="F979" s="102"/>
      <c r="G979" s="103"/>
      <c r="H979" s="102"/>
      <c r="I979" s="102"/>
      <c r="J979" s="102"/>
      <c r="K979" s="102"/>
      <c r="L979" s="102" t="e">
        <f>IF(J979="WAT",IF(I979="PS","Pumped Storage","Hydro"),VLOOKUP(J979,Instructions!$E$3:$F$42,2,FALSE))</f>
        <v>#N/A</v>
      </c>
      <c r="M979" s="104"/>
      <c r="N979" s="104"/>
      <c r="O979" s="105"/>
      <c r="P979" s="45"/>
      <c r="Q979" s="45"/>
      <c r="R979" s="45">
        <f t="shared" si="318"/>
        <v>0</v>
      </c>
      <c r="S979" s="45">
        <f t="shared" si="317"/>
        <v>0</v>
      </c>
      <c r="T979" s="45">
        <f t="shared" si="317"/>
        <v>0</v>
      </c>
      <c r="U979" s="45">
        <f t="shared" si="319"/>
        <v>0</v>
      </c>
      <c r="V979" s="45">
        <f t="shared" si="320"/>
        <v>0</v>
      </c>
      <c r="W979" s="45">
        <f t="shared" si="321"/>
        <v>0</v>
      </c>
      <c r="X979" s="45">
        <f t="shared" si="322"/>
        <v>0</v>
      </c>
      <c r="Y979" s="45">
        <f t="shared" si="323"/>
        <v>0</v>
      </c>
      <c r="Z979" s="45">
        <f t="shared" si="324"/>
        <v>0</v>
      </c>
      <c r="AA979" s="45">
        <f t="shared" si="325"/>
        <v>0</v>
      </c>
      <c r="AB979" s="45">
        <f t="shared" si="326"/>
        <v>0</v>
      </c>
      <c r="AC979" s="45">
        <f t="shared" si="327"/>
        <v>0</v>
      </c>
      <c r="AD979" s="45">
        <f t="shared" si="328"/>
        <v>0</v>
      </c>
      <c r="AE979" s="45">
        <f t="shared" si="329"/>
        <v>0</v>
      </c>
      <c r="AF979" s="45">
        <f t="shared" si="330"/>
        <v>0</v>
      </c>
      <c r="AG979" s="45">
        <f t="shared" si="331"/>
        <v>0</v>
      </c>
      <c r="AH979" s="45">
        <f t="shared" si="332"/>
        <v>0</v>
      </c>
      <c r="AI979" s="45">
        <f t="shared" si="333"/>
        <v>0</v>
      </c>
      <c r="AJ979" s="45">
        <f t="shared" si="334"/>
        <v>0</v>
      </c>
      <c r="AK979" s="45">
        <f t="shared" si="335"/>
        <v>0</v>
      </c>
      <c r="AL979" s="45">
        <f t="shared" si="336"/>
        <v>0</v>
      </c>
      <c r="AM979" s="45">
        <f t="shared" si="337"/>
        <v>0</v>
      </c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</row>
    <row r="980" spans="1:63">
      <c r="A980" s="43"/>
      <c r="B980" s="43"/>
      <c r="C980" s="101"/>
      <c r="D980" s="101"/>
      <c r="E980" s="101"/>
      <c r="F980" s="102"/>
      <c r="G980" s="103"/>
      <c r="H980" s="102"/>
      <c r="I980" s="102"/>
      <c r="J980" s="102"/>
      <c r="K980" s="102"/>
      <c r="L980" s="102" t="e">
        <f>IF(J980="WAT",IF(I980="PS","Pumped Storage","Hydro"),VLOOKUP(J980,Instructions!$E$3:$F$42,2,FALSE))</f>
        <v>#N/A</v>
      </c>
      <c r="M980" s="104"/>
      <c r="N980" s="104"/>
      <c r="O980" s="105"/>
      <c r="P980" s="45"/>
      <c r="Q980" s="45"/>
      <c r="R980" s="45">
        <f t="shared" si="318"/>
        <v>0</v>
      </c>
      <c r="S980" s="45">
        <f t="shared" si="317"/>
        <v>0</v>
      </c>
      <c r="T980" s="45">
        <f t="shared" si="317"/>
        <v>0</v>
      </c>
      <c r="U980" s="45">
        <f t="shared" si="319"/>
        <v>0</v>
      </c>
      <c r="V980" s="45">
        <f t="shared" si="320"/>
        <v>0</v>
      </c>
      <c r="W980" s="45">
        <f t="shared" si="321"/>
        <v>0</v>
      </c>
      <c r="X980" s="45">
        <f t="shared" si="322"/>
        <v>0</v>
      </c>
      <c r="Y980" s="45">
        <f t="shared" si="323"/>
        <v>0</v>
      </c>
      <c r="Z980" s="45">
        <f t="shared" si="324"/>
        <v>0</v>
      </c>
      <c r="AA980" s="45">
        <f t="shared" si="325"/>
        <v>0</v>
      </c>
      <c r="AB980" s="45">
        <f t="shared" si="326"/>
        <v>0</v>
      </c>
      <c r="AC980" s="45">
        <f t="shared" si="327"/>
        <v>0</v>
      </c>
      <c r="AD980" s="45">
        <f t="shared" si="328"/>
        <v>0</v>
      </c>
      <c r="AE980" s="45">
        <f t="shared" si="329"/>
        <v>0</v>
      </c>
      <c r="AF980" s="45">
        <f t="shared" si="330"/>
        <v>0</v>
      </c>
      <c r="AG980" s="45">
        <f t="shared" si="331"/>
        <v>0</v>
      </c>
      <c r="AH980" s="45">
        <f t="shared" si="332"/>
        <v>0</v>
      </c>
      <c r="AI980" s="45">
        <f t="shared" si="333"/>
        <v>0</v>
      </c>
      <c r="AJ980" s="45">
        <f t="shared" si="334"/>
        <v>0</v>
      </c>
      <c r="AK980" s="45">
        <f t="shared" si="335"/>
        <v>0</v>
      </c>
      <c r="AL980" s="45">
        <f t="shared" si="336"/>
        <v>0</v>
      </c>
      <c r="AM980" s="45">
        <f t="shared" si="337"/>
        <v>0</v>
      </c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  <c r="BK980" s="45"/>
    </row>
    <row r="981" spans="1:63">
      <c r="A981" s="43"/>
      <c r="B981" s="43"/>
      <c r="C981" s="101"/>
      <c r="D981" s="101"/>
      <c r="E981" s="101"/>
      <c r="F981" s="102"/>
      <c r="G981" s="103"/>
      <c r="H981" s="102"/>
      <c r="I981" s="102"/>
      <c r="J981" s="102"/>
      <c r="K981" s="102"/>
      <c r="L981" s="102" t="e">
        <f>IF(J981="WAT",IF(I981="PS","Pumped Storage","Hydro"),VLOOKUP(J981,Instructions!$E$3:$F$42,2,FALSE))</f>
        <v>#N/A</v>
      </c>
      <c r="M981" s="104"/>
      <c r="N981" s="104"/>
      <c r="O981" s="105"/>
      <c r="P981" s="45"/>
      <c r="Q981" s="45"/>
      <c r="R981" s="45">
        <f t="shared" si="318"/>
        <v>0</v>
      </c>
      <c r="S981" s="45">
        <f t="shared" si="317"/>
        <v>0</v>
      </c>
      <c r="T981" s="45">
        <f t="shared" si="317"/>
        <v>0</v>
      </c>
      <c r="U981" s="45">
        <f t="shared" si="319"/>
        <v>0</v>
      </c>
      <c r="V981" s="45">
        <f t="shared" si="320"/>
        <v>0</v>
      </c>
      <c r="W981" s="45">
        <f t="shared" si="321"/>
        <v>0</v>
      </c>
      <c r="X981" s="45">
        <f t="shared" si="322"/>
        <v>0</v>
      </c>
      <c r="Y981" s="45">
        <f t="shared" si="323"/>
        <v>0</v>
      </c>
      <c r="Z981" s="45">
        <f t="shared" si="324"/>
        <v>0</v>
      </c>
      <c r="AA981" s="45">
        <f t="shared" si="325"/>
        <v>0</v>
      </c>
      <c r="AB981" s="45">
        <f t="shared" si="326"/>
        <v>0</v>
      </c>
      <c r="AC981" s="45">
        <f t="shared" si="327"/>
        <v>0</v>
      </c>
      <c r="AD981" s="45">
        <f t="shared" si="328"/>
        <v>0</v>
      </c>
      <c r="AE981" s="45">
        <f t="shared" si="329"/>
        <v>0</v>
      </c>
      <c r="AF981" s="45">
        <f t="shared" si="330"/>
        <v>0</v>
      </c>
      <c r="AG981" s="45">
        <f t="shared" si="331"/>
        <v>0</v>
      </c>
      <c r="AH981" s="45">
        <f t="shared" si="332"/>
        <v>0</v>
      </c>
      <c r="AI981" s="45">
        <f t="shared" si="333"/>
        <v>0</v>
      </c>
      <c r="AJ981" s="45">
        <f t="shared" si="334"/>
        <v>0</v>
      </c>
      <c r="AK981" s="45">
        <f t="shared" si="335"/>
        <v>0</v>
      </c>
      <c r="AL981" s="45">
        <f t="shared" si="336"/>
        <v>0</v>
      </c>
      <c r="AM981" s="45">
        <f t="shared" si="337"/>
        <v>0</v>
      </c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  <c r="BF981" s="45"/>
      <c r="BG981" s="45"/>
      <c r="BH981" s="45"/>
      <c r="BI981" s="45"/>
      <c r="BJ981" s="45"/>
      <c r="BK981" s="45"/>
    </row>
    <row r="982" spans="1:63">
      <c r="A982" s="43"/>
      <c r="B982" s="43"/>
      <c r="C982" s="101"/>
      <c r="D982" s="101"/>
      <c r="E982" s="101"/>
      <c r="F982" s="102"/>
      <c r="G982" s="103"/>
      <c r="H982" s="102"/>
      <c r="I982" s="102"/>
      <c r="J982" s="102"/>
      <c r="K982" s="102"/>
      <c r="L982" s="102" t="e">
        <f>IF(J982="WAT",IF(I982="PS","Pumped Storage","Hydro"),VLOOKUP(J982,Instructions!$E$3:$F$42,2,FALSE))</f>
        <v>#N/A</v>
      </c>
      <c r="M982" s="104"/>
      <c r="N982" s="104"/>
      <c r="O982" s="105"/>
      <c r="P982" s="45"/>
      <c r="Q982" s="45"/>
      <c r="R982" s="45">
        <f t="shared" si="318"/>
        <v>0</v>
      </c>
      <c r="S982" s="45">
        <f t="shared" si="317"/>
        <v>0</v>
      </c>
      <c r="T982" s="45">
        <f t="shared" si="317"/>
        <v>0</v>
      </c>
      <c r="U982" s="45">
        <f t="shared" si="319"/>
        <v>0</v>
      </c>
      <c r="V982" s="45">
        <f t="shared" si="320"/>
        <v>0</v>
      </c>
      <c r="W982" s="45">
        <f t="shared" si="321"/>
        <v>0</v>
      </c>
      <c r="X982" s="45">
        <f t="shared" si="322"/>
        <v>0</v>
      </c>
      <c r="Y982" s="45">
        <f t="shared" si="323"/>
        <v>0</v>
      </c>
      <c r="Z982" s="45">
        <f t="shared" si="324"/>
        <v>0</v>
      </c>
      <c r="AA982" s="45">
        <f t="shared" si="325"/>
        <v>0</v>
      </c>
      <c r="AB982" s="45">
        <f t="shared" si="326"/>
        <v>0</v>
      </c>
      <c r="AC982" s="45">
        <f t="shared" si="327"/>
        <v>0</v>
      </c>
      <c r="AD982" s="45">
        <f t="shared" si="328"/>
        <v>0</v>
      </c>
      <c r="AE982" s="45">
        <f t="shared" si="329"/>
        <v>0</v>
      </c>
      <c r="AF982" s="45">
        <f t="shared" si="330"/>
        <v>0</v>
      </c>
      <c r="AG982" s="45">
        <f t="shared" si="331"/>
        <v>0</v>
      </c>
      <c r="AH982" s="45">
        <f t="shared" si="332"/>
        <v>0</v>
      </c>
      <c r="AI982" s="45">
        <f t="shared" si="333"/>
        <v>0</v>
      </c>
      <c r="AJ982" s="45">
        <f t="shared" si="334"/>
        <v>0</v>
      </c>
      <c r="AK982" s="45">
        <f t="shared" si="335"/>
        <v>0</v>
      </c>
      <c r="AL982" s="45">
        <f t="shared" si="336"/>
        <v>0</v>
      </c>
      <c r="AM982" s="45">
        <f t="shared" si="337"/>
        <v>0</v>
      </c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  <c r="BF982" s="45"/>
      <c r="BG982" s="45"/>
      <c r="BH982" s="45"/>
      <c r="BI982" s="45"/>
      <c r="BJ982" s="45"/>
      <c r="BK982" s="45"/>
    </row>
    <row r="983" spans="1:63">
      <c r="A983" s="43"/>
      <c r="B983" s="43"/>
      <c r="C983" s="101"/>
      <c r="D983" s="101"/>
      <c r="E983" s="101"/>
      <c r="F983" s="102"/>
      <c r="G983" s="103"/>
      <c r="H983" s="102"/>
      <c r="I983" s="102"/>
      <c r="J983" s="102"/>
      <c r="K983" s="102"/>
      <c r="L983" s="102" t="e">
        <f>IF(J983="WAT",IF(I983="PS","Pumped Storage","Hydro"),VLOOKUP(J983,Instructions!$E$3:$F$42,2,FALSE))</f>
        <v>#N/A</v>
      </c>
      <c r="M983" s="104"/>
      <c r="N983" s="104"/>
      <c r="O983" s="105"/>
      <c r="P983" s="45"/>
      <c r="Q983" s="45"/>
      <c r="R983" s="45">
        <f t="shared" si="318"/>
        <v>0</v>
      </c>
      <c r="S983" s="45">
        <f t="shared" ref="S983:T1002" si="338">R983</f>
        <v>0</v>
      </c>
      <c r="T983" s="45">
        <f t="shared" si="338"/>
        <v>0</v>
      </c>
      <c r="U983" s="45">
        <f t="shared" si="319"/>
        <v>0</v>
      </c>
      <c r="V983" s="45">
        <f t="shared" si="320"/>
        <v>0</v>
      </c>
      <c r="W983" s="45">
        <f t="shared" si="321"/>
        <v>0</v>
      </c>
      <c r="X983" s="45">
        <f t="shared" si="322"/>
        <v>0</v>
      </c>
      <c r="Y983" s="45">
        <f t="shared" si="323"/>
        <v>0</v>
      </c>
      <c r="Z983" s="45">
        <f t="shared" si="324"/>
        <v>0</v>
      </c>
      <c r="AA983" s="45">
        <f t="shared" si="325"/>
        <v>0</v>
      </c>
      <c r="AB983" s="45">
        <f t="shared" si="326"/>
        <v>0</v>
      </c>
      <c r="AC983" s="45">
        <f t="shared" si="327"/>
        <v>0</v>
      </c>
      <c r="AD983" s="45">
        <f t="shared" si="328"/>
        <v>0</v>
      </c>
      <c r="AE983" s="45">
        <f t="shared" si="329"/>
        <v>0</v>
      </c>
      <c r="AF983" s="45">
        <f t="shared" si="330"/>
        <v>0</v>
      </c>
      <c r="AG983" s="45">
        <f t="shared" si="331"/>
        <v>0</v>
      </c>
      <c r="AH983" s="45">
        <f t="shared" si="332"/>
        <v>0</v>
      </c>
      <c r="AI983" s="45">
        <f t="shared" si="333"/>
        <v>0</v>
      </c>
      <c r="AJ983" s="45">
        <f t="shared" si="334"/>
        <v>0</v>
      </c>
      <c r="AK983" s="45">
        <f t="shared" si="335"/>
        <v>0</v>
      </c>
      <c r="AL983" s="45">
        <f t="shared" si="336"/>
        <v>0</v>
      </c>
      <c r="AM983" s="45">
        <f t="shared" si="337"/>
        <v>0</v>
      </c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</row>
    <row r="984" spans="1:63">
      <c r="A984" s="43"/>
      <c r="B984" s="43"/>
      <c r="C984" s="101"/>
      <c r="D984" s="101"/>
      <c r="E984" s="101"/>
      <c r="F984" s="102"/>
      <c r="G984" s="103"/>
      <c r="H984" s="102"/>
      <c r="I984" s="102"/>
      <c r="J984" s="102"/>
      <c r="K984" s="102"/>
      <c r="L984" s="102" t="e">
        <f>IF(J984="WAT",IF(I984="PS","Pumped Storage","Hydro"),VLOOKUP(J984,Instructions!$E$3:$F$42,2,FALSE))</f>
        <v>#N/A</v>
      </c>
      <c r="M984" s="104"/>
      <c r="N984" s="104"/>
      <c r="O984" s="105"/>
      <c r="P984" s="45"/>
      <c r="Q984" s="45"/>
      <c r="R984" s="45">
        <f t="shared" si="318"/>
        <v>0</v>
      </c>
      <c r="S984" s="45">
        <f t="shared" si="338"/>
        <v>0</v>
      </c>
      <c r="T984" s="45">
        <f t="shared" si="338"/>
        <v>0</v>
      </c>
      <c r="U984" s="45">
        <f t="shared" si="319"/>
        <v>0</v>
      </c>
      <c r="V984" s="45">
        <f t="shared" si="320"/>
        <v>0</v>
      </c>
      <c r="W984" s="45">
        <f t="shared" si="321"/>
        <v>0</v>
      </c>
      <c r="X984" s="45">
        <f t="shared" si="322"/>
        <v>0</v>
      </c>
      <c r="Y984" s="45">
        <f t="shared" si="323"/>
        <v>0</v>
      </c>
      <c r="Z984" s="45">
        <f t="shared" si="324"/>
        <v>0</v>
      </c>
      <c r="AA984" s="45">
        <f t="shared" si="325"/>
        <v>0</v>
      </c>
      <c r="AB984" s="45">
        <f t="shared" si="326"/>
        <v>0</v>
      </c>
      <c r="AC984" s="45">
        <f t="shared" si="327"/>
        <v>0</v>
      </c>
      <c r="AD984" s="45">
        <f t="shared" si="328"/>
        <v>0</v>
      </c>
      <c r="AE984" s="45">
        <f t="shared" si="329"/>
        <v>0</v>
      </c>
      <c r="AF984" s="45">
        <f t="shared" si="330"/>
        <v>0</v>
      </c>
      <c r="AG984" s="45">
        <f t="shared" si="331"/>
        <v>0</v>
      </c>
      <c r="AH984" s="45">
        <f t="shared" si="332"/>
        <v>0</v>
      </c>
      <c r="AI984" s="45">
        <f t="shared" si="333"/>
        <v>0</v>
      </c>
      <c r="AJ984" s="45">
        <f t="shared" si="334"/>
        <v>0</v>
      </c>
      <c r="AK984" s="45">
        <f t="shared" si="335"/>
        <v>0</v>
      </c>
      <c r="AL984" s="45">
        <f t="shared" si="336"/>
        <v>0</v>
      </c>
      <c r="AM984" s="45">
        <f t="shared" si="337"/>
        <v>0</v>
      </c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  <c r="BF984" s="45"/>
      <c r="BG984" s="45"/>
      <c r="BH984" s="45"/>
      <c r="BI984" s="45"/>
      <c r="BJ984" s="45"/>
      <c r="BK984" s="45"/>
    </row>
    <row r="985" spans="1:63">
      <c r="A985" s="43"/>
      <c r="B985" s="43"/>
      <c r="C985" s="101"/>
      <c r="D985" s="101"/>
      <c r="E985" s="101"/>
      <c r="F985" s="102"/>
      <c r="G985" s="103"/>
      <c r="H985" s="102"/>
      <c r="I985" s="102"/>
      <c r="J985" s="102"/>
      <c r="K985" s="102"/>
      <c r="L985" s="102" t="e">
        <f>IF(J985="WAT",IF(I985="PS","Pumped Storage","Hydro"),VLOOKUP(J985,Instructions!$E$3:$F$42,2,FALSE))</f>
        <v>#N/A</v>
      </c>
      <c r="M985" s="104"/>
      <c r="N985" s="104"/>
      <c r="O985" s="105"/>
      <c r="P985" s="45"/>
      <c r="Q985" s="45"/>
      <c r="R985" s="45">
        <f t="shared" si="318"/>
        <v>0</v>
      </c>
      <c r="S985" s="45">
        <f t="shared" si="338"/>
        <v>0</v>
      </c>
      <c r="T985" s="45">
        <f t="shared" si="338"/>
        <v>0</v>
      </c>
      <c r="U985" s="45">
        <f t="shared" si="319"/>
        <v>0</v>
      </c>
      <c r="V985" s="45">
        <f t="shared" si="320"/>
        <v>0</v>
      </c>
      <c r="W985" s="45">
        <f t="shared" si="321"/>
        <v>0</v>
      </c>
      <c r="X985" s="45">
        <f t="shared" si="322"/>
        <v>0</v>
      </c>
      <c r="Y985" s="45">
        <f t="shared" si="323"/>
        <v>0</v>
      </c>
      <c r="Z985" s="45">
        <f t="shared" si="324"/>
        <v>0</v>
      </c>
      <c r="AA985" s="45">
        <f t="shared" si="325"/>
        <v>0</v>
      </c>
      <c r="AB985" s="45">
        <f t="shared" si="326"/>
        <v>0</v>
      </c>
      <c r="AC985" s="45">
        <f t="shared" si="327"/>
        <v>0</v>
      </c>
      <c r="AD985" s="45">
        <f t="shared" si="328"/>
        <v>0</v>
      </c>
      <c r="AE985" s="45">
        <f t="shared" si="329"/>
        <v>0</v>
      </c>
      <c r="AF985" s="45">
        <f t="shared" si="330"/>
        <v>0</v>
      </c>
      <c r="AG985" s="45">
        <f t="shared" si="331"/>
        <v>0</v>
      </c>
      <c r="AH985" s="45">
        <f t="shared" si="332"/>
        <v>0</v>
      </c>
      <c r="AI985" s="45">
        <f t="shared" si="333"/>
        <v>0</v>
      </c>
      <c r="AJ985" s="45">
        <f t="shared" si="334"/>
        <v>0</v>
      </c>
      <c r="AK985" s="45">
        <f t="shared" si="335"/>
        <v>0</v>
      </c>
      <c r="AL985" s="45">
        <f t="shared" si="336"/>
        <v>0</v>
      </c>
      <c r="AM985" s="45">
        <f t="shared" si="337"/>
        <v>0</v>
      </c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  <c r="BF985" s="45"/>
      <c r="BG985" s="45"/>
      <c r="BH985" s="45"/>
      <c r="BI985" s="45"/>
      <c r="BJ985" s="45"/>
      <c r="BK985" s="45"/>
    </row>
    <row r="986" spans="1:63">
      <c r="A986" s="43"/>
      <c r="B986" s="43"/>
      <c r="C986" s="101"/>
      <c r="D986" s="101"/>
      <c r="E986" s="101"/>
      <c r="F986" s="102"/>
      <c r="G986" s="103"/>
      <c r="H986" s="102"/>
      <c r="I986" s="102"/>
      <c r="J986" s="102"/>
      <c r="K986" s="102"/>
      <c r="L986" s="102" t="e">
        <f>IF(J986="WAT",IF(I986="PS","Pumped Storage","Hydro"),VLOOKUP(J986,Instructions!$E$3:$F$42,2,FALSE))</f>
        <v>#N/A</v>
      </c>
      <c r="M986" s="104"/>
      <c r="N986" s="104"/>
      <c r="O986" s="105"/>
      <c r="P986" s="45"/>
      <c r="Q986" s="45"/>
      <c r="R986" s="45">
        <f t="shared" si="318"/>
        <v>0</v>
      </c>
      <c r="S986" s="45">
        <f t="shared" si="338"/>
        <v>0</v>
      </c>
      <c r="T986" s="45">
        <f t="shared" si="338"/>
        <v>0</v>
      </c>
      <c r="U986" s="45">
        <f t="shared" si="319"/>
        <v>0</v>
      </c>
      <c r="V986" s="45">
        <f t="shared" si="320"/>
        <v>0</v>
      </c>
      <c r="W986" s="45">
        <f t="shared" si="321"/>
        <v>0</v>
      </c>
      <c r="X986" s="45">
        <f t="shared" si="322"/>
        <v>0</v>
      </c>
      <c r="Y986" s="45">
        <f t="shared" si="323"/>
        <v>0</v>
      </c>
      <c r="Z986" s="45">
        <f t="shared" si="324"/>
        <v>0</v>
      </c>
      <c r="AA986" s="45">
        <f t="shared" si="325"/>
        <v>0</v>
      </c>
      <c r="AB986" s="45">
        <f t="shared" si="326"/>
        <v>0</v>
      </c>
      <c r="AC986" s="45">
        <f t="shared" si="327"/>
        <v>0</v>
      </c>
      <c r="AD986" s="45">
        <f t="shared" si="328"/>
        <v>0</v>
      </c>
      <c r="AE986" s="45">
        <f t="shared" si="329"/>
        <v>0</v>
      </c>
      <c r="AF986" s="45">
        <f t="shared" si="330"/>
        <v>0</v>
      </c>
      <c r="AG986" s="45">
        <f t="shared" si="331"/>
        <v>0</v>
      </c>
      <c r="AH986" s="45">
        <f t="shared" si="332"/>
        <v>0</v>
      </c>
      <c r="AI986" s="45">
        <f t="shared" si="333"/>
        <v>0</v>
      </c>
      <c r="AJ986" s="45">
        <f t="shared" si="334"/>
        <v>0</v>
      </c>
      <c r="AK986" s="45">
        <f t="shared" si="335"/>
        <v>0</v>
      </c>
      <c r="AL986" s="45">
        <f t="shared" si="336"/>
        <v>0</v>
      </c>
      <c r="AM986" s="45">
        <f t="shared" si="337"/>
        <v>0</v>
      </c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</row>
    <row r="987" spans="1:63">
      <c r="A987" s="43"/>
      <c r="B987" s="43"/>
      <c r="C987" s="101"/>
      <c r="D987" s="101"/>
      <c r="E987" s="101"/>
      <c r="F987" s="102"/>
      <c r="G987" s="103"/>
      <c r="H987" s="102"/>
      <c r="I987" s="102"/>
      <c r="J987" s="102"/>
      <c r="K987" s="102"/>
      <c r="L987" s="102" t="e">
        <f>IF(J987="WAT",IF(I987="PS","Pumped Storage","Hydro"),VLOOKUP(J987,Instructions!$E$3:$F$42,2,FALSE))</f>
        <v>#N/A</v>
      </c>
      <c r="M987" s="104"/>
      <c r="N987" s="104"/>
      <c r="O987" s="105"/>
      <c r="P987" s="45"/>
      <c r="Q987" s="45"/>
      <c r="R987" s="45">
        <f t="shared" si="318"/>
        <v>0</v>
      </c>
      <c r="S987" s="45">
        <f t="shared" si="338"/>
        <v>0</v>
      </c>
      <c r="T987" s="45">
        <f t="shared" si="338"/>
        <v>0</v>
      </c>
      <c r="U987" s="45">
        <f t="shared" si="319"/>
        <v>0</v>
      </c>
      <c r="V987" s="45">
        <f t="shared" si="320"/>
        <v>0</v>
      </c>
      <c r="W987" s="45">
        <f t="shared" si="321"/>
        <v>0</v>
      </c>
      <c r="X987" s="45">
        <f t="shared" si="322"/>
        <v>0</v>
      </c>
      <c r="Y987" s="45">
        <f t="shared" si="323"/>
        <v>0</v>
      </c>
      <c r="Z987" s="45">
        <f t="shared" si="324"/>
        <v>0</v>
      </c>
      <c r="AA987" s="45">
        <f t="shared" si="325"/>
        <v>0</v>
      </c>
      <c r="AB987" s="45">
        <f t="shared" si="326"/>
        <v>0</v>
      </c>
      <c r="AC987" s="45">
        <f t="shared" si="327"/>
        <v>0</v>
      </c>
      <c r="AD987" s="45">
        <f t="shared" si="328"/>
        <v>0</v>
      </c>
      <c r="AE987" s="45">
        <f t="shared" si="329"/>
        <v>0</v>
      </c>
      <c r="AF987" s="45">
        <f t="shared" si="330"/>
        <v>0</v>
      </c>
      <c r="AG987" s="45">
        <f t="shared" si="331"/>
        <v>0</v>
      </c>
      <c r="AH987" s="45">
        <f t="shared" si="332"/>
        <v>0</v>
      </c>
      <c r="AI987" s="45">
        <f t="shared" si="333"/>
        <v>0</v>
      </c>
      <c r="AJ987" s="45">
        <f t="shared" si="334"/>
        <v>0</v>
      </c>
      <c r="AK987" s="45">
        <f t="shared" si="335"/>
        <v>0</v>
      </c>
      <c r="AL987" s="45">
        <f t="shared" si="336"/>
        <v>0</v>
      </c>
      <c r="AM987" s="45">
        <f t="shared" si="337"/>
        <v>0</v>
      </c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  <c r="BF987" s="45"/>
      <c r="BG987" s="45"/>
      <c r="BH987" s="45"/>
      <c r="BI987" s="45"/>
      <c r="BJ987" s="45"/>
      <c r="BK987" s="45"/>
    </row>
    <row r="988" spans="1:63">
      <c r="A988" s="43"/>
      <c r="B988" s="43"/>
      <c r="C988" s="101"/>
      <c r="D988" s="101"/>
      <c r="E988" s="101"/>
      <c r="F988" s="102"/>
      <c r="G988" s="103"/>
      <c r="H988" s="102"/>
      <c r="I988" s="102"/>
      <c r="J988" s="102"/>
      <c r="K988" s="102"/>
      <c r="L988" s="102" t="e">
        <f>IF(J988="WAT",IF(I988="PS","Pumped Storage","Hydro"),VLOOKUP(J988,Instructions!$E$3:$F$42,2,FALSE))</f>
        <v>#N/A</v>
      </c>
      <c r="M988" s="104"/>
      <c r="N988" s="104"/>
      <c r="O988" s="105"/>
      <c r="P988" s="45"/>
      <c r="Q988" s="45"/>
      <c r="R988" s="45">
        <f t="shared" si="318"/>
        <v>0</v>
      </c>
      <c r="S988" s="45">
        <f t="shared" si="338"/>
        <v>0</v>
      </c>
      <c r="T988" s="45">
        <f t="shared" si="338"/>
        <v>0</v>
      </c>
      <c r="U988" s="45">
        <f t="shared" si="319"/>
        <v>0</v>
      </c>
      <c r="V988" s="45">
        <f t="shared" si="320"/>
        <v>0</v>
      </c>
      <c r="W988" s="45">
        <f t="shared" si="321"/>
        <v>0</v>
      </c>
      <c r="X988" s="45">
        <f t="shared" si="322"/>
        <v>0</v>
      </c>
      <c r="Y988" s="45">
        <f t="shared" si="323"/>
        <v>0</v>
      </c>
      <c r="Z988" s="45">
        <f t="shared" si="324"/>
        <v>0</v>
      </c>
      <c r="AA988" s="45">
        <f t="shared" si="325"/>
        <v>0</v>
      </c>
      <c r="AB988" s="45">
        <f t="shared" si="326"/>
        <v>0</v>
      </c>
      <c r="AC988" s="45">
        <f t="shared" si="327"/>
        <v>0</v>
      </c>
      <c r="AD988" s="45">
        <f t="shared" si="328"/>
        <v>0</v>
      </c>
      <c r="AE988" s="45">
        <f t="shared" si="329"/>
        <v>0</v>
      </c>
      <c r="AF988" s="45">
        <f t="shared" si="330"/>
        <v>0</v>
      </c>
      <c r="AG988" s="45">
        <f t="shared" si="331"/>
        <v>0</v>
      </c>
      <c r="AH988" s="45">
        <f t="shared" si="332"/>
        <v>0</v>
      </c>
      <c r="AI988" s="45">
        <f t="shared" si="333"/>
        <v>0</v>
      </c>
      <c r="AJ988" s="45">
        <f t="shared" si="334"/>
        <v>0</v>
      </c>
      <c r="AK988" s="45">
        <f t="shared" si="335"/>
        <v>0</v>
      </c>
      <c r="AL988" s="45">
        <f t="shared" si="336"/>
        <v>0</v>
      </c>
      <c r="AM988" s="45">
        <f t="shared" si="337"/>
        <v>0</v>
      </c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  <c r="BF988" s="45"/>
      <c r="BG988" s="45"/>
      <c r="BH988" s="45"/>
      <c r="BI988" s="45"/>
      <c r="BJ988" s="45"/>
      <c r="BK988" s="45"/>
    </row>
    <row r="989" spans="1:63">
      <c r="A989" s="43"/>
      <c r="B989" s="43"/>
      <c r="C989" s="101"/>
      <c r="D989" s="101"/>
      <c r="E989" s="101"/>
      <c r="F989" s="102"/>
      <c r="G989" s="103"/>
      <c r="H989" s="102"/>
      <c r="I989" s="102"/>
      <c r="J989" s="102"/>
      <c r="K989" s="102"/>
      <c r="L989" s="102" t="e">
        <f>IF(J989="WAT",IF(I989="PS","Pumped Storage","Hydro"),VLOOKUP(J989,Instructions!$E$3:$F$42,2,FALSE))</f>
        <v>#N/A</v>
      </c>
      <c r="M989" s="104"/>
      <c r="N989" s="104"/>
      <c r="O989" s="105"/>
      <c r="P989" s="45"/>
      <c r="Q989" s="45"/>
      <c r="R989" s="45">
        <f t="shared" si="318"/>
        <v>0</v>
      </c>
      <c r="S989" s="45">
        <f t="shared" si="338"/>
        <v>0</v>
      </c>
      <c r="T989" s="45">
        <f t="shared" si="338"/>
        <v>0</v>
      </c>
      <c r="U989" s="45">
        <f t="shared" si="319"/>
        <v>0</v>
      </c>
      <c r="V989" s="45">
        <f t="shared" si="320"/>
        <v>0</v>
      </c>
      <c r="W989" s="45">
        <f t="shared" si="321"/>
        <v>0</v>
      </c>
      <c r="X989" s="45">
        <f t="shared" si="322"/>
        <v>0</v>
      </c>
      <c r="Y989" s="45">
        <f t="shared" si="323"/>
        <v>0</v>
      </c>
      <c r="Z989" s="45">
        <f t="shared" si="324"/>
        <v>0</v>
      </c>
      <c r="AA989" s="45">
        <f t="shared" si="325"/>
        <v>0</v>
      </c>
      <c r="AB989" s="45">
        <f t="shared" si="326"/>
        <v>0</v>
      </c>
      <c r="AC989" s="45">
        <f t="shared" si="327"/>
        <v>0</v>
      </c>
      <c r="AD989" s="45">
        <f t="shared" si="328"/>
        <v>0</v>
      </c>
      <c r="AE989" s="45">
        <f t="shared" si="329"/>
        <v>0</v>
      </c>
      <c r="AF989" s="45">
        <f t="shared" si="330"/>
        <v>0</v>
      </c>
      <c r="AG989" s="45">
        <f t="shared" si="331"/>
        <v>0</v>
      </c>
      <c r="AH989" s="45">
        <f t="shared" si="332"/>
        <v>0</v>
      </c>
      <c r="AI989" s="45">
        <f t="shared" si="333"/>
        <v>0</v>
      </c>
      <c r="AJ989" s="45">
        <f t="shared" si="334"/>
        <v>0</v>
      </c>
      <c r="AK989" s="45">
        <f t="shared" si="335"/>
        <v>0</v>
      </c>
      <c r="AL989" s="45">
        <f t="shared" si="336"/>
        <v>0</v>
      </c>
      <c r="AM989" s="45">
        <f t="shared" si="337"/>
        <v>0</v>
      </c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  <c r="BK989" s="45"/>
    </row>
    <row r="990" spans="1:63">
      <c r="A990" s="43"/>
      <c r="B990" s="43"/>
      <c r="C990" s="101"/>
      <c r="D990" s="101"/>
      <c r="E990" s="101"/>
      <c r="F990" s="102"/>
      <c r="G990" s="103"/>
      <c r="H990" s="102"/>
      <c r="I990" s="102"/>
      <c r="J990" s="102"/>
      <c r="K990" s="102"/>
      <c r="L990" s="102" t="e">
        <f>IF(J990="WAT",IF(I990="PS","Pumped Storage","Hydro"),VLOOKUP(J990,Instructions!$E$3:$F$42,2,FALSE))</f>
        <v>#N/A</v>
      </c>
      <c r="M990" s="104"/>
      <c r="N990" s="104"/>
      <c r="O990" s="105"/>
      <c r="P990" s="45"/>
      <c r="Q990" s="45"/>
      <c r="R990" s="45">
        <f t="shared" si="318"/>
        <v>0</v>
      </c>
      <c r="S990" s="45">
        <f t="shared" si="338"/>
        <v>0</v>
      </c>
      <c r="T990" s="45">
        <f t="shared" si="338"/>
        <v>0</v>
      </c>
      <c r="U990" s="45">
        <f t="shared" si="319"/>
        <v>0</v>
      </c>
      <c r="V990" s="45">
        <f t="shared" si="320"/>
        <v>0</v>
      </c>
      <c r="W990" s="45">
        <f t="shared" si="321"/>
        <v>0</v>
      </c>
      <c r="X990" s="45">
        <f t="shared" si="322"/>
        <v>0</v>
      </c>
      <c r="Y990" s="45">
        <f t="shared" si="323"/>
        <v>0</v>
      </c>
      <c r="Z990" s="45">
        <f t="shared" si="324"/>
        <v>0</v>
      </c>
      <c r="AA990" s="45">
        <f t="shared" si="325"/>
        <v>0</v>
      </c>
      <c r="AB990" s="45">
        <f t="shared" si="326"/>
        <v>0</v>
      </c>
      <c r="AC990" s="45">
        <f t="shared" si="327"/>
        <v>0</v>
      </c>
      <c r="AD990" s="45">
        <f t="shared" si="328"/>
        <v>0</v>
      </c>
      <c r="AE990" s="45">
        <f t="shared" si="329"/>
        <v>0</v>
      </c>
      <c r="AF990" s="45">
        <f t="shared" si="330"/>
        <v>0</v>
      </c>
      <c r="AG990" s="45">
        <f t="shared" si="331"/>
        <v>0</v>
      </c>
      <c r="AH990" s="45">
        <f t="shared" si="332"/>
        <v>0</v>
      </c>
      <c r="AI990" s="45">
        <f t="shared" si="333"/>
        <v>0</v>
      </c>
      <c r="AJ990" s="45">
        <f t="shared" si="334"/>
        <v>0</v>
      </c>
      <c r="AK990" s="45">
        <f t="shared" si="335"/>
        <v>0</v>
      </c>
      <c r="AL990" s="45">
        <f t="shared" si="336"/>
        <v>0</v>
      </c>
      <c r="AM990" s="45">
        <f t="shared" si="337"/>
        <v>0</v>
      </c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  <c r="BK990" s="45"/>
    </row>
    <row r="991" spans="1:63">
      <c r="A991" s="43"/>
      <c r="B991" s="43"/>
      <c r="C991" s="101"/>
      <c r="D991" s="101"/>
      <c r="E991" s="101"/>
      <c r="F991" s="102"/>
      <c r="G991" s="103"/>
      <c r="H991" s="102"/>
      <c r="I991" s="102"/>
      <c r="J991" s="102"/>
      <c r="K991" s="102"/>
      <c r="L991" s="102" t="e">
        <f>IF(J991="WAT",IF(I991="PS","Pumped Storage","Hydro"),VLOOKUP(J991,Instructions!$E$3:$F$42,2,FALSE))</f>
        <v>#N/A</v>
      </c>
      <c r="M991" s="104"/>
      <c r="N991" s="104"/>
      <c r="O991" s="105"/>
      <c r="P991" s="45"/>
      <c r="Q991" s="45"/>
      <c r="R991" s="45">
        <f t="shared" si="318"/>
        <v>0</v>
      </c>
      <c r="S991" s="45">
        <f t="shared" si="338"/>
        <v>0</v>
      </c>
      <c r="T991" s="45">
        <f t="shared" si="338"/>
        <v>0</v>
      </c>
      <c r="U991" s="45">
        <f t="shared" si="319"/>
        <v>0</v>
      </c>
      <c r="V991" s="45">
        <f t="shared" si="320"/>
        <v>0</v>
      </c>
      <c r="W991" s="45">
        <f t="shared" si="321"/>
        <v>0</v>
      </c>
      <c r="X991" s="45">
        <f t="shared" si="322"/>
        <v>0</v>
      </c>
      <c r="Y991" s="45">
        <f t="shared" si="323"/>
        <v>0</v>
      </c>
      <c r="Z991" s="45">
        <f t="shared" si="324"/>
        <v>0</v>
      </c>
      <c r="AA991" s="45">
        <f t="shared" si="325"/>
        <v>0</v>
      </c>
      <c r="AB991" s="45">
        <f t="shared" si="326"/>
        <v>0</v>
      </c>
      <c r="AC991" s="45">
        <f t="shared" si="327"/>
        <v>0</v>
      </c>
      <c r="AD991" s="45">
        <f t="shared" si="328"/>
        <v>0</v>
      </c>
      <c r="AE991" s="45">
        <f t="shared" si="329"/>
        <v>0</v>
      </c>
      <c r="AF991" s="45">
        <f t="shared" si="330"/>
        <v>0</v>
      </c>
      <c r="AG991" s="45">
        <f t="shared" si="331"/>
        <v>0</v>
      </c>
      <c r="AH991" s="45">
        <f t="shared" si="332"/>
        <v>0</v>
      </c>
      <c r="AI991" s="45">
        <f t="shared" si="333"/>
        <v>0</v>
      </c>
      <c r="AJ991" s="45">
        <f t="shared" si="334"/>
        <v>0</v>
      </c>
      <c r="AK991" s="45">
        <f t="shared" si="335"/>
        <v>0</v>
      </c>
      <c r="AL991" s="45">
        <f t="shared" si="336"/>
        <v>0</v>
      </c>
      <c r="AM991" s="45">
        <f t="shared" si="337"/>
        <v>0</v>
      </c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  <c r="BF991" s="45"/>
      <c r="BG991" s="45"/>
      <c r="BH991" s="45"/>
      <c r="BI991" s="45"/>
      <c r="BJ991" s="45"/>
      <c r="BK991" s="45"/>
    </row>
    <row r="992" spans="1:63">
      <c r="A992" s="43"/>
      <c r="B992" s="43"/>
      <c r="C992" s="101"/>
      <c r="D992" s="101"/>
      <c r="E992" s="101"/>
      <c r="F992" s="102"/>
      <c r="G992" s="103"/>
      <c r="H992" s="102"/>
      <c r="I992" s="102"/>
      <c r="J992" s="102"/>
      <c r="K992" s="102"/>
      <c r="L992" s="102" t="e">
        <f>IF(J992="WAT",IF(I992="PS","Pumped Storage","Hydro"),VLOOKUP(J992,Instructions!$E$3:$F$42,2,FALSE))</f>
        <v>#N/A</v>
      </c>
      <c r="M992" s="104"/>
      <c r="N992" s="104"/>
      <c r="O992" s="105"/>
      <c r="P992" s="45"/>
      <c r="Q992" s="45"/>
      <c r="R992" s="45">
        <f t="shared" si="318"/>
        <v>0</v>
      </c>
      <c r="S992" s="45">
        <f t="shared" si="338"/>
        <v>0</v>
      </c>
      <c r="T992" s="45">
        <f t="shared" si="338"/>
        <v>0</v>
      </c>
      <c r="U992" s="45">
        <f t="shared" si="319"/>
        <v>0</v>
      </c>
      <c r="V992" s="45">
        <f t="shared" si="320"/>
        <v>0</v>
      </c>
      <c r="W992" s="45">
        <f t="shared" si="321"/>
        <v>0</v>
      </c>
      <c r="X992" s="45">
        <f t="shared" si="322"/>
        <v>0</v>
      </c>
      <c r="Y992" s="45">
        <f t="shared" si="323"/>
        <v>0</v>
      </c>
      <c r="Z992" s="45">
        <f t="shared" si="324"/>
        <v>0</v>
      </c>
      <c r="AA992" s="45">
        <f t="shared" si="325"/>
        <v>0</v>
      </c>
      <c r="AB992" s="45">
        <f t="shared" si="326"/>
        <v>0</v>
      </c>
      <c r="AC992" s="45">
        <f t="shared" si="327"/>
        <v>0</v>
      </c>
      <c r="AD992" s="45">
        <f t="shared" si="328"/>
        <v>0</v>
      </c>
      <c r="AE992" s="45">
        <f t="shared" si="329"/>
        <v>0</v>
      </c>
      <c r="AF992" s="45">
        <f t="shared" si="330"/>
        <v>0</v>
      </c>
      <c r="AG992" s="45">
        <f t="shared" si="331"/>
        <v>0</v>
      </c>
      <c r="AH992" s="45">
        <f t="shared" si="332"/>
        <v>0</v>
      </c>
      <c r="AI992" s="45">
        <f t="shared" si="333"/>
        <v>0</v>
      </c>
      <c r="AJ992" s="45">
        <f t="shared" si="334"/>
        <v>0</v>
      </c>
      <c r="AK992" s="45">
        <f t="shared" si="335"/>
        <v>0</v>
      </c>
      <c r="AL992" s="45">
        <f t="shared" si="336"/>
        <v>0</v>
      </c>
      <c r="AM992" s="45">
        <f t="shared" si="337"/>
        <v>0</v>
      </c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  <c r="BF992" s="45"/>
      <c r="BG992" s="45"/>
      <c r="BH992" s="45"/>
      <c r="BI992" s="45"/>
      <c r="BJ992" s="45"/>
      <c r="BK992" s="45"/>
    </row>
    <row r="993" spans="1:63">
      <c r="A993" s="43"/>
      <c r="B993" s="43"/>
      <c r="C993" s="101"/>
      <c r="D993" s="101"/>
      <c r="E993" s="101"/>
      <c r="F993" s="102"/>
      <c r="G993" s="103"/>
      <c r="H993" s="102"/>
      <c r="I993" s="102"/>
      <c r="J993" s="102"/>
      <c r="K993" s="102"/>
      <c r="L993" s="102" t="e">
        <f>IF(J993="WAT",IF(I993="PS","Pumped Storage","Hydro"),VLOOKUP(J993,Instructions!$E$3:$F$42,2,FALSE))</f>
        <v>#N/A</v>
      </c>
      <c r="M993" s="104"/>
      <c r="N993" s="104"/>
      <c r="O993" s="105"/>
      <c r="P993" s="45"/>
      <c r="Q993" s="45"/>
      <c r="R993" s="45">
        <f t="shared" si="318"/>
        <v>0</v>
      </c>
      <c r="S993" s="45">
        <f t="shared" si="338"/>
        <v>0</v>
      </c>
      <c r="T993" s="45">
        <f t="shared" si="338"/>
        <v>0</v>
      </c>
      <c r="U993" s="45">
        <f t="shared" si="319"/>
        <v>0</v>
      </c>
      <c r="V993" s="45">
        <f t="shared" si="320"/>
        <v>0</v>
      </c>
      <c r="W993" s="45">
        <f t="shared" si="321"/>
        <v>0</v>
      </c>
      <c r="X993" s="45">
        <f t="shared" si="322"/>
        <v>0</v>
      </c>
      <c r="Y993" s="45">
        <f t="shared" si="323"/>
        <v>0</v>
      </c>
      <c r="Z993" s="45">
        <f t="shared" si="324"/>
        <v>0</v>
      </c>
      <c r="AA993" s="45">
        <f t="shared" si="325"/>
        <v>0</v>
      </c>
      <c r="AB993" s="45">
        <f t="shared" si="326"/>
        <v>0</v>
      </c>
      <c r="AC993" s="45">
        <f t="shared" si="327"/>
        <v>0</v>
      </c>
      <c r="AD993" s="45">
        <f t="shared" si="328"/>
        <v>0</v>
      </c>
      <c r="AE993" s="45">
        <f t="shared" si="329"/>
        <v>0</v>
      </c>
      <c r="AF993" s="45">
        <f t="shared" si="330"/>
        <v>0</v>
      </c>
      <c r="AG993" s="45">
        <f t="shared" si="331"/>
        <v>0</v>
      </c>
      <c r="AH993" s="45">
        <f t="shared" si="332"/>
        <v>0</v>
      </c>
      <c r="AI993" s="45">
        <f t="shared" si="333"/>
        <v>0</v>
      </c>
      <c r="AJ993" s="45">
        <f t="shared" si="334"/>
        <v>0</v>
      </c>
      <c r="AK993" s="45">
        <f t="shared" si="335"/>
        <v>0</v>
      </c>
      <c r="AL993" s="45">
        <f t="shared" si="336"/>
        <v>0</v>
      </c>
      <c r="AM993" s="45">
        <f t="shared" si="337"/>
        <v>0</v>
      </c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  <c r="BF993" s="45"/>
      <c r="BG993" s="45"/>
      <c r="BH993" s="45"/>
      <c r="BI993" s="45"/>
      <c r="BJ993" s="45"/>
      <c r="BK993" s="45"/>
    </row>
    <row r="994" spans="1:63">
      <c r="A994" s="43"/>
      <c r="B994" s="43"/>
      <c r="C994" s="101"/>
      <c r="D994" s="101"/>
      <c r="E994" s="101"/>
      <c r="F994" s="102"/>
      <c r="G994" s="103"/>
      <c r="H994" s="102"/>
      <c r="I994" s="102"/>
      <c r="J994" s="102"/>
      <c r="K994" s="102"/>
      <c r="L994" s="102" t="e">
        <f>IF(J994="WAT",IF(I994="PS","Pumped Storage","Hydro"),VLOOKUP(J994,Instructions!$E$3:$F$42,2,FALSE))</f>
        <v>#N/A</v>
      </c>
      <c r="M994" s="104"/>
      <c r="N994" s="104"/>
      <c r="O994" s="105"/>
      <c r="P994" s="45"/>
      <c r="Q994" s="45"/>
      <c r="R994" s="45">
        <f t="shared" si="318"/>
        <v>0</v>
      </c>
      <c r="S994" s="45">
        <f t="shared" si="338"/>
        <v>0</v>
      </c>
      <c r="T994" s="45">
        <f t="shared" si="338"/>
        <v>0</v>
      </c>
      <c r="U994" s="45">
        <f t="shared" si="319"/>
        <v>0</v>
      </c>
      <c r="V994" s="45">
        <f t="shared" si="320"/>
        <v>0</v>
      </c>
      <c r="W994" s="45">
        <f t="shared" si="321"/>
        <v>0</v>
      </c>
      <c r="X994" s="45">
        <f t="shared" si="322"/>
        <v>0</v>
      </c>
      <c r="Y994" s="45">
        <f t="shared" si="323"/>
        <v>0</v>
      </c>
      <c r="Z994" s="45">
        <f t="shared" si="324"/>
        <v>0</v>
      </c>
      <c r="AA994" s="45">
        <f t="shared" si="325"/>
        <v>0</v>
      </c>
      <c r="AB994" s="45">
        <f t="shared" si="326"/>
        <v>0</v>
      </c>
      <c r="AC994" s="45">
        <f t="shared" si="327"/>
        <v>0</v>
      </c>
      <c r="AD994" s="45">
        <f t="shared" si="328"/>
        <v>0</v>
      </c>
      <c r="AE994" s="45">
        <f t="shared" si="329"/>
        <v>0</v>
      </c>
      <c r="AF994" s="45">
        <f t="shared" si="330"/>
        <v>0</v>
      </c>
      <c r="AG994" s="45">
        <f t="shared" si="331"/>
        <v>0</v>
      </c>
      <c r="AH994" s="45">
        <f t="shared" si="332"/>
        <v>0</v>
      </c>
      <c r="AI994" s="45">
        <f t="shared" si="333"/>
        <v>0</v>
      </c>
      <c r="AJ994" s="45">
        <f t="shared" si="334"/>
        <v>0</v>
      </c>
      <c r="AK994" s="45">
        <f t="shared" si="335"/>
        <v>0</v>
      </c>
      <c r="AL994" s="45">
        <f t="shared" si="336"/>
        <v>0</v>
      </c>
      <c r="AM994" s="45">
        <f t="shared" si="337"/>
        <v>0</v>
      </c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  <c r="BF994" s="45"/>
      <c r="BG994" s="45"/>
      <c r="BH994" s="45"/>
      <c r="BI994" s="45"/>
      <c r="BJ994" s="45"/>
      <c r="BK994" s="45"/>
    </row>
    <row r="995" spans="1:63">
      <c r="A995" s="43"/>
      <c r="B995" s="43"/>
      <c r="C995" s="101"/>
      <c r="D995" s="101"/>
      <c r="E995" s="101"/>
      <c r="F995" s="102"/>
      <c r="G995" s="103"/>
      <c r="H995" s="102"/>
      <c r="I995" s="102"/>
      <c r="J995" s="102"/>
      <c r="K995" s="102"/>
      <c r="L995" s="102" t="e">
        <f>IF(J995="WAT",IF(I995="PS","Pumped Storage","Hydro"),VLOOKUP(J995,Instructions!$E$3:$F$42,2,FALSE))</f>
        <v>#N/A</v>
      </c>
      <c r="M995" s="104"/>
      <c r="N995" s="104"/>
      <c r="O995" s="105"/>
      <c r="P995" s="45"/>
      <c r="Q995" s="45"/>
      <c r="R995" s="45">
        <f t="shared" si="318"/>
        <v>0</v>
      </c>
      <c r="S995" s="45">
        <f t="shared" si="338"/>
        <v>0</v>
      </c>
      <c r="T995" s="45">
        <f t="shared" si="338"/>
        <v>0</v>
      </c>
      <c r="U995" s="45">
        <f t="shared" si="319"/>
        <v>0</v>
      </c>
      <c r="V995" s="45">
        <f t="shared" si="320"/>
        <v>0</v>
      </c>
      <c r="W995" s="45">
        <f t="shared" si="321"/>
        <v>0</v>
      </c>
      <c r="X995" s="45">
        <f t="shared" si="322"/>
        <v>0</v>
      </c>
      <c r="Y995" s="45">
        <f t="shared" si="323"/>
        <v>0</v>
      </c>
      <c r="Z995" s="45">
        <f t="shared" si="324"/>
        <v>0</v>
      </c>
      <c r="AA995" s="45">
        <f t="shared" si="325"/>
        <v>0</v>
      </c>
      <c r="AB995" s="45">
        <f t="shared" si="326"/>
        <v>0</v>
      </c>
      <c r="AC995" s="45">
        <f t="shared" si="327"/>
        <v>0</v>
      </c>
      <c r="AD995" s="45">
        <f t="shared" si="328"/>
        <v>0</v>
      </c>
      <c r="AE995" s="45">
        <f t="shared" si="329"/>
        <v>0</v>
      </c>
      <c r="AF995" s="45">
        <f t="shared" si="330"/>
        <v>0</v>
      </c>
      <c r="AG995" s="45">
        <f t="shared" si="331"/>
        <v>0</v>
      </c>
      <c r="AH995" s="45">
        <f t="shared" si="332"/>
        <v>0</v>
      </c>
      <c r="AI995" s="45">
        <f t="shared" si="333"/>
        <v>0</v>
      </c>
      <c r="AJ995" s="45">
        <f t="shared" si="334"/>
        <v>0</v>
      </c>
      <c r="AK995" s="45">
        <f t="shared" si="335"/>
        <v>0</v>
      </c>
      <c r="AL995" s="45">
        <f t="shared" si="336"/>
        <v>0</v>
      </c>
      <c r="AM995" s="45">
        <f t="shared" si="337"/>
        <v>0</v>
      </c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  <c r="BF995" s="45"/>
      <c r="BG995" s="45"/>
      <c r="BH995" s="45"/>
      <c r="BI995" s="45"/>
      <c r="BJ995" s="45"/>
      <c r="BK995" s="45"/>
    </row>
    <row r="996" spans="1:63">
      <c r="A996" s="43"/>
      <c r="B996" s="43"/>
      <c r="C996" s="101"/>
      <c r="D996" s="101"/>
      <c r="E996" s="101"/>
      <c r="F996" s="102"/>
      <c r="G996" s="103"/>
      <c r="H996" s="102"/>
      <c r="I996" s="102"/>
      <c r="J996" s="102"/>
      <c r="K996" s="102"/>
      <c r="L996" s="102" t="e">
        <f>IF(J996="WAT",IF(I996="PS","Pumped Storage","Hydro"),VLOOKUP(J996,Instructions!$E$3:$F$42,2,FALSE))</f>
        <v>#N/A</v>
      </c>
      <c r="M996" s="104"/>
      <c r="N996" s="104"/>
      <c r="O996" s="105"/>
      <c r="P996" s="45"/>
      <c r="Q996" s="45"/>
      <c r="R996" s="45">
        <f t="shared" si="318"/>
        <v>0</v>
      </c>
      <c r="S996" s="45">
        <f t="shared" si="338"/>
        <v>0</v>
      </c>
      <c r="T996" s="45">
        <f t="shared" si="338"/>
        <v>0</v>
      </c>
      <c r="U996" s="45">
        <f t="shared" si="319"/>
        <v>0</v>
      </c>
      <c r="V996" s="45">
        <f t="shared" si="320"/>
        <v>0</v>
      </c>
      <c r="W996" s="45">
        <f t="shared" si="321"/>
        <v>0</v>
      </c>
      <c r="X996" s="45">
        <f t="shared" si="322"/>
        <v>0</v>
      </c>
      <c r="Y996" s="45">
        <f t="shared" si="323"/>
        <v>0</v>
      </c>
      <c r="Z996" s="45">
        <f t="shared" si="324"/>
        <v>0</v>
      </c>
      <c r="AA996" s="45">
        <f t="shared" si="325"/>
        <v>0</v>
      </c>
      <c r="AB996" s="45">
        <f t="shared" si="326"/>
        <v>0</v>
      </c>
      <c r="AC996" s="45">
        <f t="shared" si="327"/>
        <v>0</v>
      </c>
      <c r="AD996" s="45">
        <f t="shared" si="328"/>
        <v>0</v>
      </c>
      <c r="AE996" s="45">
        <f t="shared" si="329"/>
        <v>0</v>
      </c>
      <c r="AF996" s="45">
        <f t="shared" si="330"/>
        <v>0</v>
      </c>
      <c r="AG996" s="45">
        <f t="shared" si="331"/>
        <v>0</v>
      </c>
      <c r="AH996" s="45">
        <f t="shared" si="332"/>
        <v>0</v>
      </c>
      <c r="AI996" s="45">
        <f t="shared" si="333"/>
        <v>0</v>
      </c>
      <c r="AJ996" s="45">
        <f t="shared" si="334"/>
        <v>0</v>
      </c>
      <c r="AK996" s="45">
        <f t="shared" si="335"/>
        <v>0</v>
      </c>
      <c r="AL996" s="45">
        <f t="shared" si="336"/>
        <v>0</v>
      </c>
      <c r="AM996" s="45">
        <f t="shared" si="337"/>
        <v>0</v>
      </c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  <c r="BF996" s="45"/>
      <c r="BG996" s="45"/>
      <c r="BH996" s="45"/>
      <c r="BI996" s="45"/>
      <c r="BJ996" s="45"/>
      <c r="BK996" s="45"/>
    </row>
    <row r="997" spans="1:63">
      <c r="A997" s="43"/>
      <c r="B997" s="43"/>
      <c r="C997" s="101"/>
      <c r="D997" s="101"/>
      <c r="E997" s="101"/>
      <c r="F997" s="102"/>
      <c r="G997" s="103"/>
      <c r="H997" s="102"/>
      <c r="I997" s="102"/>
      <c r="J997" s="102"/>
      <c r="K997" s="102"/>
      <c r="L997" s="102" t="e">
        <f>IF(J997="WAT",IF(I997="PS","Pumped Storage","Hydro"),VLOOKUP(J997,Instructions!$E$3:$F$42,2,FALSE))</f>
        <v>#N/A</v>
      </c>
      <c r="M997" s="104"/>
      <c r="N997" s="104"/>
      <c r="O997" s="105"/>
      <c r="P997" s="45"/>
      <c r="Q997" s="45"/>
      <c r="R997" s="45">
        <f t="shared" si="318"/>
        <v>0</v>
      </c>
      <c r="S997" s="45">
        <f t="shared" si="338"/>
        <v>0</v>
      </c>
      <c r="T997" s="45">
        <f t="shared" si="338"/>
        <v>0</v>
      </c>
      <c r="U997" s="45">
        <f t="shared" si="319"/>
        <v>0</v>
      </c>
      <c r="V997" s="45">
        <f t="shared" si="320"/>
        <v>0</v>
      </c>
      <c r="W997" s="45">
        <f t="shared" si="321"/>
        <v>0</v>
      </c>
      <c r="X997" s="45">
        <f t="shared" si="322"/>
        <v>0</v>
      </c>
      <c r="Y997" s="45">
        <f t="shared" si="323"/>
        <v>0</v>
      </c>
      <c r="Z997" s="45">
        <f t="shared" si="324"/>
        <v>0</v>
      </c>
      <c r="AA997" s="45">
        <f t="shared" si="325"/>
        <v>0</v>
      </c>
      <c r="AB997" s="45">
        <f t="shared" si="326"/>
        <v>0</v>
      </c>
      <c r="AC997" s="45">
        <f t="shared" si="327"/>
        <v>0</v>
      </c>
      <c r="AD997" s="45">
        <f t="shared" si="328"/>
        <v>0</v>
      </c>
      <c r="AE997" s="45">
        <f t="shared" si="329"/>
        <v>0</v>
      </c>
      <c r="AF997" s="45">
        <f t="shared" si="330"/>
        <v>0</v>
      </c>
      <c r="AG997" s="45">
        <f t="shared" si="331"/>
        <v>0</v>
      </c>
      <c r="AH997" s="45">
        <f t="shared" si="332"/>
        <v>0</v>
      </c>
      <c r="AI997" s="45">
        <f t="shared" si="333"/>
        <v>0</v>
      </c>
      <c r="AJ997" s="45">
        <f t="shared" si="334"/>
        <v>0</v>
      </c>
      <c r="AK997" s="45">
        <f t="shared" si="335"/>
        <v>0</v>
      </c>
      <c r="AL997" s="45">
        <f t="shared" si="336"/>
        <v>0</v>
      </c>
      <c r="AM997" s="45">
        <f t="shared" si="337"/>
        <v>0</v>
      </c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  <c r="BF997" s="45"/>
      <c r="BG997" s="45"/>
      <c r="BH997" s="45"/>
      <c r="BI997" s="45"/>
      <c r="BJ997" s="45"/>
      <c r="BK997" s="45"/>
    </row>
    <row r="998" spans="1:63">
      <c r="A998" s="43"/>
      <c r="B998" s="43"/>
      <c r="C998" s="101"/>
      <c r="D998" s="101"/>
      <c r="E998" s="101"/>
      <c r="F998" s="102"/>
      <c r="G998" s="103"/>
      <c r="H998" s="102"/>
      <c r="I998" s="102"/>
      <c r="J998" s="102"/>
      <c r="K998" s="102"/>
      <c r="L998" s="102" t="e">
        <f>IF(J998="WAT",IF(I998="PS","Pumped Storage","Hydro"),VLOOKUP(J998,Instructions!$E$3:$F$42,2,FALSE))</f>
        <v>#N/A</v>
      </c>
      <c r="M998" s="104"/>
      <c r="N998" s="104"/>
      <c r="O998" s="105"/>
      <c r="P998" s="45"/>
      <c r="Q998" s="45"/>
      <c r="R998" s="45">
        <f t="shared" si="318"/>
        <v>0</v>
      </c>
      <c r="S998" s="45">
        <f t="shared" si="338"/>
        <v>0</v>
      </c>
      <c r="T998" s="45">
        <f t="shared" si="338"/>
        <v>0</v>
      </c>
      <c r="U998" s="45">
        <f t="shared" si="319"/>
        <v>0</v>
      </c>
      <c r="V998" s="45">
        <f t="shared" si="320"/>
        <v>0</v>
      </c>
      <c r="W998" s="45">
        <f t="shared" si="321"/>
        <v>0</v>
      </c>
      <c r="X998" s="45">
        <f t="shared" si="322"/>
        <v>0</v>
      </c>
      <c r="Y998" s="45">
        <f t="shared" si="323"/>
        <v>0</v>
      </c>
      <c r="Z998" s="45">
        <f t="shared" si="324"/>
        <v>0</v>
      </c>
      <c r="AA998" s="45">
        <f t="shared" si="325"/>
        <v>0</v>
      </c>
      <c r="AB998" s="45">
        <f t="shared" si="326"/>
        <v>0</v>
      </c>
      <c r="AC998" s="45">
        <f t="shared" si="327"/>
        <v>0</v>
      </c>
      <c r="AD998" s="45">
        <f t="shared" si="328"/>
        <v>0</v>
      </c>
      <c r="AE998" s="45">
        <f t="shared" si="329"/>
        <v>0</v>
      </c>
      <c r="AF998" s="45">
        <f t="shared" si="330"/>
        <v>0</v>
      </c>
      <c r="AG998" s="45">
        <f t="shared" si="331"/>
        <v>0</v>
      </c>
      <c r="AH998" s="45">
        <f t="shared" si="332"/>
        <v>0</v>
      </c>
      <c r="AI998" s="45">
        <f t="shared" si="333"/>
        <v>0</v>
      </c>
      <c r="AJ998" s="45">
        <f t="shared" si="334"/>
        <v>0</v>
      </c>
      <c r="AK998" s="45">
        <f t="shared" si="335"/>
        <v>0</v>
      </c>
      <c r="AL998" s="45">
        <f t="shared" si="336"/>
        <v>0</v>
      </c>
      <c r="AM998" s="45">
        <f t="shared" si="337"/>
        <v>0</v>
      </c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  <c r="BF998" s="45"/>
      <c r="BG998" s="45"/>
      <c r="BH998" s="45"/>
      <c r="BI998" s="45"/>
      <c r="BJ998" s="45"/>
      <c r="BK998" s="45"/>
    </row>
    <row r="999" spans="1:63">
      <c r="A999" s="43"/>
      <c r="B999" s="43"/>
      <c r="C999" s="101"/>
      <c r="D999" s="101"/>
      <c r="E999" s="101"/>
      <c r="F999" s="102"/>
      <c r="G999" s="103"/>
      <c r="H999" s="102"/>
      <c r="I999" s="102"/>
      <c r="J999" s="102"/>
      <c r="K999" s="102"/>
      <c r="L999" s="102" t="e">
        <f>IF(J999="WAT",IF(I999="PS","Pumped Storage","Hydro"),VLOOKUP(J999,Instructions!$E$3:$F$42,2,FALSE))</f>
        <v>#N/A</v>
      </c>
      <c r="M999" s="104"/>
      <c r="N999" s="104"/>
      <c r="O999" s="105"/>
      <c r="P999" s="45"/>
      <c r="Q999" s="45"/>
      <c r="R999" s="45">
        <f t="shared" si="318"/>
        <v>0</v>
      </c>
      <c r="S999" s="45">
        <f t="shared" si="338"/>
        <v>0</v>
      </c>
      <c r="T999" s="45">
        <f t="shared" si="338"/>
        <v>0</v>
      </c>
      <c r="U999" s="45">
        <f t="shared" si="319"/>
        <v>0</v>
      </c>
      <c r="V999" s="45">
        <f t="shared" si="320"/>
        <v>0</v>
      </c>
      <c r="W999" s="45">
        <f t="shared" si="321"/>
        <v>0</v>
      </c>
      <c r="X999" s="45">
        <f t="shared" si="322"/>
        <v>0</v>
      </c>
      <c r="Y999" s="45">
        <f t="shared" si="323"/>
        <v>0</v>
      </c>
      <c r="Z999" s="45">
        <f t="shared" si="324"/>
        <v>0</v>
      </c>
      <c r="AA999" s="45">
        <f t="shared" si="325"/>
        <v>0</v>
      </c>
      <c r="AB999" s="45">
        <f t="shared" si="326"/>
        <v>0</v>
      </c>
      <c r="AC999" s="45">
        <f t="shared" si="327"/>
        <v>0</v>
      </c>
      <c r="AD999" s="45">
        <f t="shared" si="328"/>
        <v>0</v>
      </c>
      <c r="AE999" s="45">
        <f t="shared" si="329"/>
        <v>0</v>
      </c>
      <c r="AF999" s="45">
        <f t="shared" si="330"/>
        <v>0</v>
      </c>
      <c r="AG999" s="45">
        <f t="shared" si="331"/>
        <v>0</v>
      </c>
      <c r="AH999" s="45">
        <f t="shared" si="332"/>
        <v>0</v>
      </c>
      <c r="AI999" s="45">
        <f t="shared" si="333"/>
        <v>0</v>
      </c>
      <c r="AJ999" s="45">
        <f t="shared" si="334"/>
        <v>0</v>
      </c>
      <c r="AK999" s="45">
        <f t="shared" si="335"/>
        <v>0</v>
      </c>
      <c r="AL999" s="45">
        <f t="shared" si="336"/>
        <v>0</v>
      </c>
      <c r="AM999" s="45">
        <f t="shared" si="337"/>
        <v>0</v>
      </c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  <c r="BF999" s="45"/>
      <c r="BG999" s="45"/>
      <c r="BH999" s="45"/>
      <c r="BI999" s="45"/>
      <c r="BJ999" s="45"/>
      <c r="BK999" s="45"/>
    </row>
    <row r="1000" spans="1:63">
      <c r="A1000" s="43"/>
      <c r="B1000" s="43"/>
      <c r="C1000" s="101"/>
      <c r="D1000" s="101"/>
      <c r="E1000" s="101"/>
      <c r="F1000" s="102"/>
      <c r="G1000" s="103"/>
      <c r="H1000" s="102"/>
      <c r="I1000" s="102"/>
      <c r="J1000" s="102"/>
      <c r="K1000" s="102"/>
      <c r="L1000" s="102" t="e">
        <f>IF(J1000="WAT",IF(I1000="PS","Pumped Storage","Hydro"),VLOOKUP(J1000,Instructions!$E$3:$F$42,2,FALSE))</f>
        <v>#N/A</v>
      </c>
      <c r="M1000" s="104"/>
      <c r="N1000" s="104"/>
      <c r="O1000" s="105"/>
      <c r="P1000" s="45"/>
      <c r="Q1000" s="45"/>
      <c r="R1000" s="45">
        <f t="shared" si="318"/>
        <v>0</v>
      </c>
      <c r="S1000" s="45">
        <f t="shared" si="338"/>
        <v>0</v>
      </c>
      <c r="T1000" s="45">
        <f t="shared" si="338"/>
        <v>0</v>
      </c>
      <c r="U1000" s="45">
        <f t="shared" si="319"/>
        <v>0</v>
      </c>
      <c r="V1000" s="45">
        <f t="shared" si="320"/>
        <v>0</v>
      </c>
      <c r="W1000" s="45">
        <f t="shared" si="321"/>
        <v>0</v>
      </c>
      <c r="X1000" s="45">
        <f t="shared" si="322"/>
        <v>0</v>
      </c>
      <c r="Y1000" s="45">
        <f t="shared" si="323"/>
        <v>0</v>
      </c>
      <c r="Z1000" s="45">
        <f t="shared" si="324"/>
        <v>0</v>
      </c>
      <c r="AA1000" s="45">
        <f t="shared" si="325"/>
        <v>0</v>
      </c>
      <c r="AB1000" s="45">
        <f t="shared" si="326"/>
        <v>0</v>
      </c>
      <c r="AC1000" s="45">
        <f t="shared" si="327"/>
        <v>0</v>
      </c>
      <c r="AD1000" s="45">
        <f t="shared" si="328"/>
        <v>0</v>
      </c>
      <c r="AE1000" s="45">
        <f t="shared" si="329"/>
        <v>0</v>
      </c>
      <c r="AF1000" s="45">
        <f t="shared" si="330"/>
        <v>0</v>
      </c>
      <c r="AG1000" s="45">
        <f t="shared" si="331"/>
        <v>0</v>
      </c>
      <c r="AH1000" s="45">
        <f t="shared" si="332"/>
        <v>0</v>
      </c>
      <c r="AI1000" s="45">
        <f t="shared" si="333"/>
        <v>0</v>
      </c>
      <c r="AJ1000" s="45">
        <f t="shared" si="334"/>
        <v>0</v>
      </c>
      <c r="AK1000" s="45">
        <f t="shared" si="335"/>
        <v>0</v>
      </c>
      <c r="AL1000" s="45">
        <f t="shared" si="336"/>
        <v>0</v>
      </c>
      <c r="AM1000" s="45">
        <f t="shared" si="337"/>
        <v>0</v>
      </c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/>
      <c r="BD1000" s="45"/>
      <c r="BE1000" s="45"/>
      <c r="BF1000" s="45"/>
      <c r="BG1000" s="45"/>
      <c r="BH1000" s="45"/>
      <c r="BI1000" s="45"/>
      <c r="BJ1000" s="45"/>
      <c r="BK1000" s="45"/>
    </row>
    <row r="1001" spans="1:63">
      <c r="A1001" s="43"/>
      <c r="B1001" s="43"/>
      <c r="C1001" s="101"/>
      <c r="D1001" s="101"/>
      <c r="E1001" s="101"/>
      <c r="F1001" s="102"/>
      <c r="G1001" s="103"/>
      <c r="H1001" s="102"/>
      <c r="I1001" s="102"/>
      <c r="J1001" s="102"/>
      <c r="K1001" s="102"/>
      <c r="L1001" s="102" t="e">
        <f>IF(J1001="WAT",IF(I1001="PS","Pumped Storage","Hydro"),VLOOKUP(J1001,Instructions!$E$3:$F$42,2,FALSE))</f>
        <v>#N/A</v>
      </c>
      <c r="M1001" s="104"/>
      <c r="N1001" s="104"/>
      <c r="O1001" s="105"/>
      <c r="P1001" s="45"/>
      <c r="Q1001" s="45"/>
      <c r="R1001" s="45">
        <f t="shared" si="318"/>
        <v>0</v>
      </c>
      <c r="S1001" s="45">
        <f t="shared" si="338"/>
        <v>0</v>
      </c>
      <c r="T1001" s="45">
        <f t="shared" si="338"/>
        <v>0</v>
      </c>
      <c r="U1001" s="45">
        <f t="shared" si="319"/>
        <v>0</v>
      </c>
      <c r="V1001" s="45">
        <f t="shared" si="320"/>
        <v>0</v>
      </c>
      <c r="W1001" s="45">
        <f t="shared" si="321"/>
        <v>0</v>
      </c>
      <c r="X1001" s="45">
        <f t="shared" si="322"/>
        <v>0</v>
      </c>
      <c r="Y1001" s="45">
        <f t="shared" si="323"/>
        <v>0</v>
      </c>
      <c r="Z1001" s="45">
        <f t="shared" si="324"/>
        <v>0</v>
      </c>
      <c r="AA1001" s="45">
        <f t="shared" si="325"/>
        <v>0</v>
      </c>
      <c r="AB1001" s="45">
        <f t="shared" si="326"/>
        <v>0</v>
      </c>
      <c r="AC1001" s="45">
        <f t="shared" si="327"/>
        <v>0</v>
      </c>
      <c r="AD1001" s="45">
        <f t="shared" si="328"/>
        <v>0</v>
      </c>
      <c r="AE1001" s="45">
        <f t="shared" si="329"/>
        <v>0</v>
      </c>
      <c r="AF1001" s="45">
        <f t="shared" si="330"/>
        <v>0</v>
      </c>
      <c r="AG1001" s="45">
        <f t="shared" si="331"/>
        <v>0</v>
      </c>
      <c r="AH1001" s="45">
        <f t="shared" si="332"/>
        <v>0</v>
      </c>
      <c r="AI1001" s="45">
        <f t="shared" si="333"/>
        <v>0</v>
      </c>
      <c r="AJ1001" s="45">
        <f t="shared" si="334"/>
        <v>0</v>
      </c>
      <c r="AK1001" s="45">
        <f t="shared" si="335"/>
        <v>0</v>
      </c>
      <c r="AL1001" s="45">
        <f t="shared" si="336"/>
        <v>0</v>
      </c>
      <c r="AM1001" s="45">
        <f t="shared" si="337"/>
        <v>0</v>
      </c>
      <c r="AN1001" s="45"/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  <c r="BA1001" s="45"/>
      <c r="BB1001" s="45"/>
      <c r="BC1001" s="45"/>
      <c r="BD1001" s="45"/>
      <c r="BE1001" s="45"/>
      <c r="BF1001" s="45"/>
      <c r="BG1001" s="45"/>
      <c r="BH1001" s="45"/>
      <c r="BI1001" s="45"/>
      <c r="BJ1001" s="45"/>
      <c r="BK1001" s="45"/>
    </row>
    <row r="1002" spans="1:63">
      <c r="A1002" s="43"/>
      <c r="B1002" s="43"/>
      <c r="C1002" s="101"/>
      <c r="D1002" s="101"/>
      <c r="E1002" s="101"/>
      <c r="F1002" s="102"/>
      <c r="G1002" s="103"/>
      <c r="H1002" s="102"/>
      <c r="I1002" s="102"/>
      <c r="J1002" s="102"/>
      <c r="K1002" s="102"/>
      <c r="L1002" s="102" t="e">
        <f>IF(J1002="WAT",IF(I1002="PS","Pumped Storage","Hydro"),VLOOKUP(J1002,Instructions!$E$3:$F$42,2,FALSE))</f>
        <v>#N/A</v>
      </c>
      <c r="M1002" s="104"/>
      <c r="N1002" s="104"/>
      <c r="O1002" s="105"/>
      <c r="P1002" s="45"/>
      <c r="Q1002" s="45"/>
      <c r="R1002" s="45">
        <f t="shared" si="318"/>
        <v>0</v>
      </c>
      <c r="S1002" s="45">
        <f t="shared" si="338"/>
        <v>0</v>
      </c>
      <c r="T1002" s="45">
        <f t="shared" si="338"/>
        <v>0</v>
      </c>
      <c r="U1002" s="45">
        <f t="shared" si="319"/>
        <v>0</v>
      </c>
      <c r="V1002" s="45">
        <f t="shared" si="320"/>
        <v>0</v>
      </c>
      <c r="W1002" s="45">
        <f t="shared" si="321"/>
        <v>0</v>
      </c>
      <c r="X1002" s="45">
        <f t="shared" si="322"/>
        <v>0</v>
      </c>
      <c r="Y1002" s="45">
        <f t="shared" si="323"/>
        <v>0</v>
      </c>
      <c r="Z1002" s="45">
        <f t="shared" si="324"/>
        <v>0</v>
      </c>
      <c r="AA1002" s="45">
        <f t="shared" si="325"/>
        <v>0</v>
      </c>
      <c r="AB1002" s="45">
        <f t="shared" si="326"/>
        <v>0</v>
      </c>
      <c r="AC1002" s="45">
        <f t="shared" si="327"/>
        <v>0</v>
      </c>
      <c r="AD1002" s="45">
        <f t="shared" si="328"/>
        <v>0</v>
      </c>
      <c r="AE1002" s="45">
        <f t="shared" si="329"/>
        <v>0</v>
      </c>
      <c r="AF1002" s="45">
        <f t="shared" si="330"/>
        <v>0</v>
      </c>
      <c r="AG1002" s="45">
        <f t="shared" si="331"/>
        <v>0</v>
      </c>
      <c r="AH1002" s="45">
        <f t="shared" si="332"/>
        <v>0</v>
      </c>
      <c r="AI1002" s="45">
        <f t="shared" si="333"/>
        <v>0</v>
      </c>
      <c r="AJ1002" s="45">
        <f t="shared" si="334"/>
        <v>0</v>
      </c>
      <c r="AK1002" s="45">
        <f t="shared" si="335"/>
        <v>0</v>
      </c>
      <c r="AL1002" s="45">
        <f t="shared" si="336"/>
        <v>0</v>
      </c>
      <c r="AM1002" s="45">
        <f t="shared" si="337"/>
        <v>0</v>
      </c>
      <c r="AN1002" s="45"/>
      <c r="AO1002" s="45"/>
      <c r="AP1002" s="45"/>
      <c r="AQ1002" s="45"/>
      <c r="AR1002" s="45"/>
      <c r="AS1002" s="45"/>
      <c r="AT1002" s="45"/>
      <c r="AU1002" s="45"/>
      <c r="AV1002" s="45"/>
      <c r="AW1002" s="45"/>
      <c r="AX1002" s="45"/>
      <c r="AY1002" s="45"/>
      <c r="AZ1002" s="45"/>
      <c r="BA1002" s="45"/>
      <c r="BB1002" s="45"/>
      <c r="BC1002" s="45"/>
      <c r="BD1002" s="45"/>
      <c r="BE1002" s="45"/>
      <c r="BF1002" s="45"/>
      <c r="BG1002" s="45"/>
      <c r="BH1002" s="45"/>
      <c r="BI1002" s="45"/>
      <c r="BJ1002" s="45"/>
      <c r="BK1002" s="45"/>
    </row>
    <row r="1003" spans="1:63">
      <c r="A1003" s="43"/>
      <c r="B1003" s="43"/>
      <c r="C1003" s="101"/>
      <c r="D1003" s="101"/>
      <c r="E1003" s="101"/>
      <c r="F1003" s="102"/>
      <c r="G1003" s="103"/>
      <c r="H1003" s="102"/>
      <c r="I1003" s="102"/>
      <c r="J1003" s="102"/>
      <c r="K1003" s="102"/>
      <c r="L1003" s="102" t="e">
        <f>IF(J1003="WAT",IF(I1003="PS","Pumped Storage","Hydro"),VLOOKUP(J1003,Instructions!$E$3:$F$42,2,FALSE))</f>
        <v>#N/A</v>
      </c>
      <c r="M1003" s="104"/>
      <c r="N1003" s="104"/>
      <c r="O1003" s="105"/>
      <c r="P1003" s="45"/>
      <c r="Q1003" s="45"/>
      <c r="R1003" s="45">
        <f t="shared" si="318"/>
        <v>0</v>
      </c>
      <c r="S1003" s="45">
        <f t="shared" ref="S1003:T1022" si="339">R1003</f>
        <v>0</v>
      </c>
      <c r="T1003" s="45">
        <f t="shared" si="339"/>
        <v>0</v>
      </c>
      <c r="U1003" s="45">
        <f t="shared" si="319"/>
        <v>0</v>
      </c>
      <c r="V1003" s="45">
        <f t="shared" si="320"/>
        <v>0</v>
      </c>
      <c r="W1003" s="45">
        <f t="shared" si="321"/>
        <v>0</v>
      </c>
      <c r="X1003" s="45">
        <f t="shared" si="322"/>
        <v>0</v>
      </c>
      <c r="Y1003" s="45">
        <f t="shared" si="323"/>
        <v>0</v>
      </c>
      <c r="Z1003" s="45">
        <f t="shared" si="324"/>
        <v>0</v>
      </c>
      <c r="AA1003" s="45">
        <f t="shared" si="325"/>
        <v>0</v>
      </c>
      <c r="AB1003" s="45">
        <f t="shared" si="326"/>
        <v>0</v>
      </c>
      <c r="AC1003" s="45">
        <f t="shared" si="327"/>
        <v>0</v>
      </c>
      <c r="AD1003" s="45">
        <f t="shared" si="328"/>
        <v>0</v>
      </c>
      <c r="AE1003" s="45">
        <f t="shared" si="329"/>
        <v>0</v>
      </c>
      <c r="AF1003" s="45">
        <f t="shared" si="330"/>
        <v>0</v>
      </c>
      <c r="AG1003" s="45">
        <f t="shared" si="331"/>
        <v>0</v>
      </c>
      <c r="AH1003" s="45">
        <f t="shared" si="332"/>
        <v>0</v>
      </c>
      <c r="AI1003" s="45">
        <f t="shared" si="333"/>
        <v>0</v>
      </c>
      <c r="AJ1003" s="45">
        <f t="shared" si="334"/>
        <v>0</v>
      </c>
      <c r="AK1003" s="45">
        <f t="shared" si="335"/>
        <v>0</v>
      </c>
      <c r="AL1003" s="45">
        <f t="shared" si="336"/>
        <v>0</v>
      </c>
      <c r="AM1003" s="45">
        <f t="shared" si="337"/>
        <v>0</v>
      </c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  <c r="BA1003" s="45"/>
      <c r="BB1003" s="45"/>
      <c r="BC1003" s="45"/>
      <c r="BD1003" s="45"/>
      <c r="BE1003" s="45"/>
      <c r="BF1003" s="45"/>
      <c r="BG1003" s="45"/>
      <c r="BH1003" s="45"/>
      <c r="BI1003" s="45"/>
      <c r="BJ1003" s="45"/>
      <c r="BK1003" s="45"/>
    </row>
    <row r="1004" spans="1:63">
      <c r="A1004" s="43"/>
      <c r="B1004" s="43"/>
      <c r="C1004" s="101"/>
      <c r="D1004" s="101"/>
      <c r="E1004" s="101"/>
      <c r="F1004" s="102"/>
      <c r="G1004" s="103"/>
      <c r="H1004" s="102"/>
      <c r="I1004" s="102"/>
      <c r="J1004" s="102"/>
      <c r="K1004" s="102"/>
      <c r="L1004" s="102" t="e">
        <f>IF(J1004="WAT",IF(I1004="PS","Pumped Storage","Hydro"),VLOOKUP(J1004,Instructions!$E$3:$F$42,2,FALSE))</f>
        <v>#N/A</v>
      </c>
      <c r="M1004" s="104"/>
      <c r="N1004" s="104"/>
      <c r="O1004" s="105"/>
      <c r="P1004" s="45"/>
      <c r="Q1004" s="45"/>
      <c r="R1004" s="45">
        <f t="shared" si="318"/>
        <v>0</v>
      </c>
      <c r="S1004" s="45">
        <f t="shared" si="339"/>
        <v>0</v>
      </c>
      <c r="T1004" s="45">
        <f t="shared" si="339"/>
        <v>0</v>
      </c>
      <c r="U1004" s="45">
        <f t="shared" si="319"/>
        <v>0</v>
      </c>
      <c r="V1004" s="45">
        <f t="shared" si="320"/>
        <v>0</v>
      </c>
      <c r="W1004" s="45">
        <f t="shared" si="321"/>
        <v>0</v>
      </c>
      <c r="X1004" s="45">
        <f t="shared" si="322"/>
        <v>0</v>
      </c>
      <c r="Y1004" s="45">
        <f t="shared" si="323"/>
        <v>0</v>
      </c>
      <c r="Z1004" s="45">
        <f t="shared" si="324"/>
        <v>0</v>
      </c>
      <c r="AA1004" s="45">
        <f t="shared" si="325"/>
        <v>0</v>
      </c>
      <c r="AB1004" s="45">
        <f t="shared" si="326"/>
        <v>0</v>
      </c>
      <c r="AC1004" s="45">
        <f t="shared" si="327"/>
        <v>0</v>
      </c>
      <c r="AD1004" s="45">
        <f t="shared" si="328"/>
        <v>0</v>
      </c>
      <c r="AE1004" s="45">
        <f t="shared" si="329"/>
        <v>0</v>
      </c>
      <c r="AF1004" s="45">
        <f t="shared" si="330"/>
        <v>0</v>
      </c>
      <c r="AG1004" s="45">
        <f t="shared" si="331"/>
        <v>0</v>
      </c>
      <c r="AH1004" s="45">
        <f t="shared" si="332"/>
        <v>0</v>
      </c>
      <c r="AI1004" s="45">
        <f t="shared" si="333"/>
        <v>0</v>
      </c>
      <c r="AJ1004" s="45">
        <f t="shared" si="334"/>
        <v>0</v>
      </c>
      <c r="AK1004" s="45">
        <f t="shared" si="335"/>
        <v>0</v>
      </c>
      <c r="AL1004" s="45">
        <f t="shared" si="336"/>
        <v>0</v>
      </c>
      <c r="AM1004" s="45">
        <f t="shared" si="337"/>
        <v>0</v>
      </c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  <c r="BA1004" s="45"/>
      <c r="BB1004" s="45"/>
      <c r="BC1004" s="45"/>
      <c r="BD1004" s="45"/>
      <c r="BE1004" s="45"/>
      <c r="BF1004" s="45"/>
      <c r="BG1004" s="45"/>
      <c r="BH1004" s="45"/>
      <c r="BI1004" s="45"/>
      <c r="BJ1004" s="45"/>
      <c r="BK1004" s="45"/>
    </row>
    <row r="1005" spans="1:63">
      <c r="A1005" s="43"/>
      <c r="B1005" s="43"/>
      <c r="C1005" s="101"/>
      <c r="D1005" s="101"/>
      <c r="E1005" s="101"/>
      <c r="F1005" s="102"/>
      <c r="G1005" s="103"/>
      <c r="H1005" s="102"/>
      <c r="I1005" s="102"/>
      <c r="J1005" s="102"/>
      <c r="K1005" s="102"/>
      <c r="L1005" s="102" t="e">
        <f>IF(J1005="WAT",IF(I1005="PS","Pumped Storage","Hydro"),VLOOKUP(J1005,Instructions!$E$3:$F$42,2,FALSE))</f>
        <v>#N/A</v>
      </c>
      <c r="M1005" s="104"/>
      <c r="N1005" s="104"/>
      <c r="O1005" s="105"/>
      <c r="P1005" s="45"/>
      <c r="Q1005" s="45"/>
      <c r="R1005" s="45">
        <f t="shared" si="318"/>
        <v>0</v>
      </c>
      <c r="S1005" s="45">
        <f t="shared" si="339"/>
        <v>0</v>
      </c>
      <c r="T1005" s="45">
        <f t="shared" si="339"/>
        <v>0</v>
      </c>
      <c r="U1005" s="45">
        <f t="shared" si="319"/>
        <v>0</v>
      </c>
      <c r="V1005" s="45">
        <f t="shared" si="320"/>
        <v>0</v>
      </c>
      <c r="W1005" s="45">
        <f t="shared" si="321"/>
        <v>0</v>
      </c>
      <c r="X1005" s="45">
        <f t="shared" si="322"/>
        <v>0</v>
      </c>
      <c r="Y1005" s="45">
        <f t="shared" si="323"/>
        <v>0</v>
      </c>
      <c r="Z1005" s="45">
        <f t="shared" si="324"/>
        <v>0</v>
      </c>
      <c r="AA1005" s="45">
        <f t="shared" si="325"/>
        <v>0</v>
      </c>
      <c r="AB1005" s="45">
        <f t="shared" si="326"/>
        <v>0</v>
      </c>
      <c r="AC1005" s="45">
        <f t="shared" si="327"/>
        <v>0</v>
      </c>
      <c r="AD1005" s="45">
        <f t="shared" si="328"/>
        <v>0</v>
      </c>
      <c r="AE1005" s="45">
        <f t="shared" si="329"/>
        <v>0</v>
      </c>
      <c r="AF1005" s="45">
        <f t="shared" si="330"/>
        <v>0</v>
      </c>
      <c r="AG1005" s="45">
        <f t="shared" si="331"/>
        <v>0</v>
      </c>
      <c r="AH1005" s="45">
        <f t="shared" si="332"/>
        <v>0</v>
      </c>
      <c r="AI1005" s="45">
        <f t="shared" si="333"/>
        <v>0</v>
      </c>
      <c r="AJ1005" s="45">
        <f t="shared" si="334"/>
        <v>0</v>
      </c>
      <c r="AK1005" s="45">
        <f t="shared" si="335"/>
        <v>0</v>
      </c>
      <c r="AL1005" s="45">
        <f t="shared" si="336"/>
        <v>0</v>
      </c>
      <c r="AM1005" s="45">
        <f t="shared" si="337"/>
        <v>0</v>
      </c>
      <c r="AN1005" s="45"/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  <c r="BA1005" s="45"/>
      <c r="BB1005" s="45"/>
      <c r="BC1005" s="45"/>
      <c r="BD1005" s="45"/>
      <c r="BE1005" s="45"/>
      <c r="BF1005" s="45"/>
      <c r="BG1005" s="45"/>
      <c r="BH1005" s="45"/>
      <c r="BI1005" s="45"/>
      <c r="BJ1005" s="45"/>
      <c r="BK1005" s="45"/>
    </row>
    <row r="1006" spans="1:63">
      <c r="A1006" s="43"/>
      <c r="B1006" s="43"/>
      <c r="C1006" s="101"/>
      <c r="D1006" s="101"/>
      <c r="E1006" s="101"/>
      <c r="F1006" s="102"/>
      <c r="G1006" s="103"/>
      <c r="H1006" s="102"/>
      <c r="I1006" s="102"/>
      <c r="J1006" s="102"/>
      <c r="K1006" s="102"/>
      <c r="L1006" s="102" t="e">
        <f>IF(J1006="WAT",IF(I1006="PS","Pumped Storage","Hydro"),VLOOKUP(J1006,Instructions!$E$3:$F$42,2,FALSE))</f>
        <v>#N/A</v>
      </c>
      <c r="M1006" s="104"/>
      <c r="N1006" s="104"/>
      <c r="O1006" s="105"/>
      <c r="P1006" s="45"/>
      <c r="Q1006" s="45"/>
      <c r="R1006" s="45">
        <f t="shared" si="318"/>
        <v>0</v>
      </c>
      <c r="S1006" s="45">
        <f t="shared" si="339"/>
        <v>0</v>
      </c>
      <c r="T1006" s="45">
        <f t="shared" si="339"/>
        <v>0</v>
      </c>
      <c r="U1006" s="45">
        <f t="shared" si="319"/>
        <v>0</v>
      </c>
      <c r="V1006" s="45">
        <f t="shared" si="320"/>
        <v>0</v>
      </c>
      <c r="W1006" s="45">
        <f t="shared" si="321"/>
        <v>0</v>
      </c>
      <c r="X1006" s="45">
        <f t="shared" si="322"/>
        <v>0</v>
      </c>
      <c r="Y1006" s="45">
        <f t="shared" si="323"/>
        <v>0</v>
      </c>
      <c r="Z1006" s="45">
        <f t="shared" si="324"/>
        <v>0</v>
      </c>
      <c r="AA1006" s="45">
        <f t="shared" si="325"/>
        <v>0</v>
      </c>
      <c r="AB1006" s="45">
        <f t="shared" si="326"/>
        <v>0</v>
      </c>
      <c r="AC1006" s="45">
        <f t="shared" si="327"/>
        <v>0</v>
      </c>
      <c r="AD1006" s="45">
        <f t="shared" si="328"/>
        <v>0</v>
      </c>
      <c r="AE1006" s="45">
        <f t="shared" si="329"/>
        <v>0</v>
      </c>
      <c r="AF1006" s="45">
        <f t="shared" si="330"/>
        <v>0</v>
      </c>
      <c r="AG1006" s="45">
        <f t="shared" si="331"/>
        <v>0</v>
      </c>
      <c r="AH1006" s="45">
        <f t="shared" si="332"/>
        <v>0</v>
      </c>
      <c r="AI1006" s="45">
        <f t="shared" si="333"/>
        <v>0</v>
      </c>
      <c r="AJ1006" s="45">
        <f t="shared" si="334"/>
        <v>0</v>
      </c>
      <c r="AK1006" s="45">
        <f t="shared" si="335"/>
        <v>0</v>
      </c>
      <c r="AL1006" s="45">
        <f t="shared" si="336"/>
        <v>0</v>
      </c>
      <c r="AM1006" s="45">
        <f t="shared" si="337"/>
        <v>0</v>
      </c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/>
      <c r="BD1006" s="45"/>
      <c r="BE1006" s="45"/>
      <c r="BF1006" s="45"/>
      <c r="BG1006" s="45"/>
      <c r="BH1006" s="45"/>
      <c r="BI1006" s="45"/>
      <c r="BJ1006" s="45"/>
      <c r="BK1006" s="45"/>
    </row>
    <row r="1007" spans="1:63">
      <c r="A1007" s="43"/>
      <c r="B1007" s="43"/>
      <c r="C1007" s="101"/>
      <c r="D1007" s="101"/>
      <c r="E1007" s="101"/>
      <c r="F1007" s="102"/>
      <c r="G1007" s="103"/>
      <c r="H1007" s="102"/>
      <c r="I1007" s="102"/>
      <c r="J1007" s="102"/>
      <c r="K1007" s="102"/>
      <c r="L1007" s="102" t="e">
        <f>IF(J1007="WAT",IF(I1007="PS","Pumped Storage","Hydro"),VLOOKUP(J1007,Instructions!$E$3:$F$42,2,FALSE))</f>
        <v>#N/A</v>
      </c>
      <c r="M1007" s="104"/>
      <c r="N1007" s="104"/>
      <c r="O1007" s="105"/>
      <c r="P1007" s="45"/>
      <c r="Q1007" s="45"/>
      <c r="R1007" s="45">
        <f t="shared" si="318"/>
        <v>0</v>
      </c>
      <c r="S1007" s="45">
        <f t="shared" si="339"/>
        <v>0</v>
      </c>
      <c r="T1007" s="45">
        <f t="shared" si="339"/>
        <v>0</v>
      </c>
      <c r="U1007" s="45">
        <f t="shared" si="319"/>
        <v>0</v>
      </c>
      <c r="V1007" s="45">
        <f t="shared" si="320"/>
        <v>0</v>
      </c>
      <c r="W1007" s="45">
        <f t="shared" si="321"/>
        <v>0</v>
      </c>
      <c r="X1007" s="45">
        <f t="shared" si="322"/>
        <v>0</v>
      </c>
      <c r="Y1007" s="45">
        <f t="shared" si="323"/>
        <v>0</v>
      </c>
      <c r="Z1007" s="45">
        <f t="shared" si="324"/>
        <v>0</v>
      </c>
      <c r="AA1007" s="45">
        <f t="shared" si="325"/>
        <v>0</v>
      </c>
      <c r="AB1007" s="45">
        <f t="shared" si="326"/>
        <v>0</v>
      </c>
      <c r="AC1007" s="45">
        <f t="shared" si="327"/>
        <v>0</v>
      </c>
      <c r="AD1007" s="45">
        <f t="shared" si="328"/>
        <v>0</v>
      </c>
      <c r="AE1007" s="45">
        <f t="shared" si="329"/>
        <v>0</v>
      </c>
      <c r="AF1007" s="45">
        <f t="shared" si="330"/>
        <v>0</v>
      </c>
      <c r="AG1007" s="45">
        <f t="shared" si="331"/>
        <v>0</v>
      </c>
      <c r="AH1007" s="45">
        <f t="shared" si="332"/>
        <v>0</v>
      </c>
      <c r="AI1007" s="45">
        <f t="shared" si="333"/>
        <v>0</v>
      </c>
      <c r="AJ1007" s="45">
        <f t="shared" si="334"/>
        <v>0</v>
      </c>
      <c r="AK1007" s="45">
        <f t="shared" si="335"/>
        <v>0</v>
      </c>
      <c r="AL1007" s="45">
        <f t="shared" si="336"/>
        <v>0</v>
      </c>
      <c r="AM1007" s="45">
        <f t="shared" si="337"/>
        <v>0</v>
      </c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/>
      <c r="BD1007" s="45"/>
      <c r="BE1007" s="45"/>
      <c r="BF1007" s="45"/>
      <c r="BG1007" s="45"/>
      <c r="BH1007" s="45"/>
      <c r="BI1007" s="45"/>
      <c r="BJ1007" s="45"/>
      <c r="BK1007" s="45"/>
    </row>
    <row r="1008" spans="1:63">
      <c r="A1008" s="43"/>
      <c r="B1008" s="43"/>
      <c r="C1008" s="101"/>
      <c r="D1008" s="101"/>
      <c r="E1008" s="101"/>
      <c r="F1008" s="102"/>
      <c r="G1008" s="103"/>
      <c r="H1008" s="102"/>
      <c r="I1008" s="102"/>
      <c r="J1008" s="102"/>
      <c r="K1008" s="102"/>
      <c r="L1008" s="102" t="e">
        <f>IF(J1008="WAT",IF(I1008="PS","Pumped Storage","Hydro"),VLOOKUP(J1008,Instructions!$E$3:$F$42,2,FALSE))</f>
        <v>#N/A</v>
      </c>
      <c r="M1008" s="104"/>
      <c r="N1008" s="104"/>
      <c r="O1008" s="105"/>
      <c r="P1008" s="45"/>
      <c r="Q1008" s="45"/>
      <c r="R1008" s="45">
        <f t="shared" si="318"/>
        <v>0</v>
      </c>
      <c r="S1008" s="45">
        <f t="shared" si="339"/>
        <v>0</v>
      </c>
      <c r="T1008" s="45">
        <f t="shared" si="339"/>
        <v>0</v>
      </c>
      <c r="U1008" s="45">
        <f t="shared" si="319"/>
        <v>0</v>
      </c>
      <c r="V1008" s="45">
        <f t="shared" si="320"/>
        <v>0</v>
      </c>
      <c r="W1008" s="45">
        <f t="shared" si="321"/>
        <v>0</v>
      </c>
      <c r="X1008" s="45">
        <f t="shared" si="322"/>
        <v>0</v>
      </c>
      <c r="Y1008" s="45">
        <f t="shared" si="323"/>
        <v>0</v>
      </c>
      <c r="Z1008" s="45">
        <f t="shared" si="324"/>
        <v>0</v>
      </c>
      <c r="AA1008" s="45">
        <f t="shared" si="325"/>
        <v>0</v>
      </c>
      <c r="AB1008" s="45">
        <f t="shared" si="326"/>
        <v>0</v>
      </c>
      <c r="AC1008" s="45">
        <f t="shared" si="327"/>
        <v>0</v>
      </c>
      <c r="AD1008" s="45">
        <f t="shared" si="328"/>
        <v>0</v>
      </c>
      <c r="AE1008" s="45">
        <f t="shared" si="329"/>
        <v>0</v>
      </c>
      <c r="AF1008" s="45">
        <f t="shared" si="330"/>
        <v>0</v>
      </c>
      <c r="AG1008" s="45">
        <f t="shared" si="331"/>
        <v>0</v>
      </c>
      <c r="AH1008" s="45">
        <f t="shared" si="332"/>
        <v>0</v>
      </c>
      <c r="AI1008" s="45">
        <f t="shared" si="333"/>
        <v>0</v>
      </c>
      <c r="AJ1008" s="45">
        <f t="shared" si="334"/>
        <v>0</v>
      </c>
      <c r="AK1008" s="45">
        <f t="shared" si="335"/>
        <v>0</v>
      </c>
      <c r="AL1008" s="45">
        <f t="shared" si="336"/>
        <v>0</v>
      </c>
      <c r="AM1008" s="45">
        <f t="shared" si="337"/>
        <v>0</v>
      </c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  <c r="BC1008" s="45"/>
      <c r="BD1008" s="45"/>
      <c r="BE1008" s="45"/>
      <c r="BF1008" s="45"/>
      <c r="BG1008" s="45"/>
      <c r="BH1008" s="45"/>
      <c r="BI1008" s="45"/>
      <c r="BJ1008" s="45"/>
      <c r="BK1008" s="45"/>
    </row>
    <row r="1009" spans="1:63">
      <c r="A1009" s="43"/>
      <c r="B1009" s="43"/>
      <c r="C1009" s="101"/>
      <c r="D1009" s="101"/>
      <c r="E1009" s="101"/>
      <c r="F1009" s="102"/>
      <c r="G1009" s="103"/>
      <c r="H1009" s="102"/>
      <c r="I1009" s="102"/>
      <c r="J1009" s="102"/>
      <c r="K1009" s="102"/>
      <c r="L1009" s="102" t="e">
        <f>IF(J1009="WAT",IF(I1009="PS","Pumped Storage","Hydro"),VLOOKUP(J1009,Instructions!$E$3:$F$42,2,FALSE))</f>
        <v>#N/A</v>
      </c>
      <c r="M1009" s="104"/>
      <c r="N1009" s="104"/>
      <c r="O1009" s="105"/>
      <c r="P1009" s="45"/>
      <c r="Q1009" s="45"/>
      <c r="R1009" s="45">
        <f t="shared" si="318"/>
        <v>0</v>
      </c>
      <c r="S1009" s="45">
        <f t="shared" si="339"/>
        <v>0</v>
      </c>
      <c r="T1009" s="45">
        <f t="shared" si="339"/>
        <v>0</v>
      </c>
      <c r="U1009" s="45">
        <f t="shared" si="319"/>
        <v>0</v>
      </c>
      <c r="V1009" s="45">
        <f t="shared" si="320"/>
        <v>0</v>
      </c>
      <c r="W1009" s="45">
        <f t="shared" si="321"/>
        <v>0</v>
      </c>
      <c r="X1009" s="45">
        <f t="shared" si="322"/>
        <v>0</v>
      </c>
      <c r="Y1009" s="45">
        <f t="shared" si="323"/>
        <v>0</v>
      </c>
      <c r="Z1009" s="45">
        <f t="shared" si="324"/>
        <v>0</v>
      </c>
      <c r="AA1009" s="45">
        <f t="shared" si="325"/>
        <v>0</v>
      </c>
      <c r="AB1009" s="45">
        <f t="shared" si="326"/>
        <v>0</v>
      </c>
      <c r="AC1009" s="45">
        <f t="shared" si="327"/>
        <v>0</v>
      </c>
      <c r="AD1009" s="45">
        <f t="shared" si="328"/>
        <v>0</v>
      </c>
      <c r="AE1009" s="45">
        <f t="shared" si="329"/>
        <v>0</v>
      </c>
      <c r="AF1009" s="45">
        <f t="shared" si="330"/>
        <v>0</v>
      </c>
      <c r="AG1009" s="45">
        <f t="shared" si="331"/>
        <v>0</v>
      </c>
      <c r="AH1009" s="45">
        <f t="shared" si="332"/>
        <v>0</v>
      </c>
      <c r="AI1009" s="45">
        <f t="shared" si="333"/>
        <v>0</v>
      </c>
      <c r="AJ1009" s="45">
        <f t="shared" si="334"/>
        <v>0</v>
      </c>
      <c r="AK1009" s="45">
        <f t="shared" si="335"/>
        <v>0</v>
      </c>
      <c r="AL1009" s="45">
        <f t="shared" si="336"/>
        <v>0</v>
      </c>
      <c r="AM1009" s="45">
        <f t="shared" si="337"/>
        <v>0</v>
      </c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  <c r="BA1009" s="45"/>
      <c r="BB1009" s="45"/>
      <c r="BC1009" s="45"/>
      <c r="BD1009" s="45"/>
      <c r="BE1009" s="45"/>
      <c r="BF1009" s="45"/>
      <c r="BG1009" s="45"/>
      <c r="BH1009" s="45"/>
      <c r="BI1009" s="45"/>
      <c r="BJ1009" s="45"/>
      <c r="BK1009" s="45"/>
    </row>
    <row r="1010" spans="1:63">
      <c r="A1010" s="43"/>
      <c r="B1010" s="43"/>
      <c r="C1010" s="101"/>
      <c r="D1010" s="101"/>
      <c r="E1010" s="101"/>
      <c r="F1010" s="102"/>
      <c r="G1010" s="103"/>
      <c r="H1010" s="102"/>
      <c r="I1010" s="102"/>
      <c r="J1010" s="102"/>
      <c r="K1010" s="102"/>
      <c r="L1010" s="102" t="e">
        <f>IF(J1010="WAT",IF(I1010="PS","Pumped Storage","Hydro"),VLOOKUP(J1010,Instructions!$E$3:$F$42,2,FALSE))</f>
        <v>#N/A</v>
      </c>
      <c r="M1010" s="104"/>
      <c r="N1010" s="104"/>
      <c r="O1010" s="105"/>
      <c r="P1010" s="45"/>
      <c r="Q1010" s="45"/>
      <c r="R1010" s="45">
        <f t="shared" si="318"/>
        <v>0</v>
      </c>
      <c r="S1010" s="45">
        <f t="shared" si="339"/>
        <v>0</v>
      </c>
      <c r="T1010" s="45">
        <f t="shared" si="339"/>
        <v>0</v>
      </c>
      <c r="U1010" s="45">
        <f t="shared" si="319"/>
        <v>0</v>
      </c>
      <c r="V1010" s="45">
        <f t="shared" si="320"/>
        <v>0</v>
      </c>
      <c r="W1010" s="45">
        <f t="shared" si="321"/>
        <v>0</v>
      </c>
      <c r="X1010" s="45">
        <f t="shared" si="322"/>
        <v>0</v>
      </c>
      <c r="Y1010" s="45">
        <f t="shared" si="323"/>
        <v>0</v>
      </c>
      <c r="Z1010" s="45">
        <f t="shared" si="324"/>
        <v>0</v>
      </c>
      <c r="AA1010" s="45">
        <f t="shared" si="325"/>
        <v>0</v>
      </c>
      <c r="AB1010" s="45">
        <f t="shared" si="326"/>
        <v>0</v>
      </c>
      <c r="AC1010" s="45">
        <f t="shared" si="327"/>
        <v>0</v>
      </c>
      <c r="AD1010" s="45">
        <f t="shared" si="328"/>
        <v>0</v>
      </c>
      <c r="AE1010" s="45">
        <f t="shared" si="329"/>
        <v>0</v>
      </c>
      <c r="AF1010" s="45">
        <f t="shared" si="330"/>
        <v>0</v>
      </c>
      <c r="AG1010" s="45">
        <f t="shared" si="331"/>
        <v>0</v>
      </c>
      <c r="AH1010" s="45">
        <f t="shared" si="332"/>
        <v>0</v>
      </c>
      <c r="AI1010" s="45">
        <f t="shared" si="333"/>
        <v>0</v>
      </c>
      <c r="AJ1010" s="45">
        <f t="shared" si="334"/>
        <v>0</v>
      </c>
      <c r="AK1010" s="45">
        <f t="shared" si="335"/>
        <v>0</v>
      </c>
      <c r="AL1010" s="45">
        <f t="shared" si="336"/>
        <v>0</v>
      </c>
      <c r="AM1010" s="45">
        <f t="shared" si="337"/>
        <v>0</v>
      </c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  <c r="BC1010" s="45"/>
      <c r="BD1010" s="45"/>
      <c r="BE1010" s="45"/>
      <c r="BF1010" s="45"/>
      <c r="BG1010" s="45"/>
      <c r="BH1010" s="45"/>
      <c r="BI1010" s="45"/>
      <c r="BJ1010" s="45"/>
      <c r="BK1010" s="45"/>
    </row>
    <row r="1011" spans="1:63">
      <c r="A1011" s="43"/>
      <c r="B1011" s="43"/>
      <c r="C1011" s="101"/>
      <c r="D1011" s="101"/>
      <c r="E1011" s="101"/>
      <c r="F1011" s="102"/>
      <c r="G1011" s="103"/>
      <c r="H1011" s="102"/>
      <c r="I1011" s="102"/>
      <c r="J1011" s="102"/>
      <c r="K1011" s="102"/>
      <c r="L1011" s="102" t="e">
        <f>IF(J1011="WAT",IF(I1011="PS","Pumped Storage","Hydro"),VLOOKUP(J1011,Instructions!$E$3:$F$42,2,FALSE))</f>
        <v>#N/A</v>
      </c>
      <c r="M1011" s="104"/>
      <c r="N1011" s="104"/>
      <c r="O1011" s="105"/>
      <c r="P1011" s="45"/>
      <c r="Q1011" s="45"/>
      <c r="R1011" s="45">
        <f t="shared" si="318"/>
        <v>0</v>
      </c>
      <c r="S1011" s="45">
        <f t="shared" si="339"/>
        <v>0</v>
      </c>
      <c r="T1011" s="45">
        <f t="shared" si="339"/>
        <v>0</v>
      </c>
      <c r="U1011" s="45">
        <f t="shared" si="319"/>
        <v>0</v>
      </c>
      <c r="V1011" s="45">
        <f t="shared" si="320"/>
        <v>0</v>
      </c>
      <c r="W1011" s="45">
        <f t="shared" si="321"/>
        <v>0</v>
      </c>
      <c r="X1011" s="45">
        <f t="shared" si="322"/>
        <v>0</v>
      </c>
      <c r="Y1011" s="45">
        <f t="shared" si="323"/>
        <v>0</v>
      </c>
      <c r="Z1011" s="45">
        <f t="shared" si="324"/>
        <v>0</v>
      </c>
      <c r="AA1011" s="45">
        <f t="shared" si="325"/>
        <v>0</v>
      </c>
      <c r="AB1011" s="45">
        <f t="shared" si="326"/>
        <v>0</v>
      </c>
      <c r="AC1011" s="45">
        <f t="shared" si="327"/>
        <v>0</v>
      </c>
      <c r="AD1011" s="45">
        <f t="shared" si="328"/>
        <v>0</v>
      </c>
      <c r="AE1011" s="45">
        <f t="shared" si="329"/>
        <v>0</v>
      </c>
      <c r="AF1011" s="45">
        <f t="shared" si="330"/>
        <v>0</v>
      </c>
      <c r="AG1011" s="45">
        <f t="shared" si="331"/>
        <v>0</v>
      </c>
      <c r="AH1011" s="45">
        <f t="shared" si="332"/>
        <v>0</v>
      </c>
      <c r="AI1011" s="45">
        <f t="shared" si="333"/>
        <v>0</v>
      </c>
      <c r="AJ1011" s="45">
        <f t="shared" si="334"/>
        <v>0</v>
      </c>
      <c r="AK1011" s="45">
        <f t="shared" si="335"/>
        <v>0</v>
      </c>
      <c r="AL1011" s="45">
        <f t="shared" si="336"/>
        <v>0</v>
      </c>
      <c r="AM1011" s="45">
        <f t="shared" si="337"/>
        <v>0</v>
      </c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  <c r="BC1011" s="45"/>
      <c r="BD1011" s="45"/>
      <c r="BE1011" s="45"/>
      <c r="BF1011" s="45"/>
      <c r="BG1011" s="45"/>
      <c r="BH1011" s="45"/>
      <c r="BI1011" s="45"/>
      <c r="BJ1011" s="45"/>
      <c r="BK1011" s="45"/>
    </row>
    <row r="1012" spans="1:63">
      <c r="A1012" s="43"/>
      <c r="B1012" s="43"/>
      <c r="C1012" s="101"/>
      <c r="D1012" s="101"/>
      <c r="E1012" s="101"/>
      <c r="F1012" s="102"/>
      <c r="G1012" s="103"/>
      <c r="H1012" s="102"/>
      <c r="I1012" s="102"/>
      <c r="J1012" s="102"/>
      <c r="K1012" s="102"/>
      <c r="L1012" s="102" t="e">
        <f>IF(J1012="WAT",IF(I1012="PS","Pumped Storage","Hydro"),VLOOKUP(J1012,Instructions!$E$3:$F$42,2,FALSE))</f>
        <v>#N/A</v>
      </c>
      <c r="M1012" s="104"/>
      <c r="N1012" s="104"/>
      <c r="O1012" s="105"/>
      <c r="P1012" s="45"/>
      <c r="Q1012" s="45"/>
      <c r="R1012" s="45">
        <f t="shared" si="318"/>
        <v>0</v>
      </c>
      <c r="S1012" s="45">
        <f t="shared" si="339"/>
        <v>0</v>
      </c>
      <c r="T1012" s="45">
        <f t="shared" si="339"/>
        <v>0</v>
      </c>
      <c r="U1012" s="45">
        <f t="shared" si="319"/>
        <v>0</v>
      </c>
      <c r="V1012" s="45">
        <f t="shared" si="320"/>
        <v>0</v>
      </c>
      <c r="W1012" s="45">
        <f t="shared" si="321"/>
        <v>0</v>
      </c>
      <c r="X1012" s="45">
        <f t="shared" si="322"/>
        <v>0</v>
      </c>
      <c r="Y1012" s="45">
        <f t="shared" si="323"/>
        <v>0</v>
      </c>
      <c r="Z1012" s="45">
        <f t="shared" si="324"/>
        <v>0</v>
      </c>
      <c r="AA1012" s="45">
        <f t="shared" si="325"/>
        <v>0</v>
      </c>
      <c r="AB1012" s="45">
        <f t="shared" si="326"/>
        <v>0</v>
      </c>
      <c r="AC1012" s="45">
        <f t="shared" si="327"/>
        <v>0</v>
      </c>
      <c r="AD1012" s="45">
        <f t="shared" si="328"/>
        <v>0</v>
      </c>
      <c r="AE1012" s="45">
        <f t="shared" si="329"/>
        <v>0</v>
      </c>
      <c r="AF1012" s="45">
        <f t="shared" si="330"/>
        <v>0</v>
      </c>
      <c r="AG1012" s="45">
        <f t="shared" si="331"/>
        <v>0</v>
      </c>
      <c r="AH1012" s="45">
        <f t="shared" si="332"/>
        <v>0</v>
      </c>
      <c r="AI1012" s="45">
        <f t="shared" si="333"/>
        <v>0</v>
      </c>
      <c r="AJ1012" s="45">
        <f t="shared" si="334"/>
        <v>0</v>
      </c>
      <c r="AK1012" s="45">
        <f t="shared" si="335"/>
        <v>0</v>
      </c>
      <c r="AL1012" s="45">
        <f t="shared" si="336"/>
        <v>0</v>
      </c>
      <c r="AM1012" s="45">
        <f t="shared" si="337"/>
        <v>0</v>
      </c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  <c r="BC1012" s="45"/>
      <c r="BD1012" s="45"/>
      <c r="BE1012" s="45"/>
      <c r="BF1012" s="45"/>
      <c r="BG1012" s="45"/>
      <c r="BH1012" s="45"/>
      <c r="BI1012" s="45"/>
      <c r="BJ1012" s="45"/>
      <c r="BK1012" s="45"/>
    </row>
    <row r="1013" spans="1:63">
      <c r="A1013" s="43"/>
      <c r="B1013" s="43"/>
      <c r="C1013" s="101"/>
      <c r="D1013" s="101"/>
      <c r="E1013" s="101"/>
      <c r="F1013" s="102"/>
      <c r="G1013" s="103"/>
      <c r="H1013" s="102"/>
      <c r="I1013" s="102"/>
      <c r="J1013" s="102"/>
      <c r="K1013" s="102"/>
      <c r="L1013" s="102" t="e">
        <f>IF(J1013="WAT",IF(I1013="PS","Pumped Storage","Hydro"),VLOOKUP(J1013,Instructions!$E$3:$F$42,2,FALSE))</f>
        <v>#N/A</v>
      </c>
      <c r="M1013" s="104"/>
      <c r="N1013" s="104"/>
      <c r="O1013" s="105"/>
      <c r="P1013" s="45"/>
      <c r="Q1013" s="45"/>
      <c r="R1013" s="45">
        <f t="shared" si="318"/>
        <v>0</v>
      </c>
      <c r="S1013" s="45">
        <f t="shared" si="339"/>
        <v>0</v>
      </c>
      <c r="T1013" s="45">
        <f t="shared" si="339"/>
        <v>0</v>
      </c>
      <c r="U1013" s="45">
        <f t="shared" si="319"/>
        <v>0</v>
      </c>
      <c r="V1013" s="45">
        <f t="shared" si="320"/>
        <v>0</v>
      </c>
      <c r="W1013" s="45">
        <f t="shared" si="321"/>
        <v>0</v>
      </c>
      <c r="X1013" s="45">
        <f t="shared" si="322"/>
        <v>0</v>
      </c>
      <c r="Y1013" s="45">
        <f t="shared" si="323"/>
        <v>0</v>
      </c>
      <c r="Z1013" s="45">
        <f t="shared" si="324"/>
        <v>0</v>
      </c>
      <c r="AA1013" s="45">
        <f t="shared" si="325"/>
        <v>0</v>
      </c>
      <c r="AB1013" s="45">
        <f t="shared" si="326"/>
        <v>0</v>
      </c>
      <c r="AC1013" s="45">
        <f t="shared" si="327"/>
        <v>0</v>
      </c>
      <c r="AD1013" s="45">
        <f t="shared" si="328"/>
        <v>0</v>
      </c>
      <c r="AE1013" s="45">
        <f t="shared" si="329"/>
        <v>0</v>
      </c>
      <c r="AF1013" s="45">
        <f t="shared" si="330"/>
        <v>0</v>
      </c>
      <c r="AG1013" s="45">
        <f t="shared" si="331"/>
        <v>0</v>
      </c>
      <c r="AH1013" s="45">
        <f t="shared" si="332"/>
        <v>0</v>
      </c>
      <c r="AI1013" s="45">
        <f t="shared" si="333"/>
        <v>0</v>
      </c>
      <c r="AJ1013" s="45">
        <f t="shared" si="334"/>
        <v>0</v>
      </c>
      <c r="AK1013" s="45">
        <f t="shared" si="335"/>
        <v>0</v>
      </c>
      <c r="AL1013" s="45">
        <f t="shared" si="336"/>
        <v>0</v>
      </c>
      <c r="AM1013" s="45">
        <f t="shared" si="337"/>
        <v>0</v>
      </c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  <c r="BA1013" s="45"/>
      <c r="BB1013" s="45"/>
      <c r="BC1013" s="45"/>
      <c r="BD1013" s="45"/>
      <c r="BE1013" s="45"/>
      <c r="BF1013" s="45"/>
      <c r="BG1013" s="45"/>
      <c r="BH1013" s="45"/>
      <c r="BI1013" s="45"/>
      <c r="BJ1013" s="45"/>
      <c r="BK1013" s="45"/>
    </row>
    <row r="1014" spans="1:63">
      <c r="A1014" s="43"/>
      <c r="B1014" s="43"/>
      <c r="C1014" s="101"/>
      <c r="D1014" s="101"/>
      <c r="E1014" s="101"/>
      <c r="F1014" s="102"/>
      <c r="G1014" s="103"/>
      <c r="H1014" s="102"/>
      <c r="I1014" s="102"/>
      <c r="J1014" s="102"/>
      <c r="K1014" s="102"/>
      <c r="L1014" s="102" t="e">
        <f>IF(J1014="WAT",IF(I1014="PS","Pumped Storage","Hydro"),VLOOKUP(J1014,Instructions!$E$3:$F$42,2,FALSE))</f>
        <v>#N/A</v>
      </c>
      <c r="M1014" s="104"/>
      <c r="N1014" s="104"/>
      <c r="O1014" s="105"/>
      <c r="P1014" s="45"/>
      <c r="Q1014" s="45"/>
      <c r="R1014" s="45">
        <f t="shared" si="318"/>
        <v>0</v>
      </c>
      <c r="S1014" s="45">
        <f t="shared" si="339"/>
        <v>0</v>
      </c>
      <c r="T1014" s="45">
        <f t="shared" si="339"/>
        <v>0</v>
      </c>
      <c r="U1014" s="45">
        <f t="shared" si="319"/>
        <v>0</v>
      </c>
      <c r="V1014" s="45">
        <f t="shared" si="320"/>
        <v>0</v>
      </c>
      <c r="W1014" s="45">
        <f t="shared" si="321"/>
        <v>0</v>
      </c>
      <c r="X1014" s="45">
        <f t="shared" si="322"/>
        <v>0</v>
      </c>
      <c r="Y1014" s="45">
        <f t="shared" si="323"/>
        <v>0</v>
      </c>
      <c r="Z1014" s="45">
        <f t="shared" si="324"/>
        <v>0</v>
      </c>
      <c r="AA1014" s="45">
        <f t="shared" si="325"/>
        <v>0</v>
      </c>
      <c r="AB1014" s="45">
        <f t="shared" si="326"/>
        <v>0</v>
      </c>
      <c r="AC1014" s="45">
        <f t="shared" si="327"/>
        <v>0</v>
      </c>
      <c r="AD1014" s="45">
        <f t="shared" si="328"/>
        <v>0</v>
      </c>
      <c r="AE1014" s="45">
        <f t="shared" si="329"/>
        <v>0</v>
      </c>
      <c r="AF1014" s="45">
        <f t="shared" si="330"/>
        <v>0</v>
      </c>
      <c r="AG1014" s="45">
        <f t="shared" si="331"/>
        <v>0</v>
      </c>
      <c r="AH1014" s="45">
        <f t="shared" si="332"/>
        <v>0</v>
      </c>
      <c r="AI1014" s="45">
        <f t="shared" si="333"/>
        <v>0</v>
      </c>
      <c r="AJ1014" s="45">
        <f t="shared" si="334"/>
        <v>0</v>
      </c>
      <c r="AK1014" s="45">
        <f t="shared" si="335"/>
        <v>0</v>
      </c>
      <c r="AL1014" s="45">
        <f t="shared" si="336"/>
        <v>0</v>
      </c>
      <c r="AM1014" s="45">
        <f t="shared" si="337"/>
        <v>0</v>
      </c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/>
      <c r="BD1014" s="45"/>
      <c r="BE1014" s="45"/>
      <c r="BF1014" s="45"/>
      <c r="BG1014" s="45"/>
      <c r="BH1014" s="45"/>
      <c r="BI1014" s="45"/>
      <c r="BJ1014" s="45"/>
      <c r="BK1014" s="45"/>
    </row>
    <row r="1015" spans="1:63">
      <c r="A1015" s="43"/>
      <c r="B1015" s="43"/>
      <c r="C1015" s="101"/>
      <c r="D1015" s="101"/>
      <c r="E1015" s="101"/>
      <c r="F1015" s="102"/>
      <c r="G1015" s="103"/>
      <c r="H1015" s="102"/>
      <c r="I1015" s="102"/>
      <c r="J1015" s="102"/>
      <c r="K1015" s="102"/>
      <c r="L1015" s="102" t="e">
        <f>IF(J1015="WAT",IF(I1015="PS","Pumped Storage","Hydro"),VLOOKUP(J1015,Instructions!$E$3:$F$42,2,FALSE))</f>
        <v>#N/A</v>
      </c>
      <c r="M1015" s="104"/>
      <c r="N1015" s="104"/>
      <c r="O1015" s="105"/>
      <c r="P1015" s="45"/>
      <c r="Q1015" s="45"/>
      <c r="R1015" s="45">
        <f t="shared" si="318"/>
        <v>0</v>
      </c>
      <c r="S1015" s="45">
        <f t="shared" si="339"/>
        <v>0</v>
      </c>
      <c r="T1015" s="45">
        <f t="shared" si="339"/>
        <v>0</v>
      </c>
      <c r="U1015" s="45">
        <f t="shared" si="319"/>
        <v>0</v>
      </c>
      <c r="V1015" s="45">
        <f t="shared" si="320"/>
        <v>0</v>
      </c>
      <c r="W1015" s="45">
        <f t="shared" si="321"/>
        <v>0</v>
      </c>
      <c r="X1015" s="45">
        <f t="shared" si="322"/>
        <v>0</v>
      </c>
      <c r="Y1015" s="45">
        <f t="shared" si="323"/>
        <v>0</v>
      </c>
      <c r="Z1015" s="45">
        <f t="shared" si="324"/>
        <v>0</v>
      </c>
      <c r="AA1015" s="45">
        <f t="shared" si="325"/>
        <v>0</v>
      </c>
      <c r="AB1015" s="45">
        <f t="shared" si="326"/>
        <v>0</v>
      </c>
      <c r="AC1015" s="45">
        <f t="shared" si="327"/>
        <v>0</v>
      </c>
      <c r="AD1015" s="45">
        <f t="shared" si="328"/>
        <v>0</v>
      </c>
      <c r="AE1015" s="45">
        <f t="shared" si="329"/>
        <v>0</v>
      </c>
      <c r="AF1015" s="45">
        <f t="shared" si="330"/>
        <v>0</v>
      </c>
      <c r="AG1015" s="45">
        <f t="shared" si="331"/>
        <v>0</v>
      </c>
      <c r="AH1015" s="45">
        <f t="shared" si="332"/>
        <v>0</v>
      </c>
      <c r="AI1015" s="45">
        <f t="shared" si="333"/>
        <v>0</v>
      </c>
      <c r="AJ1015" s="45">
        <f t="shared" si="334"/>
        <v>0</v>
      </c>
      <c r="AK1015" s="45">
        <f t="shared" si="335"/>
        <v>0</v>
      </c>
      <c r="AL1015" s="45">
        <f t="shared" si="336"/>
        <v>0</v>
      </c>
      <c r="AM1015" s="45">
        <f t="shared" si="337"/>
        <v>0</v>
      </c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  <c r="BC1015" s="45"/>
      <c r="BD1015" s="45"/>
      <c r="BE1015" s="45"/>
      <c r="BF1015" s="45"/>
      <c r="BG1015" s="45"/>
      <c r="BH1015" s="45"/>
      <c r="BI1015" s="45"/>
      <c r="BJ1015" s="45"/>
      <c r="BK1015" s="45"/>
    </row>
    <row r="1016" spans="1:63">
      <c r="A1016" s="43"/>
      <c r="B1016" s="43"/>
      <c r="C1016" s="101"/>
      <c r="D1016" s="101"/>
      <c r="E1016" s="101"/>
      <c r="F1016" s="102"/>
      <c r="G1016" s="103"/>
      <c r="H1016" s="102"/>
      <c r="I1016" s="102"/>
      <c r="J1016" s="102"/>
      <c r="K1016" s="102"/>
      <c r="L1016" s="102" t="e">
        <f>IF(J1016="WAT",IF(I1016="PS","Pumped Storage","Hydro"),VLOOKUP(J1016,Instructions!$E$3:$F$42,2,FALSE))</f>
        <v>#N/A</v>
      </c>
      <c r="M1016" s="104"/>
      <c r="N1016" s="104"/>
      <c r="O1016" s="105"/>
      <c r="P1016" s="45"/>
      <c r="Q1016" s="45"/>
      <c r="R1016" s="45">
        <f t="shared" si="318"/>
        <v>0</v>
      </c>
      <c r="S1016" s="45">
        <f t="shared" si="339"/>
        <v>0</v>
      </c>
      <c r="T1016" s="45">
        <f t="shared" si="339"/>
        <v>0</v>
      </c>
      <c r="U1016" s="45">
        <f t="shared" si="319"/>
        <v>0</v>
      </c>
      <c r="V1016" s="45">
        <f t="shared" si="320"/>
        <v>0</v>
      </c>
      <c r="W1016" s="45">
        <f t="shared" si="321"/>
        <v>0</v>
      </c>
      <c r="X1016" s="45">
        <f t="shared" si="322"/>
        <v>0</v>
      </c>
      <c r="Y1016" s="45">
        <f t="shared" si="323"/>
        <v>0</v>
      </c>
      <c r="Z1016" s="45">
        <f t="shared" si="324"/>
        <v>0</v>
      </c>
      <c r="AA1016" s="45">
        <f t="shared" si="325"/>
        <v>0</v>
      </c>
      <c r="AB1016" s="45">
        <f t="shared" si="326"/>
        <v>0</v>
      </c>
      <c r="AC1016" s="45">
        <f t="shared" si="327"/>
        <v>0</v>
      </c>
      <c r="AD1016" s="45">
        <f t="shared" si="328"/>
        <v>0</v>
      </c>
      <c r="AE1016" s="45">
        <f t="shared" si="329"/>
        <v>0</v>
      </c>
      <c r="AF1016" s="45">
        <f t="shared" si="330"/>
        <v>0</v>
      </c>
      <c r="AG1016" s="45">
        <f t="shared" si="331"/>
        <v>0</v>
      </c>
      <c r="AH1016" s="45">
        <f t="shared" si="332"/>
        <v>0</v>
      </c>
      <c r="AI1016" s="45">
        <f t="shared" si="333"/>
        <v>0</v>
      </c>
      <c r="AJ1016" s="45">
        <f t="shared" si="334"/>
        <v>0</v>
      </c>
      <c r="AK1016" s="45">
        <f t="shared" si="335"/>
        <v>0</v>
      </c>
      <c r="AL1016" s="45">
        <f t="shared" si="336"/>
        <v>0</v>
      </c>
      <c r="AM1016" s="45">
        <f t="shared" si="337"/>
        <v>0</v>
      </c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  <c r="BA1016" s="45"/>
      <c r="BB1016" s="45"/>
      <c r="BC1016" s="45"/>
      <c r="BD1016" s="45"/>
      <c r="BE1016" s="45"/>
      <c r="BF1016" s="45"/>
      <c r="BG1016" s="45"/>
      <c r="BH1016" s="45"/>
      <c r="BI1016" s="45"/>
      <c r="BJ1016" s="45"/>
      <c r="BK1016" s="45"/>
    </row>
    <row r="1017" spans="1:63">
      <c r="A1017" s="43"/>
      <c r="B1017" s="43"/>
      <c r="C1017" s="101"/>
      <c r="D1017" s="101"/>
      <c r="E1017" s="101"/>
      <c r="F1017" s="102"/>
      <c r="G1017" s="103"/>
      <c r="H1017" s="102"/>
      <c r="I1017" s="102"/>
      <c r="J1017" s="102"/>
      <c r="K1017" s="102"/>
      <c r="L1017" s="102" t="e">
        <f>IF(J1017="WAT",IF(I1017="PS","Pumped Storage","Hydro"),VLOOKUP(J1017,Instructions!$E$3:$F$42,2,FALSE))</f>
        <v>#N/A</v>
      </c>
      <c r="M1017" s="104"/>
      <c r="N1017" s="104"/>
      <c r="O1017" s="105"/>
      <c r="P1017" s="45"/>
      <c r="Q1017" s="45"/>
      <c r="R1017" s="45">
        <f t="shared" si="318"/>
        <v>0</v>
      </c>
      <c r="S1017" s="45">
        <f t="shared" si="339"/>
        <v>0</v>
      </c>
      <c r="T1017" s="45">
        <f t="shared" si="339"/>
        <v>0</v>
      </c>
      <c r="U1017" s="45">
        <f t="shared" si="319"/>
        <v>0</v>
      </c>
      <c r="V1017" s="45">
        <f t="shared" si="320"/>
        <v>0</v>
      </c>
      <c r="W1017" s="45">
        <f t="shared" si="321"/>
        <v>0</v>
      </c>
      <c r="X1017" s="45">
        <f t="shared" si="322"/>
        <v>0</v>
      </c>
      <c r="Y1017" s="45">
        <f t="shared" si="323"/>
        <v>0</v>
      </c>
      <c r="Z1017" s="45">
        <f t="shared" si="324"/>
        <v>0</v>
      </c>
      <c r="AA1017" s="45">
        <f t="shared" si="325"/>
        <v>0</v>
      </c>
      <c r="AB1017" s="45">
        <f t="shared" si="326"/>
        <v>0</v>
      </c>
      <c r="AC1017" s="45">
        <f t="shared" si="327"/>
        <v>0</v>
      </c>
      <c r="AD1017" s="45">
        <f t="shared" si="328"/>
        <v>0</v>
      </c>
      <c r="AE1017" s="45">
        <f t="shared" si="329"/>
        <v>0</v>
      </c>
      <c r="AF1017" s="45">
        <f t="shared" si="330"/>
        <v>0</v>
      </c>
      <c r="AG1017" s="45">
        <f t="shared" si="331"/>
        <v>0</v>
      </c>
      <c r="AH1017" s="45">
        <f t="shared" si="332"/>
        <v>0</v>
      </c>
      <c r="AI1017" s="45">
        <f t="shared" si="333"/>
        <v>0</v>
      </c>
      <c r="AJ1017" s="45">
        <f t="shared" si="334"/>
        <v>0</v>
      </c>
      <c r="AK1017" s="45">
        <f t="shared" si="335"/>
        <v>0</v>
      </c>
      <c r="AL1017" s="45">
        <f t="shared" si="336"/>
        <v>0</v>
      </c>
      <c r="AM1017" s="45">
        <f t="shared" si="337"/>
        <v>0</v>
      </c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  <c r="BD1017" s="45"/>
      <c r="BE1017" s="45"/>
      <c r="BF1017" s="45"/>
      <c r="BG1017" s="45"/>
      <c r="BH1017" s="45"/>
      <c r="BI1017" s="45"/>
      <c r="BJ1017" s="45"/>
      <c r="BK1017" s="45"/>
    </row>
    <row r="1018" spans="1:63">
      <c r="A1018" s="43"/>
      <c r="B1018" s="43"/>
      <c r="C1018" s="101"/>
      <c r="D1018" s="101"/>
      <c r="E1018" s="101"/>
      <c r="F1018" s="102"/>
      <c r="G1018" s="103"/>
      <c r="H1018" s="102"/>
      <c r="I1018" s="102"/>
      <c r="J1018" s="102"/>
      <c r="K1018" s="102"/>
      <c r="L1018" s="102" t="e">
        <f>IF(J1018="WAT",IF(I1018="PS","Pumped Storage","Hydro"),VLOOKUP(J1018,Instructions!$E$3:$F$42,2,FALSE))</f>
        <v>#N/A</v>
      </c>
      <c r="M1018" s="104"/>
      <c r="N1018" s="104"/>
      <c r="O1018" s="105"/>
      <c r="P1018" s="45"/>
      <c r="Q1018" s="45"/>
      <c r="R1018" s="45">
        <f t="shared" si="318"/>
        <v>0</v>
      </c>
      <c r="S1018" s="45">
        <f t="shared" si="339"/>
        <v>0</v>
      </c>
      <c r="T1018" s="45">
        <f t="shared" si="339"/>
        <v>0</v>
      </c>
      <c r="U1018" s="45">
        <f t="shared" si="319"/>
        <v>0</v>
      </c>
      <c r="V1018" s="45">
        <f t="shared" si="320"/>
        <v>0</v>
      </c>
      <c r="W1018" s="45">
        <f t="shared" si="321"/>
        <v>0</v>
      </c>
      <c r="X1018" s="45">
        <f t="shared" si="322"/>
        <v>0</v>
      </c>
      <c r="Y1018" s="45">
        <f t="shared" si="323"/>
        <v>0</v>
      </c>
      <c r="Z1018" s="45">
        <f t="shared" si="324"/>
        <v>0</v>
      </c>
      <c r="AA1018" s="45">
        <f t="shared" si="325"/>
        <v>0</v>
      </c>
      <c r="AB1018" s="45">
        <f t="shared" si="326"/>
        <v>0</v>
      </c>
      <c r="AC1018" s="45">
        <f t="shared" si="327"/>
        <v>0</v>
      </c>
      <c r="AD1018" s="45">
        <f t="shared" si="328"/>
        <v>0</v>
      </c>
      <c r="AE1018" s="45">
        <f t="shared" si="329"/>
        <v>0</v>
      </c>
      <c r="AF1018" s="45">
        <f t="shared" si="330"/>
        <v>0</v>
      </c>
      <c r="AG1018" s="45">
        <f t="shared" si="331"/>
        <v>0</v>
      </c>
      <c r="AH1018" s="45">
        <f t="shared" si="332"/>
        <v>0</v>
      </c>
      <c r="AI1018" s="45">
        <f t="shared" si="333"/>
        <v>0</v>
      </c>
      <c r="AJ1018" s="45">
        <f t="shared" si="334"/>
        <v>0</v>
      </c>
      <c r="AK1018" s="45">
        <f t="shared" si="335"/>
        <v>0</v>
      </c>
      <c r="AL1018" s="45">
        <f t="shared" si="336"/>
        <v>0</v>
      </c>
      <c r="AM1018" s="45">
        <f t="shared" si="337"/>
        <v>0</v>
      </c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  <c r="BC1018" s="45"/>
      <c r="BD1018" s="45"/>
      <c r="BE1018" s="45"/>
      <c r="BF1018" s="45"/>
      <c r="BG1018" s="45"/>
      <c r="BH1018" s="45"/>
      <c r="BI1018" s="45"/>
      <c r="BJ1018" s="45"/>
      <c r="BK1018" s="45"/>
    </row>
    <row r="1019" spans="1:63">
      <c r="A1019" s="43"/>
      <c r="B1019" s="43"/>
      <c r="C1019" s="101"/>
      <c r="D1019" s="101"/>
      <c r="E1019" s="101"/>
      <c r="F1019" s="102"/>
      <c r="G1019" s="103"/>
      <c r="H1019" s="102"/>
      <c r="I1019" s="102"/>
      <c r="J1019" s="102"/>
      <c r="K1019" s="102"/>
      <c r="L1019" s="102" t="e">
        <f>IF(J1019="WAT",IF(I1019="PS","Pumped Storage","Hydro"),VLOOKUP(J1019,Instructions!$E$3:$F$42,2,FALSE))</f>
        <v>#N/A</v>
      </c>
      <c r="M1019" s="104"/>
      <c r="N1019" s="104"/>
      <c r="O1019" s="105"/>
      <c r="P1019" s="45"/>
      <c r="Q1019" s="45"/>
      <c r="R1019" s="45">
        <f t="shared" si="318"/>
        <v>0</v>
      </c>
      <c r="S1019" s="45">
        <f t="shared" si="339"/>
        <v>0</v>
      </c>
      <c r="T1019" s="45">
        <f t="shared" si="339"/>
        <v>0</v>
      </c>
      <c r="U1019" s="45">
        <f t="shared" si="319"/>
        <v>0</v>
      </c>
      <c r="V1019" s="45">
        <f t="shared" si="320"/>
        <v>0</v>
      </c>
      <c r="W1019" s="45">
        <f t="shared" si="321"/>
        <v>0</v>
      </c>
      <c r="X1019" s="45">
        <f t="shared" si="322"/>
        <v>0</v>
      </c>
      <c r="Y1019" s="45">
        <f t="shared" si="323"/>
        <v>0</v>
      </c>
      <c r="Z1019" s="45">
        <f t="shared" si="324"/>
        <v>0</v>
      </c>
      <c r="AA1019" s="45">
        <f t="shared" si="325"/>
        <v>0</v>
      </c>
      <c r="AB1019" s="45">
        <f t="shared" si="326"/>
        <v>0</v>
      </c>
      <c r="AC1019" s="45">
        <f t="shared" si="327"/>
        <v>0</v>
      </c>
      <c r="AD1019" s="45">
        <f t="shared" si="328"/>
        <v>0</v>
      </c>
      <c r="AE1019" s="45">
        <f t="shared" si="329"/>
        <v>0</v>
      </c>
      <c r="AF1019" s="45">
        <f t="shared" si="330"/>
        <v>0</v>
      </c>
      <c r="AG1019" s="45">
        <f t="shared" si="331"/>
        <v>0</v>
      </c>
      <c r="AH1019" s="45">
        <f t="shared" si="332"/>
        <v>0</v>
      </c>
      <c r="AI1019" s="45">
        <f t="shared" si="333"/>
        <v>0</v>
      </c>
      <c r="AJ1019" s="45">
        <f t="shared" si="334"/>
        <v>0</v>
      </c>
      <c r="AK1019" s="45">
        <f t="shared" si="335"/>
        <v>0</v>
      </c>
      <c r="AL1019" s="45">
        <f t="shared" si="336"/>
        <v>0</v>
      </c>
      <c r="AM1019" s="45">
        <f t="shared" si="337"/>
        <v>0</v>
      </c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  <c r="BA1019" s="45"/>
      <c r="BB1019" s="45"/>
      <c r="BC1019" s="45"/>
      <c r="BD1019" s="45"/>
      <c r="BE1019" s="45"/>
      <c r="BF1019" s="45"/>
      <c r="BG1019" s="45"/>
      <c r="BH1019" s="45"/>
      <c r="BI1019" s="45"/>
      <c r="BJ1019" s="45"/>
      <c r="BK1019" s="45"/>
    </row>
    <row r="1020" spans="1:63">
      <c r="A1020" s="43"/>
      <c r="B1020" s="43"/>
      <c r="C1020" s="101"/>
      <c r="D1020" s="101"/>
      <c r="E1020" s="101"/>
      <c r="F1020" s="102"/>
      <c r="G1020" s="103"/>
      <c r="H1020" s="102"/>
      <c r="I1020" s="102"/>
      <c r="J1020" s="102"/>
      <c r="K1020" s="102"/>
      <c r="L1020" s="102" t="e">
        <f>IF(J1020="WAT",IF(I1020="PS","Pumped Storage","Hydro"),VLOOKUP(J1020,Instructions!$E$3:$F$42,2,FALSE))</f>
        <v>#N/A</v>
      </c>
      <c r="M1020" s="104"/>
      <c r="N1020" s="104"/>
      <c r="O1020" s="105"/>
      <c r="P1020" s="45"/>
      <c r="Q1020" s="45"/>
      <c r="R1020" s="45">
        <f t="shared" si="318"/>
        <v>0</v>
      </c>
      <c r="S1020" s="45">
        <f t="shared" si="339"/>
        <v>0</v>
      </c>
      <c r="T1020" s="45">
        <f t="shared" si="339"/>
        <v>0</v>
      </c>
      <c r="U1020" s="45">
        <f t="shared" si="319"/>
        <v>0</v>
      </c>
      <c r="V1020" s="45">
        <f t="shared" si="320"/>
        <v>0</v>
      </c>
      <c r="W1020" s="45">
        <f t="shared" si="321"/>
        <v>0</v>
      </c>
      <c r="X1020" s="45">
        <f t="shared" si="322"/>
        <v>0</v>
      </c>
      <c r="Y1020" s="45">
        <f t="shared" si="323"/>
        <v>0</v>
      </c>
      <c r="Z1020" s="45">
        <f t="shared" si="324"/>
        <v>0</v>
      </c>
      <c r="AA1020" s="45">
        <f t="shared" si="325"/>
        <v>0</v>
      </c>
      <c r="AB1020" s="45">
        <f t="shared" si="326"/>
        <v>0</v>
      </c>
      <c r="AC1020" s="45">
        <f t="shared" si="327"/>
        <v>0</v>
      </c>
      <c r="AD1020" s="45">
        <f t="shared" si="328"/>
        <v>0</v>
      </c>
      <c r="AE1020" s="45">
        <f t="shared" si="329"/>
        <v>0</v>
      </c>
      <c r="AF1020" s="45">
        <f t="shared" si="330"/>
        <v>0</v>
      </c>
      <c r="AG1020" s="45">
        <f t="shared" si="331"/>
        <v>0</v>
      </c>
      <c r="AH1020" s="45">
        <f t="shared" si="332"/>
        <v>0</v>
      </c>
      <c r="AI1020" s="45">
        <f t="shared" si="333"/>
        <v>0</v>
      </c>
      <c r="AJ1020" s="45">
        <f t="shared" si="334"/>
        <v>0</v>
      </c>
      <c r="AK1020" s="45">
        <f t="shared" si="335"/>
        <v>0</v>
      </c>
      <c r="AL1020" s="45">
        <f t="shared" si="336"/>
        <v>0</v>
      </c>
      <c r="AM1020" s="45">
        <f t="shared" si="337"/>
        <v>0</v>
      </c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  <c r="BC1020" s="45"/>
      <c r="BD1020" s="45"/>
      <c r="BE1020" s="45"/>
      <c r="BF1020" s="45"/>
      <c r="BG1020" s="45"/>
      <c r="BH1020" s="45"/>
      <c r="BI1020" s="45"/>
      <c r="BJ1020" s="45"/>
      <c r="BK1020" s="45"/>
    </row>
    <row r="1021" spans="1:63">
      <c r="A1021" s="43"/>
      <c r="B1021" s="43"/>
      <c r="C1021" s="101"/>
      <c r="D1021" s="101"/>
      <c r="E1021" s="101"/>
      <c r="F1021" s="102"/>
      <c r="G1021" s="103"/>
      <c r="H1021" s="102"/>
      <c r="I1021" s="102"/>
      <c r="J1021" s="102"/>
      <c r="K1021" s="102"/>
      <c r="L1021" s="102" t="e">
        <f>IF(J1021="WAT",IF(I1021="PS","Pumped Storage","Hydro"),VLOOKUP(J1021,Instructions!$E$3:$F$42,2,FALSE))</f>
        <v>#N/A</v>
      </c>
      <c r="M1021" s="104"/>
      <c r="N1021" s="104"/>
      <c r="O1021" s="105"/>
      <c r="P1021" s="45"/>
      <c r="Q1021" s="45"/>
      <c r="R1021" s="45">
        <f t="shared" si="318"/>
        <v>0</v>
      </c>
      <c r="S1021" s="45">
        <f t="shared" si="339"/>
        <v>0</v>
      </c>
      <c r="T1021" s="45">
        <f t="shared" si="339"/>
        <v>0</v>
      </c>
      <c r="U1021" s="45">
        <f t="shared" si="319"/>
        <v>0</v>
      </c>
      <c r="V1021" s="45">
        <f t="shared" si="320"/>
        <v>0</v>
      </c>
      <c r="W1021" s="45">
        <f t="shared" si="321"/>
        <v>0</v>
      </c>
      <c r="X1021" s="45">
        <f t="shared" si="322"/>
        <v>0</v>
      </c>
      <c r="Y1021" s="45">
        <f t="shared" si="323"/>
        <v>0</v>
      </c>
      <c r="Z1021" s="45">
        <f t="shared" si="324"/>
        <v>0</v>
      </c>
      <c r="AA1021" s="45">
        <f t="shared" si="325"/>
        <v>0</v>
      </c>
      <c r="AB1021" s="45">
        <f t="shared" si="326"/>
        <v>0</v>
      </c>
      <c r="AC1021" s="45">
        <f t="shared" si="327"/>
        <v>0</v>
      </c>
      <c r="AD1021" s="45">
        <f t="shared" si="328"/>
        <v>0</v>
      </c>
      <c r="AE1021" s="45">
        <f t="shared" si="329"/>
        <v>0</v>
      </c>
      <c r="AF1021" s="45">
        <f t="shared" si="330"/>
        <v>0</v>
      </c>
      <c r="AG1021" s="45">
        <f t="shared" si="331"/>
        <v>0</v>
      </c>
      <c r="AH1021" s="45">
        <f t="shared" si="332"/>
        <v>0</v>
      </c>
      <c r="AI1021" s="45">
        <f t="shared" si="333"/>
        <v>0</v>
      </c>
      <c r="AJ1021" s="45">
        <f t="shared" si="334"/>
        <v>0</v>
      </c>
      <c r="AK1021" s="45">
        <f t="shared" si="335"/>
        <v>0</v>
      </c>
      <c r="AL1021" s="45">
        <f t="shared" si="336"/>
        <v>0</v>
      </c>
      <c r="AM1021" s="45">
        <f t="shared" si="337"/>
        <v>0</v>
      </c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  <c r="BC1021" s="45"/>
      <c r="BD1021" s="45"/>
      <c r="BE1021" s="45"/>
      <c r="BF1021" s="45"/>
      <c r="BG1021" s="45"/>
      <c r="BH1021" s="45"/>
      <c r="BI1021" s="45"/>
      <c r="BJ1021" s="45"/>
      <c r="BK1021" s="45"/>
    </row>
    <row r="1022" spans="1:63">
      <c r="A1022" s="43"/>
      <c r="B1022" s="43"/>
      <c r="C1022" s="101"/>
      <c r="D1022" s="101"/>
      <c r="E1022" s="101"/>
      <c r="F1022" s="102"/>
      <c r="G1022" s="103"/>
      <c r="H1022" s="102"/>
      <c r="I1022" s="102"/>
      <c r="J1022" s="102"/>
      <c r="K1022" s="102"/>
      <c r="L1022" s="102" t="e">
        <f>IF(J1022="WAT",IF(I1022="PS","Pumped Storage","Hydro"),VLOOKUP(J1022,Instructions!$E$3:$F$42,2,FALSE))</f>
        <v>#N/A</v>
      </c>
      <c r="M1022" s="104"/>
      <c r="N1022" s="104"/>
      <c r="O1022" s="105"/>
      <c r="P1022" s="45"/>
      <c r="Q1022" s="45"/>
      <c r="R1022" s="45">
        <f t="shared" si="318"/>
        <v>0</v>
      </c>
      <c r="S1022" s="45">
        <f t="shared" si="339"/>
        <v>0</v>
      </c>
      <c r="T1022" s="45">
        <f t="shared" si="339"/>
        <v>0</v>
      </c>
      <c r="U1022" s="45">
        <f t="shared" si="319"/>
        <v>0</v>
      </c>
      <c r="V1022" s="45">
        <f t="shared" si="320"/>
        <v>0</v>
      </c>
      <c r="W1022" s="45">
        <f t="shared" si="321"/>
        <v>0</v>
      </c>
      <c r="X1022" s="45">
        <f t="shared" si="322"/>
        <v>0</v>
      </c>
      <c r="Y1022" s="45">
        <f t="shared" si="323"/>
        <v>0</v>
      </c>
      <c r="Z1022" s="45">
        <f t="shared" si="324"/>
        <v>0</v>
      </c>
      <c r="AA1022" s="45">
        <f t="shared" si="325"/>
        <v>0</v>
      </c>
      <c r="AB1022" s="45">
        <f t="shared" si="326"/>
        <v>0</v>
      </c>
      <c r="AC1022" s="45">
        <f t="shared" si="327"/>
        <v>0</v>
      </c>
      <c r="AD1022" s="45">
        <f t="shared" si="328"/>
        <v>0</v>
      </c>
      <c r="AE1022" s="45">
        <f t="shared" si="329"/>
        <v>0</v>
      </c>
      <c r="AF1022" s="45">
        <f t="shared" si="330"/>
        <v>0</v>
      </c>
      <c r="AG1022" s="45">
        <f t="shared" si="331"/>
        <v>0</v>
      </c>
      <c r="AH1022" s="45">
        <f t="shared" si="332"/>
        <v>0</v>
      </c>
      <c r="AI1022" s="45">
        <f t="shared" si="333"/>
        <v>0</v>
      </c>
      <c r="AJ1022" s="45">
        <f t="shared" si="334"/>
        <v>0</v>
      </c>
      <c r="AK1022" s="45">
        <f t="shared" si="335"/>
        <v>0</v>
      </c>
      <c r="AL1022" s="45">
        <f t="shared" si="336"/>
        <v>0</v>
      </c>
      <c r="AM1022" s="45">
        <f t="shared" si="337"/>
        <v>0</v>
      </c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  <c r="BA1022" s="45"/>
      <c r="BB1022" s="45"/>
      <c r="BC1022" s="45"/>
      <c r="BD1022" s="45"/>
      <c r="BE1022" s="45"/>
      <c r="BF1022" s="45"/>
      <c r="BG1022" s="45"/>
      <c r="BH1022" s="45"/>
      <c r="BI1022" s="45"/>
      <c r="BJ1022" s="45"/>
      <c r="BK1022" s="45"/>
    </row>
    <row r="1023" spans="1:63">
      <c r="A1023" s="43"/>
      <c r="B1023" s="43"/>
      <c r="C1023" s="101"/>
      <c r="D1023" s="101"/>
      <c r="E1023" s="101"/>
      <c r="F1023" s="102"/>
      <c r="G1023" s="103"/>
      <c r="H1023" s="102"/>
      <c r="I1023" s="102"/>
      <c r="J1023" s="102"/>
      <c r="K1023" s="102"/>
      <c r="L1023" s="102" t="e">
        <f>IF(J1023="WAT",IF(I1023="PS","Pumped Storage","Hydro"),VLOOKUP(J1023,Instructions!$E$3:$F$42,2,FALSE))</f>
        <v>#N/A</v>
      </c>
      <c r="M1023" s="104"/>
      <c r="N1023" s="104"/>
      <c r="O1023" s="105"/>
      <c r="P1023" s="45"/>
      <c r="Q1023" s="45"/>
      <c r="R1023" s="45">
        <f t="shared" si="318"/>
        <v>0</v>
      </c>
      <c r="S1023" s="45">
        <f t="shared" ref="S1023:T1042" si="340">R1023</f>
        <v>0</v>
      </c>
      <c r="T1023" s="45">
        <f t="shared" si="340"/>
        <v>0</v>
      </c>
      <c r="U1023" s="45">
        <f t="shared" si="319"/>
        <v>0</v>
      </c>
      <c r="V1023" s="45">
        <f t="shared" si="320"/>
        <v>0</v>
      </c>
      <c r="W1023" s="45">
        <f t="shared" si="321"/>
        <v>0</v>
      </c>
      <c r="X1023" s="45">
        <f t="shared" si="322"/>
        <v>0</v>
      </c>
      <c r="Y1023" s="45">
        <f t="shared" si="323"/>
        <v>0</v>
      </c>
      <c r="Z1023" s="45">
        <f t="shared" si="324"/>
        <v>0</v>
      </c>
      <c r="AA1023" s="45">
        <f t="shared" si="325"/>
        <v>0</v>
      </c>
      <c r="AB1023" s="45">
        <f t="shared" si="326"/>
        <v>0</v>
      </c>
      <c r="AC1023" s="45">
        <f t="shared" si="327"/>
        <v>0</v>
      </c>
      <c r="AD1023" s="45">
        <f t="shared" si="328"/>
        <v>0</v>
      </c>
      <c r="AE1023" s="45">
        <f t="shared" si="329"/>
        <v>0</v>
      </c>
      <c r="AF1023" s="45">
        <f t="shared" si="330"/>
        <v>0</v>
      </c>
      <c r="AG1023" s="45">
        <f t="shared" si="331"/>
        <v>0</v>
      </c>
      <c r="AH1023" s="45">
        <f t="shared" si="332"/>
        <v>0</v>
      </c>
      <c r="AI1023" s="45">
        <f t="shared" si="333"/>
        <v>0</v>
      </c>
      <c r="AJ1023" s="45">
        <f t="shared" si="334"/>
        <v>0</v>
      </c>
      <c r="AK1023" s="45">
        <f t="shared" si="335"/>
        <v>0</v>
      </c>
      <c r="AL1023" s="45">
        <f t="shared" si="336"/>
        <v>0</v>
      </c>
      <c r="AM1023" s="45">
        <f t="shared" si="337"/>
        <v>0</v>
      </c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  <c r="BC1023" s="45"/>
      <c r="BD1023" s="45"/>
      <c r="BE1023" s="45"/>
      <c r="BF1023" s="45"/>
      <c r="BG1023" s="45"/>
      <c r="BH1023" s="45"/>
      <c r="BI1023" s="45"/>
      <c r="BJ1023" s="45"/>
      <c r="BK1023" s="45"/>
    </row>
    <row r="1024" spans="1:63">
      <c r="A1024" s="43"/>
      <c r="B1024" s="43"/>
      <c r="C1024" s="101"/>
      <c r="D1024" s="101"/>
      <c r="E1024" s="101"/>
      <c r="F1024" s="102"/>
      <c r="G1024" s="103"/>
      <c r="H1024" s="102"/>
      <c r="I1024" s="102"/>
      <c r="J1024" s="102"/>
      <c r="K1024" s="102"/>
      <c r="L1024" s="102" t="e">
        <f>IF(J1024="WAT",IF(I1024="PS","Pumped Storage","Hydro"),VLOOKUP(J1024,Instructions!$E$3:$F$42,2,FALSE))</f>
        <v>#N/A</v>
      </c>
      <c r="M1024" s="104"/>
      <c r="N1024" s="104"/>
      <c r="O1024" s="105"/>
      <c r="P1024" s="45"/>
      <c r="Q1024" s="45"/>
      <c r="R1024" s="45">
        <f t="shared" si="318"/>
        <v>0</v>
      </c>
      <c r="S1024" s="45">
        <f t="shared" si="340"/>
        <v>0</v>
      </c>
      <c r="T1024" s="45">
        <f t="shared" si="340"/>
        <v>0</v>
      </c>
      <c r="U1024" s="45">
        <f t="shared" si="319"/>
        <v>0</v>
      </c>
      <c r="V1024" s="45">
        <f t="shared" si="320"/>
        <v>0</v>
      </c>
      <c r="W1024" s="45">
        <f t="shared" si="321"/>
        <v>0</v>
      </c>
      <c r="X1024" s="45">
        <f t="shared" si="322"/>
        <v>0</v>
      </c>
      <c r="Y1024" s="45">
        <f t="shared" si="323"/>
        <v>0</v>
      </c>
      <c r="Z1024" s="45">
        <f t="shared" si="324"/>
        <v>0</v>
      </c>
      <c r="AA1024" s="45">
        <f t="shared" si="325"/>
        <v>0</v>
      </c>
      <c r="AB1024" s="45">
        <f t="shared" si="326"/>
        <v>0</v>
      </c>
      <c r="AC1024" s="45">
        <f t="shared" si="327"/>
        <v>0</v>
      </c>
      <c r="AD1024" s="45">
        <f t="shared" si="328"/>
        <v>0</v>
      </c>
      <c r="AE1024" s="45">
        <f t="shared" si="329"/>
        <v>0</v>
      </c>
      <c r="AF1024" s="45">
        <f t="shared" si="330"/>
        <v>0</v>
      </c>
      <c r="AG1024" s="45">
        <f t="shared" si="331"/>
        <v>0</v>
      </c>
      <c r="AH1024" s="45">
        <f t="shared" si="332"/>
        <v>0</v>
      </c>
      <c r="AI1024" s="45">
        <f t="shared" si="333"/>
        <v>0</v>
      </c>
      <c r="AJ1024" s="45">
        <f t="shared" si="334"/>
        <v>0</v>
      </c>
      <c r="AK1024" s="45">
        <f t="shared" si="335"/>
        <v>0</v>
      </c>
      <c r="AL1024" s="45">
        <f t="shared" si="336"/>
        <v>0</v>
      </c>
      <c r="AM1024" s="45">
        <f t="shared" si="337"/>
        <v>0</v>
      </c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  <c r="BC1024" s="45"/>
      <c r="BD1024" s="45"/>
      <c r="BE1024" s="45"/>
      <c r="BF1024" s="45"/>
      <c r="BG1024" s="45"/>
      <c r="BH1024" s="45"/>
      <c r="BI1024" s="45"/>
      <c r="BJ1024" s="45"/>
      <c r="BK1024" s="45"/>
    </row>
    <row r="1025" spans="1:63">
      <c r="A1025" s="43"/>
      <c r="B1025" s="43"/>
      <c r="C1025" s="101"/>
      <c r="D1025" s="101"/>
      <c r="E1025" s="101"/>
      <c r="F1025" s="102"/>
      <c r="G1025" s="103"/>
      <c r="H1025" s="102"/>
      <c r="I1025" s="102"/>
      <c r="J1025" s="102"/>
      <c r="K1025" s="102"/>
      <c r="L1025" s="102" t="e">
        <f>IF(J1025="WAT",IF(I1025="PS","Pumped Storage","Hydro"),VLOOKUP(J1025,Instructions!$E$3:$F$42,2,FALSE))</f>
        <v>#N/A</v>
      </c>
      <c r="M1025" s="104"/>
      <c r="N1025" s="104"/>
      <c r="O1025" s="105"/>
      <c r="P1025" s="45"/>
      <c r="Q1025" s="45"/>
      <c r="R1025" s="45">
        <f t="shared" si="318"/>
        <v>0</v>
      </c>
      <c r="S1025" s="45">
        <f t="shared" si="340"/>
        <v>0</v>
      </c>
      <c r="T1025" s="45">
        <f t="shared" si="340"/>
        <v>0</v>
      </c>
      <c r="U1025" s="45">
        <f t="shared" si="319"/>
        <v>0</v>
      </c>
      <c r="V1025" s="45">
        <f t="shared" si="320"/>
        <v>0</v>
      </c>
      <c r="W1025" s="45">
        <f t="shared" si="321"/>
        <v>0</v>
      </c>
      <c r="X1025" s="45">
        <f t="shared" si="322"/>
        <v>0</v>
      </c>
      <c r="Y1025" s="45">
        <f t="shared" si="323"/>
        <v>0</v>
      </c>
      <c r="Z1025" s="45">
        <f t="shared" si="324"/>
        <v>0</v>
      </c>
      <c r="AA1025" s="45">
        <f t="shared" si="325"/>
        <v>0</v>
      </c>
      <c r="AB1025" s="45">
        <f t="shared" si="326"/>
        <v>0</v>
      </c>
      <c r="AC1025" s="45">
        <f t="shared" si="327"/>
        <v>0</v>
      </c>
      <c r="AD1025" s="45">
        <f t="shared" si="328"/>
        <v>0</v>
      </c>
      <c r="AE1025" s="45">
        <f t="shared" si="329"/>
        <v>0</v>
      </c>
      <c r="AF1025" s="45">
        <f t="shared" si="330"/>
        <v>0</v>
      </c>
      <c r="AG1025" s="45">
        <f t="shared" si="331"/>
        <v>0</v>
      </c>
      <c r="AH1025" s="45">
        <f t="shared" si="332"/>
        <v>0</v>
      </c>
      <c r="AI1025" s="45">
        <f t="shared" si="333"/>
        <v>0</v>
      </c>
      <c r="AJ1025" s="45">
        <f t="shared" si="334"/>
        <v>0</v>
      </c>
      <c r="AK1025" s="45">
        <f t="shared" si="335"/>
        <v>0</v>
      </c>
      <c r="AL1025" s="45">
        <f t="shared" si="336"/>
        <v>0</v>
      </c>
      <c r="AM1025" s="45">
        <f t="shared" si="337"/>
        <v>0</v>
      </c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45"/>
      <c r="BA1025" s="45"/>
      <c r="BB1025" s="45"/>
      <c r="BC1025" s="45"/>
      <c r="BD1025" s="45"/>
      <c r="BE1025" s="45"/>
      <c r="BF1025" s="45"/>
      <c r="BG1025" s="45"/>
      <c r="BH1025" s="45"/>
      <c r="BI1025" s="45"/>
      <c r="BJ1025" s="45"/>
      <c r="BK1025" s="45"/>
    </row>
    <row r="1026" spans="1:63">
      <c r="A1026" s="43"/>
      <c r="B1026" s="43"/>
      <c r="C1026" s="101"/>
      <c r="D1026" s="101"/>
      <c r="E1026" s="101"/>
      <c r="F1026" s="102"/>
      <c r="G1026" s="103"/>
      <c r="H1026" s="102"/>
      <c r="I1026" s="102"/>
      <c r="J1026" s="102"/>
      <c r="K1026" s="102"/>
      <c r="L1026" s="102" t="e">
        <f>IF(J1026="WAT",IF(I1026="PS","Pumped Storage","Hydro"),VLOOKUP(J1026,Instructions!$E$3:$F$42,2,FALSE))</f>
        <v>#N/A</v>
      </c>
      <c r="M1026" s="104"/>
      <c r="N1026" s="104"/>
      <c r="O1026" s="105"/>
      <c r="P1026" s="45"/>
      <c r="Q1026" s="45"/>
      <c r="R1026" s="45">
        <f t="shared" si="318"/>
        <v>0</v>
      </c>
      <c r="S1026" s="45">
        <f t="shared" si="340"/>
        <v>0</v>
      </c>
      <c r="T1026" s="45">
        <f t="shared" si="340"/>
        <v>0</v>
      </c>
      <c r="U1026" s="45">
        <f t="shared" si="319"/>
        <v>0</v>
      </c>
      <c r="V1026" s="45">
        <f t="shared" si="320"/>
        <v>0</v>
      </c>
      <c r="W1026" s="45">
        <f t="shared" si="321"/>
        <v>0</v>
      </c>
      <c r="X1026" s="45">
        <f t="shared" si="322"/>
        <v>0</v>
      </c>
      <c r="Y1026" s="45">
        <f t="shared" si="323"/>
        <v>0</v>
      </c>
      <c r="Z1026" s="45">
        <f t="shared" si="324"/>
        <v>0</v>
      </c>
      <c r="AA1026" s="45">
        <f t="shared" si="325"/>
        <v>0</v>
      </c>
      <c r="AB1026" s="45">
        <f t="shared" si="326"/>
        <v>0</v>
      </c>
      <c r="AC1026" s="45">
        <f t="shared" si="327"/>
        <v>0</v>
      </c>
      <c r="AD1026" s="45">
        <f t="shared" si="328"/>
        <v>0</v>
      </c>
      <c r="AE1026" s="45">
        <f t="shared" si="329"/>
        <v>0</v>
      </c>
      <c r="AF1026" s="45">
        <f t="shared" si="330"/>
        <v>0</v>
      </c>
      <c r="AG1026" s="45">
        <f t="shared" si="331"/>
        <v>0</v>
      </c>
      <c r="AH1026" s="45">
        <f t="shared" si="332"/>
        <v>0</v>
      </c>
      <c r="AI1026" s="45">
        <f t="shared" si="333"/>
        <v>0</v>
      </c>
      <c r="AJ1026" s="45">
        <f t="shared" si="334"/>
        <v>0</v>
      </c>
      <c r="AK1026" s="45">
        <f t="shared" si="335"/>
        <v>0</v>
      </c>
      <c r="AL1026" s="45">
        <f t="shared" si="336"/>
        <v>0</v>
      </c>
      <c r="AM1026" s="45">
        <f t="shared" si="337"/>
        <v>0</v>
      </c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  <c r="BC1026" s="45"/>
      <c r="BD1026" s="45"/>
      <c r="BE1026" s="45"/>
      <c r="BF1026" s="45"/>
      <c r="BG1026" s="45"/>
      <c r="BH1026" s="45"/>
      <c r="BI1026" s="45"/>
      <c r="BJ1026" s="45"/>
      <c r="BK1026" s="45"/>
    </row>
    <row r="1027" spans="1:63">
      <c r="A1027" s="43"/>
      <c r="B1027" s="43"/>
      <c r="C1027" s="101"/>
      <c r="D1027" s="101"/>
      <c r="E1027" s="101"/>
      <c r="F1027" s="102"/>
      <c r="G1027" s="103"/>
      <c r="H1027" s="102"/>
      <c r="I1027" s="102"/>
      <c r="J1027" s="102"/>
      <c r="K1027" s="102"/>
      <c r="L1027" s="102" t="e">
        <f>IF(J1027="WAT",IF(I1027="PS","Pumped Storage","Hydro"),VLOOKUP(J1027,Instructions!$E$3:$F$42,2,FALSE))</f>
        <v>#N/A</v>
      </c>
      <c r="M1027" s="104"/>
      <c r="N1027" s="104"/>
      <c r="O1027" s="105"/>
      <c r="P1027" s="45"/>
      <c r="Q1027" s="45"/>
      <c r="R1027" s="45">
        <f t="shared" si="318"/>
        <v>0</v>
      </c>
      <c r="S1027" s="45">
        <f t="shared" si="340"/>
        <v>0</v>
      </c>
      <c r="T1027" s="45">
        <f t="shared" si="340"/>
        <v>0</v>
      </c>
      <c r="U1027" s="45">
        <f t="shared" si="319"/>
        <v>0</v>
      </c>
      <c r="V1027" s="45">
        <f t="shared" si="320"/>
        <v>0</v>
      </c>
      <c r="W1027" s="45">
        <f t="shared" si="321"/>
        <v>0</v>
      </c>
      <c r="X1027" s="45">
        <f t="shared" si="322"/>
        <v>0</v>
      </c>
      <c r="Y1027" s="45">
        <f t="shared" si="323"/>
        <v>0</v>
      </c>
      <c r="Z1027" s="45">
        <f t="shared" si="324"/>
        <v>0</v>
      </c>
      <c r="AA1027" s="45">
        <f t="shared" si="325"/>
        <v>0</v>
      </c>
      <c r="AB1027" s="45">
        <f t="shared" si="326"/>
        <v>0</v>
      </c>
      <c r="AC1027" s="45">
        <f t="shared" si="327"/>
        <v>0</v>
      </c>
      <c r="AD1027" s="45">
        <f t="shared" si="328"/>
        <v>0</v>
      </c>
      <c r="AE1027" s="45">
        <f t="shared" si="329"/>
        <v>0</v>
      </c>
      <c r="AF1027" s="45">
        <f t="shared" si="330"/>
        <v>0</v>
      </c>
      <c r="AG1027" s="45">
        <f t="shared" si="331"/>
        <v>0</v>
      </c>
      <c r="AH1027" s="45">
        <f t="shared" si="332"/>
        <v>0</v>
      </c>
      <c r="AI1027" s="45">
        <f t="shared" si="333"/>
        <v>0</v>
      </c>
      <c r="AJ1027" s="45">
        <f t="shared" si="334"/>
        <v>0</v>
      </c>
      <c r="AK1027" s="45">
        <f t="shared" si="335"/>
        <v>0</v>
      </c>
      <c r="AL1027" s="45">
        <f t="shared" si="336"/>
        <v>0</v>
      </c>
      <c r="AM1027" s="45">
        <f t="shared" si="337"/>
        <v>0</v>
      </c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45"/>
      <c r="BA1027" s="45"/>
      <c r="BB1027" s="45"/>
      <c r="BC1027" s="45"/>
      <c r="BD1027" s="45"/>
      <c r="BE1027" s="45"/>
      <c r="BF1027" s="45"/>
      <c r="BG1027" s="45"/>
      <c r="BH1027" s="45"/>
      <c r="BI1027" s="45"/>
      <c r="BJ1027" s="45"/>
      <c r="BK1027" s="45"/>
    </row>
    <row r="1028" spans="1:63">
      <c r="A1028" s="43"/>
      <c r="B1028" s="43"/>
      <c r="C1028" s="101"/>
      <c r="D1028" s="101"/>
      <c r="E1028" s="101"/>
      <c r="F1028" s="102"/>
      <c r="G1028" s="103"/>
      <c r="H1028" s="102"/>
      <c r="I1028" s="102"/>
      <c r="J1028" s="102"/>
      <c r="K1028" s="102"/>
      <c r="L1028" s="102" t="e">
        <f>IF(J1028="WAT",IF(I1028="PS","Pumped Storage","Hydro"),VLOOKUP(J1028,Instructions!$E$3:$F$42,2,FALSE))</f>
        <v>#N/A</v>
      </c>
      <c r="M1028" s="104"/>
      <c r="N1028" s="104"/>
      <c r="O1028" s="105"/>
      <c r="P1028" s="45"/>
      <c r="Q1028" s="45"/>
      <c r="R1028" s="45">
        <f t="shared" ref="R1028:R1091" si="341">P1028</f>
        <v>0</v>
      </c>
      <c r="S1028" s="45">
        <f t="shared" si="340"/>
        <v>0</v>
      </c>
      <c r="T1028" s="45">
        <f t="shared" si="340"/>
        <v>0</v>
      </c>
      <c r="U1028" s="45">
        <f t="shared" ref="U1028:U1091" si="342">T1028</f>
        <v>0</v>
      </c>
      <c r="V1028" s="45">
        <f t="shared" ref="V1028:V1091" si="343">U1028</f>
        <v>0</v>
      </c>
      <c r="W1028" s="45">
        <f t="shared" ref="W1028:W1091" si="344">V1028</f>
        <v>0</v>
      </c>
      <c r="X1028" s="45">
        <f t="shared" ref="X1028:X1091" si="345">W1028</f>
        <v>0</v>
      </c>
      <c r="Y1028" s="45">
        <f t="shared" ref="Y1028:Y1091" si="346">X1028</f>
        <v>0</v>
      </c>
      <c r="Z1028" s="45">
        <f t="shared" ref="Z1028:Z1091" si="347">Y1028</f>
        <v>0</v>
      </c>
      <c r="AA1028" s="45">
        <f t="shared" ref="AA1028:AA1091" si="348">Z1028</f>
        <v>0</v>
      </c>
      <c r="AB1028" s="45">
        <f t="shared" ref="AB1028:AB1091" si="349">AA1028</f>
        <v>0</v>
      </c>
      <c r="AC1028" s="45">
        <f t="shared" ref="AC1028:AC1091" si="350">Q1028</f>
        <v>0</v>
      </c>
      <c r="AD1028" s="45">
        <f t="shared" ref="AD1028:AD1091" si="351">AC1028</f>
        <v>0</v>
      </c>
      <c r="AE1028" s="45">
        <f t="shared" ref="AE1028:AE1091" si="352">AD1028</f>
        <v>0</v>
      </c>
      <c r="AF1028" s="45">
        <f t="shared" ref="AF1028:AF1091" si="353">AE1028</f>
        <v>0</v>
      </c>
      <c r="AG1028" s="45">
        <f t="shared" ref="AG1028:AG1091" si="354">AF1028</f>
        <v>0</v>
      </c>
      <c r="AH1028" s="45">
        <f t="shared" ref="AH1028:AH1091" si="355">AG1028</f>
        <v>0</v>
      </c>
      <c r="AI1028" s="45">
        <f t="shared" ref="AI1028:AI1091" si="356">AH1028</f>
        <v>0</v>
      </c>
      <c r="AJ1028" s="45">
        <f t="shared" ref="AJ1028:AJ1091" si="357">AI1028</f>
        <v>0</v>
      </c>
      <c r="AK1028" s="45">
        <f t="shared" ref="AK1028:AK1091" si="358">AJ1028</f>
        <v>0</v>
      </c>
      <c r="AL1028" s="45">
        <f t="shared" ref="AL1028:AL1091" si="359">AK1028</f>
        <v>0</v>
      </c>
      <c r="AM1028" s="45">
        <f t="shared" ref="AM1028:AM1091" si="360">AL1028</f>
        <v>0</v>
      </c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/>
      <c r="BB1028" s="45"/>
      <c r="BC1028" s="45"/>
      <c r="BD1028" s="45"/>
      <c r="BE1028" s="45"/>
      <c r="BF1028" s="45"/>
      <c r="BG1028" s="45"/>
      <c r="BH1028" s="45"/>
      <c r="BI1028" s="45"/>
      <c r="BJ1028" s="45"/>
      <c r="BK1028" s="45"/>
    </row>
    <row r="1029" spans="1:63">
      <c r="A1029" s="43"/>
      <c r="B1029" s="43"/>
      <c r="C1029" s="101"/>
      <c r="D1029" s="101"/>
      <c r="E1029" s="101"/>
      <c r="F1029" s="102"/>
      <c r="G1029" s="103"/>
      <c r="H1029" s="102"/>
      <c r="I1029" s="102"/>
      <c r="J1029" s="102"/>
      <c r="K1029" s="102"/>
      <c r="L1029" s="102" t="e">
        <f>IF(J1029="WAT",IF(I1029="PS","Pumped Storage","Hydro"),VLOOKUP(J1029,Instructions!$E$3:$F$42,2,FALSE))</f>
        <v>#N/A</v>
      </c>
      <c r="M1029" s="104"/>
      <c r="N1029" s="104"/>
      <c r="O1029" s="105"/>
      <c r="P1029" s="45"/>
      <c r="Q1029" s="45"/>
      <c r="R1029" s="45">
        <f t="shared" si="341"/>
        <v>0</v>
      </c>
      <c r="S1029" s="45">
        <f t="shared" si="340"/>
        <v>0</v>
      </c>
      <c r="T1029" s="45">
        <f t="shared" si="340"/>
        <v>0</v>
      </c>
      <c r="U1029" s="45">
        <f t="shared" si="342"/>
        <v>0</v>
      </c>
      <c r="V1029" s="45">
        <f t="shared" si="343"/>
        <v>0</v>
      </c>
      <c r="W1029" s="45">
        <f t="shared" si="344"/>
        <v>0</v>
      </c>
      <c r="X1029" s="45">
        <f t="shared" si="345"/>
        <v>0</v>
      </c>
      <c r="Y1029" s="45">
        <f t="shared" si="346"/>
        <v>0</v>
      </c>
      <c r="Z1029" s="45">
        <f t="shared" si="347"/>
        <v>0</v>
      </c>
      <c r="AA1029" s="45">
        <f t="shared" si="348"/>
        <v>0</v>
      </c>
      <c r="AB1029" s="45">
        <f t="shared" si="349"/>
        <v>0</v>
      </c>
      <c r="AC1029" s="45">
        <f t="shared" si="350"/>
        <v>0</v>
      </c>
      <c r="AD1029" s="45">
        <f t="shared" si="351"/>
        <v>0</v>
      </c>
      <c r="AE1029" s="45">
        <f t="shared" si="352"/>
        <v>0</v>
      </c>
      <c r="AF1029" s="45">
        <f t="shared" si="353"/>
        <v>0</v>
      </c>
      <c r="AG1029" s="45">
        <f t="shared" si="354"/>
        <v>0</v>
      </c>
      <c r="AH1029" s="45">
        <f t="shared" si="355"/>
        <v>0</v>
      </c>
      <c r="AI1029" s="45">
        <f t="shared" si="356"/>
        <v>0</v>
      </c>
      <c r="AJ1029" s="45">
        <f t="shared" si="357"/>
        <v>0</v>
      </c>
      <c r="AK1029" s="45">
        <f t="shared" si="358"/>
        <v>0</v>
      </c>
      <c r="AL1029" s="45">
        <f t="shared" si="359"/>
        <v>0</v>
      </c>
      <c r="AM1029" s="45">
        <f t="shared" si="360"/>
        <v>0</v>
      </c>
      <c r="AN1029" s="45"/>
      <c r="AO1029" s="45"/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  <c r="BC1029" s="45"/>
      <c r="BD1029" s="45"/>
      <c r="BE1029" s="45"/>
      <c r="BF1029" s="45"/>
      <c r="BG1029" s="45"/>
      <c r="BH1029" s="45"/>
      <c r="BI1029" s="45"/>
      <c r="BJ1029" s="45"/>
      <c r="BK1029" s="45"/>
    </row>
    <row r="1030" spans="1:63">
      <c r="A1030" s="43"/>
      <c r="B1030" s="43"/>
      <c r="C1030" s="101"/>
      <c r="D1030" s="101"/>
      <c r="E1030" s="101"/>
      <c r="F1030" s="102"/>
      <c r="G1030" s="103"/>
      <c r="H1030" s="102"/>
      <c r="I1030" s="102"/>
      <c r="J1030" s="102"/>
      <c r="K1030" s="102"/>
      <c r="L1030" s="102" t="e">
        <f>IF(J1030="WAT",IF(I1030="PS","Pumped Storage","Hydro"),VLOOKUP(J1030,Instructions!$E$3:$F$42,2,FALSE))</f>
        <v>#N/A</v>
      </c>
      <c r="M1030" s="104"/>
      <c r="N1030" s="104"/>
      <c r="O1030" s="105"/>
      <c r="P1030" s="45"/>
      <c r="Q1030" s="45"/>
      <c r="R1030" s="45">
        <f t="shared" si="341"/>
        <v>0</v>
      </c>
      <c r="S1030" s="45">
        <f t="shared" si="340"/>
        <v>0</v>
      </c>
      <c r="T1030" s="45">
        <f t="shared" si="340"/>
        <v>0</v>
      </c>
      <c r="U1030" s="45">
        <f t="shared" si="342"/>
        <v>0</v>
      </c>
      <c r="V1030" s="45">
        <f t="shared" si="343"/>
        <v>0</v>
      </c>
      <c r="W1030" s="45">
        <f t="shared" si="344"/>
        <v>0</v>
      </c>
      <c r="X1030" s="45">
        <f t="shared" si="345"/>
        <v>0</v>
      </c>
      <c r="Y1030" s="45">
        <f t="shared" si="346"/>
        <v>0</v>
      </c>
      <c r="Z1030" s="45">
        <f t="shared" si="347"/>
        <v>0</v>
      </c>
      <c r="AA1030" s="45">
        <f t="shared" si="348"/>
        <v>0</v>
      </c>
      <c r="AB1030" s="45">
        <f t="shared" si="349"/>
        <v>0</v>
      </c>
      <c r="AC1030" s="45">
        <f t="shared" si="350"/>
        <v>0</v>
      </c>
      <c r="AD1030" s="45">
        <f t="shared" si="351"/>
        <v>0</v>
      </c>
      <c r="AE1030" s="45">
        <f t="shared" si="352"/>
        <v>0</v>
      </c>
      <c r="AF1030" s="45">
        <f t="shared" si="353"/>
        <v>0</v>
      </c>
      <c r="AG1030" s="45">
        <f t="shared" si="354"/>
        <v>0</v>
      </c>
      <c r="AH1030" s="45">
        <f t="shared" si="355"/>
        <v>0</v>
      </c>
      <c r="AI1030" s="45">
        <f t="shared" si="356"/>
        <v>0</v>
      </c>
      <c r="AJ1030" s="45">
        <f t="shared" si="357"/>
        <v>0</v>
      </c>
      <c r="AK1030" s="45">
        <f t="shared" si="358"/>
        <v>0</v>
      </c>
      <c r="AL1030" s="45">
        <f t="shared" si="359"/>
        <v>0</v>
      </c>
      <c r="AM1030" s="45">
        <f t="shared" si="360"/>
        <v>0</v>
      </c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  <c r="BC1030" s="45"/>
      <c r="BD1030" s="45"/>
      <c r="BE1030" s="45"/>
      <c r="BF1030" s="45"/>
      <c r="BG1030" s="45"/>
      <c r="BH1030" s="45"/>
      <c r="BI1030" s="45"/>
      <c r="BJ1030" s="45"/>
      <c r="BK1030" s="45"/>
    </row>
    <row r="1031" spans="1:63">
      <c r="A1031" s="43"/>
      <c r="B1031" s="43"/>
      <c r="C1031" s="101"/>
      <c r="D1031" s="101"/>
      <c r="E1031" s="101"/>
      <c r="F1031" s="102"/>
      <c r="G1031" s="103"/>
      <c r="H1031" s="102"/>
      <c r="I1031" s="102"/>
      <c r="J1031" s="102"/>
      <c r="K1031" s="102"/>
      <c r="L1031" s="102" t="e">
        <f>IF(J1031="WAT",IF(I1031="PS","Pumped Storage","Hydro"),VLOOKUP(J1031,Instructions!$E$3:$F$42,2,FALSE))</f>
        <v>#N/A</v>
      </c>
      <c r="M1031" s="104"/>
      <c r="N1031" s="104"/>
      <c r="O1031" s="105"/>
      <c r="P1031" s="45"/>
      <c r="Q1031" s="45"/>
      <c r="R1031" s="45">
        <f t="shared" si="341"/>
        <v>0</v>
      </c>
      <c r="S1031" s="45">
        <f t="shared" si="340"/>
        <v>0</v>
      </c>
      <c r="T1031" s="45">
        <f t="shared" si="340"/>
        <v>0</v>
      </c>
      <c r="U1031" s="45">
        <f t="shared" si="342"/>
        <v>0</v>
      </c>
      <c r="V1031" s="45">
        <f t="shared" si="343"/>
        <v>0</v>
      </c>
      <c r="W1031" s="45">
        <f t="shared" si="344"/>
        <v>0</v>
      </c>
      <c r="X1031" s="45">
        <f t="shared" si="345"/>
        <v>0</v>
      </c>
      <c r="Y1031" s="45">
        <f t="shared" si="346"/>
        <v>0</v>
      </c>
      <c r="Z1031" s="45">
        <f t="shared" si="347"/>
        <v>0</v>
      </c>
      <c r="AA1031" s="45">
        <f t="shared" si="348"/>
        <v>0</v>
      </c>
      <c r="AB1031" s="45">
        <f t="shared" si="349"/>
        <v>0</v>
      </c>
      <c r="AC1031" s="45">
        <f t="shared" si="350"/>
        <v>0</v>
      </c>
      <c r="AD1031" s="45">
        <f t="shared" si="351"/>
        <v>0</v>
      </c>
      <c r="AE1031" s="45">
        <f t="shared" si="352"/>
        <v>0</v>
      </c>
      <c r="AF1031" s="45">
        <f t="shared" si="353"/>
        <v>0</v>
      </c>
      <c r="AG1031" s="45">
        <f t="shared" si="354"/>
        <v>0</v>
      </c>
      <c r="AH1031" s="45">
        <f t="shared" si="355"/>
        <v>0</v>
      </c>
      <c r="AI1031" s="45">
        <f t="shared" si="356"/>
        <v>0</v>
      </c>
      <c r="AJ1031" s="45">
        <f t="shared" si="357"/>
        <v>0</v>
      </c>
      <c r="AK1031" s="45">
        <f t="shared" si="358"/>
        <v>0</v>
      </c>
      <c r="AL1031" s="45">
        <f t="shared" si="359"/>
        <v>0</v>
      </c>
      <c r="AM1031" s="45">
        <f t="shared" si="360"/>
        <v>0</v>
      </c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  <c r="BC1031" s="45"/>
      <c r="BD1031" s="45"/>
      <c r="BE1031" s="45"/>
      <c r="BF1031" s="45"/>
      <c r="BG1031" s="45"/>
      <c r="BH1031" s="45"/>
      <c r="BI1031" s="45"/>
      <c r="BJ1031" s="45"/>
      <c r="BK1031" s="45"/>
    </row>
    <row r="1032" spans="1:63">
      <c r="A1032" s="43"/>
      <c r="B1032" s="43"/>
      <c r="C1032" s="101"/>
      <c r="D1032" s="101"/>
      <c r="E1032" s="101"/>
      <c r="F1032" s="102"/>
      <c r="G1032" s="103"/>
      <c r="H1032" s="102"/>
      <c r="I1032" s="102"/>
      <c r="J1032" s="102"/>
      <c r="K1032" s="102"/>
      <c r="L1032" s="102" t="e">
        <f>IF(J1032="WAT",IF(I1032="PS","Pumped Storage","Hydro"),VLOOKUP(J1032,Instructions!$E$3:$F$42,2,FALSE))</f>
        <v>#N/A</v>
      </c>
      <c r="M1032" s="104"/>
      <c r="N1032" s="104"/>
      <c r="O1032" s="105"/>
      <c r="P1032" s="45"/>
      <c r="Q1032" s="45"/>
      <c r="R1032" s="45">
        <f t="shared" si="341"/>
        <v>0</v>
      </c>
      <c r="S1032" s="45">
        <f t="shared" si="340"/>
        <v>0</v>
      </c>
      <c r="T1032" s="45">
        <f t="shared" si="340"/>
        <v>0</v>
      </c>
      <c r="U1032" s="45">
        <f t="shared" si="342"/>
        <v>0</v>
      </c>
      <c r="V1032" s="45">
        <f t="shared" si="343"/>
        <v>0</v>
      </c>
      <c r="W1032" s="45">
        <f t="shared" si="344"/>
        <v>0</v>
      </c>
      <c r="X1032" s="45">
        <f t="shared" si="345"/>
        <v>0</v>
      </c>
      <c r="Y1032" s="45">
        <f t="shared" si="346"/>
        <v>0</v>
      </c>
      <c r="Z1032" s="45">
        <f t="shared" si="347"/>
        <v>0</v>
      </c>
      <c r="AA1032" s="45">
        <f t="shared" si="348"/>
        <v>0</v>
      </c>
      <c r="AB1032" s="45">
        <f t="shared" si="349"/>
        <v>0</v>
      </c>
      <c r="AC1032" s="45">
        <f t="shared" si="350"/>
        <v>0</v>
      </c>
      <c r="AD1032" s="45">
        <f t="shared" si="351"/>
        <v>0</v>
      </c>
      <c r="AE1032" s="45">
        <f t="shared" si="352"/>
        <v>0</v>
      </c>
      <c r="AF1032" s="45">
        <f t="shared" si="353"/>
        <v>0</v>
      </c>
      <c r="AG1032" s="45">
        <f t="shared" si="354"/>
        <v>0</v>
      </c>
      <c r="AH1032" s="45">
        <f t="shared" si="355"/>
        <v>0</v>
      </c>
      <c r="AI1032" s="45">
        <f t="shared" si="356"/>
        <v>0</v>
      </c>
      <c r="AJ1032" s="45">
        <f t="shared" si="357"/>
        <v>0</v>
      </c>
      <c r="AK1032" s="45">
        <f t="shared" si="358"/>
        <v>0</v>
      </c>
      <c r="AL1032" s="45">
        <f t="shared" si="359"/>
        <v>0</v>
      </c>
      <c r="AM1032" s="45">
        <f t="shared" si="360"/>
        <v>0</v>
      </c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  <c r="BC1032" s="45"/>
      <c r="BD1032" s="45"/>
      <c r="BE1032" s="45"/>
      <c r="BF1032" s="45"/>
      <c r="BG1032" s="45"/>
      <c r="BH1032" s="45"/>
      <c r="BI1032" s="45"/>
      <c r="BJ1032" s="45"/>
      <c r="BK1032" s="45"/>
    </row>
    <row r="1033" spans="1:63">
      <c r="A1033" s="43"/>
      <c r="B1033" s="43"/>
      <c r="C1033" s="101"/>
      <c r="D1033" s="101"/>
      <c r="E1033" s="101"/>
      <c r="F1033" s="102"/>
      <c r="G1033" s="103"/>
      <c r="H1033" s="102"/>
      <c r="I1033" s="102"/>
      <c r="J1033" s="102"/>
      <c r="K1033" s="102"/>
      <c r="L1033" s="102" t="e">
        <f>IF(J1033="WAT",IF(I1033="PS","Pumped Storage","Hydro"),VLOOKUP(J1033,Instructions!$E$3:$F$42,2,FALSE))</f>
        <v>#N/A</v>
      </c>
      <c r="M1033" s="104"/>
      <c r="N1033" s="104"/>
      <c r="O1033" s="105"/>
      <c r="P1033" s="45"/>
      <c r="Q1033" s="45"/>
      <c r="R1033" s="45">
        <f t="shared" si="341"/>
        <v>0</v>
      </c>
      <c r="S1033" s="45">
        <f t="shared" si="340"/>
        <v>0</v>
      </c>
      <c r="T1033" s="45">
        <f t="shared" si="340"/>
        <v>0</v>
      </c>
      <c r="U1033" s="45">
        <f t="shared" si="342"/>
        <v>0</v>
      </c>
      <c r="V1033" s="45">
        <f t="shared" si="343"/>
        <v>0</v>
      </c>
      <c r="W1033" s="45">
        <f t="shared" si="344"/>
        <v>0</v>
      </c>
      <c r="X1033" s="45">
        <f t="shared" si="345"/>
        <v>0</v>
      </c>
      <c r="Y1033" s="45">
        <f t="shared" si="346"/>
        <v>0</v>
      </c>
      <c r="Z1033" s="45">
        <f t="shared" si="347"/>
        <v>0</v>
      </c>
      <c r="AA1033" s="45">
        <f t="shared" si="348"/>
        <v>0</v>
      </c>
      <c r="AB1033" s="45">
        <f t="shared" si="349"/>
        <v>0</v>
      </c>
      <c r="AC1033" s="45">
        <f t="shared" si="350"/>
        <v>0</v>
      </c>
      <c r="AD1033" s="45">
        <f t="shared" si="351"/>
        <v>0</v>
      </c>
      <c r="AE1033" s="45">
        <f t="shared" si="352"/>
        <v>0</v>
      </c>
      <c r="AF1033" s="45">
        <f t="shared" si="353"/>
        <v>0</v>
      </c>
      <c r="AG1033" s="45">
        <f t="shared" si="354"/>
        <v>0</v>
      </c>
      <c r="AH1033" s="45">
        <f t="shared" si="355"/>
        <v>0</v>
      </c>
      <c r="AI1033" s="45">
        <f t="shared" si="356"/>
        <v>0</v>
      </c>
      <c r="AJ1033" s="45">
        <f t="shared" si="357"/>
        <v>0</v>
      </c>
      <c r="AK1033" s="45">
        <f t="shared" si="358"/>
        <v>0</v>
      </c>
      <c r="AL1033" s="45">
        <f t="shared" si="359"/>
        <v>0</v>
      </c>
      <c r="AM1033" s="45">
        <f t="shared" si="360"/>
        <v>0</v>
      </c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  <c r="BC1033" s="45"/>
      <c r="BD1033" s="45"/>
      <c r="BE1033" s="45"/>
      <c r="BF1033" s="45"/>
      <c r="BG1033" s="45"/>
      <c r="BH1033" s="45"/>
      <c r="BI1033" s="45"/>
      <c r="BJ1033" s="45"/>
      <c r="BK1033" s="45"/>
    </row>
    <row r="1034" spans="1:63">
      <c r="A1034" s="43"/>
      <c r="B1034" s="43"/>
      <c r="C1034" s="101"/>
      <c r="D1034" s="101"/>
      <c r="E1034" s="101"/>
      <c r="F1034" s="102"/>
      <c r="G1034" s="103"/>
      <c r="H1034" s="102"/>
      <c r="I1034" s="102"/>
      <c r="J1034" s="102"/>
      <c r="K1034" s="102"/>
      <c r="L1034" s="102" t="e">
        <f>IF(J1034="WAT",IF(I1034="PS","Pumped Storage","Hydro"),VLOOKUP(J1034,Instructions!$E$3:$F$42,2,FALSE))</f>
        <v>#N/A</v>
      </c>
      <c r="M1034" s="104"/>
      <c r="N1034" s="104"/>
      <c r="O1034" s="105"/>
      <c r="P1034" s="45"/>
      <c r="Q1034" s="45"/>
      <c r="R1034" s="45">
        <f t="shared" si="341"/>
        <v>0</v>
      </c>
      <c r="S1034" s="45">
        <f t="shared" si="340"/>
        <v>0</v>
      </c>
      <c r="T1034" s="45">
        <f t="shared" si="340"/>
        <v>0</v>
      </c>
      <c r="U1034" s="45">
        <f t="shared" si="342"/>
        <v>0</v>
      </c>
      <c r="V1034" s="45">
        <f t="shared" si="343"/>
        <v>0</v>
      </c>
      <c r="W1034" s="45">
        <f t="shared" si="344"/>
        <v>0</v>
      </c>
      <c r="X1034" s="45">
        <f t="shared" si="345"/>
        <v>0</v>
      </c>
      <c r="Y1034" s="45">
        <f t="shared" si="346"/>
        <v>0</v>
      </c>
      <c r="Z1034" s="45">
        <f t="shared" si="347"/>
        <v>0</v>
      </c>
      <c r="AA1034" s="45">
        <f t="shared" si="348"/>
        <v>0</v>
      </c>
      <c r="AB1034" s="45">
        <f t="shared" si="349"/>
        <v>0</v>
      </c>
      <c r="AC1034" s="45">
        <f t="shared" si="350"/>
        <v>0</v>
      </c>
      <c r="AD1034" s="45">
        <f t="shared" si="351"/>
        <v>0</v>
      </c>
      <c r="AE1034" s="45">
        <f t="shared" si="352"/>
        <v>0</v>
      </c>
      <c r="AF1034" s="45">
        <f t="shared" si="353"/>
        <v>0</v>
      </c>
      <c r="AG1034" s="45">
        <f t="shared" si="354"/>
        <v>0</v>
      </c>
      <c r="AH1034" s="45">
        <f t="shared" si="355"/>
        <v>0</v>
      </c>
      <c r="AI1034" s="45">
        <f t="shared" si="356"/>
        <v>0</v>
      </c>
      <c r="AJ1034" s="45">
        <f t="shared" si="357"/>
        <v>0</v>
      </c>
      <c r="AK1034" s="45">
        <f t="shared" si="358"/>
        <v>0</v>
      </c>
      <c r="AL1034" s="45">
        <f t="shared" si="359"/>
        <v>0</v>
      </c>
      <c r="AM1034" s="45">
        <f t="shared" si="360"/>
        <v>0</v>
      </c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  <c r="BC1034" s="45"/>
      <c r="BD1034" s="45"/>
      <c r="BE1034" s="45"/>
      <c r="BF1034" s="45"/>
      <c r="BG1034" s="45"/>
      <c r="BH1034" s="45"/>
      <c r="BI1034" s="45"/>
      <c r="BJ1034" s="45"/>
      <c r="BK1034" s="45"/>
    </row>
    <row r="1035" spans="1:63">
      <c r="A1035" s="43"/>
      <c r="B1035" s="43"/>
      <c r="C1035" s="101"/>
      <c r="D1035" s="101"/>
      <c r="E1035" s="101"/>
      <c r="F1035" s="102"/>
      <c r="G1035" s="103"/>
      <c r="H1035" s="102"/>
      <c r="I1035" s="102"/>
      <c r="J1035" s="102"/>
      <c r="K1035" s="102"/>
      <c r="L1035" s="102" t="e">
        <f>IF(J1035="WAT",IF(I1035="PS","Pumped Storage","Hydro"),VLOOKUP(J1035,Instructions!$E$3:$F$42,2,FALSE))</f>
        <v>#N/A</v>
      </c>
      <c r="M1035" s="104"/>
      <c r="N1035" s="104"/>
      <c r="O1035" s="105"/>
      <c r="P1035" s="45"/>
      <c r="Q1035" s="45"/>
      <c r="R1035" s="45">
        <f t="shared" si="341"/>
        <v>0</v>
      </c>
      <c r="S1035" s="45">
        <f t="shared" si="340"/>
        <v>0</v>
      </c>
      <c r="T1035" s="45">
        <f t="shared" si="340"/>
        <v>0</v>
      </c>
      <c r="U1035" s="45">
        <f t="shared" si="342"/>
        <v>0</v>
      </c>
      <c r="V1035" s="45">
        <f t="shared" si="343"/>
        <v>0</v>
      </c>
      <c r="W1035" s="45">
        <f t="shared" si="344"/>
        <v>0</v>
      </c>
      <c r="X1035" s="45">
        <f t="shared" si="345"/>
        <v>0</v>
      </c>
      <c r="Y1035" s="45">
        <f t="shared" si="346"/>
        <v>0</v>
      </c>
      <c r="Z1035" s="45">
        <f t="shared" si="347"/>
        <v>0</v>
      </c>
      <c r="AA1035" s="45">
        <f t="shared" si="348"/>
        <v>0</v>
      </c>
      <c r="AB1035" s="45">
        <f t="shared" si="349"/>
        <v>0</v>
      </c>
      <c r="AC1035" s="45">
        <f t="shared" si="350"/>
        <v>0</v>
      </c>
      <c r="AD1035" s="45">
        <f t="shared" si="351"/>
        <v>0</v>
      </c>
      <c r="AE1035" s="45">
        <f t="shared" si="352"/>
        <v>0</v>
      </c>
      <c r="AF1035" s="45">
        <f t="shared" si="353"/>
        <v>0</v>
      </c>
      <c r="AG1035" s="45">
        <f t="shared" si="354"/>
        <v>0</v>
      </c>
      <c r="AH1035" s="45">
        <f t="shared" si="355"/>
        <v>0</v>
      </c>
      <c r="AI1035" s="45">
        <f t="shared" si="356"/>
        <v>0</v>
      </c>
      <c r="AJ1035" s="45">
        <f t="shared" si="357"/>
        <v>0</v>
      </c>
      <c r="AK1035" s="45">
        <f t="shared" si="358"/>
        <v>0</v>
      </c>
      <c r="AL1035" s="45">
        <f t="shared" si="359"/>
        <v>0</v>
      </c>
      <c r="AM1035" s="45">
        <f t="shared" si="360"/>
        <v>0</v>
      </c>
      <c r="AN1035" s="45"/>
      <c r="AO1035" s="45"/>
      <c r="AP1035" s="45"/>
      <c r="AQ1035" s="45"/>
      <c r="AR1035" s="45"/>
      <c r="AS1035" s="45"/>
      <c r="AT1035" s="45"/>
      <c r="AU1035" s="45"/>
      <c r="AV1035" s="45"/>
      <c r="AW1035" s="45"/>
      <c r="AX1035" s="45"/>
      <c r="AY1035" s="45"/>
      <c r="AZ1035" s="45"/>
      <c r="BA1035" s="45"/>
      <c r="BB1035" s="45"/>
      <c r="BC1035" s="45"/>
      <c r="BD1035" s="45"/>
      <c r="BE1035" s="45"/>
      <c r="BF1035" s="45"/>
      <c r="BG1035" s="45"/>
      <c r="BH1035" s="45"/>
      <c r="BI1035" s="45"/>
      <c r="BJ1035" s="45"/>
      <c r="BK1035" s="45"/>
    </row>
    <row r="1036" spans="1:63">
      <c r="A1036" s="43"/>
      <c r="B1036" s="43"/>
      <c r="C1036" s="101"/>
      <c r="D1036" s="101"/>
      <c r="E1036" s="101"/>
      <c r="F1036" s="102"/>
      <c r="G1036" s="103"/>
      <c r="H1036" s="102"/>
      <c r="I1036" s="102"/>
      <c r="J1036" s="102"/>
      <c r="K1036" s="102"/>
      <c r="L1036" s="102" t="e">
        <f>IF(J1036="WAT",IF(I1036="PS","Pumped Storage","Hydro"),VLOOKUP(J1036,Instructions!$E$3:$F$42,2,FALSE))</f>
        <v>#N/A</v>
      </c>
      <c r="M1036" s="104"/>
      <c r="N1036" s="104"/>
      <c r="O1036" s="105"/>
      <c r="P1036" s="45"/>
      <c r="Q1036" s="45"/>
      <c r="R1036" s="45">
        <f t="shared" si="341"/>
        <v>0</v>
      </c>
      <c r="S1036" s="45">
        <f t="shared" si="340"/>
        <v>0</v>
      </c>
      <c r="T1036" s="45">
        <f t="shared" si="340"/>
        <v>0</v>
      </c>
      <c r="U1036" s="45">
        <f t="shared" si="342"/>
        <v>0</v>
      </c>
      <c r="V1036" s="45">
        <f t="shared" si="343"/>
        <v>0</v>
      </c>
      <c r="W1036" s="45">
        <f t="shared" si="344"/>
        <v>0</v>
      </c>
      <c r="X1036" s="45">
        <f t="shared" si="345"/>
        <v>0</v>
      </c>
      <c r="Y1036" s="45">
        <f t="shared" si="346"/>
        <v>0</v>
      </c>
      <c r="Z1036" s="45">
        <f t="shared" si="347"/>
        <v>0</v>
      </c>
      <c r="AA1036" s="45">
        <f t="shared" si="348"/>
        <v>0</v>
      </c>
      <c r="AB1036" s="45">
        <f t="shared" si="349"/>
        <v>0</v>
      </c>
      <c r="AC1036" s="45">
        <f t="shared" si="350"/>
        <v>0</v>
      </c>
      <c r="AD1036" s="45">
        <f t="shared" si="351"/>
        <v>0</v>
      </c>
      <c r="AE1036" s="45">
        <f t="shared" si="352"/>
        <v>0</v>
      </c>
      <c r="AF1036" s="45">
        <f t="shared" si="353"/>
        <v>0</v>
      </c>
      <c r="AG1036" s="45">
        <f t="shared" si="354"/>
        <v>0</v>
      </c>
      <c r="AH1036" s="45">
        <f t="shared" si="355"/>
        <v>0</v>
      </c>
      <c r="AI1036" s="45">
        <f t="shared" si="356"/>
        <v>0</v>
      </c>
      <c r="AJ1036" s="45">
        <f t="shared" si="357"/>
        <v>0</v>
      </c>
      <c r="AK1036" s="45">
        <f t="shared" si="358"/>
        <v>0</v>
      </c>
      <c r="AL1036" s="45">
        <f t="shared" si="359"/>
        <v>0</v>
      </c>
      <c r="AM1036" s="45">
        <f t="shared" si="360"/>
        <v>0</v>
      </c>
      <c r="AN1036" s="45"/>
      <c r="AO1036" s="45"/>
      <c r="AP1036" s="45"/>
      <c r="AQ1036" s="45"/>
      <c r="AR1036" s="45"/>
      <c r="AS1036" s="45"/>
      <c r="AT1036" s="45"/>
      <c r="AU1036" s="45"/>
      <c r="AV1036" s="45"/>
      <c r="AW1036" s="45"/>
      <c r="AX1036" s="45"/>
      <c r="AY1036" s="45"/>
      <c r="AZ1036" s="45"/>
      <c r="BA1036" s="45"/>
      <c r="BB1036" s="45"/>
      <c r="BC1036" s="45"/>
      <c r="BD1036" s="45"/>
      <c r="BE1036" s="45"/>
      <c r="BF1036" s="45"/>
      <c r="BG1036" s="45"/>
      <c r="BH1036" s="45"/>
      <c r="BI1036" s="45"/>
      <c r="BJ1036" s="45"/>
      <c r="BK1036" s="45"/>
    </row>
    <row r="1037" spans="1:63">
      <c r="A1037" s="43"/>
      <c r="B1037" s="43"/>
      <c r="C1037" s="101"/>
      <c r="D1037" s="101"/>
      <c r="E1037" s="101"/>
      <c r="F1037" s="102"/>
      <c r="G1037" s="103"/>
      <c r="H1037" s="102"/>
      <c r="I1037" s="102"/>
      <c r="J1037" s="102"/>
      <c r="K1037" s="102"/>
      <c r="L1037" s="102" t="e">
        <f>IF(J1037="WAT",IF(I1037="PS","Pumped Storage","Hydro"),VLOOKUP(J1037,Instructions!$E$3:$F$42,2,FALSE))</f>
        <v>#N/A</v>
      </c>
      <c r="M1037" s="104"/>
      <c r="N1037" s="104"/>
      <c r="O1037" s="105"/>
      <c r="P1037" s="45"/>
      <c r="Q1037" s="45"/>
      <c r="R1037" s="45">
        <f t="shared" si="341"/>
        <v>0</v>
      </c>
      <c r="S1037" s="45">
        <f t="shared" si="340"/>
        <v>0</v>
      </c>
      <c r="T1037" s="45">
        <f t="shared" si="340"/>
        <v>0</v>
      </c>
      <c r="U1037" s="45">
        <f t="shared" si="342"/>
        <v>0</v>
      </c>
      <c r="V1037" s="45">
        <f t="shared" si="343"/>
        <v>0</v>
      </c>
      <c r="W1037" s="45">
        <f t="shared" si="344"/>
        <v>0</v>
      </c>
      <c r="X1037" s="45">
        <f t="shared" si="345"/>
        <v>0</v>
      </c>
      <c r="Y1037" s="45">
        <f t="shared" si="346"/>
        <v>0</v>
      </c>
      <c r="Z1037" s="45">
        <f t="shared" si="347"/>
        <v>0</v>
      </c>
      <c r="AA1037" s="45">
        <f t="shared" si="348"/>
        <v>0</v>
      </c>
      <c r="AB1037" s="45">
        <f t="shared" si="349"/>
        <v>0</v>
      </c>
      <c r="AC1037" s="45">
        <f t="shared" si="350"/>
        <v>0</v>
      </c>
      <c r="AD1037" s="45">
        <f t="shared" si="351"/>
        <v>0</v>
      </c>
      <c r="AE1037" s="45">
        <f t="shared" si="352"/>
        <v>0</v>
      </c>
      <c r="AF1037" s="45">
        <f t="shared" si="353"/>
        <v>0</v>
      </c>
      <c r="AG1037" s="45">
        <f t="shared" si="354"/>
        <v>0</v>
      </c>
      <c r="AH1037" s="45">
        <f t="shared" si="355"/>
        <v>0</v>
      </c>
      <c r="AI1037" s="45">
        <f t="shared" si="356"/>
        <v>0</v>
      </c>
      <c r="AJ1037" s="45">
        <f t="shared" si="357"/>
        <v>0</v>
      </c>
      <c r="AK1037" s="45">
        <f t="shared" si="358"/>
        <v>0</v>
      </c>
      <c r="AL1037" s="45">
        <f t="shared" si="359"/>
        <v>0</v>
      </c>
      <c r="AM1037" s="45">
        <f t="shared" si="360"/>
        <v>0</v>
      </c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  <c r="BC1037" s="45"/>
      <c r="BD1037" s="45"/>
      <c r="BE1037" s="45"/>
      <c r="BF1037" s="45"/>
      <c r="BG1037" s="45"/>
      <c r="BH1037" s="45"/>
      <c r="BI1037" s="45"/>
      <c r="BJ1037" s="45"/>
      <c r="BK1037" s="45"/>
    </row>
    <row r="1038" spans="1:63">
      <c r="A1038" s="43"/>
      <c r="B1038" s="43"/>
      <c r="C1038" s="101"/>
      <c r="D1038" s="101"/>
      <c r="E1038" s="101"/>
      <c r="F1038" s="102"/>
      <c r="G1038" s="103"/>
      <c r="H1038" s="102"/>
      <c r="I1038" s="102"/>
      <c r="J1038" s="102"/>
      <c r="K1038" s="102"/>
      <c r="L1038" s="102" t="e">
        <f>IF(J1038="WAT",IF(I1038="PS","Pumped Storage","Hydro"),VLOOKUP(J1038,Instructions!$E$3:$F$42,2,FALSE))</f>
        <v>#N/A</v>
      </c>
      <c r="M1038" s="104"/>
      <c r="N1038" s="104"/>
      <c r="O1038" s="105"/>
      <c r="P1038" s="45"/>
      <c r="Q1038" s="45"/>
      <c r="R1038" s="45">
        <f t="shared" si="341"/>
        <v>0</v>
      </c>
      <c r="S1038" s="45">
        <f t="shared" si="340"/>
        <v>0</v>
      </c>
      <c r="T1038" s="45">
        <f t="shared" si="340"/>
        <v>0</v>
      </c>
      <c r="U1038" s="45">
        <f t="shared" si="342"/>
        <v>0</v>
      </c>
      <c r="V1038" s="45">
        <f t="shared" si="343"/>
        <v>0</v>
      </c>
      <c r="W1038" s="45">
        <f t="shared" si="344"/>
        <v>0</v>
      </c>
      <c r="X1038" s="45">
        <f t="shared" si="345"/>
        <v>0</v>
      </c>
      <c r="Y1038" s="45">
        <f t="shared" si="346"/>
        <v>0</v>
      </c>
      <c r="Z1038" s="45">
        <f t="shared" si="347"/>
        <v>0</v>
      </c>
      <c r="AA1038" s="45">
        <f t="shared" si="348"/>
        <v>0</v>
      </c>
      <c r="AB1038" s="45">
        <f t="shared" si="349"/>
        <v>0</v>
      </c>
      <c r="AC1038" s="45">
        <f t="shared" si="350"/>
        <v>0</v>
      </c>
      <c r="AD1038" s="45">
        <f t="shared" si="351"/>
        <v>0</v>
      </c>
      <c r="AE1038" s="45">
        <f t="shared" si="352"/>
        <v>0</v>
      </c>
      <c r="AF1038" s="45">
        <f t="shared" si="353"/>
        <v>0</v>
      </c>
      <c r="AG1038" s="45">
        <f t="shared" si="354"/>
        <v>0</v>
      </c>
      <c r="AH1038" s="45">
        <f t="shared" si="355"/>
        <v>0</v>
      </c>
      <c r="AI1038" s="45">
        <f t="shared" si="356"/>
        <v>0</v>
      </c>
      <c r="AJ1038" s="45">
        <f t="shared" si="357"/>
        <v>0</v>
      </c>
      <c r="AK1038" s="45">
        <f t="shared" si="358"/>
        <v>0</v>
      </c>
      <c r="AL1038" s="45">
        <f t="shared" si="359"/>
        <v>0</v>
      </c>
      <c r="AM1038" s="45">
        <f t="shared" si="360"/>
        <v>0</v>
      </c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  <c r="BC1038" s="45"/>
      <c r="BD1038" s="45"/>
      <c r="BE1038" s="45"/>
      <c r="BF1038" s="45"/>
      <c r="BG1038" s="45"/>
      <c r="BH1038" s="45"/>
      <c r="BI1038" s="45"/>
      <c r="BJ1038" s="45"/>
      <c r="BK1038" s="45"/>
    </row>
    <row r="1039" spans="1:63">
      <c r="A1039" s="43"/>
      <c r="B1039" s="43"/>
      <c r="C1039" s="101"/>
      <c r="D1039" s="101"/>
      <c r="E1039" s="101"/>
      <c r="F1039" s="102"/>
      <c r="G1039" s="103"/>
      <c r="H1039" s="102"/>
      <c r="I1039" s="102"/>
      <c r="J1039" s="102"/>
      <c r="K1039" s="102"/>
      <c r="L1039" s="102" t="e">
        <f>IF(J1039="WAT",IF(I1039="PS","Pumped Storage","Hydro"),VLOOKUP(J1039,Instructions!$E$3:$F$42,2,FALSE))</f>
        <v>#N/A</v>
      </c>
      <c r="M1039" s="104"/>
      <c r="N1039" s="104"/>
      <c r="O1039" s="105"/>
      <c r="P1039" s="45"/>
      <c r="Q1039" s="45"/>
      <c r="R1039" s="45">
        <f t="shared" si="341"/>
        <v>0</v>
      </c>
      <c r="S1039" s="45">
        <f t="shared" si="340"/>
        <v>0</v>
      </c>
      <c r="T1039" s="45">
        <f t="shared" si="340"/>
        <v>0</v>
      </c>
      <c r="U1039" s="45">
        <f t="shared" si="342"/>
        <v>0</v>
      </c>
      <c r="V1039" s="45">
        <f t="shared" si="343"/>
        <v>0</v>
      </c>
      <c r="W1039" s="45">
        <f t="shared" si="344"/>
        <v>0</v>
      </c>
      <c r="X1039" s="45">
        <f t="shared" si="345"/>
        <v>0</v>
      </c>
      <c r="Y1039" s="45">
        <f t="shared" si="346"/>
        <v>0</v>
      </c>
      <c r="Z1039" s="45">
        <f t="shared" si="347"/>
        <v>0</v>
      </c>
      <c r="AA1039" s="45">
        <f t="shared" si="348"/>
        <v>0</v>
      </c>
      <c r="AB1039" s="45">
        <f t="shared" si="349"/>
        <v>0</v>
      </c>
      <c r="AC1039" s="45">
        <f t="shared" si="350"/>
        <v>0</v>
      </c>
      <c r="AD1039" s="45">
        <f t="shared" si="351"/>
        <v>0</v>
      </c>
      <c r="AE1039" s="45">
        <f t="shared" si="352"/>
        <v>0</v>
      </c>
      <c r="AF1039" s="45">
        <f t="shared" si="353"/>
        <v>0</v>
      </c>
      <c r="AG1039" s="45">
        <f t="shared" si="354"/>
        <v>0</v>
      </c>
      <c r="AH1039" s="45">
        <f t="shared" si="355"/>
        <v>0</v>
      </c>
      <c r="AI1039" s="45">
        <f t="shared" si="356"/>
        <v>0</v>
      </c>
      <c r="AJ1039" s="45">
        <f t="shared" si="357"/>
        <v>0</v>
      </c>
      <c r="AK1039" s="45">
        <f t="shared" si="358"/>
        <v>0</v>
      </c>
      <c r="AL1039" s="45">
        <f t="shared" si="359"/>
        <v>0</v>
      </c>
      <c r="AM1039" s="45">
        <f t="shared" si="360"/>
        <v>0</v>
      </c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  <c r="BC1039" s="45"/>
      <c r="BD1039" s="45"/>
      <c r="BE1039" s="45"/>
      <c r="BF1039" s="45"/>
      <c r="BG1039" s="45"/>
      <c r="BH1039" s="45"/>
      <c r="BI1039" s="45"/>
      <c r="BJ1039" s="45"/>
      <c r="BK1039" s="45"/>
    </row>
    <row r="1040" spans="1:63">
      <c r="A1040" s="43"/>
      <c r="B1040" s="43"/>
      <c r="C1040" s="101"/>
      <c r="D1040" s="101"/>
      <c r="E1040" s="101"/>
      <c r="F1040" s="102"/>
      <c r="G1040" s="103"/>
      <c r="H1040" s="102"/>
      <c r="I1040" s="102"/>
      <c r="J1040" s="102"/>
      <c r="K1040" s="102"/>
      <c r="L1040" s="102" t="e">
        <f>IF(J1040="WAT",IF(I1040="PS","Pumped Storage","Hydro"),VLOOKUP(J1040,Instructions!$E$3:$F$42,2,FALSE))</f>
        <v>#N/A</v>
      </c>
      <c r="M1040" s="104"/>
      <c r="N1040" s="104"/>
      <c r="O1040" s="105"/>
      <c r="P1040" s="45"/>
      <c r="Q1040" s="45"/>
      <c r="R1040" s="45">
        <f t="shared" si="341"/>
        <v>0</v>
      </c>
      <c r="S1040" s="45">
        <f t="shared" si="340"/>
        <v>0</v>
      </c>
      <c r="T1040" s="45">
        <f t="shared" si="340"/>
        <v>0</v>
      </c>
      <c r="U1040" s="45">
        <f t="shared" si="342"/>
        <v>0</v>
      </c>
      <c r="V1040" s="45">
        <f t="shared" si="343"/>
        <v>0</v>
      </c>
      <c r="W1040" s="45">
        <f t="shared" si="344"/>
        <v>0</v>
      </c>
      <c r="X1040" s="45">
        <f t="shared" si="345"/>
        <v>0</v>
      </c>
      <c r="Y1040" s="45">
        <f t="shared" si="346"/>
        <v>0</v>
      </c>
      <c r="Z1040" s="45">
        <f t="shared" si="347"/>
        <v>0</v>
      </c>
      <c r="AA1040" s="45">
        <f t="shared" si="348"/>
        <v>0</v>
      </c>
      <c r="AB1040" s="45">
        <f t="shared" si="349"/>
        <v>0</v>
      </c>
      <c r="AC1040" s="45">
        <f t="shared" si="350"/>
        <v>0</v>
      </c>
      <c r="AD1040" s="45">
        <f t="shared" si="351"/>
        <v>0</v>
      </c>
      <c r="AE1040" s="45">
        <f t="shared" si="352"/>
        <v>0</v>
      </c>
      <c r="AF1040" s="45">
        <f t="shared" si="353"/>
        <v>0</v>
      </c>
      <c r="AG1040" s="45">
        <f t="shared" si="354"/>
        <v>0</v>
      </c>
      <c r="AH1040" s="45">
        <f t="shared" si="355"/>
        <v>0</v>
      </c>
      <c r="AI1040" s="45">
        <f t="shared" si="356"/>
        <v>0</v>
      </c>
      <c r="AJ1040" s="45">
        <f t="shared" si="357"/>
        <v>0</v>
      </c>
      <c r="AK1040" s="45">
        <f t="shared" si="358"/>
        <v>0</v>
      </c>
      <c r="AL1040" s="45">
        <f t="shared" si="359"/>
        <v>0</v>
      </c>
      <c r="AM1040" s="45">
        <f t="shared" si="360"/>
        <v>0</v>
      </c>
      <c r="AN1040" s="45"/>
      <c r="AO1040" s="45"/>
      <c r="AP1040" s="45"/>
      <c r="AQ1040" s="45"/>
      <c r="AR1040" s="45"/>
      <c r="AS1040" s="45"/>
      <c r="AT1040" s="45"/>
      <c r="AU1040" s="45"/>
      <c r="AV1040" s="45"/>
      <c r="AW1040" s="45"/>
      <c r="AX1040" s="45"/>
      <c r="AY1040" s="45"/>
      <c r="AZ1040" s="45"/>
      <c r="BA1040" s="45"/>
      <c r="BB1040" s="45"/>
      <c r="BC1040" s="45"/>
      <c r="BD1040" s="45"/>
      <c r="BE1040" s="45"/>
      <c r="BF1040" s="45"/>
      <c r="BG1040" s="45"/>
      <c r="BH1040" s="45"/>
      <c r="BI1040" s="45"/>
      <c r="BJ1040" s="45"/>
      <c r="BK1040" s="45"/>
    </row>
    <row r="1041" spans="1:63">
      <c r="A1041" s="43"/>
      <c r="B1041" s="43"/>
      <c r="C1041" s="101"/>
      <c r="D1041" s="101"/>
      <c r="E1041" s="101"/>
      <c r="F1041" s="102"/>
      <c r="G1041" s="103"/>
      <c r="H1041" s="102"/>
      <c r="I1041" s="102"/>
      <c r="J1041" s="102"/>
      <c r="K1041" s="102"/>
      <c r="L1041" s="102" t="e">
        <f>IF(J1041="WAT",IF(I1041="PS","Pumped Storage","Hydro"),VLOOKUP(J1041,Instructions!$E$3:$F$42,2,FALSE))</f>
        <v>#N/A</v>
      </c>
      <c r="M1041" s="104"/>
      <c r="N1041" s="104"/>
      <c r="O1041" s="105"/>
      <c r="P1041" s="45"/>
      <c r="Q1041" s="45"/>
      <c r="R1041" s="45">
        <f t="shared" si="341"/>
        <v>0</v>
      </c>
      <c r="S1041" s="45">
        <f t="shared" si="340"/>
        <v>0</v>
      </c>
      <c r="T1041" s="45">
        <f t="shared" si="340"/>
        <v>0</v>
      </c>
      <c r="U1041" s="45">
        <f t="shared" si="342"/>
        <v>0</v>
      </c>
      <c r="V1041" s="45">
        <f t="shared" si="343"/>
        <v>0</v>
      </c>
      <c r="W1041" s="45">
        <f t="shared" si="344"/>
        <v>0</v>
      </c>
      <c r="X1041" s="45">
        <f t="shared" si="345"/>
        <v>0</v>
      </c>
      <c r="Y1041" s="45">
        <f t="shared" si="346"/>
        <v>0</v>
      </c>
      <c r="Z1041" s="45">
        <f t="shared" si="347"/>
        <v>0</v>
      </c>
      <c r="AA1041" s="45">
        <f t="shared" si="348"/>
        <v>0</v>
      </c>
      <c r="AB1041" s="45">
        <f t="shared" si="349"/>
        <v>0</v>
      </c>
      <c r="AC1041" s="45">
        <f t="shared" si="350"/>
        <v>0</v>
      </c>
      <c r="AD1041" s="45">
        <f t="shared" si="351"/>
        <v>0</v>
      </c>
      <c r="AE1041" s="45">
        <f t="shared" si="352"/>
        <v>0</v>
      </c>
      <c r="AF1041" s="45">
        <f t="shared" si="353"/>
        <v>0</v>
      </c>
      <c r="AG1041" s="45">
        <f t="shared" si="354"/>
        <v>0</v>
      </c>
      <c r="AH1041" s="45">
        <f t="shared" si="355"/>
        <v>0</v>
      </c>
      <c r="AI1041" s="45">
        <f t="shared" si="356"/>
        <v>0</v>
      </c>
      <c r="AJ1041" s="45">
        <f t="shared" si="357"/>
        <v>0</v>
      </c>
      <c r="AK1041" s="45">
        <f t="shared" si="358"/>
        <v>0</v>
      </c>
      <c r="AL1041" s="45">
        <f t="shared" si="359"/>
        <v>0</v>
      </c>
      <c r="AM1041" s="45">
        <f t="shared" si="360"/>
        <v>0</v>
      </c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  <c r="BC1041" s="45"/>
      <c r="BD1041" s="45"/>
      <c r="BE1041" s="45"/>
      <c r="BF1041" s="45"/>
      <c r="BG1041" s="45"/>
      <c r="BH1041" s="45"/>
      <c r="BI1041" s="45"/>
      <c r="BJ1041" s="45"/>
      <c r="BK1041" s="45"/>
    </row>
    <row r="1042" spans="1:63">
      <c r="A1042" s="43"/>
      <c r="B1042" s="43"/>
      <c r="C1042" s="101"/>
      <c r="D1042" s="101"/>
      <c r="E1042" s="101"/>
      <c r="F1042" s="102"/>
      <c r="G1042" s="103"/>
      <c r="H1042" s="102"/>
      <c r="I1042" s="102"/>
      <c r="J1042" s="102"/>
      <c r="K1042" s="102"/>
      <c r="L1042" s="102" t="e">
        <f>IF(J1042="WAT",IF(I1042="PS","Pumped Storage","Hydro"),VLOOKUP(J1042,Instructions!$E$3:$F$42,2,FALSE))</f>
        <v>#N/A</v>
      </c>
      <c r="M1042" s="104"/>
      <c r="N1042" s="104"/>
      <c r="O1042" s="105"/>
      <c r="P1042" s="45"/>
      <c r="Q1042" s="45"/>
      <c r="R1042" s="45">
        <f t="shared" si="341"/>
        <v>0</v>
      </c>
      <c r="S1042" s="45">
        <f t="shared" si="340"/>
        <v>0</v>
      </c>
      <c r="T1042" s="45">
        <f t="shared" si="340"/>
        <v>0</v>
      </c>
      <c r="U1042" s="45">
        <f t="shared" si="342"/>
        <v>0</v>
      </c>
      <c r="V1042" s="45">
        <f t="shared" si="343"/>
        <v>0</v>
      </c>
      <c r="W1042" s="45">
        <f t="shared" si="344"/>
        <v>0</v>
      </c>
      <c r="X1042" s="45">
        <f t="shared" si="345"/>
        <v>0</v>
      </c>
      <c r="Y1042" s="45">
        <f t="shared" si="346"/>
        <v>0</v>
      </c>
      <c r="Z1042" s="45">
        <f t="shared" si="347"/>
        <v>0</v>
      </c>
      <c r="AA1042" s="45">
        <f t="shared" si="348"/>
        <v>0</v>
      </c>
      <c r="AB1042" s="45">
        <f t="shared" si="349"/>
        <v>0</v>
      </c>
      <c r="AC1042" s="45">
        <f t="shared" si="350"/>
        <v>0</v>
      </c>
      <c r="AD1042" s="45">
        <f t="shared" si="351"/>
        <v>0</v>
      </c>
      <c r="AE1042" s="45">
        <f t="shared" si="352"/>
        <v>0</v>
      </c>
      <c r="AF1042" s="45">
        <f t="shared" si="353"/>
        <v>0</v>
      </c>
      <c r="AG1042" s="45">
        <f t="shared" si="354"/>
        <v>0</v>
      </c>
      <c r="AH1042" s="45">
        <f t="shared" si="355"/>
        <v>0</v>
      </c>
      <c r="AI1042" s="45">
        <f t="shared" si="356"/>
        <v>0</v>
      </c>
      <c r="AJ1042" s="45">
        <f t="shared" si="357"/>
        <v>0</v>
      </c>
      <c r="AK1042" s="45">
        <f t="shared" si="358"/>
        <v>0</v>
      </c>
      <c r="AL1042" s="45">
        <f t="shared" si="359"/>
        <v>0</v>
      </c>
      <c r="AM1042" s="45">
        <f t="shared" si="360"/>
        <v>0</v>
      </c>
      <c r="AN1042" s="45"/>
      <c r="AO1042" s="45"/>
      <c r="AP1042" s="45"/>
      <c r="AQ1042" s="45"/>
      <c r="AR1042" s="45"/>
      <c r="AS1042" s="45"/>
      <c r="AT1042" s="45"/>
      <c r="AU1042" s="45"/>
      <c r="AV1042" s="45"/>
      <c r="AW1042" s="45"/>
      <c r="AX1042" s="45"/>
      <c r="AY1042" s="45"/>
      <c r="AZ1042" s="45"/>
      <c r="BA1042" s="45"/>
      <c r="BB1042" s="45"/>
      <c r="BC1042" s="45"/>
      <c r="BD1042" s="45"/>
      <c r="BE1042" s="45"/>
      <c r="BF1042" s="45"/>
      <c r="BG1042" s="45"/>
      <c r="BH1042" s="45"/>
      <c r="BI1042" s="45"/>
      <c r="BJ1042" s="45"/>
      <c r="BK1042" s="45"/>
    </row>
    <row r="1043" spans="1:63">
      <c r="A1043" s="43"/>
      <c r="B1043" s="43"/>
      <c r="C1043" s="101"/>
      <c r="D1043" s="101"/>
      <c r="E1043" s="101"/>
      <c r="F1043" s="102"/>
      <c r="G1043" s="103"/>
      <c r="H1043" s="102"/>
      <c r="I1043" s="102"/>
      <c r="J1043" s="102"/>
      <c r="K1043" s="102"/>
      <c r="L1043" s="102" t="e">
        <f>IF(J1043="WAT",IF(I1043="PS","Pumped Storage","Hydro"),VLOOKUP(J1043,Instructions!$E$3:$F$42,2,FALSE))</f>
        <v>#N/A</v>
      </c>
      <c r="M1043" s="104"/>
      <c r="N1043" s="104"/>
      <c r="O1043" s="105"/>
      <c r="P1043" s="45"/>
      <c r="Q1043" s="45"/>
      <c r="R1043" s="45">
        <f t="shared" si="341"/>
        <v>0</v>
      </c>
      <c r="S1043" s="45">
        <f t="shared" ref="S1043:T1062" si="361">R1043</f>
        <v>0</v>
      </c>
      <c r="T1043" s="45">
        <f t="shared" si="361"/>
        <v>0</v>
      </c>
      <c r="U1043" s="45">
        <f t="shared" si="342"/>
        <v>0</v>
      </c>
      <c r="V1043" s="45">
        <f t="shared" si="343"/>
        <v>0</v>
      </c>
      <c r="W1043" s="45">
        <f t="shared" si="344"/>
        <v>0</v>
      </c>
      <c r="X1043" s="45">
        <f t="shared" si="345"/>
        <v>0</v>
      </c>
      <c r="Y1043" s="45">
        <f t="shared" si="346"/>
        <v>0</v>
      </c>
      <c r="Z1043" s="45">
        <f t="shared" si="347"/>
        <v>0</v>
      </c>
      <c r="AA1043" s="45">
        <f t="shared" si="348"/>
        <v>0</v>
      </c>
      <c r="AB1043" s="45">
        <f t="shared" si="349"/>
        <v>0</v>
      </c>
      <c r="AC1043" s="45">
        <f t="shared" si="350"/>
        <v>0</v>
      </c>
      <c r="AD1043" s="45">
        <f t="shared" si="351"/>
        <v>0</v>
      </c>
      <c r="AE1043" s="45">
        <f t="shared" si="352"/>
        <v>0</v>
      </c>
      <c r="AF1043" s="45">
        <f t="shared" si="353"/>
        <v>0</v>
      </c>
      <c r="AG1043" s="45">
        <f t="shared" si="354"/>
        <v>0</v>
      </c>
      <c r="AH1043" s="45">
        <f t="shared" si="355"/>
        <v>0</v>
      </c>
      <c r="AI1043" s="45">
        <f t="shared" si="356"/>
        <v>0</v>
      </c>
      <c r="AJ1043" s="45">
        <f t="shared" si="357"/>
        <v>0</v>
      </c>
      <c r="AK1043" s="45">
        <f t="shared" si="358"/>
        <v>0</v>
      </c>
      <c r="AL1043" s="45">
        <f t="shared" si="359"/>
        <v>0</v>
      </c>
      <c r="AM1043" s="45">
        <f t="shared" si="360"/>
        <v>0</v>
      </c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/>
      <c r="BD1043" s="45"/>
      <c r="BE1043" s="45"/>
      <c r="BF1043" s="45"/>
      <c r="BG1043" s="45"/>
      <c r="BH1043" s="45"/>
      <c r="BI1043" s="45"/>
      <c r="BJ1043" s="45"/>
      <c r="BK1043" s="45"/>
    </row>
    <row r="1044" spans="1:63">
      <c r="A1044" s="43"/>
      <c r="B1044" s="43"/>
      <c r="C1044" s="101"/>
      <c r="D1044" s="101"/>
      <c r="E1044" s="101"/>
      <c r="F1044" s="102"/>
      <c r="G1044" s="103"/>
      <c r="H1044" s="102"/>
      <c r="I1044" s="102"/>
      <c r="J1044" s="102"/>
      <c r="K1044" s="102"/>
      <c r="L1044" s="102" t="e">
        <f>IF(J1044="WAT",IF(I1044="PS","Pumped Storage","Hydro"),VLOOKUP(J1044,Instructions!$E$3:$F$42,2,FALSE))</f>
        <v>#N/A</v>
      </c>
      <c r="M1044" s="104"/>
      <c r="N1044" s="104"/>
      <c r="O1044" s="105"/>
      <c r="P1044" s="45"/>
      <c r="Q1044" s="45"/>
      <c r="R1044" s="45">
        <f t="shared" si="341"/>
        <v>0</v>
      </c>
      <c r="S1044" s="45">
        <f t="shared" si="361"/>
        <v>0</v>
      </c>
      <c r="T1044" s="45">
        <f t="shared" si="361"/>
        <v>0</v>
      </c>
      <c r="U1044" s="45">
        <f t="shared" si="342"/>
        <v>0</v>
      </c>
      <c r="V1044" s="45">
        <f t="shared" si="343"/>
        <v>0</v>
      </c>
      <c r="W1044" s="45">
        <f t="shared" si="344"/>
        <v>0</v>
      </c>
      <c r="X1044" s="45">
        <f t="shared" si="345"/>
        <v>0</v>
      </c>
      <c r="Y1044" s="45">
        <f t="shared" si="346"/>
        <v>0</v>
      </c>
      <c r="Z1044" s="45">
        <f t="shared" si="347"/>
        <v>0</v>
      </c>
      <c r="AA1044" s="45">
        <f t="shared" si="348"/>
        <v>0</v>
      </c>
      <c r="AB1044" s="45">
        <f t="shared" si="349"/>
        <v>0</v>
      </c>
      <c r="AC1044" s="45">
        <f t="shared" si="350"/>
        <v>0</v>
      </c>
      <c r="AD1044" s="45">
        <f t="shared" si="351"/>
        <v>0</v>
      </c>
      <c r="AE1044" s="45">
        <f t="shared" si="352"/>
        <v>0</v>
      </c>
      <c r="AF1044" s="45">
        <f t="shared" si="353"/>
        <v>0</v>
      </c>
      <c r="AG1044" s="45">
        <f t="shared" si="354"/>
        <v>0</v>
      </c>
      <c r="AH1044" s="45">
        <f t="shared" si="355"/>
        <v>0</v>
      </c>
      <c r="AI1044" s="45">
        <f t="shared" si="356"/>
        <v>0</v>
      </c>
      <c r="AJ1044" s="45">
        <f t="shared" si="357"/>
        <v>0</v>
      </c>
      <c r="AK1044" s="45">
        <f t="shared" si="358"/>
        <v>0</v>
      </c>
      <c r="AL1044" s="45">
        <f t="shared" si="359"/>
        <v>0</v>
      </c>
      <c r="AM1044" s="45">
        <f t="shared" si="360"/>
        <v>0</v>
      </c>
      <c r="AN1044" s="45"/>
      <c r="AO1044" s="45"/>
      <c r="AP1044" s="45"/>
      <c r="AQ1044" s="45"/>
      <c r="AR1044" s="45"/>
      <c r="AS1044" s="45"/>
      <c r="AT1044" s="45"/>
      <c r="AU1044" s="45"/>
      <c r="AV1044" s="45"/>
      <c r="AW1044" s="45"/>
      <c r="AX1044" s="45"/>
      <c r="AY1044" s="45"/>
      <c r="AZ1044" s="45"/>
      <c r="BA1044" s="45"/>
      <c r="BB1044" s="45"/>
      <c r="BC1044" s="45"/>
      <c r="BD1044" s="45"/>
      <c r="BE1044" s="45"/>
      <c r="BF1044" s="45"/>
      <c r="BG1044" s="45"/>
      <c r="BH1044" s="45"/>
      <c r="BI1044" s="45"/>
      <c r="BJ1044" s="45"/>
      <c r="BK1044" s="45"/>
    </row>
    <row r="1045" spans="1:63">
      <c r="A1045" s="43"/>
      <c r="B1045" s="43"/>
      <c r="C1045" s="101"/>
      <c r="D1045" s="101"/>
      <c r="E1045" s="101"/>
      <c r="F1045" s="102"/>
      <c r="G1045" s="103"/>
      <c r="H1045" s="102"/>
      <c r="I1045" s="102"/>
      <c r="J1045" s="102"/>
      <c r="K1045" s="102"/>
      <c r="L1045" s="102" t="e">
        <f>IF(J1045="WAT",IF(I1045="PS","Pumped Storage","Hydro"),VLOOKUP(J1045,Instructions!$E$3:$F$42,2,FALSE))</f>
        <v>#N/A</v>
      </c>
      <c r="M1045" s="104"/>
      <c r="N1045" s="104"/>
      <c r="O1045" s="105"/>
      <c r="P1045" s="45"/>
      <c r="Q1045" s="45"/>
      <c r="R1045" s="45">
        <f t="shared" si="341"/>
        <v>0</v>
      </c>
      <c r="S1045" s="45">
        <f t="shared" si="361"/>
        <v>0</v>
      </c>
      <c r="T1045" s="45">
        <f t="shared" si="361"/>
        <v>0</v>
      </c>
      <c r="U1045" s="45">
        <f t="shared" si="342"/>
        <v>0</v>
      </c>
      <c r="V1045" s="45">
        <f t="shared" si="343"/>
        <v>0</v>
      </c>
      <c r="W1045" s="45">
        <f t="shared" si="344"/>
        <v>0</v>
      </c>
      <c r="X1045" s="45">
        <f t="shared" si="345"/>
        <v>0</v>
      </c>
      <c r="Y1045" s="45">
        <f t="shared" si="346"/>
        <v>0</v>
      </c>
      <c r="Z1045" s="45">
        <f t="shared" si="347"/>
        <v>0</v>
      </c>
      <c r="AA1045" s="45">
        <f t="shared" si="348"/>
        <v>0</v>
      </c>
      <c r="AB1045" s="45">
        <f t="shared" si="349"/>
        <v>0</v>
      </c>
      <c r="AC1045" s="45">
        <f t="shared" si="350"/>
        <v>0</v>
      </c>
      <c r="AD1045" s="45">
        <f t="shared" si="351"/>
        <v>0</v>
      </c>
      <c r="AE1045" s="45">
        <f t="shared" si="352"/>
        <v>0</v>
      </c>
      <c r="AF1045" s="45">
        <f t="shared" si="353"/>
        <v>0</v>
      </c>
      <c r="AG1045" s="45">
        <f t="shared" si="354"/>
        <v>0</v>
      </c>
      <c r="AH1045" s="45">
        <f t="shared" si="355"/>
        <v>0</v>
      </c>
      <c r="AI1045" s="45">
        <f t="shared" si="356"/>
        <v>0</v>
      </c>
      <c r="AJ1045" s="45">
        <f t="shared" si="357"/>
        <v>0</v>
      </c>
      <c r="AK1045" s="45">
        <f t="shared" si="358"/>
        <v>0</v>
      </c>
      <c r="AL1045" s="45">
        <f t="shared" si="359"/>
        <v>0</v>
      </c>
      <c r="AM1045" s="45">
        <f t="shared" si="360"/>
        <v>0</v>
      </c>
      <c r="AN1045" s="45"/>
      <c r="AO1045" s="45"/>
      <c r="AP1045" s="45"/>
      <c r="AQ1045" s="45"/>
      <c r="AR1045" s="45"/>
      <c r="AS1045" s="45"/>
      <c r="AT1045" s="45"/>
      <c r="AU1045" s="45"/>
      <c r="AV1045" s="45"/>
      <c r="AW1045" s="45"/>
      <c r="AX1045" s="45"/>
      <c r="AY1045" s="45"/>
      <c r="AZ1045" s="45"/>
      <c r="BA1045" s="45"/>
      <c r="BB1045" s="45"/>
      <c r="BC1045" s="45"/>
      <c r="BD1045" s="45"/>
      <c r="BE1045" s="45"/>
      <c r="BF1045" s="45"/>
      <c r="BG1045" s="45"/>
      <c r="BH1045" s="45"/>
      <c r="BI1045" s="45"/>
      <c r="BJ1045" s="45"/>
      <c r="BK1045" s="45"/>
    </row>
    <row r="1046" spans="1:63">
      <c r="A1046" s="43"/>
      <c r="B1046" s="43"/>
      <c r="C1046" s="101"/>
      <c r="D1046" s="101"/>
      <c r="E1046" s="101"/>
      <c r="F1046" s="102"/>
      <c r="G1046" s="103"/>
      <c r="H1046" s="102"/>
      <c r="I1046" s="102"/>
      <c r="J1046" s="102"/>
      <c r="K1046" s="102"/>
      <c r="L1046" s="102" t="e">
        <f>IF(J1046="WAT",IF(I1046="PS","Pumped Storage","Hydro"),VLOOKUP(J1046,Instructions!$E$3:$F$42,2,FALSE))</f>
        <v>#N/A</v>
      </c>
      <c r="M1046" s="104"/>
      <c r="N1046" s="104"/>
      <c r="O1046" s="105"/>
      <c r="P1046" s="45"/>
      <c r="Q1046" s="45"/>
      <c r="R1046" s="45">
        <f t="shared" si="341"/>
        <v>0</v>
      </c>
      <c r="S1046" s="45">
        <f t="shared" si="361"/>
        <v>0</v>
      </c>
      <c r="T1046" s="45">
        <f t="shared" si="361"/>
        <v>0</v>
      </c>
      <c r="U1046" s="45">
        <f t="shared" si="342"/>
        <v>0</v>
      </c>
      <c r="V1046" s="45">
        <f t="shared" si="343"/>
        <v>0</v>
      </c>
      <c r="W1046" s="45">
        <f t="shared" si="344"/>
        <v>0</v>
      </c>
      <c r="X1046" s="45">
        <f t="shared" si="345"/>
        <v>0</v>
      </c>
      <c r="Y1046" s="45">
        <f t="shared" si="346"/>
        <v>0</v>
      </c>
      <c r="Z1046" s="45">
        <f t="shared" si="347"/>
        <v>0</v>
      </c>
      <c r="AA1046" s="45">
        <f t="shared" si="348"/>
        <v>0</v>
      </c>
      <c r="AB1046" s="45">
        <f t="shared" si="349"/>
        <v>0</v>
      </c>
      <c r="AC1046" s="45">
        <f t="shared" si="350"/>
        <v>0</v>
      </c>
      <c r="AD1046" s="45">
        <f t="shared" si="351"/>
        <v>0</v>
      </c>
      <c r="AE1046" s="45">
        <f t="shared" si="352"/>
        <v>0</v>
      </c>
      <c r="AF1046" s="45">
        <f t="shared" si="353"/>
        <v>0</v>
      </c>
      <c r="AG1046" s="45">
        <f t="shared" si="354"/>
        <v>0</v>
      </c>
      <c r="AH1046" s="45">
        <f t="shared" si="355"/>
        <v>0</v>
      </c>
      <c r="AI1046" s="45">
        <f t="shared" si="356"/>
        <v>0</v>
      </c>
      <c r="AJ1046" s="45">
        <f t="shared" si="357"/>
        <v>0</v>
      </c>
      <c r="AK1046" s="45">
        <f t="shared" si="358"/>
        <v>0</v>
      </c>
      <c r="AL1046" s="45">
        <f t="shared" si="359"/>
        <v>0</v>
      </c>
      <c r="AM1046" s="45">
        <f t="shared" si="360"/>
        <v>0</v>
      </c>
      <c r="AN1046" s="45"/>
      <c r="AO1046" s="45"/>
      <c r="AP1046" s="45"/>
      <c r="AQ1046" s="45"/>
      <c r="AR1046" s="45"/>
      <c r="AS1046" s="45"/>
      <c r="AT1046" s="45"/>
      <c r="AU1046" s="45"/>
      <c r="AV1046" s="45"/>
      <c r="AW1046" s="45"/>
      <c r="AX1046" s="45"/>
      <c r="AY1046" s="45"/>
      <c r="AZ1046" s="45"/>
      <c r="BA1046" s="45"/>
      <c r="BB1046" s="45"/>
      <c r="BC1046" s="45"/>
      <c r="BD1046" s="45"/>
      <c r="BE1046" s="45"/>
      <c r="BF1046" s="45"/>
      <c r="BG1046" s="45"/>
      <c r="BH1046" s="45"/>
      <c r="BI1046" s="45"/>
      <c r="BJ1046" s="45"/>
      <c r="BK1046" s="45"/>
    </row>
    <row r="1047" spans="1:63">
      <c r="A1047" s="43"/>
      <c r="B1047" s="43"/>
      <c r="C1047" s="101"/>
      <c r="D1047" s="101"/>
      <c r="E1047" s="101"/>
      <c r="F1047" s="102"/>
      <c r="G1047" s="103"/>
      <c r="H1047" s="102"/>
      <c r="I1047" s="102"/>
      <c r="J1047" s="102"/>
      <c r="K1047" s="102"/>
      <c r="L1047" s="102" t="e">
        <f>IF(J1047="WAT",IF(I1047="PS","Pumped Storage","Hydro"),VLOOKUP(J1047,Instructions!$E$3:$F$42,2,FALSE))</f>
        <v>#N/A</v>
      </c>
      <c r="M1047" s="104"/>
      <c r="N1047" s="104"/>
      <c r="O1047" s="105"/>
      <c r="P1047" s="45"/>
      <c r="Q1047" s="45"/>
      <c r="R1047" s="45">
        <f t="shared" si="341"/>
        <v>0</v>
      </c>
      <c r="S1047" s="45">
        <f t="shared" si="361"/>
        <v>0</v>
      </c>
      <c r="T1047" s="45">
        <f t="shared" si="361"/>
        <v>0</v>
      </c>
      <c r="U1047" s="45">
        <f t="shared" si="342"/>
        <v>0</v>
      </c>
      <c r="V1047" s="45">
        <f t="shared" si="343"/>
        <v>0</v>
      </c>
      <c r="W1047" s="45">
        <f t="shared" si="344"/>
        <v>0</v>
      </c>
      <c r="X1047" s="45">
        <f t="shared" si="345"/>
        <v>0</v>
      </c>
      <c r="Y1047" s="45">
        <f t="shared" si="346"/>
        <v>0</v>
      </c>
      <c r="Z1047" s="45">
        <f t="shared" si="347"/>
        <v>0</v>
      </c>
      <c r="AA1047" s="45">
        <f t="shared" si="348"/>
        <v>0</v>
      </c>
      <c r="AB1047" s="45">
        <f t="shared" si="349"/>
        <v>0</v>
      </c>
      <c r="AC1047" s="45">
        <f t="shared" si="350"/>
        <v>0</v>
      </c>
      <c r="AD1047" s="45">
        <f t="shared" si="351"/>
        <v>0</v>
      </c>
      <c r="AE1047" s="45">
        <f t="shared" si="352"/>
        <v>0</v>
      </c>
      <c r="AF1047" s="45">
        <f t="shared" si="353"/>
        <v>0</v>
      </c>
      <c r="AG1047" s="45">
        <f t="shared" si="354"/>
        <v>0</v>
      </c>
      <c r="AH1047" s="45">
        <f t="shared" si="355"/>
        <v>0</v>
      </c>
      <c r="AI1047" s="45">
        <f t="shared" si="356"/>
        <v>0</v>
      </c>
      <c r="AJ1047" s="45">
        <f t="shared" si="357"/>
        <v>0</v>
      </c>
      <c r="AK1047" s="45">
        <f t="shared" si="358"/>
        <v>0</v>
      </c>
      <c r="AL1047" s="45">
        <f t="shared" si="359"/>
        <v>0</v>
      </c>
      <c r="AM1047" s="45">
        <f t="shared" si="360"/>
        <v>0</v>
      </c>
      <c r="AN1047" s="45"/>
      <c r="AO1047" s="45"/>
      <c r="AP1047" s="45"/>
      <c r="AQ1047" s="45"/>
      <c r="AR1047" s="45"/>
      <c r="AS1047" s="45"/>
      <c r="AT1047" s="45"/>
      <c r="AU1047" s="45"/>
      <c r="AV1047" s="45"/>
      <c r="AW1047" s="45"/>
      <c r="AX1047" s="45"/>
      <c r="AY1047" s="45"/>
      <c r="AZ1047" s="45"/>
      <c r="BA1047" s="45"/>
      <c r="BB1047" s="45"/>
      <c r="BC1047" s="45"/>
      <c r="BD1047" s="45"/>
      <c r="BE1047" s="45"/>
      <c r="BF1047" s="45"/>
      <c r="BG1047" s="45"/>
      <c r="BH1047" s="45"/>
      <c r="BI1047" s="45"/>
      <c r="BJ1047" s="45"/>
      <c r="BK1047" s="45"/>
    </row>
    <row r="1048" spans="1:63">
      <c r="A1048" s="43"/>
      <c r="B1048" s="43"/>
      <c r="C1048" s="101"/>
      <c r="D1048" s="101"/>
      <c r="E1048" s="101"/>
      <c r="F1048" s="102"/>
      <c r="G1048" s="103"/>
      <c r="H1048" s="102"/>
      <c r="I1048" s="102"/>
      <c r="J1048" s="102"/>
      <c r="K1048" s="102"/>
      <c r="L1048" s="102" t="e">
        <f>IF(J1048="WAT",IF(I1048="PS","Pumped Storage","Hydro"),VLOOKUP(J1048,Instructions!$E$3:$F$42,2,FALSE))</f>
        <v>#N/A</v>
      </c>
      <c r="M1048" s="104"/>
      <c r="N1048" s="104"/>
      <c r="O1048" s="105"/>
      <c r="P1048" s="45"/>
      <c r="Q1048" s="45"/>
      <c r="R1048" s="45">
        <f t="shared" si="341"/>
        <v>0</v>
      </c>
      <c r="S1048" s="45">
        <f t="shared" si="361"/>
        <v>0</v>
      </c>
      <c r="T1048" s="45">
        <f t="shared" si="361"/>
        <v>0</v>
      </c>
      <c r="U1048" s="45">
        <f t="shared" si="342"/>
        <v>0</v>
      </c>
      <c r="V1048" s="45">
        <f t="shared" si="343"/>
        <v>0</v>
      </c>
      <c r="W1048" s="45">
        <f t="shared" si="344"/>
        <v>0</v>
      </c>
      <c r="X1048" s="45">
        <f t="shared" si="345"/>
        <v>0</v>
      </c>
      <c r="Y1048" s="45">
        <f t="shared" si="346"/>
        <v>0</v>
      </c>
      <c r="Z1048" s="45">
        <f t="shared" si="347"/>
        <v>0</v>
      </c>
      <c r="AA1048" s="45">
        <f t="shared" si="348"/>
        <v>0</v>
      </c>
      <c r="AB1048" s="45">
        <f t="shared" si="349"/>
        <v>0</v>
      </c>
      <c r="AC1048" s="45">
        <f t="shared" si="350"/>
        <v>0</v>
      </c>
      <c r="AD1048" s="45">
        <f t="shared" si="351"/>
        <v>0</v>
      </c>
      <c r="AE1048" s="45">
        <f t="shared" si="352"/>
        <v>0</v>
      </c>
      <c r="AF1048" s="45">
        <f t="shared" si="353"/>
        <v>0</v>
      </c>
      <c r="AG1048" s="45">
        <f t="shared" si="354"/>
        <v>0</v>
      </c>
      <c r="AH1048" s="45">
        <f t="shared" si="355"/>
        <v>0</v>
      </c>
      <c r="AI1048" s="45">
        <f t="shared" si="356"/>
        <v>0</v>
      </c>
      <c r="AJ1048" s="45">
        <f t="shared" si="357"/>
        <v>0</v>
      </c>
      <c r="AK1048" s="45">
        <f t="shared" si="358"/>
        <v>0</v>
      </c>
      <c r="AL1048" s="45">
        <f t="shared" si="359"/>
        <v>0</v>
      </c>
      <c r="AM1048" s="45">
        <f t="shared" si="360"/>
        <v>0</v>
      </c>
      <c r="AN1048" s="45"/>
      <c r="AO1048" s="45"/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/>
      <c r="BD1048" s="45"/>
      <c r="BE1048" s="45"/>
      <c r="BF1048" s="45"/>
      <c r="BG1048" s="45"/>
      <c r="BH1048" s="45"/>
      <c r="BI1048" s="45"/>
      <c r="BJ1048" s="45"/>
      <c r="BK1048" s="45"/>
    </row>
    <row r="1049" spans="1:63">
      <c r="A1049" s="43"/>
      <c r="B1049" s="43"/>
      <c r="C1049" s="101"/>
      <c r="D1049" s="101"/>
      <c r="E1049" s="101"/>
      <c r="F1049" s="102"/>
      <c r="G1049" s="103"/>
      <c r="H1049" s="102"/>
      <c r="I1049" s="102"/>
      <c r="J1049" s="102"/>
      <c r="K1049" s="102"/>
      <c r="L1049" s="102" t="e">
        <f>IF(J1049="WAT",IF(I1049="PS","Pumped Storage","Hydro"),VLOOKUP(J1049,Instructions!$E$3:$F$42,2,FALSE))</f>
        <v>#N/A</v>
      </c>
      <c r="M1049" s="104"/>
      <c r="N1049" s="104"/>
      <c r="O1049" s="105"/>
      <c r="P1049" s="45"/>
      <c r="Q1049" s="45"/>
      <c r="R1049" s="45">
        <f t="shared" si="341"/>
        <v>0</v>
      </c>
      <c r="S1049" s="45">
        <f t="shared" si="361"/>
        <v>0</v>
      </c>
      <c r="T1049" s="45">
        <f t="shared" si="361"/>
        <v>0</v>
      </c>
      <c r="U1049" s="45">
        <f t="shared" si="342"/>
        <v>0</v>
      </c>
      <c r="V1049" s="45">
        <f t="shared" si="343"/>
        <v>0</v>
      </c>
      <c r="W1049" s="45">
        <f t="shared" si="344"/>
        <v>0</v>
      </c>
      <c r="X1049" s="45">
        <f t="shared" si="345"/>
        <v>0</v>
      </c>
      <c r="Y1049" s="45">
        <f t="shared" si="346"/>
        <v>0</v>
      </c>
      <c r="Z1049" s="45">
        <f t="shared" si="347"/>
        <v>0</v>
      </c>
      <c r="AA1049" s="45">
        <f t="shared" si="348"/>
        <v>0</v>
      </c>
      <c r="AB1049" s="45">
        <f t="shared" si="349"/>
        <v>0</v>
      </c>
      <c r="AC1049" s="45">
        <f t="shared" si="350"/>
        <v>0</v>
      </c>
      <c r="AD1049" s="45">
        <f t="shared" si="351"/>
        <v>0</v>
      </c>
      <c r="AE1049" s="45">
        <f t="shared" si="352"/>
        <v>0</v>
      </c>
      <c r="AF1049" s="45">
        <f t="shared" si="353"/>
        <v>0</v>
      </c>
      <c r="AG1049" s="45">
        <f t="shared" si="354"/>
        <v>0</v>
      </c>
      <c r="AH1049" s="45">
        <f t="shared" si="355"/>
        <v>0</v>
      </c>
      <c r="AI1049" s="45">
        <f t="shared" si="356"/>
        <v>0</v>
      </c>
      <c r="AJ1049" s="45">
        <f t="shared" si="357"/>
        <v>0</v>
      </c>
      <c r="AK1049" s="45">
        <f t="shared" si="358"/>
        <v>0</v>
      </c>
      <c r="AL1049" s="45">
        <f t="shared" si="359"/>
        <v>0</v>
      </c>
      <c r="AM1049" s="45">
        <f t="shared" si="360"/>
        <v>0</v>
      </c>
      <c r="AN1049" s="45"/>
      <c r="AO1049" s="45"/>
      <c r="AP1049" s="45"/>
      <c r="AQ1049" s="45"/>
      <c r="AR1049" s="45"/>
      <c r="AS1049" s="45"/>
      <c r="AT1049" s="45"/>
      <c r="AU1049" s="45"/>
      <c r="AV1049" s="45"/>
      <c r="AW1049" s="45"/>
      <c r="AX1049" s="45"/>
      <c r="AY1049" s="45"/>
      <c r="AZ1049" s="45"/>
      <c r="BA1049" s="45"/>
      <c r="BB1049" s="45"/>
      <c r="BC1049" s="45"/>
      <c r="BD1049" s="45"/>
      <c r="BE1049" s="45"/>
      <c r="BF1049" s="45"/>
      <c r="BG1049" s="45"/>
      <c r="BH1049" s="45"/>
      <c r="BI1049" s="45"/>
      <c r="BJ1049" s="45"/>
      <c r="BK1049" s="45"/>
    </row>
    <row r="1050" spans="1:63">
      <c r="A1050" s="43"/>
      <c r="B1050" s="43"/>
      <c r="C1050" s="101"/>
      <c r="D1050" s="101"/>
      <c r="E1050" s="101"/>
      <c r="F1050" s="102"/>
      <c r="G1050" s="103"/>
      <c r="H1050" s="102"/>
      <c r="I1050" s="102"/>
      <c r="J1050" s="102"/>
      <c r="K1050" s="102"/>
      <c r="L1050" s="102" t="e">
        <f>IF(J1050="WAT",IF(I1050="PS","Pumped Storage","Hydro"),VLOOKUP(J1050,Instructions!$E$3:$F$42,2,FALSE))</f>
        <v>#N/A</v>
      </c>
      <c r="M1050" s="104"/>
      <c r="N1050" s="104"/>
      <c r="O1050" s="105"/>
      <c r="P1050" s="45"/>
      <c r="Q1050" s="45"/>
      <c r="R1050" s="45">
        <f t="shared" si="341"/>
        <v>0</v>
      </c>
      <c r="S1050" s="45">
        <f t="shared" si="361"/>
        <v>0</v>
      </c>
      <c r="T1050" s="45">
        <f t="shared" si="361"/>
        <v>0</v>
      </c>
      <c r="U1050" s="45">
        <f t="shared" si="342"/>
        <v>0</v>
      </c>
      <c r="V1050" s="45">
        <f t="shared" si="343"/>
        <v>0</v>
      </c>
      <c r="W1050" s="45">
        <f t="shared" si="344"/>
        <v>0</v>
      </c>
      <c r="X1050" s="45">
        <f t="shared" si="345"/>
        <v>0</v>
      </c>
      <c r="Y1050" s="45">
        <f t="shared" si="346"/>
        <v>0</v>
      </c>
      <c r="Z1050" s="45">
        <f t="shared" si="347"/>
        <v>0</v>
      </c>
      <c r="AA1050" s="45">
        <f t="shared" si="348"/>
        <v>0</v>
      </c>
      <c r="AB1050" s="45">
        <f t="shared" si="349"/>
        <v>0</v>
      </c>
      <c r="AC1050" s="45">
        <f t="shared" si="350"/>
        <v>0</v>
      </c>
      <c r="AD1050" s="45">
        <f t="shared" si="351"/>
        <v>0</v>
      </c>
      <c r="AE1050" s="45">
        <f t="shared" si="352"/>
        <v>0</v>
      </c>
      <c r="AF1050" s="45">
        <f t="shared" si="353"/>
        <v>0</v>
      </c>
      <c r="AG1050" s="45">
        <f t="shared" si="354"/>
        <v>0</v>
      </c>
      <c r="AH1050" s="45">
        <f t="shared" si="355"/>
        <v>0</v>
      </c>
      <c r="AI1050" s="45">
        <f t="shared" si="356"/>
        <v>0</v>
      </c>
      <c r="AJ1050" s="45">
        <f t="shared" si="357"/>
        <v>0</v>
      </c>
      <c r="AK1050" s="45">
        <f t="shared" si="358"/>
        <v>0</v>
      </c>
      <c r="AL1050" s="45">
        <f t="shared" si="359"/>
        <v>0</v>
      </c>
      <c r="AM1050" s="45">
        <f t="shared" si="360"/>
        <v>0</v>
      </c>
      <c r="AN1050" s="45"/>
      <c r="AO1050" s="45"/>
      <c r="AP1050" s="45"/>
      <c r="AQ1050" s="45"/>
      <c r="AR1050" s="45"/>
      <c r="AS1050" s="45"/>
      <c r="AT1050" s="45"/>
      <c r="AU1050" s="45"/>
      <c r="AV1050" s="45"/>
      <c r="AW1050" s="45"/>
      <c r="AX1050" s="45"/>
      <c r="AY1050" s="45"/>
      <c r="AZ1050" s="45"/>
      <c r="BA1050" s="45"/>
      <c r="BB1050" s="45"/>
      <c r="BC1050" s="45"/>
      <c r="BD1050" s="45"/>
      <c r="BE1050" s="45"/>
      <c r="BF1050" s="45"/>
      <c r="BG1050" s="45"/>
      <c r="BH1050" s="45"/>
      <c r="BI1050" s="45"/>
      <c r="BJ1050" s="45"/>
      <c r="BK1050" s="45"/>
    </row>
    <row r="1051" spans="1:63">
      <c r="A1051" s="43"/>
      <c r="B1051" s="43"/>
      <c r="C1051" s="101"/>
      <c r="D1051" s="101"/>
      <c r="E1051" s="101"/>
      <c r="F1051" s="102"/>
      <c r="G1051" s="103"/>
      <c r="H1051" s="102"/>
      <c r="I1051" s="102"/>
      <c r="J1051" s="102"/>
      <c r="K1051" s="102"/>
      <c r="L1051" s="102" t="e">
        <f>IF(J1051="WAT",IF(I1051="PS","Pumped Storage","Hydro"),VLOOKUP(J1051,Instructions!$E$3:$F$42,2,FALSE))</f>
        <v>#N/A</v>
      </c>
      <c r="M1051" s="104"/>
      <c r="N1051" s="104"/>
      <c r="O1051" s="105"/>
      <c r="P1051" s="45"/>
      <c r="Q1051" s="45"/>
      <c r="R1051" s="45">
        <f t="shared" si="341"/>
        <v>0</v>
      </c>
      <c r="S1051" s="45">
        <f t="shared" si="361"/>
        <v>0</v>
      </c>
      <c r="T1051" s="45">
        <f t="shared" si="361"/>
        <v>0</v>
      </c>
      <c r="U1051" s="45">
        <f t="shared" si="342"/>
        <v>0</v>
      </c>
      <c r="V1051" s="45">
        <f t="shared" si="343"/>
        <v>0</v>
      </c>
      <c r="W1051" s="45">
        <f t="shared" si="344"/>
        <v>0</v>
      </c>
      <c r="X1051" s="45">
        <f t="shared" si="345"/>
        <v>0</v>
      </c>
      <c r="Y1051" s="45">
        <f t="shared" si="346"/>
        <v>0</v>
      </c>
      <c r="Z1051" s="45">
        <f t="shared" si="347"/>
        <v>0</v>
      </c>
      <c r="AA1051" s="45">
        <f t="shared" si="348"/>
        <v>0</v>
      </c>
      <c r="AB1051" s="45">
        <f t="shared" si="349"/>
        <v>0</v>
      </c>
      <c r="AC1051" s="45">
        <f t="shared" si="350"/>
        <v>0</v>
      </c>
      <c r="AD1051" s="45">
        <f t="shared" si="351"/>
        <v>0</v>
      </c>
      <c r="AE1051" s="45">
        <f t="shared" si="352"/>
        <v>0</v>
      </c>
      <c r="AF1051" s="45">
        <f t="shared" si="353"/>
        <v>0</v>
      </c>
      <c r="AG1051" s="45">
        <f t="shared" si="354"/>
        <v>0</v>
      </c>
      <c r="AH1051" s="45">
        <f t="shared" si="355"/>
        <v>0</v>
      </c>
      <c r="AI1051" s="45">
        <f t="shared" si="356"/>
        <v>0</v>
      </c>
      <c r="AJ1051" s="45">
        <f t="shared" si="357"/>
        <v>0</v>
      </c>
      <c r="AK1051" s="45">
        <f t="shared" si="358"/>
        <v>0</v>
      </c>
      <c r="AL1051" s="45">
        <f t="shared" si="359"/>
        <v>0</v>
      </c>
      <c r="AM1051" s="45">
        <f t="shared" si="360"/>
        <v>0</v>
      </c>
      <c r="AN1051" s="45"/>
      <c r="AO1051" s="45"/>
      <c r="AP1051" s="45"/>
      <c r="AQ1051" s="45"/>
      <c r="AR1051" s="45"/>
      <c r="AS1051" s="45"/>
      <c r="AT1051" s="45"/>
      <c r="AU1051" s="45"/>
      <c r="AV1051" s="45"/>
      <c r="AW1051" s="45"/>
      <c r="AX1051" s="45"/>
      <c r="AY1051" s="45"/>
      <c r="AZ1051" s="45"/>
      <c r="BA1051" s="45"/>
      <c r="BB1051" s="45"/>
      <c r="BC1051" s="45"/>
      <c r="BD1051" s="45"/>
      <c r="BE1051" s="45"/>
      <c r="BF1051" s="45"/>
      <c r="BG1051" s="45"/>
      <c r="BH1051" s="45"/>
      <c r="BI1051" s="45"/>
      <c r="BJ1051" s="45"/>
      <c r="BK1051" s="45"/>
    </row>
    <row r="1052" spans="1:63">
      <c r="A1052" s="43"/>
      <c r="B1052" s="43"/>
      <c r="C1052" s="101"/>
      <c r="D1052" s="101"/>
      <c r="E1052" s="101"/>
      <c r="F1052" s="102"/>
      <c r="G1052" s="103"/>
      <c r="H1052" s="102"/>
      <c r="I1052" s="102"/>
      <c r="J1052" s="102"/>
      <c r="K1052" s="102"/>
      <c r="L1052" s="102" t="e">
        <f>IF(J1052="WAT",IF(I1052="PS","Pumped Storage","Hydro"),VLOOKUP(J1052,Instructions!$E$3:$F$42,2,FALSE))</f>
        <v>#N/A</v>
      </c>
      <c r="M1052" s="104"/>
      <c r="N1052" s="104"/>
      <c r="O1052" s="105"/>
      <c r="P1052" s="45"/>
      <c r="Q1052" s="45"/>
      <c r="R1052" s="45">
        <f t="shared" si="341"/>
        <v>0</v>
      </c>
      <c r="S1052" s="45">
        <f t="shared" si="361"/>
        <v>0</v>
      </c>
      <c r="T1052" s="45">
        <f t="shared" si="361"/>
        <v>0</v>
      </c>
      <c r="U1052" s="45">
        <f t="shared" si="342"/>
        <v>0</v>
      </c>
      <c r="V1052" s="45">
        <f t="shared" si="343"/>
        <v>0</v>
      </c>
      <c r="W1052" s="45">
        <f t="shared" si="344"/>
        <v>0</v>
      </c>
      <c r="X1052" s="45">
        <f t="shared" si="345"/>
        <v>0</v>
      </c>
      <c r="Y1052" s="45">
        <f t="shared" si="346"/>
        <v>0</v>
      </c>
      <c r="Z1052" s="45">
        <f t="shared" si="347"/>
        <v>0</v>
      </c>
      <c r="AA1052" s="45">
        <f t="shared" si="348"/>
        <v>0</v>
      </c>
      <c r="AB1052" s="45">
        <f t="shared" si="349"/>
        <v>0</v>
      </c>
      <c r="AC1052" s="45">
        <f t="shared" si="350"/>
        <v>0</v>
      </c>
      <c r="AD1052" s="45">
        <f t="shared" si="351"/>
        <v>0</v>
      </c>
      <c r="AE1052" s="45">
        <f t="shared" si="352"/>
        <v>0</v>
      </c>
      <c r="AF1052" s="45">
        <f t="shared" si="353"/>
        <v>0</v>
      </c>
      <c r="AG1052" s="45">
        <f t="shared" si="354"/>
        <v>0</v>
      </c>
      <c r="AH1052" s="45">
        <f t="shared" si="355"/>
        <v>0</v>
      </c>
      <c r="AI1052" s="45">
        <f t="shared" si="356"/>
        <v>0</v>
      </c>
      <c r="AJ1052" s="45">
        <f t="shared" si="357"/>
        <v>0</v>
      </c>
      <c r="AK1052" s="45">
        <f t="shared" si="358"/>
        <v>0</v>
      </c>
      <c r="AL1052" s="45">
        <f t="shared" si="359"/>
        <v>0</v>
      </c>
      <c r="AM1052" s="45">
        <f t="shared" si="360"/>
        <v>0</v>
      </c>
      <c r="AN1052" s="45"/>
      <c r="AO1052" s="45"/>
      <c r="AP1052" s="45"/>
      <c r="AQ1052" s="45"/>
      <c r="AR1052" s="45"/>
      <c r="AS1052" s="45"/>
      <c r="AT1052" s="45"/>
      <c r="AU1052" s="45"/>
      <c r="AV1052" s="45"/>
      <c r="AW1052" s="45"/>
      <c r="AX1052" s="45"/>
      <c r="AY1052" s="45"/>
      <c r="AZ1052" s="45"/>
      <c r="BA1052" s="45"/>
      <c r="BB1052" s="45"/>
      <c r="BC1052" s="45"/>
      <c r="BD1052" s="45"/>
      <c r="BE1052" s="45"/>
      <c r="BF1052" s="45"/>
      <c r="BG1052" s="45"/>
      <c r="BH1052" s="45"/>
      <c r="BI1052" s="45"/>
      <c r="BJ1052" s="45"/>
      <c r="BK1052" s="45"/>
    </row>
    <row r="1053" spans="1:63">
      <c r="A1053" s="43"/>
      <c r="B1053" s="43"/>
      <c r="C1053" s="101"/>
      <c r="D1053" s="101"/>
      <c r="E1053" s="101"/>
      <c r="F1053" s="102"/>
      <c r="G1053" s="103"/>
      <c r="H1053" s="102"/>
      <c r="I1053" s="102"/>
      <c r="J1053" s="102"/>
      <c r="K1053" s="102"/>
      <c r="L1053" s="102" t="e">
        <f>IF(J1053="WAT",IF(I1053="PS","Pumped Storage","Hydro"),VLOOKUP(J1053,Instructions!$E$3:$F$42,2,FALSE))</f>
        <v>#N/A</v>
      </c>
      <c r="M1053" s="104"/>
      <c r="N1053" s="104"/>
      <c r="O1053" s="105"/>
      <c r="P1053" s="45"/>
      <c r="Q1053" s="45"/>
      <c r="R1053" s="45">
        <f t="shared" si="341"/>
        <v>0</v>
      </c>
      <c r="S1053" s="45">
        <f t="shared" si="361"/>
        <v>0</v>
      </c>
      <c r="T1053" s="45">
        <f t="shared" si="361"/>
        <v>0</v>
      </c>
      <c r="U1053" s="45">
        <f t="shared" si="342"/>
        <v>0</v>
      </c>
      <c r="V1053" s="45">
        <f t="shared" si="343"/>
        <v>0</v>
      </c>
      <c r="W1053" s="45">
        <f t="shared" si="344"/>
        <v>0</v>
      </c>
      <c r="X1053" s="45">
        <f t="shared" si="345"/>
        <v>0</v>
      </c>
      <c r="Y1053" s="45">
        <f t="shared" si="346"/>
        <v>0</v>
      </c>
      <c r="Z1053" s="45">
        <f t="shared" si="347"/>
        <v>0</v>
      </c>
      <c r="AA1053" s="45">
        <f t="shared" si="348"/>
        <v>0</v>
      </c>
      <c r="AB1053" s="45">
        <f t="shared" si="349"/>
        <v>0</v>
      </c>
      <c r="AC1053" s="45">
        <f t="shared" si="350"/>
        <v>0</v>
      </c>
      <c r="AD1053" s="45">
        <f t="shared" si="351"/>
        <v>0</v>
      </c>
      <c r="AE1053" s="45">
        <f t="shared" si="352"/>
        <v>0</v>
      </c>
      <c r="AF1053" s="45">
        <f t="shared" si="353"/>
        <v>0</v>
      </c>
      <c r="AG1053" s="45">
        <f t="shared" si="354"/>
        <v>0</v>
      </c>
      <c r="AH1053" s="45">
        <f t="shared" si="355"/>
        <v>0</v>
      </c>
      <c r="AI1053" s="45">
        <f t="shared" si="356"/>
        <v>0</v>
      </c>
      <c r="AJ1053" s="45">
        <f t="shared" si="357"/>
        <v>0</v>
      </c>
      <c r="AK1053" s="45">
        <f t="shared" si="358"/>
        <v>0</v>
      </c>
      <c r="AL1053" s="45">
        <f t="shared" si="359"/>
        <v>0</v>
      </c>
      <c r="AM1053" s="45">
        <f t="shared" si="360"/>
        <v>0</v>
      </c>
      <c r="AN1053" s="45"/>
      <c r="AO1053" s="45"/>
      <c r="AP1053" s="45"/>
      <c r="AQ1053" s="45"/>
      <c r="AR1053" s="45"/>
      <c r="AS1053" s="45"/>
      <c r="AT1053" s="45"/>
      <c r="AU1053" s="45"/>
      <c r="AV1053" s="45"/>
      <c r="AW1053" s="45"/>
      <c r="AX1053" s="45"/>
      <c r="AY1053" s="45"/>
      <c r="AZ1053" s="45"/>
      <c r="BA1053" s="45"/>
      <c r="BB1053" s="45"/>
      <c r="BC1053" s="45"/>
      <c r="BD1053" s="45"/>
      <c r="BE1053" s="45"/>
      <c r="BF1053" s="45"/>
      <c r="BG1053" s="45"/>
      <c r="BH1053" s="45"/>
      <c r="BI1053" s="45"/>
      <c r="BJ1053" s="45"/>
      <c r="BK1053" s="45"/>
    </row>
    <row r="1054" spans="1:63">
      <c r="A1054" s="43"/>
      <c r="B1054" s="43"/>
      <c r="C1054" s="101"/>
      <c r="D1054" s="101"/>
      <c r="E1054" s="101"/>
      <c r="F1054" s="102"/>
      <c r="G1054" s="103"/>
      <c r="H1054" s="102"/>
      <c r="I1054" s="102"/>
      <c r="J1054" s="102"/>
      <c r="K1054" s="102"/>
      <c r="L1054" s="102" t="e">
        <f>IF(J1054="WAT",IF(I1054="PS","Pumped Storage","Hydro"),VLOOKUP(J1054,Instructions!$E$3:$F$42,2,FALSE))</f>
        <v>#N/A</v>
      </c>
      <c r="M1054" s="104"/>
      <c r="N1054" s="104"/>
      <c r="O1054" s="105"/>
      <c r="P1054" s="45"/>
      <c r="Q1054" s="45"/>
      <c r="R1054" s="45">
        <f t="shared" si="341"/>
        <v>0</v>
      </c>
      <c r="S1054" s="45">
        <f t="shared" si="361"/>
        <v>0</v>
      </c>
      <c r="T1054" s="45">
        <f t="shared" si="361"/>
        <v>0</v>
      </c>
      <c r="U1054" s="45">
        <f t="shared" si="342"/>
        <v>0</v>
      </c>
      <c r="V1054" s="45">
        <f t="shared" si="343"/>
        <v>0</v>
      </c>
      <c r="W1054" s="45">
        <f t="shared" si="344"/>
        <v>0</v>
      </c>
      <c r="X1054" s="45">
        <f t="shared" si="345"/>
        <v>0</v>
      </c>
      <c r="Y1054" s="45">
        <f t="shared" si="346"/>
        <v>0</v>
      </c>
      <c r="Z1054" s="45">
        <f t="shared" si="347"/>
        <v>0</v>
      </c>
      <c r="AA1054" s="45">
        <f t="shared" si="348"/>
        <v>0</v>
      </c>
      <c r="AB1054" s="45">
        <f t="shared" si="349"/>
        <v>0</v>
      </c>
      <c r="AC1054" s="45">
        <f t="shared" si="350"/>
        <v>0</v>
      </c>
      <c r="AD1054" s="45">
        <f t="shared" si="351"/>
        <v>0</v>
      </c>
      <c r="AE1054" s="45">
        <f t="shared" si="352"/>
        <v>0</v>
      </c>
      <c r="AF1054" s="45">
        <f t="shared" si="353"/>
        <v>0</v>
      </c>
      <c r="AG1054" s="45">
        <f t="shared" si="354"/>
        <v>0</v>
      </c>
      <c r="AH1054" s="45">
        <f t="shared" si="355"/>
        <v>0</v>
      </c>
      <c r="AI1054" s="45">
        <f t="shared" si="356"/>
        <v>0</v>
      </c>
      <c r="AJ1054" s="45">
        <f t="shared" si="357"/>
        <v>0</v>
      </c>
      <c r="AK1054" s="45">
        <f t="shared" si="358"/>
        <v>0</v>
      </c>
      <c r="AL1054" s="45">
        <f t="shared" si="359"/>
        <v>0</v>
      </c>
      <c r="AM1054" s="45">
        <f t="shared" si="360"/>
        <v>0</v>
      </c>
      <c r="AN1054" s="45"/>
      <c r="AO1054" s="45"/>
      <c r="AP1054" s="45"/>
      <c r="AQ1054" s="45"/>
      <c r="AR1054" s="45"/>
      <c r="AS1054" s="45"/>
      <c r="AT1054" s="45"/>
      <c r="AU1054" s="45"/>
      <c r="AV1054" s="45"/>
      <c r="AW1054" s="45"/>
      <c r="AX1054" s="45"/>
      <c r="AY1054" s="45"/>
      <c r="AZ1054" s="45"/>
      <c r="BA1054" s="45"/>
      <c r="BB1054" s="45"/>
      <c r="BC1054" s="45"/>
      <c r="BD1054" s="45"/>
      <c r="BE1054" s="45"/>
      <c r="BF1054" s="45"/>
      <c r="BG1054" s="45"/>
      <c r="BH1054" s="45"/>
      <c r="BI1054" s="45"/>
      <c r="BJ1054" s="45"/>
      <c r="BK1054" s="45"/>
    </row>
    <row r="1055" spans="1:63">
      <c r="A1055" s="43"/>
      <c r="B1055" s="43"/>
      <c r="C1055" s="101"/>
      <c r="D1055" s="101"/>
      <c r="E1055" s="101"/>
      <c r="F1055" s="102"/>
      <c r="G1055" s="103"/>
      <c r="H1055" s="102"/>
      <c r="I1055" s="102"/>
      <c r="J1055" s="102"/>
      <c r="K1055" s="102"/>
      <c r="L1055" s="102" t="e">
        <f>IF(J1055="WAT",IF(I1055="PS","Pumped Storage","Hydro"),VLOOKUP(J1055,Instructions!$E$3:$F$42,2,FALSE))</f>
        <v>#N/A</v>
      </c>
      <c r="M1055" s="104"/>
      <c r="N1055" s="104"/>
      <c r="O1055" s="105"/>
      <c r="P1055" s="45"/>
      <c r="Q1055" s="45"/>
      <c r="R1055" s="45">
        <f t="shared" si="341"/>
        <v>0</v>
      </c>
      <c r="S1055" s="45">
        <f t="shared" si="361"/>
        <v>0</v>
      </c>
      <c r="T1055" s="45">
        <f t="shared" si="361"/>
        <v>0</v>
      </c>
      <c r="U1055" s="45">
        <f t="shared" si="342"/>
        <v>0</v>
      </c>
      <c r="V1055" s="45">
        <f t="shared" si="343"/>
        <v>0</v>
      </c>
      <c r="W1055" s="45">
        <f t="shared" si="344"/>
        <v>0</v>
      </c>
      <c r="X1055" s="45">
        <f t="shared" si="345"/>
        <v>0</v>
      </c>
      <c r="Y1055" s="45">
        <f t="shared" si="346"/>
        <v>0</v>
      </c>
      <c r="Z1055" s="45">
        <f t="shared" si="347"/>
        <v>0</v>
      </c>
      <c r="AA1055" s="45">
        <f t="shared" si="348"/>
        <v>0</v>
      </c>
      <c r="AB1055" s="45">
        <f t="shared" si="349"/>
        <v>0</v>
      </c>
      <c r="AC1055" s="45">
        <f t="shared" si="350"/>
        <v>0</v>
      </c>
      <c r="AD1055" s="45">
        <f t="shared" si="351"/>
        <v>0</v>
      </c>
      <c r="AE1055" s="45">
        <f t="shared" si="352"/>
        <v>0</v>
      </c>
      <c r="AF1055" s="45">
        <f t="shared" si="353"/>
        <v>0</v>
      </c>
      <c r="AG1055" s="45">
        <f t="shared" si="354"/>
        <v>0</v>
      </c>
      <c r="AH1055" s="45">
        <f t="shared" si="355"/>
        <v>0</v>
      </c>
      <c r="AI1055" s="45">
        <f t="shared" si="356"/>
        <v>0</v>
      </c>
      <c r="AJ1055" s="45">
        <f t="shared" si="357"/>
        <v>0</v>
      </c>
      <c r="AK1055" s="45">
        <f t="shared" si="358"/>
        <v>0</v>
      </c>
      <c r="AL1055" s="45">
        <f t="shared" si="359"/>
        <v>0</v>
      </c>
      <c r="AM1055" s="45">
        <f t="shared" si="360"/>
        <v>0</v>
      </c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/>
      <c r="BD1055" s="45"/>
      <c r="BE1055" s="45"/>
      <c r="BF1055" s="45"/>
      <c r="BG1055" s="45"/>
      <c r="BH1055" s="45"/>
      <c r="BI1055" s="45"/>
      <c r="BJ1055" s="45"/>
      <c r="BK1055" s="45"/>
    </row>
    <row r="1056" spans="1:63">
      <c r="A1056" s="43"/>
      <c r="B1056" s="43"/>
      <c r="C1056" s="101"/>
      <c r="D1056" s="101"/>
      <c r="E1056" s="101"/>
      <c r="F1056" s="102"/>
      <c r="G1056" s="103"/>
      <c r="H1056" s="102"/>
      <c r="I1056" s="102"/>
      <c r="J1056" s="102"/>
      <c r="K1056" s="102"/>
      <c r="L1056" s="102" t="e">
        <f>IF(J1056="WAT",IF(I1056="PS","Pumped Storage","Hydro"),VLOOKUP(J1056,Instructions!$E$3:$F$42,2,FALSE))</f>
        <v>#N/A</v>
      </c>
      <c r="M1056" s="104"/>
      <c r="N1056" s="104"/>
      <c r="O1056" s="105"/>
      <c r="P1056" s="45"/>
      <c r="Q1056" s="45"/>
      <c r="R1056" s="45">
        <f t="shared" si="341"/>
        <v>0</v>
      </c>
      <c r="S1056" s="45">
        <f t="shared" si="361"/>
        <v>0</v>
      </c>
      <c r="T1056" s="45">
        <f t="shared" si="361"/>
        <v>0</v>
      </c>
      <c r="U1056" s="45">
        <f t="shared" si="342"/>
        <v>0</v>
      </c>
      <c r="V1056" s="45">
        <f t="shared" si="343"/>
        <v>0</v>
      </c>
      <c r="W1056" s="45">
        <f t="shared" si="344"/>
        <v>0</v>
      </c>
      <c r="X1056" s="45">
        <f t="shared" si="345"/>
        <v>0</v>
      </c>
      <c r="Y1056" s="45">
        <f t="shared" si="346"/>
        <v>0</v>
      </c>
      <c r="Z1056" s="45">
        <f t="shared" si="347"/>
        <v>0</v>
      </c>
      <c r="AA1056" s="45">
        <f t="shared" si="348"/>
        <v>0</v>
      </c>
      <c r="AB1056" s="45">
        <f t="shared" si="349"/>
        <v>0</v>
      </c>
      <c r="AC1056" s="45">
        <f t="shared" si="350"/>
        <v>0</v>
      </c>
      <c r="AD1056" s="45">
        <f t="shared" si="351"/>
        <v>0</v>
      </c>
      <c r="AE1056" s="45">
        <f t="shared" si="352"/>
        <v>0</v>
      </c>
      <c r="AF1056" s="45">
        <f t="shared" si="353"/>
        <v>0</v>
      </c>
      <c r="AG1056" s="45">
        <f t="shared" si="354"/>
        <v>0</v>
      </c>
      <c r="AH1056" s="45">
        <f t="shared" si="355"/>
        <v>0</v>
      </c>
      <c r="AI1056" s="45">
        <f t="shared" si="356"/>
        <v>0</v>
      </c>
      <c r="AJ1056" s="45">
        <f t="shared" si="357"/>
        <v>0</v>
      </c>
      <c r="AK1056" s="45">
        <f t="shared" si="358"/>
        <v>0</v>
      </c>
      <c r="AL1056" s="45">
        <f t="shared" si="359"/>
        <v>0</v>
      </c>
      <c r="AM1056" s="45">
        <f t="shared" si="360"/>
        <v>0</v>
      </c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/>
      <c r="BD1056" s="45"/>
      <c r="BE1056" s="45"/>
      <c r="BF1056" s="45"/>
      <c r="BG1056" s="45"/>
      <c r="BH1056" s="45"/>
      <c r="BI1056" s="45"/>
      <c r="BJ1056" s="45"/>
      <c r="BK1056" s="45"/>
    </row>
    <row r="1057" spans="1:63">
      <c r="A1057" s="43"/>
      <c r="B1057" s="43"/>
      <c r="C1057" s="101"/>
      <c r="D1057" s="101"/>
      <c r="E1057" s="101"/>
      <c r="F1057" s="102"/>
      <c r="G1057" s="103"/>
      <c r="H1057" s="102"/>
      <c r="I1057" s="102"/>
      <c r="J1057" s="102"/>
      <c r="K1057" s="102"/>
      <c r="L1057" s="102" t="e">
        <f>IF(J1057="WAT",IF(I1057="PS","Pumped Storage","Hydro"),VLOOKUP(J1057,Instructions!$E$3:$F$42,2,FALSE))</f>
        <v>#N/A</v>
      </c>
      <c r="M1057" s="104"/>
      <c r="N1057" s="104"/>
      <c r="O1057" s="105"/>
      <c r="P1057" s="45"/>
      <c r="Q1057" s="45"/>
      <c r="R1057" s="45">
        <f t="shared" si="341"/>
        <v>0</v>
      </c>
      <c r="S1057" s="45">
        <f t="shared" si="361"/>
        <v>0</v>
      </c>
      <c r="T1057" s="45">
        <f t="shared" si="361"/>
        <v>0</v>
      </c>
      <c r="U1057" s="45">
        <f t="shared" si="342"/>
        <v>0</v>
      </c>
      <c r="V1057" s="45">
        <f t="shared" si="343"/>
        <v>0</v>
      </c>
      <c r="W1057" s="45">
        <f t="shared" si="344"/>
        <v>0</v>
      </c>
      <c r="X1057" s="45">
        <f t="shared" si="345"/>
        <v>0</v>
      </c>
      <c r="Y1057" s="45">
        <f t="shared" si="346"/>
        <v>0</v>
      </c>
      <c r="Z1057" s="45">
        <f t="shared" si="347"/>
        <v>0</v>
      </c>
      <c r="AA1057" s="45">
        <f t="shared" si="348"/>
        <v>0</v>
      </c>
      <c r="AB1057" s="45">
        <f t="shared" si="349"/>
        <v>0</v>
      </c>
      <c r="AC1057" s="45">
        <f t="shared" si="350"/>
        <v>0</v>
      </c>
      <c r="AD1057" s="45">
        <f t="shared" si="351"/>
        <v>0</v>
      </c>
      <c r="AE1057" s="45">
        <f t="shared" si="352"/>
        <v>0</v>
      </c>
      <c r="AF1057" s="45">
        <f t="shared" si="353"/>
        <v>0</v>
      </c>
      <c r="AG1057" s="45">
        <f t="shared" si="354"/>
        <v>0</v>
      </c>
      <c r="AH1057" s="45">
        <f t="shared" si="355"/>
        <v>0</v>
      </c>
      <c r="AI1057" s="45">
        <f t="shared" si="356"/>
        <v>0</v>
      </c>
      <c r="AJ1057" s="45">
        <f t="shared" si="357"/>
        <v>0</v>
      </c>
      <c r="AK1057" s="45">
        <f t="shared" si="358"/>
        <v>0</v>
      </c>
      <c r="AL1057" s="45">
        <f t="shared" si="359"/>
        <v>0</v>
      </c>
      <c r="AM1057" s="45">
        <f t="shared" si="360"/>
        <v>0</v>
      </c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/>
      <c r="BD1057" s="45"/>
      <c r="BE1057" s="45"/>
      <c r="BF1057" s="45"/>
      <c r="BG1057" s="45"/>
      <c r="BH1057" s="45"/>
      <c r="BI1057" s="45"/>
      <c r="BJ1057" s="45"/>
      <c r="BK1057" s="45"/>
    </row>
    <row r="1058" spans="1:63">
      <c r="A1058" s="43"/>
      <c r="B1058" s="43"/>
      <c r="C1058" s="101"/>
      <c r="D1058" s="101"/>
      <c r="E1058" s="101"/>
      <c r="F1058" s="102"/>
      <c r="G1058" s="103"/>
      <c r="H1058" s="102"/>
      <c r="I1058" s="102"/>
      <c r="J1058" s="102"/>
      <c r="K1058" s="102"/>
      <c r="L1058" s="102" t="e">
        <f>IF(J1058="WAT",IF(I1058="PS","Pumped Storage","Hydro"),VLOOKUP(J1058,Instructions!$E$3:$F$42,2,FALSE))</f>
        <v>#N/A</v>
      </c>
      <c r="M1058" s="104"/>
      <c r="N1058" s="104"/>
      <c r="O1058" s="105"/>
      <c r="P1058" s="45"/>
      <c r="Q1058" s="45"/>
      <c r="R1058" s="45">
        <f t="shared" si="341"/>
        <v>0</v>
      </c>
      <c r="S1058" s="45">
        <f t="shared" si="361"/>
        <v>0</v>
      </c>
      <c r="T1058" s="45">
        <f t="shared" si="361"/>
        <v>0</v>
      </c>
      <c r="U1058" s="45">
        <f t="shared" si="342"/>
        <v>0</v>
      </c>
      <c r="V1058" s="45">
        <f t="shared" si="343"/>
        <v>0</v>
      </c>
      <c r="W1058" s="45">
        <f t="shared" si="344"/>
        <v>0</v>
      </c>
      <c r="X1058" s="45">
        <f t="shared" si="345"/>
        <v>0</v>
      </c>
      <c r="Y1058" s="45">
        <f t="shared" si="346"/>
        <v>0</v>
      </c>
      <c r="Z1058" s="45">
        <f t="shared" si="347"/>
        <v>0</v>
      </c>
      <c r="AA1058" s="45">
        <f t="shared" si="348"/>
        <v>0</v>
      </c>
      <c r="AB1058" s="45">
        <f t="shared" si="349"/>
        <v>0</v>
      </c>
      <c r="AC1058" s="45">
        <f t="shared" si="350"/>
        <v>0</v>
      </c>
      <c r="AD1058" s="45">
        <f t="shared" si="351"/>
        <v>0</v>
      </c>
      <c r="AE1058" s="45">
        <f t="shared" si="352"/>
        <v>0</v>
      </c>
      <c r="AF1058" s="45">
        <f t="shared" si="353"/>
        <v>0</v>
      </c>
      <c r="AG1058" s="45">
        <f t="shared" si="354"/>
        <v>0</v>
      </c>
      <c r="AH1058" s="45">
        <f t="shared" si="355"/>
        <v>0</v>
      </c>
      <c r="AI1058" s="45">
        <f t="shared" si="356"/>
        <v>0</v>
      </c>
      <c r="AJ1058" s="45">
        <f t="shared" si="357"/>
        <v>0</v>
      </c>
      <c r="AK1058" s="45">
        <f t="shared" si="358"/>
        <v>0</v>
      </c>
      <c r="AL1058" s="45">
        <f t="shared" si="359"/>
        <v>0</v>
      </c>
      <c r="AM1058" s="45">
        <f t="shared" si="360"/>
        <v>0</v>
      </c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/>
      <c r="BD1058" s="45"/>
      <c r="BE1058" s="45"/>
      <c r="BF1058" s="45"/>
      <c r="BG1058" s="45"/>
      <c r="BH1058" s="45"/>
      <c r="BI1058" s="45"/>
      <c r="BJ1058" s="45"/>
      <c r="BK1058" s="45"/>
    </row>
    <row r="1059" spans="1:63">
      <c r="A1059" s="43"/>
      <c r="B1059" s="43"/>
      <c r="C1059" s="101"/>
      <c r="D1059" s="101"/>
      <c r="E1059" s="101"/>
      <c r="F1059" s="102"/>
      <c r="G1059" s="103"/>
      <c r="H1059" s="102"/>
      <c r="I1059" s="102"/>
      <c r="J1059" s="102"/>
      <c r="K1059" s="102"/>
      <c r="L1059" s="102" t="e">
        <f>IF(J1059="WAT",IF(I1059="PS","Pumped Storage","Hydro"),VLOOKUP(J1059,Instructions!$E$3:$F$42,2,FALSE))</f>
        <v>#N/A</v>
      </c>
      <c r="M1059" s="104"/>
      <c r="N1059" s="104"/>
      <c r="O1059" s="105"/>
      <c r="P1059" s="45"/>
      <c r="Q1059" s="45"/>
      <c r="R1059" s="45">
        <f t="shared" si="341"/>
        <v>0</v>
      </c>
      <c r="S1059" s="45">
        <f t="shared" si="361"/>
        <v>0</v>
      </c>
      <c r="T1059" s="45">
        <f t="shared" si="361"/>
        <v>0</v>
      </c>
      <c r="U1059" s="45">
        <f t="shared" si="342"/>
        <v>0</v>
      </c>
      <c r="V1059" s="45">
        <f t="shared" si="343"/>
        <v>0</v>
      </c>
      <c r="W1059" s="45">
        <f t="shared" si="344"/>
        <v>0</v>
      </c>
      <c r="X1059" s="45">
        <f t="shared" si="345"/>
        <v>0</v>
      </c>
      <c r="Y1059" s="45">
        <f t="shared" si="346"/>
        <v>0</v>
      </c>
      <c r="Z1059" s="45">
        <f t="shared" si="347"/>
        <v>0</v>
      </c>
      <c r="AA1059" s="45">
        <f t="shared" si="348"/>
        <v>0</v>
      </c>
      <c r="AB1059" s="45">
        <f t="shared" si="349"/>
        <v>0</v>
      </c>
      <c r="AC1059" s="45">
        <f t="shared" si="350"/>
        <v>0</v>
      </c>
      <c r="AD1059" s="45">
        <f t="shared" si="351"/>
        <v>0</v>
      </c>
      <c r="AE1059" s="45">
        <f t="shared" si="352"/>
        <v>0</v>
      </c>
      <c r="AF1059" s="45">
        <f t="shared" si="353"/>
        <v>0</v>
      </c>
      <c r="AG1059" s="45">
        <f t="shared" si="354"/>
        <v>0</v>
      </c>
      <c r="AH1059" s="45">
        <f t="shared" si="355"/>
        <v>0</v>
      </c>
      <c r="AI1059" s="45">
        <f t="shared" si="356"/>
        <v>0</v>
      </c>
      <c r="AJ1059" s="45">
        <f t="shared" si="357"/>
        <v>0</v>
      </c>
      <c r="AK1059" s="45">
        <f t="shared" si="358"/>
        <v>0</v>
      </c>
      <c r="AL1059" s="45">
        <f t="shared" si="359"/>
        <v>0</v>
      </c>
      <c r="AM1059" s="45">
        <f t="shared" si="360"/>
        <v>0</v>
      </c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/>
      <c r="BD1059" s="45"/>
      <c r="BE1059" s="45"/>
      <c r="BF1059" s="45"/>
      <c r="BG1059" s="45"/>
      <c r="BH1059" s="45"/>
      <c r="BI1059" s="45"/>
      <c r="BJ1059" s="45"/>
      <c r="BK1059" s="45"/>
    </row>
    <row r="1060" spans="1:63">
      <c r="A1060" s="43"/>
      <c r="B1060" s="43"/>
      <c r="C1060" s="101"/>
      <c r="D1060" s="101"/>
      <c r="E1060" s="101"/>
      <c r="F1060" s="102"/>
      <c r="G1060" s="103"/>
      <c r="H1060" s="102"/>
      <c r="I1060" s="102"/>
      <c r="J1060" s="102"/>
      <c r="K1060" s="102"/>
      <c r="L1060" s="102" t="e">
        <f>IF(J1060="WAT",IF(I1060="PS","Pumped Storage","Hydro"),VLOOKUP(J1060,Instructions!$E$3:$F$42,2,FALSE))</f>
        <v>#N/A</v>
      </c>
      <c r="M1060" s="104"/>
      <c r="N1060" s="104"/>
      <c r="O1060" s="105"/>
      <c r="P1060" s="45"/>
      <c r="Q1060" s="45"/>
      <c r="R1060" s="45">
        <f t="shared" si="341"/>
        <v>0</v>
      </c>
      <c r="S1060" s="45">
        <f t="shared" si="361"/>
        <v>0</v>
      </c>
      <c r="T1060" s="45">
        <f t="shared" si="361"/>
        <v>0</v>
      </c>
      <c r="U1060" s="45">
        <f t="shared" si="342"/>
        <v>0</v>
      </c>
      <c r="V1060" s="45">
        <f t="shared" si="343"/>
        <v>0</v>
      </c>
      <c r="W1060" s="45">
        <f t="shared" si="344"/>
        <v>0</v>
      </c>
      <c r="X1060" s="45">
        <f t="shared" si="345"/>
        <v>0</v>
      </c>
      <c r="Y1060" s="45">
        <f t="shared" si="346"/>
        <v>0</v>
      </c>
      <c r="Z1060" s="45">
        <f t="shared" si="347"/>
        <v>0</v>
      </c>
      <c r="AA1060" s="45">
        <f t="shared" si="348"/>
        <v>0</v>
      </c>
      <c r="AB1060" s="45">
        <f t="shared" si="349"/>
        <v>0</v>
      </c>
      <c r="AC1060" s="45">
        <f t="shared" si="350"/>
        <v>0</v>
      </c>
      <c r="AD1060" s="45">
        <f t="shared" si="351"/>
        <v>0</v>
      </c>
      <c r="AE1060" s="45">
        <f t="shared" si="352"/>
        <v>0</v>
      </c>
      <c r="AF1060" s="45">
        <f t="shared" si="353"/>
        <v>0</v>
      </c>
      <c r="AG1060" s="45">
        <f t="shared" si="354"/>
        <v>0</v>
      </c>
      <c r="AH1060" s="45">
        <f t="shared" si="355"/>
        <v>0</v>
      </c>
      <c r="AI1060" s="45">
        <f t="shared" si="356"/>
        <v>0</v>
      </c>
      <c r="AJ1060" s="45">
        <f t="shared" si="357"/>
        <v>0</v>
      </c>
      <c r="AK1060" s="45">
        <f t="shared" si="358"/>
        <v>0</v>
      </c>
      <c r="AL1060" s="45">
        <f t="shared" si="359"/>
        <v>0</v>
      </c>
      <c r="AM1060" s="45">
        <f t="shared" si="360"/>
        <v>0</v>
      </c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  <c r="BF1060" s="45"/>
      <c r="BG1060" s="45"/>
      <c r="BH1060" s="45"/>
      <c r="BI1060" s="45"/>
      <c r="BJ1060" s="45"/>
      <c r="BK1060" s="45"/>
    </row>
    <row r="1061" spans="1:63">
      <c r="A1061" s="43"/>
      <c r="B1061" s="43"/>
      <c r="C1061" s="101"/>
      <c r="D1061" s="101"/>
      <c r="E1061" s="101"/>
      <c r="F1061" s="102"/>
      <c r="G1061" s="103"/>
      <c r="H1061" s="102"/>
      <c r="I1061" s="102"/>
      <c r="J1061" s="102"/>
      <c r="K1061" s="102"/>
      <c r="L1061" s="102" t="e">
        <f>IF(J1061="WAT",IF(I1061="PS","Pumped Storage","Hydro"),VLOOKUP(J1061,Instructions!$E$3:$F$42,2,FALSE))</f>
        <v>#N/A</v>
      </c>
      <c r="M1061" s="104"/>
      <c r="N1061" s="104"/>
      <c r="O1061" s="105"/>
      <c r="P1061" s="45"/>
      <c r="Q1061" s="45"/>
      <c r="R1061" s="45">
        <f t="shared" si="341"/>
        <v>0</v>
      </c>
      <c r="S1061" s="45">
        <f t="shared" si="361"/>
        <v>0</v>
      </c>
      <c r="T1061" s="45">
        <f t="shared" si="361"/>
        <v>0</v>
      </c>
      <c r="U1061" s="45">
        <f t="shared" si="342"/>
        <v>0</v>
      </c>
      <c r="V1061" s="45">
        <f t="shared" si="343"/>
        <v>0</v>
      </c>
      <c r="W1061" s="45">
        <f t="shared" si="344"/>
        <v>0</v>
      </c>
      <c r="X1061" s="45">
        <f t="shared" si="345"/>
        <v>0</v>
      </c>
      <c r="Y1061" s="45">
        <f t="shared" si="346"/>
        <v>0</v>
      </c>
      <c r="Z1061" s="45">
        <f t="shared" si="347"/>
        <v>0</v>
      </c>
      <c r="AA1061" s="45">
        <f t="shared" si="348"/>
        <v>0</v>
      </c>
      <c r="AB1061" s="45">
        <f t="shared" si="349"/>
        <v>0</v>
      </c>
      <c r="AC1061" s="45">
        <f t="shared" si="350"/>
        <v>0</v>
      </c>
      <c r="AD1061" s="45">
        <f t="shared" si="351"/>
        <v>0</v>
      </c>
      <c r="AE1061" s="45">
        <f t="shared" si="352"/>
        <v>0</v>
      </c>
      <c r="AF1061" s="45">
        <f t="shared" si="353"/>
        <v>0</v>
      </c>
      <c r="AG1061" s="45">
        <f t="shared" si="354"/>
        <v>0</v>
      </c>
      <c r="AH1061" s="45">
        <f t="shared" si="355"/>
        <v>0</v>
      </c>
      <c r="AI1061" s="45">
        <f t="shared" si="356"/>
        <v>0</v>
      </c>
      <c r="AJ1061" s="45">
        <f t="shared" si="357"/>
        <v>0</v>
      </c>
      <c r="AK1061" s="45">
        <f t="shared" si="358"/>
        <v>0</v>
      </c>
      <c r="AL1061" s="45">
        <f t="shared" si="359"/>
        <v>0</v>
      </c>
      <c r="AM1061" s="45">
        <f t="shared" si="360"/>
        <v>0</v>
      </c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  <c r="BD1061" s="45"/>
      <c r="BE1061" s="45"/>
      <c r="BF1061" s="45"/>
      <c r="BG1061" s="45"/>
      <c r="BH1061" s="45"/>
      <c r="BI1061" s="45"/>
      <c r="BJ1061" s="45"/>
      <c r="BK1061" s="45"/>
    </row>
    <row r="1062" spans="1:63">
      <c r="A1062" s="43"/>
      <c r="B1062" s="43"/>
      <c r="C1062" s="101"/>
      <c r="D1062" s="101"/>
      <c r="E1062" s="101"/>
      <c r="F1062" s="102"/>
      <c r="G1062" s="103"/>
      <c r="H1062" s="102"/>
      <c r="I1062" s="102"/>
      <c r="J1062" s="102"/>
      <c r="K1062" s="102"/>
      <c r="L1062" s="102" t="e">
        <f>IF(J1062="WAT",IF(I1062="PS","Pumped Storage","Hydro"),VLOOKUP(J1062,Instructions!$E$3:$F$42,2,FALSE))</f>
        <v>#N/A</v>
      </c>
      <c r="M1062" s="104"/>
      <c r="N1062" s="104"/>
      <c r="O1062" s="105"/>
      <c r="P1062" s="45"/>
      <c r="Q1062" s="45"/>
      <c r="R1062" s="45">
        <f t="shared" si="341"/>
        <v>0</v>
      </c>
      <c r="S1062" s="45">
        <f t="shared" si="361"/>
        <v>0</v>
      </c>
      <c r="T1062" s="45">
        <f t="shared" si="361"/>
        <v>0</v>
      </c>
      <c r="U1062" s="45">
        <f t="shared" si="342"/>
        <v>0</v>
      </c>
      <c r="V1062" s="45">
        <f t="shared" si="343"/>
        <v>0</v>
      </c>
      <c r="W1062" s="45">
        <f t="shared" si="344"/>
        <v>0</v>
      </c>
      <c r="X1062" s="45">
        <f t="shared" si="345"/>
        <v>0</v>
      </c>
      <c r="Y1062" s="45">
        <f t="shared" si="346"/>
        <v>0</v>
      </c>
      <c r="Z1062" s="45">
        <f t="shared" si="347"/>
        <v>0</v>
      </c>
      <c r="AA1062" s="45">
        <f t="shared" si="348"/>
        <v>0</v>
      </c>
      <c r="AB1062" s="45">
        <f t="shared" si="349"/>
        <v>0</v>
      </c>
      <c r="AC1062" s="45">
        <f t="shared" si="350"/>
        <v>0</v>
      </c>
      <c r="AD1062" s="45">
        <f t="shared" si="351"/>
        <v>0</v>
      </c>
      <c r="AE1062" s="45">
        <f t="shared" si="352"/>
        <v>0</v>
      </c>
      <c r="AF1062" s="45">
        <f t="shared" si="353"/>
        <v>0</v>
      </c>
      <c r="AG1062" s="45">
        <f t="shared" si="354"/>
        <v>0</v>
      </c>
      <c r="AH1062" s="45">
        <f t="shared" si="355"/>
        <v>0</v>
      </c>
      <c r="AI1062" s="45">
        <f t="shared" si="356"/>
        <v>0</v>
      </c>
      <c r="AJ1062" s="45">
        <f t="shared" si="357"/>
        <v>0</v>
      </c>
      <c r="AK1062" s="45">
        <f t="shared" si="358"/>
        <v>0</v>
      </c>
      <c r="AL1062" s="45">
        <f t="shared" si="359"/>
        <v>0</v>
      </c>
      <c r="AM1062" s="45">
        <f t="shared" si="360"/>
        <v>0</v>
      </c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  <c r="BD1062" s="45"/>
      <c r="BE1062" s="45"/>
      <c r="BF1062" s="45"/>
      <c r="BG1062" s="45"/>
      <c r="BH1062" s="45"/>
      <c r="BI1062" s="45"/>
      <c r="BJ1062" s="45"/>
      <c r="BK1062" s="45"/>
    </row>
    <row r="1063" spans="1:63">
      <c r="A1063" s="43"/>
      <c r="B1063" s="43"/>
      <c r="C1063" s="101"/>
      <c r="D1063" s="101"/>
      <c r="E1063" s="101"/>
      <c r="F1063" s="102"/>
      <c r="G1063" s="103"/>
      <c r="H1063" s="102"/>
      <c r="I1063" s="102"/>
      <c r="J1063" s="102"/>
      <c r="K1063" s="102"/>
      <c r="L1063" s="102" t="e">
        <f>IF(J1063="WAT",IF(I1063="PS","Pumped Storage","Hydro"),VLOOKUP(J1063,Instructions!$E$3:$F$42,2,FALSE))</f>
        <v>#N/A</v>
      </c>
      <c r="M1063" s="104"/>
      <c r="N1063" s="104"/>
      <c r="O1063" s="105"/>
      <c r="P1063" s="45"/>
      <c r="Q1063" s="45"/>
      <c r="R1063" s="45">
        <f t="shared" si="341"/>
        <v>0</v>
      </c>
      <c r="S1063" s="45">
        <f t="shared" ref="S1063:T1082" si="362">R1063</f>
        <v>0</v>
      </c>
      <c r="T1063" s="45">
        <f t="shared" si="362"/>
        <v>0</v>
      </c>
      <c r="U1063" s="45">
        <f t="shared" si="342"/>
        <v>0</v>
      </c>
      <c r="V1063" s="45">
        <f t="shared" si="343"/>
        <v>0</v>
      </c>
      <c r="W1063" s="45">
        <f t="shared" si="344"/>
        <v>0</v>
      </c>
      <c r="X1063" s="45">
        <f t="shared" si="345"/>
        <v>0</v>
      </c>
      <c r="Y1063" s="45">
        <f t="shared" si="346"/>
        <v>0</v>
      </c>
      <c r="Z1063" s="45">
        <f t="shared" si="347"/>
        <v>0</v>
      </c>
      <c r="AA1063" s="45">
        <f t="shared" si="348"/>
        <v>0</v>
      </c>
      <c r="AB1063" s="45">
        <f t="shared" si="349"/>
        <v>0</v>
      </c>
      <c r="AC1063" s="45">
        <f t="shared" si="350"/>
        <v>0</v>
      </c>
      <c r="AD1063" s="45">
        <f t="shared" si="351"/>
        <v>0</v>
      </c>
      <c r="AE1063" s="45">
        <f t="shared" si="352"/>
        <v>0</v>
      </c>
      <c r="AF1063" s="45">
        <f t="shared" si="353"/>
        <v>0</v>
      </c>
      <c r="AG1063" s="45">
        <f t="shared" si="354"/>
        <v>0</v>
      </c>
      <c r="AH1063" s="45">
        <f t="shared" si="355"/>
        <v>0</v>
      </c>
      <c r="AI1063" s="45">
        <f t="shared" si="356"/>
        <v>0</v>
      </c>
      <c r="AJ1063" s="45">
        <f t="shared" si="357"/>
        <v>0</v>
      </c>
      <c r="AK1063" s="45">
        <f t="shared" si="358"/>
        <v>0</v>
      </c>
      <c r="AL1063" s="45">
        <f t="shared" si="359"/>
        <v>0</v>
      </c>
      <c r="AM1063" s="45">
        <f t="shared" si="360"/>
        <v>0</v>
      </c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  <c r="BD1063" s="45"/>
      <c r="BE1063" s="45"/>
      <c r="BF1063" s="45"/>
      <c r="BG1063" s="45"/>
      <c r="BH1063" s="45"/>
      <c r="BI1063" s="45"/>
      <c r="BJ1063" s="45"/>
      <c r="BK1063" s="45"/>
    </row>
    <row r="1064" spans="1:63">
      <c r="A1064" s="43"/>
      <c r="B1064" s="43"/>
      <c r="C1064" s="101"/>
      <c r="D1064" s="101"/>
      <c r="E1064" s="101"/>
      <c r="F1064" s="102"/>
      <c r="G1064" s="103"/>
      <c r="H1064" s="102"/>
      <c r="I1064" s="102"/>
      <c r="J1064" s="102"/>
      <c r="K1064" s="102"/>
      <c r="L1064" s="102" t="e">
        <f>IF(J1064="WAT",IF(I1064="PS","Pumped Storage","Hydro"),VLOOKUP(J1064,Instructions!$E$3:$F$42,2,FALSE))</f>
        <v>#N/A</v>
      </c>
      <c r="M1064" s="104"/>
      <c r="N1064" s="104"/>
      <c r="O1064" s="105"/>
      <c r="P1064" s="45"/>
      <c r="Q1064" s="45"/>
      <c r="R1064" s="45">
        <f t="shared" si="341"/>
        <v>0</v>
      </c>
      <c r="S1064" s="45">
        <f t="shared" si="362"/>
        <v>0</v>
      </c>
      <c r="T1064" s="45">
        <f t="shared" si="362"/>
        <v>0</v>
      </c>
      <c r="U1064" s="45">
        <f t="shared" si="342"/>
        <v>0</v>
      </c>
      <c r="V1064" s="45">
        <f t="shared" si="343"/>
        <v>0</v>
      </c>
      <c r="W1064" s="45">
        <f t="shared" si="344"/>
        <v>0</v>
      </c>
      <c r="X1064" s="45">
        <f t="shared" si="345"/>
        <v>0</v>
      </c>
      <c r="Y1064" s="45">
        <f t="shared" si="346"/>
        <v>0</v>
      </c>
      <c r="Z1064" s="45">
        <f t="shared" si="347"/>
        <v>0</v>
      </c>
      <c r="AA1064" s="45">
        <f t="shared" si="348"/>
        <v>0</v>
      </c>
      <c r="AB1064" s="45">
        <f t="shared" si="349"/>
        <v>0</v>
      </c>
      <c r="AC1064" s="45">
        <f t="shared" si="350"/>
        <v>0</v>
      </c>
      <c r="AD1064" s="45">
        <f t="shared" si="351"/>
        <v>0</v>
      </c>
      <c r="AE1064" s="45">
        <f t="shared" si="352"/>
        <v>0</v>
      </c>
      <c r="AF1064" s="45">
        <f t="shared" si="353"/>
        <v>0</v>
      </c>
      <c r="AG1064" s="45">
        <f t="shared" si="354"/>
        <v>0</v>
      </c>
      <c r="AH1064" s="45">
        <f t="shared" si="355"/>
        <v>0</v>
      </c>
      <c r="AI1064" s="45">
        <f t="shared" si="356"/>
        <v>0</v>
      </c>
      <c r="AJ1064" s="45">
        <f t="shared" si="357"/>
        <v>0</v>
      </c>
      <c r="AK1064" s="45">
        <f t="shared" si="358"/>
        <v>0</v>
      </c>
      <c r="AL1064" s="45">
        <f t="shared" si="359"/>
        <v>0</v>
      </c>
      <c r="AM1064" s="45">
        <f t="shared" si="360"/>
        <v>0</v>
      </c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  <c r="BD1064" s="45"/>
      <c r="BE1064" s="45"/>
      <c r="BF1064" s="45"/>
      <c r="BG1064" s="45"/>
      <c r="BH1064" s="45"/>
      <c r="BI1064" s="45"/>
      <c r="BJ1064" s="45"/>
      <c r="BK1064" s="45"/>
    </row>
    <row r="1065" spans="1:63">
      <c r="A1065" s="43"/>
      <c r="B1065" s="43"/>
      <c r="C1065" s="101"/>
      <c r="D1065" s="101"/>
      <c r="E1065" s="101"/>
      <c r="F1065" s="102"/>
      <c r="G1065" s="103"/>
      <c r="H1065" s="102"/>
      <c r="I1065" s="102"/>
      <c r="J1065" s="102"/>
      <c r="K1065" s="102"/>
      <c r="L1065" s="102" t="e">
        <f>IF(J1065="WAT",IF(I1065="PS","Pumped Storage","Hydro"),VLOOKUP(J1065,Instructions!$E$3:$F$42,2,FALSE))</f>
        <v>#N/A</v>
      </c>
      <c r="M1065" s="104"/>
      <c r="N1065" s="104"/>
      <c r="O1065" s="105"/>
      <c r="P1065" s="45"/>
      <c r="Q1065" s="45"/>
      <c r="R1065" s="45">
        <f t="shared" si="341"/>
        <v>0</v>
      </c>
      <c r="S1065" s="45">
        <f t="shared" si="362"/>
        <v>0</v>
      </c>
      <c r="T1065" s="45">
        <f t="shared" si="362"/>
        <v>0</v>
      </c>
      <c r="U1065" s="45">
        <f t="shared" si="342"/>
        <v>0</v>
      </c>
      <c r="V1065" s="45">
        <f t="shared" si="343"/>
        <v>0</v>
      </c>
      <c r="W1065" s="45">
        <f t="shared" si="344"/>
        <v>0</v>
      </c>
      <c r="X1065" s="45">
        <f t="shared" si="345"/>
        <v>0</v>
      </c>
      <c r="Y1065" s="45">
        <f t="shared" si="346"/>
        <v>0</v>
      </c>
      <c r="Z1065" s="45">
        <f t="shared" si="347"/>
        <v>0</v>
      </c>
      <c r="AA1065" s="45">
        <f t="shared" si="348"/>
        <v>0</v>
      </c>
      <c r="AB1065" s="45">
        <f t="shared" si="349"/>
        <v>0</v>
      </c>
      <c r="AC1065" s="45">
        <f t="shared" si="350"/>
        <v>0</v>
      </c>
      <c r="AD1065" s="45">
        <f t="shared" si="351"/>
        <v>0</v>
      </c>
      <c r="AE1065" s="45">
        <f t="shared" si="352"/>
        <v>0</v>
      </c>
      <c r="AF1065" s="45">
        <f t="shared" si="353"/>
        <v>0</v>
      </c>
      <c r="AG1065" s="45">
        <f t="shared" si="354"/>
        <v>0</v>
      </c>
      <c r="AH1065" s="45">
        <f t="shared" si="355"/>
        <v>0</v>
      </c>
      <c r="AI1065" s="45">
        <f t="shared" si="356"/>
        <v>0</v>
      </c>
      <c r="AJ1065" s="45">
        <f t="shared" si="357"/>
        <v>0</v>
      </c>
      <c r="AK1065" s="45">
        <f t="shared" si="358"/>
        <v>0</v>
      </c>
      <c r="AL1065" s="45">
        <f t="shared" si="359"/>
        <v>0</v>
      </c>
      <c r="AM1065" s="45">
        <f t="shared" si="360"/>
        <v>0</v>
      </c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  <c r="BD1065" s="45"/>
      <c r="BE1065" s="45"/>
      <c r="BF1065" s="45"/>
      <c r="BG1065" s="45"/>
      <c r="BH1065" s="45"/>
      <c r="BI1065" s="45"/>
      <c r="BJ1065" s="45"/>
      <c r="BK1065" s="45"/>
    </row>
    <row r="1066" spans="1:63">
      <c r="A1066" s="43"/>
      <c r="B1066" s="43"/>
      <c r="C1066" s="101"/>
      <c r="D1066" s="101"/>
      <c r="E1066" s="101"/>
      <c r="F1066" s="102"/>
      <c r="G1066" s="103"/>
      <c r="H1066" s="102"/>
      <c r="I1066" s="102"/>
      <c r="J1066" s="102"/>
      <c r="K1066" s="102"/>
      <c r="L1066" s="102" t="e">
        <f>IF(J1066="WAT",IF(I1066="PS","Pumped Storage","Hydro"),VLOOKUP(J1066,Instructions!$E$3:$F$42,2,FALSE))</f>
        <v>#N/A</v>
      </c>
      <c r="M1066" s="104"/>
      <c r="N1066" s="104"/>
      <c r="O1066" s="105"/>
      <c r="P1066" s="45"/>
      <c r="Q1066" s="45"/>
      <c r="R1066" s="45">
        <f t="shared" si="341"/>
        <v>0</v>
      </c>
      <c r="S1066" s="45">
        <f t="shared" si="362"/>
        <v>0</v>
      </c>
      <c r="T1066" s="45">
        <f t="shared" si="362"/>
        <v>0</v>
      </c>
      <c r="U1066" s="45">
        <f t="shared" si="342"/>
        <v>0</v>
      </c>
      <c r="V1066" s="45">
        <f t="shared" si="343"/>
        <v>0</v>
      </c>
      <c r="W1066" s="45">
        <f t="shared" si="344"/>
        <v>0</v>
      </c>
      <c r="X1066" s="45">
        <f t="shared" si="345"/>
        <v>0</v>
      </c>
      <c r="Y1066" s="45">
        <f t="shared" si="346"/>
        <v>0</v>
      </c>
      <c r="Z1066" s="45">
        <f t="shared" si="347"/>
        <v>0</v>
      </c>
      <c r="AA1066" s="45">
        <f t="shared" si="348"/>
        <v>0</v>
      </c>
      <c r="AB1066" s="45">
        <f t="shared" si="349"/>
        <v>0</v>
      </c>
      <c r="AC1066" s="45">
        <f t="shared" si="350"/>
        <v>0</v>
      </c>
      <c r="AD1066" s="45">
        <f t="shared" si="351"/>
        <v>0</v>
      </c>
      <c r="AE1066" s="45">
        <f t="shared" si="352"/>
        <v>0</v>
      </c>
      <c r="AF1066" s="45">
        <f t="shared" si="353"/>
        <v>0</v>
      </c>
      <c r="AG1066" s="45">
        <f t="shared" si="354"/>
        <v>0</v>
      </c>
      <c r="AH1066" s="45">
        <f t="shared" si="355"/>
        <v>0</v>
      </c>
      <c r="AI1066" s="45">
        <f t="shared" si="356"/>
        <v>0</v>
      </c>
      <c r="AJ1066" s="45">
        <f t="shared" si="357"/>
        <v>0</v>
      </c>
      <c r="AK1066" s="45">
        <f t="shared" si="358"/>
        <v>0</v>
      </c>
      <c r="AL1066" s="45">
        <f t="shared" si="359"/>
        <v>0</v>
      </c>
      <c r="AM1066" s="45">
        <f t="shared" si="360"/>
        <v>0</v>
      </c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/>
      <c r="BD1066" s="45"/>
      <c r="BE1066" s="45"/>
      <c r="BF1066" s="45"/>
      <c r="BG1066" s="45"/>
      <c r="BH1066" s="45"/>
      <c r="BI1066" s="45"/>
      <c r="BJ1066" s="45"/>
      <c r="BK1066" s="45"/>
    </row>
    <row r="1067" spans="1:63">
      <c r="A1067" s="43"/>
      <c r="B1067" s="43"/>
      <c r="C1067" s="101"/>
      <c r="D1067" s="101"/>
      <c r="E1067" s="101"/>
      <c r="F1067" s="102"/>
      <c r="G1067" s="103"/>
      <c r="H1067" s="102"/>
      <c r="I1067" s="102"/>
      <c r="J1067" s="102"/>
      <c r="K1067" s="102"/>
      <c r="L1067" s="102" t="e">
        <f>IF(J1067="WAT",IF(I1067="PS","Pumped Storage","Hydro"),VLOOKUP(J1067,Instructions!$E$3:$F$42,2,FALSE))</f>
        <v>#N/A</v>
      </c>
      <c r="M1067" s="104"/>
      <c r="N1067" s="104"/>
      <c r="O1067" s="105"/>
      <c r="P1067" s="45"/>
      <c r="Q1067" s="45"/>
      <c r="R1067" s="45">
        <f t="shared" si="341"/>
        <v>0</v>
      </c>
      <c r="S1067" s="45">
        <f t="shared" si="362"/>
        <v>0</v>
      </c>
      <c r="T1067" s="45">
        <f t="shared" si="362"/>
        <v>0</v>
      </c>
      <c r="U1067" s="45">
        <f t="shared" si="342"/>
        <v>0</v>
      </c>
      <c r="V1067" s="45">
        <f t="shared" si="343"/>
        <v>0</v>
      </c>
      <c r="W1067" s="45">
        <f t="shared" si="344"/>
        <v>0</v>
      </c>
      <c r="X1067" s="45">
        <f t="shared" si="345"/>
        <v>0</v>
      </c>
      <c r="Y1067" s="45">
        <f t="shared" si="346"/>
        <v>0</v>
      </c>
      <c r="Z1067" s="45">
        <f t="shared" si="347"/>
        <v>0</v>
      </c>
      <c r="AA1067" s="45">
        <f t="shared" si="348"/>
        <v>0</v>
      </c>
      <c r="AB1067" s="45">
        <f t="shared" si="349"/>
        <v>0</v>
      </c>
      <c r="AC1067" s="45">
        <f t="shared" si="350"/>
        <v>0</v>
      </c>
      <c r="AD1067" s="45">
        <f t="shared" si="351"/>
        <v>0</v>
      </c>
      <c r="AE1067" s="45">
        <f t="shared" si="352"/>
        <v>0</v>
      </c>
      <c r="AF1067" s="45">
        <f t="shared" si="353"/>
        <v>0</v>
      </c>
      <c r="AG1067" s="45">
        <f t="shared" si="354"/>
        <v>0</v>
      </c>
      <c r="AH1067" s="45">
        <f t="shared" si="355"/>
        <v>0</v>
      </c>
      <c r="AI1067" s="45">
        <f t="shared" si="356"/>
        <v>0</v>
      </c>
      <c r="AJ1067" s="45">
        <f t="shared" si="357"/>
        <v>0</v>
      </c>
      <c r="AK1067" s="45">
        <f t="shared" si="358"/>
        <v>0</v>
      </c>
      <c r="AL1067" s="45">
        <f t="shared" si="359"/>
        <v>0</v>
      </c>
      <c r="AM1067" s="45">
        <f t="shared" si="360"/>
        <v>0</v>
      </c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  <c r="BF1067" s="45"/>
      <c r="BG1067" s="45"/>
      <c r="BH1067" s="45"/>
      <c r="BI1067" s="45"/>
      <c r="BJ1067" s="45"/>
      <c r="BK1067" s="45"/>
    </row>
    <row r="1068" spans="1:63">
      <c r="A1068" s="43"/>
      <c r="B1068" s="43"/>
      <c r="C1068" s="101"/>
      <c r="D1068" s="101"/>
      <c r="E1068" s="101"/>
      <c r="F1068" s="102"/>
      <c r="G1068" s="103"/>
      <c r="H1068" s="102"/>
      <c r="I1068" s="102"/>
      <c r="J1068" s="102"/>
      <c r="K1068" s="102"/>
      <c r="L1068" s="102" t="e">
        <f>IF(J1068="WAT",IF(I1068="PS","Pumped Storage","Hydro"),VLOOKUP(J1068,Instructions!$E$3:$F$42,2,FALSE))</f>
        <v>#N/A</v>
      </c>
      <c r="M1068" s="104"/>
      <c r="N1068" s="104"/>
      <c r="O1068" s="105"/>
      <c r="P1068" s="45"/>
      <c r="Q1068" s="45"/>
      <c r="R1068" s="45">
        <f t="shared" si="341"/>
        <v>0</v>
      </c>
      <c r="S1068" s="45">
        <f t="shared" si="362"/>
        <v>0</v>
      </c>
      <c r="T1068" s="45">
        <f t="shared" si="362"/>
        <v>0</v>
      </c>
      <c r="U1068" s="45">
        <f t="shared" si="342"/>
        <v>0</v>
      </c>
      <c r="V1068" s="45">
        <f t="shared" si="343"/>
        <v>0</v>
      </c>
      <c r="W1068" s="45">
        <f t="shared" si="344"/>
        <v>0</v>
      </c>
      <c r="X1068" s="45">
        <f t="shared" si="345"/>
        <v>0</v>
      </c>
      <c r="Y1068" s="45">
        <f t="shared" si="346"/>
        <v>0</v>
      </c>
      <c r="Z1068" s="45">
        <f t="shared" si="347"/>
        <v>0</v>
      </c>
      <c r="AA1068" s="45">
        <f t="shared" si="348"/>
        <v>0</v>
      </c>
      <c r="AB1068" s="45">
        <f t="shared" si="349"/>
        <v>0</v>
      </c>
      <c r="AC1068" s="45">
        <f t="shared" si="350"/>
        <v>0</v>
      </c>
      <c r="AD1068" s="45">
        <f t="shared" si="351"/>
        <v>0</v>
      </c>
      <c r="AE1068" s="45">
        <f t="shared" si="352"/>
        <v>0</v>
      </c>
      <c r="AF1068" s="45">
        <f t="shared" si="353"/>
        <v>0</v>
      </c>
      <c r="AG1068" s="45">
        <f t="shared" si="354"/>
        <v>0</v>
      </c>
      <c r="AH1068" s="45">
        <f t="shared" si="355"/>
        <v>0</v>
      </c>
      <c r="AI1068" s="45">
        <f t="shared" si="356"/>
        <v>0</v>
      </c>
      <c r="AJ1068" s="45">
        <f t="shared" si="357"/>
        <v>0</v>
      </c>
      <c r="AK1068" s="45">
        <f t="shared" si="358"/>
        <v>0</v>
      </c>
      <c r="AL1068" s="45">
        <f t="shared" si="359"/>
        <v>0</v>
      </c>
      <c r="AM1068" s="45">
        <f t="shared" si="360"/>
        <v>0</v>
      </c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  <c r="BB1068" s="45"/>
      <c r="BC1068" s="45"/>
      <c r="BD1068" s="45"/>
      <c r="BE1068" s="45"/>
      <c r="BF1068" s="45"/>
      <c r="BG1068" s="45"/>
      <c r="BH1068" s="45"/>
      <c r="BI1068" s="45"/>
      <c r="BJ1068" s="45"/>
      <c r="BK1068" s="45"/>
    </row>
    <row r="1069" spans="1:63">
      <c r="A1069" s="43"/>
      <c r="B1069" s="43"/>
      <c r="C1069" s="101"/>
      <c r="D1069" s="101"/>
      <c r="E1069" s="101"/>
      <c r="F1069" s="102"/>
      <c r="G1069" s="103"/>
      <c r="H1069" s="102"/>
      <c r="I1069" s="102"/>
      <c r="J1069" s="102"/>
      <c r="K1069" s="102"/>
      <c r="L1069" s="102" t="e">
        <f>IF(J1069="WAT",IF(I1069="PS","Pumped Storage","Hydro"),VLOOKUP(J1069,Instructions!$E$3:$F$42,2,FALSE))</f>
        <v>#N/A</v>
      </c>
      <c r="M1069" s="104"/>
      <c r="N1069" s="104"/>
      <c r="O1069" s="105"/>
      <c r="P1069" s="45"/>
      <c r="Q1069" s="45"/>
      <c r="R1069" s="45">
        <f t="shared" si="341"/>
        <v>0</v>
      </c>
      <c r="S1069" s="45">
        <f t="shared" si="362"/>
        <v>0</v>
      </c>
      <c r="T1069" s="45">
        <f t="shared" si="362"/>
        <v>0</v>
      </c>
      <c r="U1069" s="45">
        <f t="shared" si="342"/>
        <v>0</v>
      </c>
      <c r="V1069" s="45">
        <f t="shared" si="343"/>
        <v>0</v>
      </c>
      <c r="W1069" s="45">
        <f t="shared" si="344"/>
        <v>0</v>
      </c>
      <c r="X1069" s="45">
        <f t="shared" si="345"/>
        <v>0</v>
      </c>
      <c r="Y1069" s="45">
        <f t="shared" si="346"/>
        <v>0</v>
      </c>
      <c r="Z1069" s="45">
        <f t="shared" si="347"/>
        <v>0</v>
      </c>
      <c r="AA1069" s="45">
        <f t="shared" si="348"/>
        <v>0</v>
      </c>
      <c r="AB1069" s="45">
        <f t="shared" si="349"/>
        <v>0</v>
      </c>
      <c r="AC1069" s="45">
        <f t="shared" si="350"/>
        <v>0</v>
      </c>
      <c r="AD1069" s="45">
        <f t="shared" si="351"/>
        <v>0</v>
      </c>
      <c r="AE1069" s="45">
        <f t="shared" si="352"/>
        <v>0</v>
      </c>
      <c r="AF1069" s="45">
        <f t="shared" si="353"/>
        <v>0</v>
      </c>
      <c r="AG1069" s="45">
        <f t="shared" si="354"/>
        <v>0</v>
      </c>
      <c r="AH1069" s="45">
        <f t="shared" si="355"/>
        <v>0</v>
      </c>
      <c r="AI1069" s="45">
        <f t="shared" si="356"/>
        <v>0</v>
      </c>
      <c r="AJ1069" s="45">
        <f t="shared" si="357"/>
        <v>0</v>
      </c>
      <c r="AK1069" s="45">
        <f t="shared" si="358"/>
        <v>0</v>
      </c>
      <c r="AL1069" s="45">
        <f t="shared" si="359"/>
        <v>0</v>
      </c>
      <c r="AM1069" s="45">
        <f t="shared" si="360"/>
        <v>0</v>
      </c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  <c r="BF1069" s="45"/>
      <c r="BG1069" s="45"/>
      <c r="BH1069" s="45"/>
      <c r="BI1069" s="45"/>
      <c r="BJ1069" s="45"/>
      <c r="BK1069" s="45"/>
    </row>
    <row r="1070" spans="1:63">
      <c r="A1070" s="43"/>
      <c r="B1070" s="43"/>
      <c r="C1070" s="101"/>
      <c r="D1070" s="101"/>
      <c r="E1070" s="101"/>
      <c r="F1070" s="102"/>
      <c r="G1070" s="103"/>
      <c r="H1070" s="102"/>
      <c r="I1070" s="102"/>
      <c r="J1070" s="102"/>
      <c r="K1070" s="102"/>
      <c r="L1070" s="102" t="e">
        <f>IF(J1070="WAT",IF(I1070="PS","Pumped Storage","Hydro"),VLOOKUP(J1070,Instructions!$E$3:$F$42,2,FALSE))</f>
        <v>#N/A</v>
      </c>
      <c r="M1070" s="104"/>
      <c r="N1070" s="104"/>
      <c r="O1070" s="105"/>
      <c r="P1070" s="45"/>
      <c r="Q1070" s="45"/>
      <c r="R1070" s="45">
        <f t="shared" si="341"/>
        <v>0</v>
      </c>
      <c r="S1070" s="45">
        <f t="shared" si="362"/>
        <v>0</v>
      </c>
      <c r="T1070" s="45">
        <f t="shared" si="362"/>
        <v>0</v>
      </c>
      <c r="U1070" s="45">
        <f t="shared" si="342"/>
        <v>0</v>
      </c>
      <c r="V1070" s="45">
        <f t="shared" si="343"/>
        <v>0</v>
      </c>
      <c r="W1070" s="45">
        <f t="shared" si="344"/>
        <v>0</v>
      </c>
      <c r="X1070" s="45">
        <f t="shared" si="345"/>
        <v>0</v>
      </c>
      <c r="Y1070" s="45">
        <f t="shared" si="346"/>
        <v>0</v>
      </c>
      <c r="Z1070" s="45">
        <f t="shared" si="347"/>
        <v>0</v>
      </c>
      <c r="AA1070" s="45">
        <f t="shared" si="348"/>
        <v>0</v>
      </c>
      <c r="AB1070" s="45">
        <f t="shared" si="349"/>
        <v>0</v>
      </c>
      <c r="AC1070" s="45">
        <f t="shared" si="350"/>
        <v>0</v>
      </c>
      <c r="AD1070" s="45">
        <f t="shared" si="351"/>
        <v>0</v>
      </c>
      <c r="AE1070" s="45">
        <f t="shared" si="352"/>
        <v>0</v>
      </c>
      <c r="AF1070" s="45">
        <f t="shared" si="353"/>
        <v>0</v>
      </c>
      <c r="AG1070" s="45">
        <f t="shared" si="354"/>
        <v>0</v>
      </c>
      <c r="AH1070" s="45">
        <f t="shared" si="355"/>
        <v>0</v>
      </c>
      <c r="AI1070" s="45">
        <f t="shared" si="356"/>
        <v>0</v>
      </c>
      <c r="AJ1070" s="45">
        <f t="shared" si="357"/>
        <v>0</v>
      </c>
      <c r="AK1070" s="45">
        <f t="shared" si="358"/>
        <v>0</v>
      </c>
      <c r="AL1070" s="45">
        <f t="shared" si="359"/>
        <v>0</v>
      </c>
      <c r="AM1070" s="45">
        <f t="shared" si="360"/>
        <v>0</v>
      </c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/>
      <c r="BD1070" s="45"/>
      <c r="BE1070" s="45"/>
      <c r="BF1070" s="45"/>
      <c r="BG1070" s="45"/>
      <c r="BH1070" s="45"/>
      <c r="BI1070" s="45"/>
      <c r="BJ1070" s="45"/>
      <c r="BK1070" s="45"/>
    </row>
    <row r="1071" spans="1:63">
      <c r="A1071" s="43"/>
      <c r="B1071" s="43"/>
      <c r="C1071" s="101"/>
      <c r="D1071" s="101"/>
      <c r="E1071" s="101"/>
      <c r="F1071" s="102"/>
      <c r="G1071" s="103"/>
      <c r="H1071" s="102"/>
      <c r="I1071" s="102"/>
      <c r="J1071" s="102"/>
      <c r="K1071" s="102"/>
      <c r="L1071" s="102" t="e">
        <f>IF(J1071="WAT",IF(I1071="PS","Pumped Storage","Hydro"),VLOOKUP(J1071,Instructions!$E$3:$F$42,2,FALSE))</f>
        <v>#N/A</v>
      </c>
      <c r="M1071" s="104"/>
      <c r="N1071" s="104"/>
      <c r="O1071" s="105"/>
      <c r="P1071" s="45"/>
      <c r="Q1071" s="45"/>
      <c r="R1071" s="45">
        <f t="shared" si="341"/>
        <v>0</v>
      </c>
      <c r="S1071" s="45">
        <f t="shared" si="362"/>
        <v>0</v>
      </c>
      <c r="T1071" s="45">
        <f t="shared" si="362"/>
        <v>0</v>
      </c>
      <c r="U1071" s="45">
        <f t="shared" si="342"/>
        <v>0</v>
      </c>
      <c r="V1071" s="45">
        <f t="shared" si="343"/>
        <v>0</v>
      </c>
      <c r="W1071" s="45">
        <f t="shared" si="344"/>
        <v>0</v>
      </c>
      <c r="X1071" s="45">
        <f t="shared" si="345"/>
        <v>0</v>
      </c>
      <c r="Y1071" s="45">
        <f t="shared" si="346"/>
        <v>0</v>
      </c>
      <c r="Z1071" s="45">
        <f t="shared" si="347"/>
        <v>0</v>
      </c>
      <c r="AA1071" s="45">
        <f t="shared" si="348"/>
        <v>0</v>
      </c>
      <c r="AB1071" s="45">
        <f t="shared" si="349"/>
        <v>0</v>
      </c>
      <c r="AC1071" s="45">
        <f t="shared" si="350"/>
        <v>0</v>
      </c>
      <c r="AD1071" s="45">
        <f t="shared" si="351"/>
        <v>0</v>
      </c>
      <c r="AE1071" s="45">
        <f t="shared" si="352"/>
        <v>0</v>
      </c>
      <c r="AF1071" s="45">
        <f t="shared" si="353"/>
        <v>0</v>
      </c>
      <c r="AG1071" s="45">
        <f t="shared" si="354"/>
        <v>0</v>
      </c>
      <c r="AH1071" s="45">
        <f t="shared" si="355"/>
        <v>0</v>
      </c>
      <c r="AI1071" s="45">
        <f t="shared" si="356"/>
        <v>0</v>
      </c>
      <c r="AJ1071" s="45">
        <f t="shared" si="357"/>
        <v>0</v>
      </c>
      <c r="AK1071" s="45">
        <f t="shared" si="358"/>
        <v>0</v>
      </c>
      <c r="AL1071" s="45">
        <f t="shared" si="359"/>
        <v>0</v>
      </c>
      <c r="AM1071" s="45">
        <f t="shared" si="360"/>
        <v>0</v>
      </c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  <c r="BF1071" s="45"/>
      <c r="BG1071" s="45"/>
      <c r="BH1071" s="45"/>
      <c r="BI1071" s="45"/>
      <c r="BJ1071" s="45"/>
      <c r="BK1071" s="45"/>
    </row>
    <row r="1072" spans="1:63">
      <c r="A1072" s="43"/>
      <c r="B1072" s="43"/>
      <c r="C1072" s="101"/>
      <c r="D1072" s="101"/>
      <c r="E1072" s="101"/>
      <c r="F1072" s="102"/>
      <c r="G1072" s="103"/>
      <c r="H1072" s="102"/>
      <c r="I1072" s="102"/>
      <c r="J1072" s="102"/>
      <c r="K1072" s="102"/>
      <c r="L1072" s="102" t="e">
        <f>IF(J1072="WAT",IF(I1072="PS","Pumped Storage","Hydro"),VLOOKUP(J1072,Instructions!$E$3:$F$42,2,FALSE))</f>
        <v>#N/A</v>
      </c>
      <c r="M1072" s="104"/>
      <c r="N1072" s="104"/>
      <c r="O1072" s="105"/>
      <c r="P1072" s="45"/>
      <c r="Q1072" s="45"/>
      <c r="R1072" s="45">
        <f t="shared" si="341"/>
        <v>0</v>
      </c>
      <c r="S1072" s="45">
        <f t="shared" si="362"/>
        <v>0</v>
      </c>
      <c r="T1072" s="45">
        <f t="shared" si="362"/>
        <v>0</v>
      </c>
      <c r="U1072" s="45">
        <f t="shared" si="342"/>
        <v>0</v>
      </c>
      <c r="V1072" s="45">
        <f t="shared" si="343"/>
        <v>0</v>
      </c>
      <c r="W1072" s="45">
        <f t="shared" si="344"/>
        <v>0</v>
      </c>
      <c r="X1072" s="45">
        <f t="shared" si="345"/>
        <v>0</v>
      </c>
      <c r="Y1072" s="45">
        <f t="shared" si="346"/>
        <v>0</v>
      </c>
      <c r="Z1072" s="45">
        <f t="shared" si="347"/>
        <v>0</v>
      </c>
      <c r="AA1072" s="45">
        <f t="shared" si="348"/>
        <v>0</v>
      </c>
      <c r="AB1072" s="45">
        <f t="shared" si="349"/>
        <v>0</v>
      </c>
      <c r="AC1072" s="45">
        <f t="shared" si="350"/>
        <v>0</v>
      </c>
      <c r="AD1072" s="45">
        <f t="shared" si="351"/>
        <v>0</v>
      </c>
      <c r="AE1072" s="45">
        <f t="shared" si="352"/>
        <v>0</v>
      </c>
      <c r="AF1072" s="45">
        <f t="shared" si="353"/>
        <v>0</v>
      </c>
      <c r="AG1072" s="45">
        <f t="shared" si="354"/>
        <v>0</v>
      </c>
      <c r="AH1072" s="45">
        <f t="shared" si="355"/>
        <v>0</v>
      </c>
      <c r="AI1072" s="45">
        <f t="shared" si="356"/>
        <v>0</v>
      </c>
      <c r="AJ1072" s="45">
        <f t="shared" si="357"/>
        <v>0</v>
      </c>
      <c r="AK1072" s="45">
        <f t="shared" si="358"/>
        <v>0</v>
      </c>
      <c r="AL1072" s="45">
        <f t="shared" si="359"/>
        <v>0</v>
      </c>
      <c r="AM1072" s="45">
        <f t="shared" si="360"/>
        <v>0</v>
      </c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  <c r="BD1072" s="45"/>
      <c r="BE1072" s="45"/>
      <c r="BF1072" s="45"/>
      <c r="BG1072" s="45"/>
      <c r="BH1072" s="45"/>
      <c r="BI1072" s="45"/>
      <c r="BJ1072" s="45"/>
      <c r="BK1072" s="45"/>
    </row>
    <row r="1073" spans="1:63">
      <c r="A1073" s="43"/>
      <c r="B1073" s="43"/>
      <c r="C1073" s="101"/>
      <c r="D1073" s="101"/>
      <c r="E1073" s="101"/>
      <c r="F1073" s="102"/>
      <c r="G1073" s="103"/>
      <c r="H1073" s="102"/>
      <c r="I1073" s="102"/>
      <c r="J1073" s="102"/>
      <c r="K1073" s="102"/>
      <c r="L1073" s="102" t="e">
        <f>IF(J1073="WAT",IF(I1073="PS","Pumped Storage","Hydro"),VLOOKUP(J1073,Instructions!$E$3:$F$42,2,FALSE))</f>
        <v>#N/A</v>
      </c>
      <c r="M1073" s="104"/>
      <c r="N1073" s="104"/>
      <c r="O1073" s="105"/>
      <c r="P1073" s="45"/>
      <c r="Q1073" s="45"/>
      <c r="R1073" s="45">
        <f t="shared" si="341"/>
        <v>0</v>
      </c>
      <c r="S1073" s="45">
        <f t="shared" si="362"/>
        <v>0</v>
      </c>
      <c r="T1073" s="45">
        <f t="shared" si="362"/>
        <v>0</v>
      </c>
      <c r="U1073" s="45">
        <f t="shared" si="342"/>
        <v>0</v>
      </c>
      <c r="V1073" s="45">
        <f t="shared" si="343"/>
        <v>0</v>
      </c>
      <c r="W1073" s="45">
        <f t="shared" si="344"/>
        <v>0</v>
      </c>
      <c r="X1073" s="45">
        <f t="shared" si="345"/>
        <v>0</v>
      </c>
      <c r="Y1073" s="45">
        <f t="shared" si="346"/>
        <v>0</v>
      </c>
      <c r="Z1073" s="45">
        <f t="shared" si="347"/>
        <v>0</v>
      </c>
      <c r="AA1073" s="45">
        <f t="shared" si="348"/>
        <v>0</v>
      </c>
      <c r="AB1073" s="45">
        <f t="shared" si="349"/>
        <v>0</v>
      </c>
      <c r="AC1073" s="45">
        <f t="shared" si="350"/>
        <v>0</v>
      </c>
      <c r="AD1073" s="45">
        <f t="shared" si="351"/>
        <v>0</v>
      </c>
      <c r="AE1073" s="45">
        <f t="shared" si="352"/>
        <v>0</v>
      </c>
      <c r="AF1073" s="45">
        <f t="shared" si="353"/>
        <v>0</v>
      </c>
      <c r="AG1073" s="45">
        <f t="shared" si="354"/>
        <v>0</v>
      </c>
      <c r="AH1073" s="45">
        <f t="shared" si="355"/>
        <v>0</v>
      </c>
      <c r="AI1073" s="45">
        <f t="shared" si="356"/>
        <v>0</v>
      </c>
      <c r="AJ1073" s="45">
        <f t="shared" si="357"/>
        <v>0</v>
      </c>
      <c r="AK1073" s="45">
        <f t="shared" si="358"/>
        <v>0</v>
      </c>
      <c r="AL1073" s="45">
        <f t="shared" si="359"/>
        <v>0</v>
      </c>
      <c r="AM1073" s="45">
        <f t="shared" si="360"/>
        <v>0</v>
      </c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  <c r="BD1073" s="45"/>
      <c r="BE1073" s="45"/>
      <c r="BF1073" s="45"/>
      <c r="BG1073" s="45"/>
      <c r="BH1073" s="45"/>
      <c r="BI1073" s="45"/>
      <c r="BJ1073" s="45"/>
      <c r="BK1073" s="45"/>
    </row>
    <row r="1074" spans="1:63">
      <c r="A1074" s="43"/>
      <c r="B1074" s="43"/>
      <c r="C1074" s="101"/>
      <c r="D1074" s="101"/>
      <c r="E1074" s="101"/>
      <c r="F1074" s="102"/>
      <c r="G1074" s="103"/>
      <c r="H1074" s="102"/>
      <c r="I1074" s="102"/>
      <c r="J1074" s="102"/>
      <c r="K1074" s="102"/>
      <c r="L1074" s="102" t="e">
        <f>IF(J1074="WAT",IF(I1074="PS","Pumped Storage","Hydro"),VLOOKUP(J1074,Instructions!$E$3:$F$42,2,FALSE))</f>
        <v>#N/A</v>
      </c>
      <c r="M1074" s="104"/>
      <c r="N1074" s="104"/>
      <c r="O1074" s="105"/>
      <c r="P1074" s="45"/>
      <c r="Q1074" s="45"/>
      <c r="R1074" s="45">
        <f t="shared" si="341"/>
        <v>0</v>
      </c>
      <c r="S1074" s="45">
        <f t="shared" si="362"/>
        <v>0</v>
      </c>
      <c r="T1074" s="45">
        <f t="shared" si="362"/>
        <v>0</v>
      </c>
      <c r="U1074" s="45">
        <f t="shared" si="342"/>
        <v>0</v>
      </c>
      <c r="V1074" s="45">
        <f t="shared" si="343"/>
        <v>0</v>
      </c>
      <c r="W1074" s="45">
        <f t="shared" si="344"/>
        <v>0</v>
      </c>
      <c r="X1074" s="45">
        <f t="shared" si="345"/>
        <v>0</v>
      </c>
      <c r="Y1074" s="45">
        <f t="shared" si="346"/>
        <v>0</v>
      </c>
      <c r="Z1074" s="45">
        <f t="shared" si="347"/>
        <v>0</v>
      </c>
      <c r="AA1074" s="45">
        <f t="shared" si="348"/>
        <v>0</v>
      </c>
      <c r="AB1074" s="45">
        <f t="shared" si="349"/>
        <v>0</v>
      </c>
      <c r="AC1074" s="45">
        <f t="shared" si="350"/>
        <v>0</v>
      </c>
      <c r="AD1074" s="45">
        <f t="shared" si="351"/>
        <v>0</v>
      </c>
      <c r="AE1074" s="45">
        <f t="shared" si="352"/>
        <v>0</v>
      </c>
      <c r="AF1074" s="45">
        <f t="shared" si="353"/>
        <v>0</v>
      </c>
      <c r="AG1074" s="45">
        <f t="shared" si="354"/>
        <v>0</v>
      </c>
      <c r="AH1074" s="45">
        <f t="shared" si="355"/>
        <v>0</v>
      </c>
      <c r="AI1074" s="45">
        <f t="shared" si="356"/>
        <v>0</v>
      </c>
      <c r="AJ1074" s="45">
        <f t="shared" si="357"/>
        <v>0</v>
      </c>
      <c r="AK1074" s="45">
        <f t="shared" si="358"/>
        <v>0</v>
      </c>
      <c r="AL1074" s="45">
        <f t="shared" si="359"/>
        <v>0</v>
      </c>
      <c r="AM1074" s="45">
        <f t="shared" si="360"/>
        <v>0</v>
      </c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  <c r="BD1074" s="45"/>
      <c r="BE1074" s="45"/>
      <c r="BF1074" s="45"/>
      <c r="BG1074" s="45"/>
      <c r="BH1074" s="45"/>
      <c r="BI1074" s="45"/>
      <c r="BJ1074" s="45"/>
      <c r="BK1074" s="45"/>
    </row>
    <row r="1075" spans="1:63">
      <c r="A1075" s="43"/>
      <c r="B1075" s="43"/>
      <c r="C1075" s="101"/>
      <c r="D1075" s="101"/>
      <c r="E1075" s="101"/>
      <c r="F1075" s="102"/>
      <c r="G1075" s="103"/>
      <c r="H1075" s="102"/>
      <c r="I1075" s="102"/>
      <c r="J1075" s="102"/>
      <c r="K1075" s="102"/>
      <c r="L1075" s="102" t="e">
        <f>IF(J1075="WAT",IF(I1075="PS","Pumped Storage","Hydro"),VLOOKUP(J1075,Instructions!$E$3:$F$42,2,FALSE))</f>
        <v>#N/A</v>
      </c>
      <c r="M1075" s="104"/>
      <c r="N1075" s="104"/>
      <c r="O1075" s="105"/>
      <c r="P1075" s="45"/>
      <c r="Q1075" s="45"/>
      <c r="R1075" s="45">
        <f t="shared" si="341"/>
        <v>0</v>
      </c>
      <c r="S1075" s="45">
        <f t="shared" si="362"/>
        <v>0</v>
      </c>
      <c r="T1075" s="45">
        <f t="shared" si="362"/>
        <v>0</v>
      </c>
      <c r="U1075" s="45">
        <f t="shared" si="342"/>
        <v>0</v>
      </c>
      <c r="V1075" s="45">
        <f t="shared" si="343"/>
        <v>0</v>
      </c>
      <c r="W1075" s="45">
        <f t="shared" si="344"/>
        <v>0</v>
      </c>
      <c r="X1075" s="45">
        <f t="shared" si="345"/>
        <v>0</v>
      </c>
      <c r="Y1075" s="45">
        <f t="shared" si="346"/>
        <v>0</v>
      </c>
      <c r="Z1075" s="45">
        <f t="shared" si="347"/>
        <v>0</v>
      </c>
      <c r="AA1075" s="45">
        <f t="shared" si="348"/>
        <v>0</v>
      </c>
      <c r="AB1075" s="45">
        <f t="shared" si="349"/>
        <v>0</v>
      </c>
      <c r="AC1075" s="45">
        <f t="shared" si="350"/>
        <v>0</v>
      </c>
      <c r="AD1075" s="45">
        <f t="shared" si="351"/>
        <v>0</v>
      </c>
      <c r="AE1075" s="45">
        <f t="shared" si="352"/>
        <v>0</v>
      </c>
      <c r="AF1075" s="45">
        <f t="shared" si="353"/>
        <v>0</v>
      </c>
      <c r="AG1075" s="45">
        <f t="shared" si="354"/>
        <v>0</v>
      </c>
      <c r="AH1075" s="45">
        <f t="shared" si="355"/>
        <v>0</v>
      </c>
      <c r="AI1075" s="45">
        <f t="shared" si="356"/>
        <v>0</v>
      </c>
      <c r="AJ1075" s="45">
        <f t="shared" si="357"/>
        <v>0</v>
      </c>
      <c r="AK1075" s="45">
        <f t="shared" si="358"/>
        <v>0</v>
      </c>
      <c r="AL1075" s="45">
        <f t="shared" si="359"/>
        <v>0</v>
      </c>
      <c r="AM1075" s="45">
        <f t="shared" si="360"/>
        <v>0</v>
      </c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/>
      <c r="BD1075" s="45"/>
      <c r="BE1075" s="45"/>
      <c r="BF1075" s="45"/>
      <c r="BG1075" s="45"/>
      <c r="BH1075" s="45"/>
      <c r="BI1075" s="45"/>
      <c r="BJ1075" s="45"/>
      <c r="BK1075" s="45"/>
    </row>
    <row r="1076" spans="1:63">
      <c r="A1076" s="43"/>
      <c r="B1076" s="43"/>
      <c r="C1076" s="101"/>
      <c r="D1076" s="101"/>
      <c r="E1076" s="101"/>
      <c r="F1076" s="102"/>
      <c r="G1076" s="103"/>
      <c r="H1076" s="102"/>
      <c r="I1076" s="102"/>
      <c r="J1076" s="102"/>
      <c r="K1076" s="102"/>
      <c r="L1076" s="102" t="e">
        <f>IF(J1076="WAT",IF(I1076="PS","Pumped Storage","Hydro"),VLOOKUP(J1076,Instructions!$E$3:$F$42,2,FALSE))</f>
        <v>#N/A</v>
      </c>
      <c r="M1076" s="104"/>
      <c r="N1076" s="104"/>
      <c r="O1076" s="105"/>
      <c r="P1076" s="45"/>
      <c r="Q1076" s="45"/>
      <c r="R1076" s="45">
        <f t="shared" si="341"/>
        <v>0</v>
      </c>
      <c r="S1076" s="45">
        <f t="shared" si="362"/>
        <v>0</v>
      </c>
      <c r="T1076" s="45">
        <f t="shared" si="362"/>
        <v>0</v>
      </c>
      <c r="U1076" s="45">
        <f t="shared" si="342"/>
        <v>0</v>
      </c>
      <c r="V1076" s="45">
        <f t="shared" si="343"/>
        <v>0</v>
      </c>
      <c r="W1076" s="45">
        <f t="shared" si="344"/>
        <v>0</v>
      </c>
      <c r="X1076" s="45">
        <f t="shared" si="345"/>
        <v>0</v>
      </c>
      <c r="Y1076" s="45">
        <f t="shared" si="346"/>
        <v>0</v>
      </c>
      <c r="Z1076" s="45">
        <f t="shared" si="347"/>
        <v>0</v>
      </c>
      <c r="AA1076" s="45">
        <f t="shared" si="348"/>
        <v>0</v>
      </c>
      <c r="AB1076" s="45">
        <f t="shared" si="349"/>
        <v>0</v>
      </c>
      <c r="AC1076" s="45">
        <f t="shared" si="350"/>
        <v>0</v>
      </c>
      <c r="AD1076" s="45">
        <f t="shared" si="351"/>
        <v>0</v>
      </c>
      <c r="AE1076" s="45">
        <f t="shared" si="352"/>
        <v>0</v>
      </c>
      <c r="AF1076" s="45">
        <f t="shared" si="353"/>
        <v>0</v>
      </c>
      <c r="AG1076" s="45">
        <f t="shared" si="354"/>
        <v>0</v>
      </c>
      <c r="AH1076" s="45">
        <f t="shared" si="355"/>
        <v>0</v>
      </c>
      <c r="AI1076" s="45">
        <f t="shared" si="356"/>
        <v>0</v>
      </c>
      <c r="AJ1076" s="45">
        <f t="shared" si="357"/>
        <v>0</v>
      </c>
      <c r="AK1076" s="45">
        <f t="shared" si="358"/>
        <v>0</v>
      </c>
      <c r="AL1076" s="45">
        <f t="shared" si="359"/>
        <v>0</v>
      </c>
      <c r="AM1076" s="45">
        <f t="shared" si="360"/>
        <v>0</v>
      </c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/>
      <c r="BD1076" s="45"/>
      <c r="BE1076" s="45"/>
      <c r="BF1076" s="45"/>
      <c r="BG1076" s="45"/>
      <c r="BH1076" s="45"/>
      <c r="BI1076" s="45"/>
      <c r="BJ1076" s="45"/>
      <c r="BK1076" s="45"/>
    </row>
    <row r="1077" spans="1:63">
      <c r="A1077" s="43"/>
      <c r="B1077" s="43"/>
      <c r="C1077" s="101"/>
      <c r="D1077" s="101"/>
      <c r="E1077" s="101"/>
      <c r="F1077" s="102"/>
      <c r="G1077" s="103"/>
      <c r="H1077" s="102"/>
      <c r="I1077" s="102"/>
      <c r="J1077" s="102"/>
      <c r="K1077" s="102"/>
      <c r="L1077" s="102" t="e">
        <f>IF(J1077="WAT",IF(I1077="PS","Pumped Storage","Hydro"),VLOOKUP(J1077,Instructions!$E$3:$F$42,2,FALSE))</f>
        <v>#N/A</v>
      </c>
      <c r="M1077" s="104"/>
      <c r="N1077" s="104"/>
      <c r="O1077" s="105"/>
      <c r="P1077" s="45"/>
      <c r="Q1077" s="45"/>
      <c r="R1077" s="45">
        <f t="shared" si="341"/>
        <v>0</v>
      </c>
      <c r="S1077" s="45">
        <f t="shared" si="362"/>
        <v>0</v>
      </c>
      <c r="T1077" s="45">
        <f t="shared" si="362"/>
        <v>0</v>
      </c>
      <c r="U1077" s="45">
        <f t="shared" si="342"/>
        <v>0</v>
      </c>
      <c r="V1077" s="45">
        <f t="shared" si="343"/>
        <v>0</v>
      </c>
      <c r="W1077" s="45">
        <f t="shared" si="344"/>
        <v>0</v>
      </c>
      <c r="X1077" s="45">
        <f t="shared" si="345"/>
        <v>0</v>
      </c>
      <c r="Y1077" s="45">
        <f t="shared" si="346"/>
        <v>0</v>
      </c>
      <c r="Z1077" s="45">
        <f t="shared" si="347"/>
        <v>0</v>
      </c>
      <c r="AA1077" s="45">
        <f t="shared" si="348"/>
        <v>0</v>
      </c>
      <c r="AB1077" s="45">
        <f t="shared" si="349"/>
        <v>0</v>
      </c>
      <c r="AC1077" s="45">
        <f t="shared" si="350"/>
        <v>0</v>
      </c>
      <c r="AD1077" s="45">
        <f t="shared" si="351"/>
        <v>0</v>
      </c>
      <c r="AE1077" s="45">
        <f t="shared" si="352"/>
        <v>0</v>
      </c>
      <c r="AF1077" s="45">
        <f t="shared" si="353"/>
        <v>0</v>
      </c>
      <c r="AG1077" s="45">
        <f t="shared" si="354"/>
        <v>0</v>
      </c>
      <c r="AH1077" s="45">
        <f t="shared" si="355"/>
        <v>0</v>
      </c>
      <c r="AI1077" s="45">
        <f t="shared" si="356"/>
        <v>0</v>
      </c>
      <c r="AJ1077" s="45">
        <f t="shared" si="357"/>
        <v>0</v>
      </c>
      <c r="AK1077" s="45">
        <f t="shared" si="358"/>
        <v>0</v>
      </c>
      <c r="AL1077" s="45">
        <f t="shared" si="359"/>
        <v>0</v>
      </c>
      <c r="AM1077" s="45">
        <f t="shared" si="360"/>
        <v>0</v>
      </c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  <c r="BF1077" s="45"/>
      <c r="BG1077" s="45"/>
      <c r="BH1077" s="45"/>
      <c r="BI1077" s="45"/>
      <c r="BJ1077" s="45"/>
      <c r="BK1077" s="45"/>
    </row>
    <row r="1078" spans="1:63">
      <c r="A1078" s="43"/>
      <c r="B1078" s="43"/>
      <c r="C1078" s="101"/>
      <c r="D1078" s="101"/>
      <c r="E1078" s="101"/>
      <c r="F1078" s="102"/>
      <c r="G1078" s="103"/>
      <c r="H1078" s="102"/>
      <c r="I1078" s="102"/>
      <c r="J1078" s="102"/>
      <c r="K1078" s="102"/>
      <c r="L1078" s="102" t="e">
        <f>IF(J1078="WAT",IF(I1078="PS","Pumped Storage","Hydro"),VLOOKUP(J1078,Instructions!$E$3:$F$42,2,FALSE))</f>
        <v>#N/A</v>
      </c>
      <c r="M1078" s="104"/>
      <c r="N1078" s="104"/>
      <c r="O1078" s="105"/>
      <c r="P1078" s="45"/>
      <c r="Q1078" s="45"/>
      <c r="R1078" s="45">
        <f t="shared" si="341"/>
        <v>0</v>
      </c>
      <c r="S1078" s="45">
        <f t="shared" si="362"/>
        <v>0</v>
      </c>
      <c r="T1078" s="45">
        <f t="shared" si="362"/>
        <v>0</v>
      </c>
      <c r="U1078" s="45">
        <f t="shared" si="342"/>
        <v>0</v>
      </c>
      <c r="V1078" s="45">
        <f t="shared" si="343"/>
        <v>0</v>
      </c>
      <c r="W1078" s="45">
        <f t="shared" si="344"/>
        <v>0</v>
      </c>
      <c r="X1078" s="45">
        <f t="shared" si="345"/>
        <v>0</v>
      </c>
      <c r="Y1078" s="45">
        <f t="shared" si="346"/>
        <v>0</v>
      </c>
      <c r="Z1078" s="45">
        <f t="shared" si="347"/>
        <v>0</v>
      </c>
      <c r="AA1078" s="45">
        <f t="shared" si="348"/>
        <v>0</v>
      </c>
      <c r="AB1078" s="45">
        <f t="shared" si="349"/>
        <v>0</v>
      </c>
      <c r="AC1078" s="45">
        <f t="shared" si="350"/>
        <v>0</v>
      </c>
      <c r="AD1078" s="45">
        <f t="shared" si="351"/>
        <v>0</v>
      </c>
      <c r="AE1078" s="45">
        <f t="shared" si="352"/>
        <v>0</v>
      </c>
      <c r="AF1078" s="45">
        <f t="shared" si="353"/>
        <v>0</v>
      </c>
      <c r="AG1078" s="45">
        <f t="shared" si="354"/>
        <v>0</v>
      </c>
      <c r="AH1078" s="45">
        <f t="shared" si="355"/>
        <v>0</v>
      </c>
      <c r="AI1078" s="45">
        <f t="shared" si="356"/>
        <v>0</v>
      </c>
      <c r="AJ1078" s="45">
        <f t="shared" si="357"/>
        <v>0</v>
      </c>
      <c r="AK1078" s="45">
        <f t="shared" si="358"/>
        <v>0</v>
      </c>
      <c r="AL1078" s="45">
        <f t="shared" si="359"/>
        <v>0</v>
      </c>
      <c r="AM1078" s="45">
        <f t="shared" si="360"/>
        <v>0</v>
      </c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/>
      <c r="BD1078" s="45"/>
      <c r="BE1078" s="45"/>
      <c r="BF1078" s="45"/>
      <c r="BG1078" s="45"/>
      <c r="BH1078" s="45"/>
      <c r="BI1078" s="45"/>
      <c r="BJ1078" s="45"/>
      <c r="BK1078" s="45"/>
    </row>
    <row r="1079" spans="1:63">
      <c r="A1079" s="43"/>
      <c r="B1079" s="43"/>
      <c r="C1079" s="101"/>
      <c r="D1079" s="101"/>
      <c r="E1079" s="101"/>
      <c r="F1079" s="102"/>
      <c r="G1079" s="103"/>
      <c r="H1079" s="102"/>
      <c r="I1079" s="102"/>
      <c r="J1079" s="102"/>
      <c r="K1079" s="102"/>
      <c r="L1079" s="102" t="e">
        <f>IF(J1079="WAT",IF(I1079="PS","Pumped Storage","Hydro"),VLOOKUP(J1079,Instructions!$E$3:$F$42,2,FALSE))</f>
        <v>#N/A</v>
      </c>
      <c r="M1079" s="104"/>
      <c r="N1079" s="104"/>
      <c r="O1079" s="105"/>
      <c r="P1079" s="45"/>
      <c r="Q1079" s="45"/>
      <c r="R1079" s="45">
        <f t="shared" si="341"/>
        <v>0</v>
      </c>
      <c r="S1079" s="45">
        <f t="shared" si="362"/>
        <v>0</v>
      </c>
      <c r="T1079" s="45">
        <f t="shared" si="362"/>
        <v>0</v>
      </c>
      <c r="U1079" s="45">
        <f t="shared" si="342"/>
        <v>0</v>
      </c>
      <c r="V1079" s="45">
        <f t="shared" si="343"/>
        <v>0</v>
      </c>
      <c r="W1079" s="45">
        <f t="shared" si="344"/>
        <v>0</v>
      </c>
      <c r="X1079" s="45">
        <f t="shared" si="345"/>
        <v>0</v>
      </c>
      <c r="Y1079" s="45">
        <f t="shared" si="346"/>
        <v>0</v>
      </c>
      <c r="Z1079" s="45">
        <f t="shared" si="347"/>
        <v>0</v>
      </c>
      <c r="AA1079" s="45">
        <f t="shared" si="348"/>
        <v>0</v>
      </c>
      <c r="AB1079" s="45">
        <f t="shared" si="349"/>
        <v>0</v>
      </c>
      <c r="AC1079" s="45">
        <f t="shared" si="350"/>
        <v>0</v>
      </c>
      <c r="AD1079" s="45">
        <f t="shared" si="351"/>
        <v>0</v>
      </c>
      <c r="AE1079" s="45">
        <f t="shared" si="352"/>
        <v>0</v>
      </c>
      <c r="AF1079" s="45">
        <f t="shared" si="353"/>
        <v>0</v>
      </c>
      <c r="AG1079" s="45">
        <f t="shared" si="354"/>
        <v>0</v>
      </c>
      <c r="AH1079" s="45">
        <f t="shared" si="355"/>
        <v>0</v>
      </c>
      <c r="AI1079" s="45">
        <f t="shared" si="356"/>
        <v>0</v>
      </c>
      <c r="AJ1079" s="45">
        <f t="shared" si="357"/>
        <v>0</v>
      </c>
      <c r="AK1079" s="45">
        <f t="shared" si="358"/>
        <v>0</v>
      </c>
      <c r="AL1079" s="45">
        <f t="shared" si="359"/>
        <v>0</v>
      </c>
      <c r="AM1079" s="45">
        <f t="shared" si="360"/>
        <v>0</v>
      </c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/>
      <c r="BD1079" s="45"/>
      <c r="BE1079" s="45"/>
      <c r="BF1079" s="45"/>
      <c r="BG1079" s="45"/>
      <c r="BH1079" s="45"/>
      <c r="BI1079" s="45"/>
      <c r="BJ1079" s="45"/>
      <c r="BK1079" s="45"/>
    </row>
    <row r="1080" spans="1:63">
      <c r="A1080" s="43"/>
      <c r="B1080" s="43"/>
      <c r="C1080" s="101"/>
      <c r="D1080" s="101"/>
      <c r="E1080" s="101"/>
      <c r="F1080" s="102"/>
      <c r="G1080" s="103"/>
      <c r="H1080" s="102"/>
      <c r="I1080" s="102"/>
      <c r="J1080" s="102"/>
      <c r="K1080" s="102"/>
      <c r="L1080" s="102" t="e">
        <f>IF(J1080="WAT",IF(I1080="PS","Pumped Storage","Hydro"),VLOOKUP(J1080,Instructions!$E$3:$F$42,2,FALSE))</f>
        <v>#N/A</v>
      </c>
      <c r="M1080" s="104"/>
      <c r="N1080" s="104"/>
      <c r="O1080" s="105"/>
      <c r="P1080" s="45"/>
      <c r="Q1080" s="45"/>
      <c r="R1080" s="45">
        <f t="shared" si="341"/>
        <v>0</v>
      </c>
      <c r="S1080" s="45">
        <f t="shared" si="362"/>
        <v>0</v>
      </c>
      <c r="T1080" s="45">
        <f t="shared" si="362"/>
        <v>0</v>
      </c>
      <c r="U1080" s="45">
        <f t="shared" si="342"/>
        <v>0</v>
      </c>
      <c r="V1080" s="45">
        <f t="shared" si="343"/>
        <v>0</v>
      </c>
      <c r="W1080" s="45">
        <f t="shared" si="344"/>
        <v>0</v>
      </c>
      <c r="X1080" s="45">
        <f t="shared" si="345"/>
        <v>0</v>
      </c>
      <c r="Y1080" s="45">
        <f t="shared" si="346"/>
        <v>0</v>
      </c>
      <c r="Z1080" s="45">
        <f t="shared" si="347"/>
        <v>0</v>
      </c>
      <c r="AA1080" s="45">
        <f t="shared" si="348"/>
        <v>0</v>
      </c>
      <c r="AB1080" s="45">
        <f t="shared" si="349"/>
        <v>0</v>
      </c>
      <c r="AC1080" s="45">
        <f t="shared" si="350"/>
        <v>0</v>
      </c>
      <c r="AD1080" s="45">
        <f t="shared" si="351"/>
        <v>0</v>
      </c>
      <c r="AE1080" s="45">
        <f t="shared" si="352"/>
        <v>0</v>
      </c>
      <c r="AF1080" s="45">
        <f t="shared" si="353"/>
        <v>0</v>
      </c>
      <c r="AG1080" s="45">
        <f t="shared" si="354"/>
        <v>0</v>
      </c>
      <c r="AH1080" s="45">
        <f t="shared" si="355"/>
        <v>0</v>
      </c>
      <c r="AI1080" s="45">
        <f t="shared" si="356"/>
        <v>0</v>
      </c>
      <c r="AJ1080" s="45">
        <f t="shared" si="357"/>
        <v>0</v>
      </c>
      <c r="AK1080" s="45">
        <f t="shared" si="358"/>
        <v>0</v>
      </c>
      <c r="AL1080" s="45">
        <f t="shared" si="359"/>
        <v>0</v>
      </c>
      <c r="AM1080" s="45">
        <f t="shared" si="360"/>
        <v>0</v>
      </c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  <c r="BB1080" s="45"/>
      <c r="BC1080" s="45"/>
      <c r="BD1080" s="45"/>
      <c r="BE1080" s="45"/>
      <c r="BF1080" s="45"/>
      <c r="BG1080" s="45"/>
      <c r="BH1080" s="45"/>
      <c r="BI1080" s="45"/>
      <c r="BJ1080" s="45"/>
      <c r="BK1080" s="45"/>
    </row>
    <row r="1081" spans="1:63">
      <c r="A1081" s="43"/>
      <c r="B1081" s="43"/>
      <c r="C1081" s="101"/>
      <c r="D1081" s="101"/>
      <c r="E1081" s="101"/>
      <c r="F1081" s="102"/>
      <c r="G1081" s="103"/>
      <c r="H1081" s="102"/>
      <c r="I1081" s="102"/>
      <c r="J1081" s="102"/>
      <c r="K1081" s="102"/>
      <c r="L1081" s="102" t="e">
        <f>IF(J1081="WAT",IF(I1081="PS","Pumped Storage","Hydro"),VLOOKUP(J1081,Instructions!$E$3:$F$42,2,FALSE))</f>
        <v>#N/A</v>
      </c>
      <c r="M1081" s="104"/>
      <c r="N1081" s="104"/>
      <c r="O1081" s="105"/>
      <c r="P1081" s="45"/>
      <c r="Q1081" s="45"/>
      <c r="R1081" s="45">
        <f t="shared" si="341"/>
        <v>0</v>
      </c>
      <c r="S1081" s="45">
        <f t="shared" si="362"/>
        <v>0</v>
      </c>
      <c r="T1081" s="45">
        <f t="shared" si="362"/>
        <v>0</v>
      </c>
      <c r="U1081" s="45">
        <f t="shared" si="342"/>
        <v>0</v>
      </c>
      <c r="V1081" s="45">
        <f t="shared" si="343"/>
        <v>0</v>
      </c>
      <c r="W1081" s="45">
        <f t="shared" si="344"/>
        <v>0</v>
      </c>
      <c r="X1081" s="45">
        <f t="shared" si="345"/>
        <v>0</v>
      </c>
      <c r="Y1081" s="45">
        <f t="shared" si="346"/>
        <v>0</v>
      </c>
      <c r="Z1081" s="45">
        <f t="shared" si="347"/>
        <v>0</v>
      </c>
      <c r="AA1081" s="45">
        <f t="shared" si="348"/>
        <v>0</v>
      </c>
      <c r="AB1081" s="45">
        <f t="shared" si="349"/>
        <v>0</v>
      </c>
      <c r="AC1081" s="45">
        <f t="shared" si="350"/>
        <v>0</v>
      </c>
      <c r="AD1081" s="45">
        <f t="shared" si="351"/>
        <v>0</v>
      </c>
      <c r="AE1081" s="45">
        <f t="shared" si="352"/>
        <v>0</v>
      </c>
      <c r="AF1081" s="45">
        <f t="shared" si="353"/>
        <v>0</v>
      </c>
      <c r="AG1081" s="45">
        <f t="shared" si="354"/>
        <v>0</v>
      </c>
      <c r="AH1081" s="45">
        <f t="shared" si="355"/>
        <v>0</v>
      </c>
      <c r="AI1081" s="45">
        <f t="shared" si="356"/>
        <v>0</v>
      </c>
      <c r="AJ1081" s="45">
        <f t="shared" si="357"/>
        <v>0</v>
      </c>
      <c r="AK1081" s="45">
        <f t="shared" si="358"/>
        <v>0</v>
      </c>
      <c r="AL1081" s="45">
        <f t="shared" si="359"/>
        <v>0</v>
      </c>
      <c r="AM1081" s="45">
        <f t="shared" si="360"/>
        <v>0</v>
      </c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  <c r="BF1081" s="45"/>
      <c r="BG1081" s="45"/>
      <c r="BH1081" s="45"/>
      <c r="BI1081" s="45"/>
      <c r="BJ1081" s="45"/>
      <c r="BK1081" s="45"/>
    </row>
    <row r="1082" spans="1:63">
      <c r="A1082" s="43"/>
      <c r="B1082" s="43"/>
      <c r="C1082" s="101"/>
      <c r="D1082" s="101"/>
      <c r="E1082" s="101"/>
      <c r="F1082" s="102"/>
      <c r="G1082" s="103"/>
      <c r="H1082" s="102"/>
      <c r="I1082" s="102"/>
      <c r="J1082" s="102"/>
      <c r="K1082" s="102"/>
      <c r="L1082" s="102" t="e">
        <f>IF(J1082="WAT",IF(I1082="PS","Pumped Storage","Hydro"),VLOOKUP(J1082,Instructions!$E$3:$F$42,2,FALSE))</f>
        <v>#N/A</v>
      </c>
      <c r="M1082" s="104"/>
      <c r="N1082" s="104"/>
      <c r="O1082" s="105"/>
      <c r="P1082" s="45"/>
      <c r="Q1082" s="45"/>
      <c r="R1082" s="45">
        <f t="shared" si="341"/>
        <v>0</v>
      </c>
      <c r="S1082" s="45">
        <f t="shared" si="362"/>
        <v>0</v>
      </c>
      <c r="T1082" s="45">
        <f t="shared" si="362"/>
        <v>0</v>
      </c>
      <c r="U1082" s="45">
        <f t="shared" si="342"/>
        <v>0</v>
      </c>
      <c r="V1082" s="45">
        <f t="shared" si="343"/>
        <v>0</v>
      </c>
      <c r="W1082" s="45">
        <f t="shared" si="344"/>
        <v>0</v>
      </c>
      <c r="X1082" s="45">
        <f t="shared" si="345"/>
        <v>0</v>
      </c>
      <c r="Y1082" s="45">
        <f t="shared" si="346"/>
        <v>0</v>
      </c>
      <c r="Z1082" s="45">
        <f t="shared" si="347"/>
        <v>0</v>
      </c>
      <c r="AA1082" s="45">
        <f t="shared" si="348"/>
        <v>0</v>
      </c>
      <c r="AB1082" s="45">
        <f t="shared" si="349"/>
        <v>0</v>
      </c>
      <c r="AC1082" s="45">
        <f t="shared" si="350"/>
        <v>0</v>
      </c>
      <c r="AD1082" s="45">
        <f t="shared" si="351"/>
        <v>0</v>
      </c>
      <c r="AE1082" s="45">
        <f t="shared" si="352"/>
        <v>0</v>
      </c>
      <c r="AF1082" s="45">
        <f t="shared" si="353"/>
        <v>0</v>
      </c>
      <c r="AG1082" s="45">
        <f t="shared" si="354"/>
        <v>0</v>
      </c>
      <c r="AH1082" s="45">
        <f t="shared" si="355"/>
        <v>0</v>
      </c>
      <c r="AI1082" s="45">
        <f t="shared" si="356"/>
        <v>0</v>
      </c>
      <c r="AJ1082" s="45">
        <f t="shared" si="357"/>
        <v>0</v>
      </c>
      <c r="AK1082" s="45">
        <f t="shared" si="358"/>
        <v>0</v>
      </c>
      <c r="AL1082" s="45">
        <f t="shared" si="359"/>
        <v>0</v>
      </c>
      <c r="AM1082" s="45">
        <f t="shared" si="360"/>
        <v>0</v>
      </c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/>
      <c r="BD1082" s="45"/>
      <c r="BE1082" s="45"/>
      <c r="BF1082" s="45"/>
      <c r="BG1082" s="45"/>
      <c r="BH1082" s="45"/>
      <c r="BI1082" s="45"/>
      <c r="BJ1082" s="45"/>
      <c r="BK1082" s="45"/>
    </row>
    <row r="1083" spans="1:63">
      <c r="A1083" s="43"/>
      <c r="B1083" s="43"/>
      <c r="C1083" s="101"/>
      <c r="D1083" s="101"/>
      <c r="E1083" s="101"/>
      <c r="F1083" s="102"/>
      <c r="G1083" s="103"/>
      <c r="H1083" s="102"/>
      <c r="I1083" s="102"/>
      <c r="J1083" s="102"/>
      <c r="K1083" s="102"/>
      <c r="L1083" s="102" t="e">
        <f>IF(J1083="WAT",IF(I1083="PS","Pumped Storage","Hydro"),VLOOKUP(J1083,Instructions!$E$3:$F$42,2,FALSE))</f>
        <v>#N/A</v>
      </c>
      <c r="M1083" s="104"/>
      <c r="N1083" s="104"/>
      <c r="O1083" s="105"/>
      <c r="P1083" s="45"/>
      <c r="Q1083" s="45"/>
      <c r="R1083" s="45">
        <f t="shared" si="341"/>
        <v>0</v>
      </c>
      <c r="S1083" s="45">
        <f t="shared" ref="S1083:T1102" si="363">R1083</f>
        <v>0</v>
      </c>
      <c r="T1083" s="45">
        <f t="shared" si="363"/>
        <v>0</v>
      </c>
      <c r="U1083" s="45">
        <f t="shared" si="342"/>
        <v>0</v>
      </c>
      <c r="V1083" s="45">
        <f t="shared" si="343"/>
        <v>0</v>
      </c>
      <c r="W1083" s="45">
        <f t="shared" si="344"/>
        <v>0</v>
      </c>
      <c r="X1083" s="45">
        <f t="shared" si="345"/>
        <v>0</v>
      </c>
      <c r="Y1083" s="45">
        <f t="shared" si="346"/>
        <v>0</v>
      </c>
      <c r="Z1083" s="45">
        <f t="shared" si="347"/>
        <v>0</v>
      </c>
      <c r="AA1083" s="45">
        <f t="shared" si="348"/>
        <v>0</v>
      </c>
      <c r="AB1083" s="45">
        <f t="shared" si="349"/>
        <v>0</v>
      </c>
      <c r="AC1083" s="45">
        <f t="shared" si="350"/>
        <v>0</v>
      </c>
      <c r="AD1083" s="45">
        <f t="shared" si="351"/>
        <v>0</v>
      </c>
      <c r="AE1083" s="45">
        <f t="shared" si="352"/>
        <v>0</v>
      </c>
      <c r="AF1083" s="45">
        <f t="shared" si="353"/>
        <v>0</v>
      </c>
      <c r="AG1083" s="45">
        <f t="shared" si="354"/>
        <v>0</v>
      </c>
      <c r="AH1083" s="45">
        <f t="shared" si="355"/>
        <v>0</v>
      </c>
      <c r="AI1083" s="45">
        <f t="shared" si="356"/>
        <v>0</v>
      </c>
      <c r="AJ1083" s="45">
        <f t="shared" si="357"/>
        <v>0</v>
      </c>
      <c r="AK1083" s="45">
        <f t="shared" si="358"/>
        <v>0</v>
      </c>
      <c r="AL1083" s="45">
        <f t="shared" si="359"/>
        <v>0</v>
      </c>
      <c r="AM1083" s="45">
        <f t="shared" si="360"/>
        <v>0</v>
      </c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/>
      <c r="BD1083" s="45"/>
      <c r="BE1083" s="45"/>
      <c r="BF1083" s="45"/>
      <c r="BG1083" s="45"/>
      <c r="BH1083" s="45"/>
      <c r="BI1083" s="45"/>
      <c r="BJ1083" s="45"/>
      <c r="BK1083" s="45"/>
    </row>
    <row r="1084" spans="1:63">
      <c r="A1084" s="43"/>
      <c r="B1084" s="43"/>
      <c r="C1084" s="101"/>
      <c r="D1084" s="101"/>
      <c r="E1084" s="101"/>
      <c r="F1084" s="102"/>
      <c r="G1084" s="103"/>
      <c r="H1084" s="102"/>
      <c r="I1084" s="102"/>
      <c r="J1084" s="102"/>
      <c r="K1084" s="102"/>
      <c r="L1084" s="102" t="e">
        <f>IF(J1084="WAT",IF(I1084="PS","Pumped Storage","Hydro"),VLOOKUP(J1084,Instructions!$E$3:$F$42,2,FALSE))</f>
        <v>#N/A</v>
      </c>
      <c r="M1084" s="104"/>
      <c r="N1084" s="104"/>
      <c r="O1084" s="105"/>
      <c r="P1084" s="45"/>
      <c r="Q1084" s="45"/>
      <c r="R1084" s="45">
        <f t="shared" si="341"/>
        <v>0</v>
      </c>
      <c r="S1084" s="45">
        <f t="shared" si="363"/>
        <v>0</v>
      </c>
      <c r="T1084" s="45">
        <f t="shared" si="363"/>
        <v>0</v>
      </c>
      <c r="U1084" s="45">
        <f t="shared" si="342"/>
        <v>0</v>
      </c>
      <c r="V1084" s="45">
        <f t="shared" si="343"/>
        <v>0</v>
      </c>
      <c r="W1084" s="45">
        <f t="shared" si="344"/>
        <v>0</v>
      </c>
      <c r="X1084" s="45">
        <f t="shared" si="345"/>
        <v>0</v>
      </c>
      <c r="Y1084" s="45">
        <f t="shared" si="346"/>
        <v>0</v>
      </c>
      <c r="Z1084" s="45">
        <f t="shared" si="347"/>
        <v>0</v>
      </c>
      <c r="AA1084" s="45">
        <f t="shared" si="348"/>
        <v>0</v>
      </c>
      <c r="AB1084" s="45">
        <f t="shared" si="349"/>
        <v>0</v>
      </c>
      <c r="AC1084" s="45">
        <f t="shared" si="350"/>
        <v>0</v>
      </c>
      <c r="AD1084" s="45">
        <f t="shared" si="351"/>
        <v>0</v>
      </c>
      <c r="AE1084" s="45">
        <f t="shared" si="352"/>
        <v>0</v>
      </c>
      <c r="AF1084" s="45">
        <f t="shared" si="353"/>
        <v>0</v>
      </c>
      <c r="AG1084" s="45">
        <f t="shared" si="354"/>
        <v>0</v>
      </c>
      <c r="AH1084" s="45">
        <f t="shared" si="355"/>
        <v>0</v>
      </c>
      <c r="AI1084" s="45">
        <f t="shared" si="356"/>
        <v>0</v>
      </c>
      <c r="AJ1084" s="45">
        <f t="shared" si="357"/>
        <v>0</v>
      </c>
      <c r="AK1084" s="45">
        <f t="shared" si="358"/>
        <v>0</v>
      </c>
      <c r="AL1084" s="45">
        <f t="shared" si="359"/>
        <v>0</v>
      </c>
      <c r="AM1084" s="45">
        <f t="shared" si="360"/>
        <v>0</v>
      </c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/>
      <c r="BA1084" s="45"/>
      <c r="BB1084" s="45"/>
      <c r="BC1084" s="45"/>
      <c r="BD1084" s="45"/>
      <c r="BE1084" s="45"/>
      <c r="BF1084" s="45"/>
      <c r="BG1084" s="45"/>
      <c r="BH1084" s="45"/>
      <c r="BI1084" s="45"/>
      <c r="BJ1084" s="45"/>
      <c r="BK1084" s="45"/>
    </row>
    <row r="1085" spans="1:63">
      <c r="A1085" s="43"/>
      <c r="B1085" s="43"/>
      <c r="C1085" s="101"/>
      <c r="D1085" s="101"/>
      <c r="E1085" s="101"/>
      <c r="F1085" s="102"/>
      <c r="G1085" s="103"/>
      <c r="H1085" s="102"/>
      <c r="I1085" s="102"/>
      <c r="J1085" s="102"/>
      <c r="K1085" s="102"/>
      <c r="L1085" s="102" t="e">
        <f>IF(J1085="WAT",IF(I1085="PS","Pumped Storage","Hydro"),VLOOKUP(J1085,Instructions!$E$3:$F$42,2,FALSE))</f>
        <v>#N/A</v>
      </c>
      <c r="M1085" s="104"/>
      <c r="N1085" s="104"/>
      <c r="O1085" s="105"/>
      <c r="P1085" s="45"/>
      <c r="Q1085" s="45"/>
      <c r="R1085" s="45">
        <f t="shared" si="341"/>
        <v>0</v>
      </c>
      <c r="S1085" s="45">
        <f t="shared" si="363"/>
        <v>0</v>
      </c>
      <c r="T1085" s="45">
        <f t="shared" si="363"/>
        <v>0</v>
      </c>
      <c r="U1085" s="45">
        <f t="shared" si="342"/>
        <v>0</v>
      </c>
      <c r="V1085" s="45">
        <f t="shared" si="343"/>
        <v>0</v>
      </c>
      <c r="W1085" s="45">
        <f t="shared" si="344"/>
        <v>0</v>
      </c>
      <c r="X1085" s="45">
        <f t="shared" si="345"/>
        <v>0</v>
      </c>
      <c r="Y1085" s="45">
        <f t="shared" si="346"/>
        <v>0</v>
      </c>
      <c r="Z1085" s="45">
        <f t="shared" si="347"/>
        <v>0</v>
      </c>
      <c r="AA1085" s="45">
        <f t="shared" si="348"/>
        <v>0</v>
      </c>
      <c r="AB1085" s="45">
        <f t="shared" si="349"/>
        <v>0</v>
      </c>
      <c r="AC1085" s="45">
        <f t="shared" si="350"/>
        <v>0</v>
      </c>
      <c r="AD1085" s="45">
        <f t="shared" si="351"/>
        <v>0</v>
      </c>
      <c r="AE1085" s="45">
        <f t="shared" si="352"/>
        <v>0</v>
      </c>
      <c r="AF1085" s="45">
        <f t="shared" si="353"/>
        <v>0</v>
      </c>
      <c r="AG1085" s="45">
        <f t="shared" si="354"/>
        <v>0</v>
      </c>
      <c r="AH1085" s="45">
        <f t="shared" si="355"/>
        <v>0</v>
      </c>
      <c r="AI1085" s="45">
        <f t="shared" si="356"/>
        <v>0</v>
      </c>
      <c r="AJ1085" s="45">
        <f t="shared" si="357"/>
        <v>0</v>
      </c>
      <c r="AK1085" s="45">
        <f t="shared" si="358"/>
        <v>0</v>
      </c>
      <c r="AL1085" s="45">
        <f t="shared" si="359"/>
        <v>0</v>
      </c>
      <c r="AM1085" s="45">
        <f t="shared" si="360"/>
        <v>0</v>
      </c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  <c r="BB1085" s="45"/>
      <c r="BC1085" s="45"/>
      <c r="BD1085" s="45"/>
      <c r="BE1085" s="45"/>
      <c r="BF1085" s="45"/>
      <c r="BG1085" s="45"/>
      <c r="BH1085" s="45"/>
      <c r="BI1085" s="45"/>
      <c r="BJ1085" s="45"/>
      <c r="BK1085" s="45"/>
    </row>
    <row r="1086" spans="1:63">
      <c r="A1086" s="43"/>
      <c r="B1086" s="43"/>
      <c r="C1086" s="101"/>
      <c r="D1086" s="101"/>
      <c r="E1086" s="101"/>
      <c r="F1086" s="102"/>
      <c r="G1086" s="103"/>
      <c r="H1086" s="102"/>
      <c r="I1086" s="102"/>
      <c r="J1086" s="102"/>
      <c r="K1086" s="102"/>
      <c r="L1086" s="102" t="e">
        <f>IF(J1086="WAT",IF(I1086="PS","Pumped Storage","Hydro"),VLOOKUP(J1086,Instructions!$E$3:$F$42,2,FALSE))</f>
        <v>#N/A</v>
      </c>
      <c r="M1086" s="104"/>
      <c r="N1086" s="104"/>
      <c r="O1086" s="105"/>
      <c r="P1086" s="45"/>
      <c r="Q1086" s="45"/>
      <c r="R1086" s="45">
        <f t="shared" si="341"/>
        <v>0</v>
      </c>
      <c r="S1086" s="45">
        <f t="shared" si="363"/>
        <v>0</v>
      </c>
      <c r="T1086" s="45">
        <f t="shared" si="363"/>
        <v>0</v>
      </c>
      <c r="U1086" s="45">
        <f t="shared" si="342"/>
        <v>0</v>
      </c>
      <c r="V1086" s="45">
        <f t="shared" si="343"/>
        <v>0</v>
      </c>
      <c r="W1086" s="45">
        <f t="shared" si="344"/>
        <v>0</v>
      </c>
      <c r="X1086" s="45">
        <f t="shared" si="345"/>
        <v>0</v>
      </c>
      <c r="Y1086" s="45">
        <f t="shared" si="346"/>
        <v>0</v>
      </c>
      <c r="Z1086" s="45">
        <f t="shared" si="347"/>
        <v>0</v>
      </c>
      <c r="AA1086" s="45">
        <f t="shared" si="348"/>
        <v>0</v>
      </c>
      <c r="AB1086" s="45">
        <f t="shared" si="349"/>
        <v>0</v>
      </c>
      <c r="AC1086" s="45">
        <f t="shared" si="350"/>
        <v>0</v>
      </c>
      <c r="AD1086" s="45">
        <f t="shared" si="351"/>
        <v>0</v>
      </c>
      <c r="AE1086" s="45">
        <f t="shared" si="352"/>
        <v>0</v>
      </c>
      <c r="AF1086" s="45">
        <f t="shared" si="353"/>
        <v>0</v>
      </c>
      <c r="AG1086" s="45">
        <f t="shared" si="354"/>
        <v>0</v>
      </c>
      <c r="AH1086" s="45">
        <f t="shared" si="355"/>
        <v>0</v>
      </c>
      <c r="AI1086" s="45">
        <f t="shared" si="356"/>
        <v>0</v>
      </c>
      <c r="AJ1086" s="45">
        <f t="shared" si="357"/>
        <v>0</v>
      </c>
      <c r="AK1086" s="45">
        <f t="shared" si="358"/>
        <v>0</v>
      </c>
      <c r="AL1086" s="45">
        <f t="shared" si="359"/>
        <v>0</v>
      </c>
      <c r="AM1086" s="45">
        <f t="shared" si="360"/>
        <v>0</v>
      </c>
      <c r="AN1086" s="45"/>
      <c r="AO1086" s="45"/>
      <c r="AP1086" s="45"/>
      <c r="AQ1086" s="45"/>
      <c r="AR1086" s="45"/>
      <c r="AS1086" s="45"/>
      <c r="AT1086" s="45"/>
      <c r="AU1086" s="45"/>
      <c r="AV1086" s="45"/>
      <c r="AW1086" s="45"/>
      <c r="AX1086" s="45"/>
      <c r="AY1086" s="45"/>
      <c r="AZ1086" s="45"/>
      <c r="BA1086" s="45"/>
      <c r="BB1086" s="45"/>
      <c r="BC1086" s="45"/>
      <c r="BD1086" s="45"/>
      <c r="BE1086" s="45"/>
      <c r="BF1086" s="45"/>
      <c r="BG1086" s="45"/>
      <c r="BH1086" s="45"/>
      <c r="BI1086" s="45"/>
      <c r="BJ1086" s="45"/>
      <c r="BK1086" s="45"/>
    </row>
    <row r="1087" spans="1:63">
      <c r="A1087" s="43"/>
      <c r="B1087" s="43"/>
      <c r="C1087" s="101"/>
      <c r="D1087" s="101"/>
      <c r="E1087" s="101"/>
      <c r="F1087" s="102"/>
      <c r="G1087" s="103"/>
      <c r="H1087" s="102"/>
      <c r="I1087" s="102"/>
      <c r="J1087" s="102"/>
      <c r="K1087" s="102"/>
      <c r="L1087" s="102" t="e">
        <f>IF(J1087="WAT",IF(I1087="PS","Pumped Storage","Hydro"),VLOOKUP(J1087,Instructions!$E$3:$F$42,2,FALSE))</f>
        <v>#N/A</v>
      </c>
      <c r="M1087" s="104"/>
      <c r="N1087" s="104"/>
      <c r="O1087" s="105"/>
      <c r="P1087" s="45"/>
      <c r="Q1087" s="45"/>
      <c r="R1087" s="45">
        <f t="shared" si="341"/>
        <v>0</v>
      </c>
      <c r="S1087" s="45">
        <f t="shared" si="363"/>
        <v>0</v>
      </c>
      <c r="T1087" s="45">
        <f t="shared" si="363"/>
        <v>0</v>
      </c>
      <c r="U1087" s="45">
        <f t="shared" si="342"/>
        <v>0</v>
      </c>
      <c r="V1087" s="45">
        <f t="shared" si="343"/>
        <v>0</v>
      </c>
      <c r="W1087" s="45">
        <f t="shared" si="344"/>
        <v>0</v>
      </c>
      <c r="X1087" s="45">
        <f t="shared" si="345"/>
        <v>0</v>
      </c>
      <c r="Y1087" s="45">
        <f t="shared" si="346"/>
        <v>0</v>
      </c>
      <c r="Z1087" s="45">
        <f t="shared" si="347"/>
        <v>0</v>
      </c>
      <c r="AA1087" s="45">
        <f t="shared" si="348"/>
        <v>0</v>
      </c>
      <c r="AB1087" s="45">
        <f t="shared" si="349"/>
        <v>0</v>
      </c>
      <c r="AC1087" s="45">
        <f t="shared" si="350"/>
        <v>0</v>
      </c>
      <c r="AD1087" s="45">
        <f t="shared" si="351"/>
        <v>0</v>
      </c>
      <c r="AE1087" s="45">
        <f t="shared" si="352"/>
        <v>0</v>
      </c>
      <c r="AF1087" s="45">
        <f t="shared" si="353"/>
        <v>0</v>
      </c>
      <c r="AG1087" s="45">
        <f t="shared" si="354"/>
        <v>0</v>
      </c>
      <c r="AH1087" s="45">
        <f t="shared" si="355"/>
        <v>0</v>
      </c>
      <c r="AI1087" s="45">
        <f t="shared" si="356"/>
        <v>0</v>
      </c>
      <c r="AJ1087" s="45">
        <f t="shared" si="357"/>
        <v>0</v>
      </c>
      <c r="AK1087" s="45">
        <f t="shared" si="358"/>
        <v>0</v>
      </c>
      <c r="AL1087" s="45">
        <f t="shared" si="359"/>
        <v>0</v>
      </c>
      <c r="AM1087" s="45">
        <f t="shared" si="360"/>
        <v>0</v>
      </c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  <c r="BB1087" s="45"/>
      <c r="BC1087" s="45"/>
      <c r="BD1087" s="45"/>
      <c r="BE1087" s="45"/>
      <c r="BF1087" s="45"/>
      <c r="BG1087" s="45"/>
      <c r="BH1087" s="45"/>
      <c r="BI1087" s="45"/>
      <c r="BJ1087" s="45"/>
      <c r="BK1087" s="45"/>
    </row>
    <row r="1088" spans="1:63">
      <c r="A1088" s="43"/>
      <c r="B1088" s="43"/>
      <c r="C1088" s="101"/>
      <c r="D1088" s="101"/>
      <c r="E1088" s="101"/>
      <c r="F1088" s="102"/>
      <c r="G1088" s="103"/>
      <c r="H1088" s="102"/>
      <c r="I1088" s="102"/>
      <c r="J1088" s="102"/>
      <c r="K1088" s="102"/>
      <c r="L1088" s="102" t="e">
        <f>IF(J1088="WAT",IF(I1088="PS","Pumped Storage","Hydro"),VLOOKUP(J1088,Instructions!$E$3:$F$42,2,FALSE))</f>
        <v>#N/A</v>
      </c>
      <c r="M1088" s="104"/>
      <c r="N1088" s="104"/>
      <c r="O1088" s="105"/>
      <c r="P1088" s="45"/>
      <c r="Q1088" s="45"/>
      <c r="R1088" s="45">
        <f t="shared" si="341"/>
        <v>0</v>
      </c>
      <c r="S1088" s="45">
        <f t="shared" si="363"/>
        <v>0</v>
      </c>
      <c r="T1088" s="45">
        <f t="shared" si="363"/>
        <v>0</v>
      </c>
      <c r="U1088" s="45">
        <f t="shared" si="342"/>
        <v>0</v>
      </c>
      <c r="V1088" s="45">
        <f t="shared" si="343"/>
        <v>0</v>
      </c>
      <c r="W1088" s="45">
        <f t="shared" si="344"/>
        <v>0</v>
      </c>
      <c r="X1088" s="45">
        <f t="shared" si="345"/>
        <v>0</v>
      </c>
      <c r="Y1088" s="45">
        <f t="shared" si="346"/>
        <v>0</v>
      </c>
      <c r="Z1088" s="45">
        <f t="shared" si="347"/>
        <v>0</v>
      </c>
      <c r="AA1088" s="45">
        <f t="shared" si="348"/>
        <v>0</v>
      </c>
      <c r="AB1088" s="45">
        <f t="shared" si="349"/>
        <v>0</v>
      </c>
      <c r="AC1088" s="45">
        <f t="shared" si="350"/>
        <v>0</v>
      </c>
      <c r="AD1088" s="45">
        <f t="shared" si="351"/>
        <v>0</v>
      </c>
      <c r="AE1088" s="45">
        <f t="shared" si="352"/>
        <v>0</v>
      </c>
      <c r="AF1088" s="45">
        <f t="shared" si="353"/>
        <v>0</v>
      </c>
      <c r="AG1088" s="45">
        <f t="shared" si="354"/>
        <v>0</v>
      </c>
      <c r="AH1088" s="45">
        <f t="shared" si="355"/>
        <v>0</v>
      </c>
      <c r="AI1088" s="45">
        <f t="shared" si="356"/>
        <v>0</v>
      </c>
      <c r="AJ1088" s="45">
        <f t="shared" si="357"/>
        <v>0</v>
      </c>
      <c r="AK1088" s="45">
        <f t="shared" si="358"/>
        <v>0</v>
      </c>
      <c r="AL1088" s="45">
        <f t="shared" si="359"/>
        <v>0</v>
      </c>
      <c r="AM1088" s="45">
        <f t="shared" si="360"/>
        <v>0</v>
      </c>
      <c r="AN1088" s="45"/>
      <c r="AO1088" s="45"/>
      <c r="AP1088" s="45"/>
      <c r="AQ1088" s="45"/>
      <c r="AR1088" s="45"/>
      <c r="AS1088" s="45"/>
      <c r="AT1088" s="45"/>
      <c r="AU1088" s="45"/>
      <c r="AV1088" s="45"/>
      <c r="AW1088" s="45"/>
      <c r="AX1088" s="45"/>
      <c r="AY1088" s="45"/>
      <c r="AZ1088" s="45"/>
      <c r="BA1088" s="45"/>
      <c r="BB1088" s="45"/>
      <c r="BC1088" s="45"/>
      <c r="BD1088" s="45"/>
      <c r="BE1088" s="45"/>
      <c r="BF1088" s="45"/>
      <c r="BG1088" s="45"/>
      <c r="BH1088" s="45"/>
      <c r="BI1088" s="45"/>
      <c r="BJ1088" s="45"/>
      <c r="BK1088" s="45"/>
    </row>
    <row r="1089" spans="1:63">
      <c r="A1089" s="43"/>
      <c r="B1089" s="43"/>
      <c r="C1089" s="101"/>
      <c r="D1089" s="101"/>
      <c r="E1089" s="101"/>
      <c r="F1089" s="102"/>
      <c r="G1089" s="103"/>
      <c r="H1089" s="102"/>
      <c r="I1089" s="102"/>
      <c r="J1089" s="102"/>
      <c r="K1089" s="102"/>
      <c r="L1089" s="102" t="e">
        <f>IF(J1089="WAT",IF(I1089="PS","Pumped Storage","Hydro"),VLOOKUP(J1089,Instructions!$E$3:$F$42,2,FALSE))</f>
        <v>#N/A</v>
      </c>
      <c r="M1089" s="104"/>
      <c r="N1089" s="104"/>
      <c r="O1089" s="105"/>
      <c r="P1089" s="45"/>
      <c r="Q1089" s="45"/>
      <c r="R1089" s="45">
        <f t="shared" si="341"/>
        <v>0</v>
      </c>
      <c r="S1089" s="45">
        <f t="shared" si="363"/>
        <v>0</v>
      </c>
      <c r="T1089" s="45">
        <f t="shared" si="363"/>
        <v>0</v>
      </c>
      <c r="U1089" s="45">
        <f t="shared" si="342"/>
        <v>0</v>
      </c>
      <c r="V1089" s="45">
        <f t="shared" si="343"/>
        <v>0</v>
      </c>
      <c r="W1089" s="45">
        <f t="shared" si="344"/>
        <v>0</v>
      </c>
      <c r="X1089" s="45">
        <f t="shared" si="345"/>
        <v>0</v>
      </c>
      <c r="Y1089" s="45">
        <f t="shared" si="346"/>
        <v>0</v>
      </c>
      <c r="Z1089" s="45">
        <f t="shared" si="347"/>
        <v>0</v>
      </c>
      <c r="AA1089" s="45">
        <f t="shared" si="348"/>
        <v>0</v>
      </c>
      <c r="AB1089" s="45">
        <f t="shared" si="349"/>
        <v>0</v>
      </c>
      <c r="AC1089" s="45">
        <f t="shared" si="350"/>
        <v>0</v>
      </c>
      <c r="AD1089" s="45">
        <f t="shared" si="351"/>
        <v>0</v>
      </c>
      <c r="AE1089" s="45">
        <f t="shared" si="352"/>
        <v>0</v>
      </c>
      <c r="AF1089" s="45">
        <f t="shared" si="353"/>
        <v>0</v>
      </c>
      <c r="AG1089" s="45">
        <f t="shared" si="354"/>
        <v>0</v>
      </c>
      <c r="AH1089" s="45">
        <f t="shared" si="355"/>
        <v>0</v>
      </c>
      <c r="AI1089" s="45">
        <f t="shared" si="356"/>
        <v>0</v>
      </c>
      <c r="AJ1089" s="45">
        <f t="shared" si="357"/>
        <v>0</v>
      </c>
      <c r="AK1089" s="45">
        <f t="shared" si="358"/>
        <v>0</v>
      </c>
      <c r="AL1089" s="45">
        <f t="shared" si="359"/>
        <v>0</v>
      </c>
      <c r="AM1089" s="45">
        <f t="shared" si="360"/>
        <v>0</v>
      </c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  <c r="BB1089" s="45"/>
      <c r="BC1089" s="45"/>
      <c r="BD1089" s="45"/>
      <c r="BE1089" s="45"/>
      <c r="BF1089" s="45"/>
      <c r="BG1089" s="45"/>
      <c r="BH1089" s="45"/>
      <c r="BI1089" s="45"/>
      <c r="BJ1089" s="45"/>
      <c r="BK1089" s="45"/>
    </row>
    <row r="1090" spans="1:63">
      <c r="A1090" s="43"/>
      <c r="B1090" s="43"/>
      <c r="C1090" s="101"/>
      <c r="D1090" s="101"/>
      <c r="E1090" s="101"/>
      <c r="F1090" s="102"/>
      <c r="G1090" s="103"/>
      <c r="H1090" s="102"/>
      <c r="I1090" s="102"/>
      <c r="J1090" s="102"/>
      <c r="K1090" s="102"/>
      <c r="L1090" s="102" t="e">
        <f>IF(J1090="WAT",IF(I1090="PS","Pumped Storage","Hydro"),VLOOKUP(J1090,Instructions!$E$3:$F$42,2,FALSE))</f>
        <v>#N/A</v>
      </c>
      <c r="M1090" s="104"/>
      <c r="N1090" s="104"/>
      <c r="O1090" s="105"/>
      <c r="P1090" s="45"/>
      <c r="Q1090" s="45"/>
      <c r="R1090" s="45">
        <f t="shared" si="341"/>
        <v>0</v>
      </c>
      <c r="S1090" s="45">
        <f t="shared" si="363"/>
        <v>0</v>
      </c>
      <c r="T1090" s="45">
        <f t="shared" si="363"/>
        <v>0</v>
      </c>
      <c r="U1090" s="45">
        <f t="shared" si="342"/>
        <v>0</v>
      </c>
      <c r="V1090" s="45">
        <f t="shared" si="343"/>
        <v>0</v>
      </c>
      <c r="W1090" s="45">
        <f t="shared" si="344"/>
        <v>0</v>
      </c>
      <c r="X1090" s="45">
        <f t="shared" si="345"/>
        <v>0</v>
      </c>
      <c r="Y1090" s="45">
        <f t="shared" si="346"/>
        <v>0</v>
      </c>
      <c r="Z1090" s="45">
        <f t="shared" si="347"/>
        <v>0</v>
      </c>
      <c r="AA1090" s="45">
        <f t="shared" si="348"/>
        <v>0</v>
      </c>
      <c r="AB1090" s="45">
        <f t="shared" si="349"/>
        <v>0</v>
      </c>
      <c r="AC1090" s="45">
        <f t="shared" si="350"/>
        <v>0</v>
      </c>
      <c r="AD1090" s="45">
        <f t="shared" si="351"/>
        <v>0</v>
      </c>
      <c r="AE1090" s="45">
        <f t="shared" si="352"/>
        <v>0</v>
      </c>
      <c r="AF1090" s="45">
        <f t="shared" si="353"/>
        <v>0</v>
      </c>
      <c r="AG1090" s="45">
        <f t="shared" si="354"/>
        <v>0</v>
      </c>
      <c r="AH1090" s="45">
        <f t="shared" si="355"/>
        <v>0</v>
      </c>
      <c r="AI1090" s="45">
        <f t="shared" si="356"/>
        <v>0</v>
      </c>
      <c r="AJ1090" s="45">
        <f t="shared" si="357"/>
        <v>0</v>
      </c>
      <c r="AK1090" s="45">
        <f t="shared" si="358"/>
        <v>0</v>
      </c>
      <c r="AL1090" s="45">
        <f t="shared" si="359"/>
        <v>0</v>
      </c>
      <c r="AM1090" s="45">
        <f t="shared" si="360"/>
        <v>0</v>
      </c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  <c r="BB1090" s="45"/>
      <c r="BC1090" s="45"/>
      <c r="BD1090" s="45"/>
      <c r="BE1090" s="45"/>
      <c r="BF1090" s="45"/>
      <c r="BG1090" s="45"/>
      <c r="BH1090" s="45"/>
      <c r="BI1090" s="45"/>
      <c r="BJ1090" s="45"/>
      <c r="BK1090" s="45"/>
    </row>
    <row r="1091" spans="1:63">
      <c r="A1091" s="43"/>
      <c r="B1091" s="43"/>
      <c r="C1091" s="101"/>
      <c r="D1091" s="101"/>
      <c r="E1091" s="101"/>
      <c r="F1091" s="102"/>
      <c r="G1091" s="103"/>
      <c r="H1091" s="102"/>
      <c r="I1091" s="102"/>
      <c r="J1091" s="102"/>
      <c r="K1091" s="102"/>
      <c r="L1091" s="102" t="e">
        <f>IF(J1091="WAT",IF(I1091="PS","Pumped Storage","Hydro"),VLOOKUP(J1091,Instructions!$E$3:$F$42,2,FALSE))</f>
        <v>#N/A</v>
      </c>
      <c r="M1091" s="104"/>
      <c r="N1091" s="104"/>
      <c r="O1091" s="105"/>
      <c r="P1091" s="45"/>
      <c r="Q1091" s="45"/>
      <c r="R1091" s="45">
        <f t="shared" si="341"/>
        <v>0</v>
      </c>
      <c r="S1091" s="45">
        <f t="shared" si="363"/>
        <v>0</v>
      </c>
      <c r="T1091" s="45">
        <f t="shared" si="363"/>
        <v>0</v>
      </c>
      <c r="U1091" s="45">
        <f t="shared" si="342"/>
        <v>0</v>
      </c>
      <c r="V1091" s="45">
        <f t="shared" si="343"/>
        <v>0</v>
      </c>
      <c r="W1091" s="45">
        <f t="shared" si="344"/>
        <v>0</v>
      </c>
      <c r="X1091" s="45">
        <f t="shared" si="345"/>
        <v>0</v>
      </c>
      <c r="Y1091" s="45">
        <f t="shared" si="346"/>
        <v>0</v>
      </c>
      <c r="Z1091" s="45">
        <f t="shared" si="347"/>
        <v>0</v>
      </c>
      <c r="AA1091" s="45">
        <f t="shared" si="348"/>
        <v>0</v>
      </c>
      <c r="AB1091" s="45">
        <f t="shared" si="349"/>
        <v>0</v>
      </c>
      <c r="AC1091" s="45">
        <f t="shared" si="350"/>
        <v>0</v>
      </c>
      <c r="AD1091" s="45">
        <f t="shared" si="351"/>
        <v>0</v>
      </c>
      <c r="AE1091" s="45">
        <f t="shared" si="352"/>
        <v>0</v>
      </c>
      <c r="AF1091" s="45">
        <f t="shared" si="353"/>
        <v>0</v>
      </c>
      <c r="AG1091" s="45">
        <f t="shared" si="354"/>
        <v>0</v>
      </c>
      <c r="AH1091" s="45">
        <f t="shared" si="355"/>
        <v>0</v>
      </c>
      <c r="AI1091" s="45">
        <f t="shared" si="356"/>
        <v>0</v>
      </c>
      <c r="AJ1091" s="45">
        <f t="shared" si="357"/>
        <v>0</v>
      </c>
      <c r="AK1091" s="45">
        <f t="shared" si="358"/>
        <v>0</v>
      </c>
      <c r="AL1091" s="45">
        <f t="shared" si="359"/>
        <v>0</v>
      </c>
      <c r="AM1091" s="45">
        <f t="shared" si="360"/>
        <v>0</v>
      </c>
      <c r="AN1091" s="45"/>
      <c r="AO1091" s="45"/>
      <c r="AP1091" s="45"/>
      <c r="AQ1091" s="45"/>
      <c r="AR1091" s="45"/>
      <c r="AS1091" s="45"/>
      <c r="AT1091" s="45"/>
      <c r="AU1091" s="45"/>
      <c r="AV1091" s="45"/>
      <c r="AW1091" s="45"/>
      <c r="AX1091" s="45"/>
      <c r="AY1091" s="45"/>
      <c r="AZ1091" s="45"/>
      <c r="BA1091" s="45"/>
      <c r="BB1091" s="45"/>
      <c r="BC1091" s="45"/>
      <c r="BD1091" s="45"/>
      <c r="BE1091" s="45"/>
      <c r="BF1091" s="45"/>
      <c r="BG1091" s="45"/>
      <c r="BH1091" s="45"/>
      <c r="BI1091" s="45"/>
      <c r="BJ1091" s="45"/>
      <c r="BK1091" s="45"/>
    </row>
    <row r="1092" spans="1:63">
      <c r="A1092" s="43"/>
      <c r="B1092" s="43"/>
      <c r="C1092" s="101"/>
      <c r="D1092" s="101"/>
      <c r="E1092" s="101"/>
      <c r="F1092" s="102"/>
      <c r="G1092" s="103"/>
      <c r="H1092" s="102"/>
      <c r="I1092" s="102"/>
      <c r="J1092" s="102"/>
      <c r="K1092" s="102"/>
      <c r="L1092" s="102" t="e">
        <f>IF(J1092="WAT",IF(I1092="PS","Pumped Storage","Hydro"),VLOOKUP(J1092,Instructions!$E$3:$F$42,2,FALSE))</f>
        <v>#N/A</v>
      </c>
      <c r="M1092" s="104"/>
      <c r="N1092" s="104"/>
      <c r="O1092" s="105"/>
      <c r="P1092" s="45"/>
      <c r="Q1092" s="45"/>
      <c r="R1092" s="45">
        <f t="shared" ref="R1092:R1155" si="364">P1092</f>
        <v>0</v>
      </c>
      <c r="S1092" s="45">
        <f t="shared" si="363"/>
        <v>0</v>
      </c>
      <c r="T1092" s="45">
        <f t="shared" si="363"/>
        <v>0</v>
      </c>
      <c r="U1092" s="45">
        <f t="shared" ref="U1092:U1155" si="365">T1092</f>
        <v>0</v>
      </c>
      <c r="V1092" s="45">
        <f t="shared" ref="V1092:V1155" si="366">U1092</f>
        <v>0</v>
      </c>
      <c r="W1092" s="45">
        <f t="shared" ref="W1092:W1155" si="367">V1092</f>
        <v>0</v>
      </c>
      <c r="X1092" s="45">
        <f t="shared" ref="X1092:X1155" si="368">W1092</f>
        <v>0</v>
      </c>
      <c r="Y1092" s="45">
        <f t="shared" ref="Y1092:Y1155" si="369">X1092</f>
        <v>0</v>
      </c>
      <c r="Z1092" s="45">
        <f t="shared" ref="Z1092:Z1155" si="370">Y1092</f>
        <v>0</v>
      </c>
      <c r="AA1092" s="45">
        <f t="shared" ref="AA1092:AA1155" si="371">Z1092</f>
        <v>0</v>
      </c>
      <c r="AB1092" s="45">
        <f t="shared" ref="AB1092:AB1155" si="372">AA1092</f>
        <v>0</v>
      </c>
      <c r="AC1092" s="45">
        <f t="shared" ref="AC1092:AC1155" si="373">Q1092</f>
        <v>0</v>
      </c>
      <c r="AD1092" s="45">
        <f t="shared" ref="AD1092:AD1155" si="374">AC1092</f>
        <v>0</v>
      </c>
      <c r="AE1092" s="45">
        <f t="shared" ref="AE1092:AE1155" si="375">AD1092</f>
        <v>0</v>
      </c>
      <c r="AF1092" s="45">
        <f t="shared" ref="AF1092:AF1155" si="376">AE1092</f>
        <v>0</v>
      </c>
      <c r="AG1092" s="45">
        <f t="shared" ref="AG1092:AG1155" si="377">AF1092</f>
        <v>0</v>
      </c>
      <c r="AH1092" s="45">
        <f t="shared" ref="AH1092:AH1155" si="378">AG1092</f>
        <v>0</v>
      </c>
      <c r="AI1092" s="45">
        <f t="shared" ref="AI1092:AI1155" si="379">AH1092</f>
        <v>0</v>
      </c>
      <c r="AJ1092" s="45">
        <f t="shared" ref="AJ1092:AJ1155" si="380">AI1092</f>
        <v>0</v>
      </c>
      <c r="AK1092" s="45">
        <f t="shared" ref="AK1092:AK1155" si="381">AJ1092</f>
        <v>0</v>
      </c>
      <c r="AL1092" s="45">
        <f t="shared" ref="AL1092:AL1155" si="382">AK1092</f>
        <v>0</v>
      </c>
      <c r="AM1092" s="45">
        <f t="shared" ref="AM1092:AM1155" si="383">AL1092</f>
        <v>0</v>
      </c>
      <c r="AN1092" s="45"/>
      <c r="AO1092" s="45"/>
      <c r="AP1092" s="45"/>
      <c r="AQ1092" s="45"/>
      <c r="AR1092" s="45"/>
      <c r="AS1092" s="45"/>
      <c r="AT1092" s="45"/>
      <c r="AU1092" s="45"/>
      <c r="AV1092" s="45"/>
      <c r="AW1092" s="45"/>
      <c r="AX1092" s="45"/>
      <c r="AY1092" s="45"/>
      <c r="AZ1092" s="45"/>
      <c r="BA1092" s="45"/>
      <c r="BB1092" s="45"/>
      <c r="BC1092" s="45"/>
      <c r="BD1092" s="45"/>
      <c r="BE1092" s="45"/>
      <c r="BF1092" s="45"/>
      <c r="BG1092" s="45"/>
      <c r="BH1092" s="45"/>
      <c r="BI1092" s="45"/>
      <c r="BJ1092" s="45"/>
      <c r="BK1092" s="45"/>
    </row>
    <row r="1093" spans="1:63">
      <c r="A1093" s="43"/>
      <c r="B1093" s="43"/>
      <c r="C1093" s="101"/>
      <c r="D1093" s="101"/>
      <c r="E1093" s="101"/>
      <c r="F1093" s="102"/>
      <c r="G1093" s="103"/>
      <c r="H1093" s="102"/>
      <c r="I1093" s="102"/>
      <c r="J1093" s="102"/>
      <c r="K1093" s="102"/>
      <c r="L1093" s="102" t="e">
        <f>IF(J1093="WAT",IF(I1093="PS","Pumped Storage","Hydro"),VLOOKUP(J1093,Instructions!$E$3:$F$42,2,FALSE))</f>
        <v>#N/A</v>
      </c>
      <c r="M1093" s="104"/>
      <c r="N1093" s="104"/>
      <c r="O1093" s="105"/>
      <c r="P1093" s="45"/>
      <c r="Q1093" s="45"/>
      <c r="R1093" s="45">
        <f t="shared" si="364"/>
        <v>0</v>
      </c>
      <c r="S1093" s="45">
        <f t="shared" si="363"/>
        <v>0</v>
      </c>
      <c r="T1093" s="45">
        <f t="shared" si="363"/>
        <v>0</v>
      </c>
      <c r="U1093" s="45">
        <f t="shared" si="365"/>
        <v>0</v>
      </c>
      <c r="V1093" s="45">
        <f t="shared" si="366"/>
        <v>0</v>
      </c>
      <c r="W1093" s="45">
        <f t="shared" si="367"/>
        <v>0</v>
      </c>
      <c r="X1093" s="45">
        <f t="shared" si="368"/>
        <v>0</v>
      </c>
      <c r="Y1093" s="45">
        <f t="shared" si="369"/>
        <v>0</v>
      </c>
      <c r="Z1093" s="45">
        <f t="shared" si="370"/>
        <v>0</v>
      </c>
      <c r="AA1093" s="45">
        <f t="shared" si="371"/>
        <v>0</v>
      </c>
      <c r="AB1093" s="45">
        <f t="shared" si="372"/>
        <v>0</v>
      </c>
      <c r="AC1093" s="45">
        <f t="shared" si="373"/>
        <v>0</v>
      </c>
      <c r="AD1093" s="45">
        <f t="shared" si="374"/>
        <v>0</v>
      </c>
      <c r="AE1093" s="45">
        <f t="shared" si="375"/>
        <v>0</v>
      </c>
      <c r="AF1093" s="45">
        <f t="shared" si="376"/>
        <v>0</v>
      </c>
      <c r="AG1093" s="45">
        <f t="shared" si="377"/>
        <v>0</v>
      </c>
      <c r="AH1093" s="45">
        <f t="shared" si="378"/>
        <v>0</v>
      </c>
      <c r="AI1093" s="45">
        <f t="shared" si="379"/>
        <v>0</v>
      </c>
      <c r="AJ1093" s="45">
        <f t="shared" si="380"/>
        <v>0</v>
      </c>
      <c r="AK1093" s="45">
        <f t="shared" si="381"/>
        <v>0</v>
      </c>
      <c r="AL1093" s="45">
        <f t="shared" si="382"/>
        <v>0</v>
      </c>
      <c r="AM1093" s="45">
        <f t="shared" si="383"/>
        <v>0</v>
      </c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  <c r="BD1093" s="45"/>
      <c r="BE1093" s="45"/>
      <c r="BF1093" s="45"/>
      <c r="BG1093" s="45"/>
      <c r="BH1093" s="45"/>
      <c r="BI1093" s="45"/>
      <c r="BJ1093" s="45"/>
      <c r="BK1093" s="45"/>
    </row>
    <row r="1094" spans="1:63">
      <c r="A1094" s="43"/>
      <c r="B1094" s="43"/>
      <c r="C1094" s="101"/>
      <c r="D1094" s="101"/>
      <c r="E1094" s="101"/>
      <c r="F1094" s="102"/>
      <c r="G1094" s="103"/>
      <c r="H1094" s="102"/>
      <c r="I1094" s="102"/>
      <c r="J1094" s="102"/>
      <c r="K1094" s="102"/>
      <c r="L1094" s="102" t="e">
        <f>IF(J1094="WAT",IF(I1094="PS","Pumped Storage","Hydro"),VLOOKUP(J1094,Instructions!$E$3:$F$42,2,FALSE))</f>
        <v>#N/A</v>
      </c>
      <c r="M1094" s="104"/>
      <c r="N1094" s="104"/>
      <c r="O1094" s="105"/>
      <c r="P1094" s="45"/>
      <c r="Q1094" s="45"/>
      <c r="R1094" s="45">
        <f t="shared" si="364"/>
        <v>0</v>
      </c>
      <c r="S1094" s="45">
        <f t="shared" si="363"/>
        <v>0</v>
      </c>
      <c r="T1094" s="45">
        <f t="shared" si="363"/>
        <v>0</v>
      </c>
      <c r="U1094" s="45">
        <f t="shared" si="365"/>
        <v>0</v>
      </c>
      <c r="V1094" s="45">
        <f t="shared" si="366"/>
        <v>0</v>
      </c>
      <c r="W1094" s="45">
        <f t="shared" si="367"/>
        <v>0</v>
      </c>
      <c r="X1094" s="45">
        <f t="shared" si="368"/>
        <v>0</v>
      </c>
      <c r="Y1094" s="45">
        <f t="shared" si="369"/>
        <v>0</v>
      </c>
      <c r="Z1094" s="45">
        <f t="shared" si="370"/>
        <v>0</v>
      </c>
      <c r="AA1094" s="45">
        <f t="shared" si="371"/>
        <v>0</v>
      </c>
      <c r="AB1094" s="45">
        <f t="shared" si="372"/>
        <v>0</v>
      </c>
      <c r="AC1094" s="45">
        <f t="shared" si="373"/>
        <v>0</v>
      </c>
      <c r="AD1094" s="45">
        <f t="shared" si="374"/>
        <v>0</v>
      </c>
      <c r="AE1094" s="45">
        <f t="shared" si="375"/>
        <v>0</v>
      </c>
      <c r="AF1094" s="45">
        <f t="shared" si="376"/>
        <v>0</v>
      </c>
      <c r="AG1094" s="45">
        <f t="shared" si="377"/>
        <v>0</v>
      </c>
      <c r="AH1094" s="45">
        <f t="shared" si="378"/>
        <v>0</v>
      </c>
      <c r="AI1094" s="45">
        <f t="shared" si="379"/>
        <v>0</v>
      </c>
      <c r="AJ1094" s="45">
        <f t="shared" si="380"/>
        <v>0</v>
      </c>
      <c r="AK1094" s="45">
        <f t="shared" si="381"/>
        <v>0</v>
      </c>
      <c r="AL1094" s="45">
        <f t="shared" si="382"/>
        <v>0</v>
      </c>
      <c r="AM1094" s="45">
        <f t="shared" si="383"/>
        <v>0</v>
      </c>
      <c r="AN1094" s="45"/>
      <c r="AO1094" s="45"/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  <c r="BB1094" s="45"/>
      <c r="BC1094" s="45"/>
      <c r="BD1094" s="45"/>
      <c r="BE1094" s="45"/>
      <c r="BF1094" s="45"/>
      <c r="BG1094" s="45"/>
      <c r="BH1094" s="45"/>
      <c r="BI1094" s="45"/>
      <c r="BJ1094" s="45"/>
      <c r="BK1094" s="45"/>
    </row>
    <row r="1095" spans="1:63">
      <c r="A1095" s="43"/>
      <c r="B1095" s="43"/>
      <c r="C1095" s="101"/>
      <c r="D1095" s="101"/>
      <c r="E1095" s="101"/>
      <c r="F1095" s="102"/>
      <c r="G1095" s="103"/>
      <c r="H1095" s="102"/>
      <c r="I1095" s="102"/>
      <c r="J1095" s="102"/>
      <c r="K1095" s="102"/>
      <c r="L1095" s="102" t="e">
        <f>IF(J1095="WAT",IF(I1095="PS","Pumped Storage","Hydro"),VLOOKUP(J1095,Instructions!$E$3:$F$42,2,FALSE))</f>
        <v>#N/A</v>
      </c>
      <c r="M1095" s="104"/>
      <c r="N1095" s="104"/>
      <c r="O1095" s="105"/>
      <c r="P1095" s="45"/>
      <c r="Q1095" s="45"/>
      <c r="R1095" s="45">
        <f t="shared" si="364"/>
        <v>0</v>
      </c>
      <c r="S1095" s="45">
        <f t="shared" si="363"/>
        <v>0</v>
      </c>
      <c r="T1095" s="45">
        <f t="shared" si="363"/>
        <v>0</v>
      </c>
      <c r="U1095" s="45">
        <f t="shared" si="365"/>
        <v>0</v>
      </c>
      <c r="V1095" s="45">
        <f t="shared" si="366"/>
        <v>0</v>
      </c>
      <c r="W1095" s="45">
        <f t="shared" si="367"/>
        <v>0</v>
      </c>
      <c r="X1095" s="45">
        <f t="shared" si="368"/>
        <v>0</v>
      </c>
      <c r="Y1095" s="45">
        <f t="shared" si="369"/>
        <v>0</v>
      </c>
      <c r="Z1095" s="45">
        <f t="shared" si="370"/>
        <v>0</v>
      </c>
      <c r="AA1095" s="45">
        <f t="shared" si="371"/>
        <v>0</v>
      </c>
      <c r="AB1095" s="45">
        <f t="shared" si="372"/>
        <v>0</v>
      </c>
      <c r="AC1095" s="45">
        <f t="shared" si="373"/>
        <v>0</v>
      </c>
      <c r="AD1095" s="45">
        <f t="shared" si="374"/>
        <v>0</v>
      </c>
      <c r="AE1095" s="45">
        <f t="shared" si="375"/>
        <v>0</v>
      </c>
      <c r="AF1095" s="45">
        <f t="shared" si="376"/>
        <v>0</v>
      </c>
      <c r="AG1095" s="45">
        <f t="shared" si="377"/>
        <v>0</v>
      </c>
      <c r="AH1095" s="45">
        <f t="shared" si="378"/>
        <v>0</v>
      </c>
      <c r="AI1095" s="45">
        <f t="shared" si="379"/>
        <v>0</v>
      </c>
      <c r="AJ1095" s="45">
        <f t="shared" si="380"/>
        <v>0</v>
      </c>
      <c r="AK1095" s="45">
        <f t="shared" si="381"/>
        <v>0</v>
      </c>
      <c r="AL1095" s="45">
        <f t="shared" si="382"/>
        <v>0</v>
      </c>
      <c r="AM1095" s="45">
        <f t="shared" si="383"/>
        <v>0</v>
      </c>
      <c r="AN1095" s="45"/>
      <c r="AO1095" s="45"/>
      <c r="AP1095" s="45"/>
      <c r="AQ1095" s="45"/>
      <c r="AR1095" s="45"/>
      <c r="AS1095" s="45"/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/>
      <c r="BD1095" s="45"/>
      <c r="BE1095" s="45"/>
      <c r="BF1095" s="45"/>
      <c r="BG1095" s="45"/>
      <c r="BH1095" s="45"/>
      <c r="BI1095" s="45"/>
      <c r="BJ1095" s="45"/>
      <c r="BK1095" s="45"/>
    </row>
    <row r="1096" spans="1:63">
      <c r="A1096" s="43"/>
      <c r="B1096" s="43"/>
      <c r="C1096" s="101"/>
      <c r="D1096" s="101"/>
      <c r="E1096" s="101"/>
      <c r="F1096" s="102"/>
      <c r="G1096" s="103"/>
      <c r="H1096" s="102"/>
      <c r="I1096" s="102"/>
      <c r="J1096" s="102"/>
      <c r="K1096" s="102"/>
      <c r="L1096" s="102" t="e">
        <f>IF(J1096="WAT",IF(I1096="PS","Pumped Storage","Hydro"),VLOOKUP(J1096,Instructions!$E$3:$F$42,2,FALSE))</f>
        <v>#N/A</v>
      </c>
      <c r="M1096" s="104"/>
      <c r="N1096" s="104"/>
      <c r="O1096" s="105"/>
      <c r="P1096" s="45"/>
      <c r="Q1096" s="45"/>
      <c r="R1096" s="45">
        <f t="shared" si="364"/>
        <v>0</v>
      </c>
      <c r="S1096" s="45">
        <f t="shared" si="363"/>
        <v>0</v>
      </c>
      <c r="T1096" s="45">
        <f t="shared" si="363"/>
        <v>0</v>
      </c>
      <c r="U1096" s="45">
        <f t="shared" si="365"/>
        <v>0</v>
      </c>
      <c r="V1096" s="45">
        <f t="shared" si="366"/>
        <v>0</v>
      </c>
      <c r="W1096" s="45">
        <f t="shared" si="367"/>
        <v>0</v>
      </c>
      <c r="X1096" s="45">
        <f t="shared" si="368"/>
        <v>0</v>
      </c>
      <c r="Y1096" s="45">
        <f t="shared" si="369"/>
        <v>0</v>
      </c>
      <c r="Z1096" s="45">
        <f t="shared" si="370"/>
        <v>0</v>
      </c>
      <c r="AA1096" s="45">
        <f t="shared" si="371"/>
        <v>0</v>
      </c>
      <c r="AB1096" s="45">
        <f t="shared" si="372"/>
        <v>0</v>
      </c>
      <c r="AC1096" s="45">
        <f t="shared" si="373"/>
        <v>0</v>
      </c>
      <c r="AD1096" s="45">
        <f t="shared" si="374"/>
        <v>0</v>
      </c>
      <c r="AE1096" s="45">
        <f t="shared" si="375"/>
        <v>0</v>
      </c>
      <c r="AF1096" s="45">
        <f t="shared" si="376"/>
        <v>0</v>
      </c>
      <c r="AG1096" s="45">
        <f t="shared" si="377"/>
        <v>0</v>
      </c>
      <c r="AH1096" s="45">
        <f t="shared" si="378"/>
        <v>0</v>
      </c>
      <c r="AI1096" s="45">
        <f t="shared" si="379"/>
        <v>0</v>
      </c>
      <c r="AJ1096" s="45">
        <f t="shared" si="380"/>
        <v>0</v>
      </c>
      <c r="AK1096" s="45">
        <f t="shared" si="381"/>
        <v>0</v>
      </c>
      <c r="AL1096" s="45">
        <f t="shared" si="382"/>
        <v>0</v>
      </c>
      <c r="AM1096" s="45">
        <f t="shared" si="383"/>
        <v>0</v>
      </c>
      <c r="AN1096" s="45"/>
      <c r="AO1096" s="45"/>
      <c r="AP1096" s="45"/>
      <c r="AQ1096" s="45"/>
      <c r="AR1096" s="45"/>
      <c r="AS1096" s="45"/>
      <c r="AT1096" s="45"/>
      <c r="AU1096" s="45"/>
      <c r="AV1096" s="45"/>
      <c r="AW1096" s="45"/>
      <c r="AX1096" s="45"/>
      <c r="AY1096" s="45"/>
      <c r="AZ1096" s="45"/>
      <c r="BA1096" s="45"/>
      <c r="BB1096" s="45"/>
      <c r="BC1096" s="45"/>
      <c r="BD1096" s="45"/>
      <c r="BE1096" s="45"/>
      <c r="BF1096" s="45"/>
      <c r="BG1096" s="45"/>
      <c r="BH1096" s="45"/>
      <c r="BI1096" s="45"/>
      <c r="BJ1096" s="45"/>
      <c r="BK1096" s="45"/>
    </row>
    <row r="1097" spans="1:63">
      <c r="A1097" s="43"/>
      <c r="B1097" s="43"/>
      <c r="C1097" s="101"/>
      <c r="D1097" s="101"/>
      <c r="E1097" s="101"/>
      <c r="F1097" s="102"/>
      <c r="G1097" s="103"/>
      <c r="H1097" s="102"/>
      <c r="I1097" s="102"/>
      <c r="J1097" s="102"/>
      <c r="K1097" s="102"/>
      <c r="L1097" s="102" t="e">
        <f>IF(J1097="WAT",IF(I1097="PS","Pumped Storage","Hydro"),VLOOKUP(J1097,Instructions!$E$3:$F$42,2,FALSE))</f>
        <v>#N/A</v>
      </c>
      <c r="M1097" s="104"/>
      <c r="N1097" s="104"/>
      <c r="O1097" s="105"/>
      <c r="P1097" s="45"/>
      <c r="Q1097" s="45"/>
      <c r="R1097" s="45">
        <f t="shared" si="364"/>
        <v>0</v>
      </c>
      <c r="S1097" s="45">
        <f t="shared" si="363"/>
        <v>0</v>
      </c>
      <c r="T1097" s="45">
        <f t="shared" si="363"/>
        <v>0</v>
      </c>
      <c r="U1097" s="45">
        <f t="shared" si="365"/>
        <v>0</v>
      </c>
      <c r="V1097" s="45">
        <f t="shared" si="366"/>
        <v>0</v>
      </c>
      <c r="W1097" s="45">
        <f t="shared" si="367"/>
        <v>0</v>
      </c>
      <c r="X1097" s="45">
        <f t="shared" si="368"/>
        <v>0</v>
      </c>
      <c r="Y1097" s="45">
        <f t="shared" si="369"/>
        <v>0</v>
      </c>
      <c r="Z1097" s="45">
        <f t="shared" si="370"/>
        <v>0</v>
      </c>
      <c r="AA1097" s="45">
        <f t="shared" si="371"/>
        <v>0</v>
      </c>
      <c r="AB1097" s="45">
        <f t="shared" si="372"/>
        <v>0</v>
      </c>
      <c r="AC1097" s="45">
        <f t="shared" si="373"/>
        <v>0</v>
      </c>
      <c r="AD1097" s="45">
        <f t="shared" si="374"/>
        <v>0</v>
      </c>
      <c r="AE1097" s="45">
        <f t="shared" si="375"/>
        <v>0</v>
      </c>
      <c r="AF1097" s="45">
        <f t="shared" si="376"/>
        <v>0</v>
      </c>
      <c r="AG1097" s="45">
        <f t="shared" si="377"/>
        <v>0</v>
      </c>
      <c r="AH1097" s="45">
        <f t="shared" si="378"/>
        <v>0</v>
      </c>
      <c r="AI1097" s="45">
        <f t="shared" si="379"/>
        <v>0</v>
      </c>
      <c r="AJ1097" s="45">
        <f t="shared" si="380"/>
        <v>0</v>
      </c>
      <c r="AK1097" s="45">
        <f t="shared" si="381"/>
        <v>0</v>
      </c>
      <c r="AL1097" s="45">
        <f t="shared" si="382"/>
        <v>0</v>
      </c>
      <c r="AM1097" s="45">
        <f t="shared" si="383"/>
        <v>0</v>
      </c>
      <c r="AN1097" s="45"/>
      <c r="AO1097" s="45"/>
      <c r="AP1097" s="45"/>
      <c r="AQ1097" s="45"/>
      <c r="AR1097" s="45"/>
      <c r="AS1097" s="45"/>
      <c r="AT1097" s="45"/>
      <c r="AU1097" s="45"/>
      <c r="AV1097" s="45"/>
      <c r="AW1097" s="45"/>
      <c r="AX1097" s="45"/>
      <c r="AY1097" s="45"/>
      <c r="AZ1097" s="45"/>
      <c r="BA1097" s="45"/>
      <c r="BB1097" s="45"/>
      <c r="BC1097" s="45"/>
      <c r="BD1097" s="45"/>
      <c r="BE1097" s="45"/>
      <c r="BF1097" s="45"/>
      <c r="BG1097" s="45"/>
      <c r="BH1097" s="45"/>
      <c r="BI1097" s="45"/>
      <c r="BJ1097" s="45"/>
      <c r="BK1097" s="45"/>
    </row>
    <row r="1098" spans="1:63">
      <c r="A1098" s="43"/>
      <c r="B1098" s="43"/>
      <c r="C1098" s="101"/>
      <c r="D1098" s="101"/>
      <c r="E1098" s="101"/>
      <c r="F1098" s="102"/>
      <c r="G1098" s="103"/>
      <c r="H1098" s="102"/>
      <c r="I1098" s="102"/>
      <c r="J1098" s="102"/>
      <c r="K1098" s="102"/>
      <c r="L1098" s="102" t="e">
        <f>IF(J1098="WAT",IF(I1098="PS","Pumped Storage","Hydro"),VLOOKUP(J1098,Instructions!$E$3:$F$42,2,FALSE))</f>
        <v>#N/A</v>
      </c>
      <c r="M1098" s="104"/>
      <c r="N1098" s="104"/>
      <c r="O1098" s="105"/>
      <c r="P1098" s="45"/>
      <c r="Q1098" s="45"/>
      <c r="R1098" s="45">
        <f t="shared" si="364"/>
        <v>0</v>
      </c>
      <c r="S1098" s="45">
        <f t="shared" si="363"/>
        <v>0</v>
      </c>
      <c r="T1098" s="45">
        <f t="shared" si="363"/>
        <v>0</v>
      </c>
      <c r="U1098" s="45">
        <f t="shared" si="365"/>
        <v>0</v>
      </c>
      <c r="V1098" s="45">
        <f t="shared" si="366"/>
        <v>0</v>
      </c>
      <c r="W1098" s="45">
        <f t="shared" si="367"/>
        <v>0</v>
      </c>
      <c r="X1098" s="45">
        <f t="shared" si="368"/>
        <v>0</v>
      </c>
      <c r="Y1098" s="45">
        <f t="shared" si="369"/>
        <v>0</v>
      </c>
      <c r="Z1098" s="45">
        <f t="shared" si="370"/>
        <v>0</v>
      </c>
      <c r="AA1098" s="45">
        <f t="shared" si="371"/>
        <v>0</v>
      </c>
      <c r="AB1098" s="45">
        <f t="shared" si="372"/>
        <v>0</v>
      </c>
      <c r="AC1098" s="45">
        <f t="shared" si="373"/>
        <v>0</v>
      </c>
      <c r="AD1098" s="45">
        <f t="shared" si="374"/>
        <v>0</v>
      </c>
      <c r="AE1098" s="45">
        <f t="shared" si="375"/>
        <v>0</v>
      </c>
      <c r="AF1098" s="45">
        <f t="shared" si="376"/>
        <v>0</v>
      </c>
      <c r="AG1098" s="45">
        <f t="shared" si="377"/>
        <v>0</v>
      </c>
      <c r="AH1098" s="45">
        <f t="shared" si="378"/>
        <v>0</v>
      </c>
      <c r="AI1098" s="45">
        <f t="shared" si="379"/>
        <v>0</v>
      </c>
      <c r="AJ1098" s="45">
        <f t="shared" si="380"/>
        <v>0</v>
      </c>
      <c r="AK1098" s="45">
        <f t="shared" si="381"/>
        <v>0</v>
      </c>
      <c r="AL1098" s="45">
        <f t="shared" si="382"/>
        <v>0</v>
      </c>
      <c r="AM1098" s="45">
        <f t="shared" si="383"/>
        <v>0</v>
      </c>
      <c r="AN1098" s="45"/>
      <c r="AO1098" s="45"/>
      <c r="AP1098" s="45"/>
      <c r="AQ1098" s="45"/>
      <c r="AR1098" s="45"/>
      <c r="AS1098" s="45"/>
      <c r="AT1098" s="45"/>
      <c r="AU1098" s="45"/>
      <c r="AV1098" s="45"/>
      <c r="AW1098" s="45"/>
      <c r="AX1098" s="45"/>
      <c r="AY1098" s="45"/>
      <c r="AZ1098" s="45"/>
      <c r="BA1098" s="45"/>
      <c r="BB1098" s="45"/>
      <c r="BC1098" s="45"/>
      <c r="BD1098" s="45"/>
      <c r="BE1098" s="45"/>
      <c r="BF1098" s="45"/>
      <c r="BG1098" s="45"/>
      <c r="BH1098" s="45"/>
      <c r="BI1098" s="45"/>
      <c r="BJ1098" s="45"/>
      <c r="BK1098" s="45"/>
    </row>
    <row r="1099" spans="1:63">
      <c r="A1099" s="43"/>
      <c r="B1099" s="43"/>
      <c r="C1099" s="101"/>
      <c r="D1099" s="101"/>
      <c r="E1099" s="101"/>
      <c r="F1099" s="102"/>
      <c r="G1099" s="103"/>
      <c r="H1099" s="102"/>
      <c r="I1099" s="102"/>
      <c r="J1099" s="102"/>
      <c r="K1099" s="102"/>
      <c r="L1099" s="102" t="e">
        <f>IF(J1099="WAT",IF(I1099="PS","Pumped Storage","Hydro"),VLOOKUP(J1099,Instructions!$E$3:$F$42,2,FALSE))</f>
        <v>#N/A</v>
      </c>
      <c r="M1099" s="104"/>
      <c r="N1099" s="104"/>
      <c r="O1099" s="105"/>
      <c r="P1099" s="45"/>
      <c r="Q1099" s="45"/>
      <c r="R1099" s="45">
        <f t="shared" si="364"/>
        <v>0</v>
      </c>
      <c r="S1099" s="45">
        <f t="shared" si="363"/>
        <v>0</v>
      </c>
      <c r="T1099" s="45">
        <f t="shared" si="363"/>
        <v>0</v>
      </c>
      <c r="U1099" s="45">
        <f t="shared" si="365"/>
        <v>0</v>
      </c>
      <c r="V1099" s="45">
        <f t="shared" si="366"/>
        <v>0</v>
      </c>
      <c r="W1099" s="45">
        <f t="shared" si="367"/>
        <v>0</v>
      </c>
      <c r="X1099" s="45">
        <f t="shared" si="368"/>
        <v>0</v>
      </c>
      <c r="Y1099" s="45">
        <f t="shared" si="369"/>
        <v>0</v>
      </c>
      <c r="Z1099" s="45">
        <f t="shared" si="370"/>
        <v>0</v>
      </c>
      <c r="AA1099" s="45">
        <f t="shared" si="371"/>
        <v>0</v>
      </c>
      <c r="AB1099" s="45">
        <f t="shared" si="372"/>
        <v>0</v>
      </c>
      <c r="AC1099" s="45">
        <f t="shared" si="373"/>
        <v>0</v>
      </c>
      <c r="AD1099" s="45">
        <f t="shared" si="374"/>
        <v>0</v>
      </c>
      <c r="AE1099" s="45">
        <f t="shared" si="375"/>
        <v>0</v>
      </c>
      <c r="AF1099" s="45">
        <f t="shared" si="376"/>
        <v>0</v>
      </c>
      <c r="AG1099" s="45">
        <f t="shared" si="377"/>
        <v>0</v>
      </c>
      <c r="AH1099" s="45">
        <f t="shared" si="378"/>
        <v>0</v>
      </c>
      <c r="AI1099" s="45">
        <f t="shared" si="379"/>
        <v>0</v>
      </c>
      <c r="AJ1099" s="45">
        <f t="shared" si="380"/>
        <v>0</v>
      </c>
      <c r="AK1099" s="45">
        <f t="shared" si="381"/>
        <v>0</v>
      </c>
      <c r="AL1099" s="45">
        <f t="shared" si="382"/>
        <v>0</v>
      </c>
      <c r="AM1099" s="45">
        <f t="shared" si="383"/>
        <v>0</v>
      </c>
      <c r="AN1099" s="45"/>
      <c r="AO1099" s="45"/>
      <c r="AP1099" s="45"/>
      <c r="AQ1099" s="45"/>
      <c r="AR1099" s="45"/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/>
      <c r="BD1099" s="45"/>
      <c r="BE1099" s="45"/>
      <c r="BF1099" s="45"/>
      <c r="BG1099" s="45"/>
      <c r="BH1099" s="45"/>
      <c r="BI1099" s="45"/>
      <c r="BJ1099" s="45"/>
      <c r="BK1099" s="45"/>
    </row>
    <row r="1100" spans="1:63">
      <c r="A1100" s="43"/>
      <c r="B1100" s="43"/>
      <c r="C1100" s="101"/>
      <c r="D1100" s="101"/>
      <c r="E1100" s="101"/>
      <c r="F1100" s="102"/>
      <c r="G1100" s="103"/>
      <c r="H1100" s="102"/>
      <c r="I1100" s="102"/>
      <c r="J1100" s="102"/>
      <c r="K1100" s="102"/>
      <c r="L1100" s="102" t="e">
        <f>IF(J1100="WAT",IF(I1100="PS","Pumped Storage","Hydro"),VLOOKUP(J1100,Instructions!$E$3:$F$42,2,FALSE))</f>
        <v>#N/A</v>
      </c>
      <c r="M1100" s="104"/>
      <c r="N1100" s="104"/>
      <c r="O1100" s="105"/>
      <c r="P1100" s="45"/>
      <c r="Q1100" s="45"/>
      <c r="R1100" s="45">
        <f t="shared" si="364"/>
        <v>0</v>
      </c>
      <c r="S1100" s="45">
        <f t="shared" si="363"/>
        <v>0</v>
      </c>
      <c r="T1100" s="45">
        <f t="shared" si="363"/>
        <v>0</v>
      </c>
      <c r="U1100" s="45">
        <f t="shared" si="365"/>
        <v>0</v>
      </c>
      <c r="V1100" s="45">
        <f t="shared" si="366"/>
        <v>0</v>
      </c>
      <c r="W1100" s="45">
        <f t="shared" si="367"/>
        <v>0</v>
      </c>
      <c r="X1100" s="45">
        <f t="shared" si="368"/>
        <v>0</v>
      </c>
      <c r="Y1100" s="45">
        <f t="shared" si="369"/>
        <v>0</v>
      </c>
      <c r="Z1100" s="45">
        <f t="shared" si="370"/>
        <v>0</v>
      </c>
      <c r="AA1100" s="45">
        <f t="shared" si="371"/>
        <v>0</v>
      </c>
      <c r="AB1100" s="45">
        <f t="shared" si="372"/>
        <v>0</v>
      </c>
      <c r="AC1100" s="45">
        <f t="shared" si="373"/>
        <v>0</v>
      </c>
      <c r="AD1100" s="45">
        <f t="shared" si="374"/>
        <v>0</v>
      </c>
      <c r="AE1100" s="45">
        <f t="shared" si="375"/>
        <v>0</v>
      </c>
      <c r="AF1100" s="45">
        <f t="shared" si="376"/>
        <v>0</v>
      </c>
      <c r="AG1100" s="45">
        <f t="shared" si="377"/>
        <v>0</v>
      </c>
      <c r="AH1100" s="45">
        <f t="shared" si="378"/>
        <v>0</v>
      </c>
      <c r="AI1100" s="45">
        <f t="shared" si="379"/>
        <v>0</v>
      </c>
      <c r="AJ1100" s="45">
        <f t="shared" si="380"/>
        <v>0</v>
      </c>
      <c r="AK1100" s="45">
        <f t="shared" si="381"/>
        <v>0</v>
      </c>
      <c r="AL1100" s="45">
        <f t="shared" si="382"/>
        <v>0</v>
      </c>
      <c r="AM1100" s="45">
        <f t="shared" si="383"/>
        <v>0</v>
      </c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/>
      <c r="BD1100" s="45"/>
      <c r="BE1100" s="45"/>
      <c r="BF1100" s="45"/>
      <c r="BG1100" s="45"/>
      <c r="BH1100" s="45"/>
      <c r="BI1100" s="45"/>
      <c r="BJ1100" s="45"/>
      <c r="BK1100" s="45"/>
    </row>
    <row r="1101" spans="1:63">
      <c r="A1101" s="43"/>
      <c r="B1101" s="43"/>
      <c r="C1101" s="101"/>
      <c r="D1101" s="101"/>
      <c r="E1101" s="101"/>
      <c r="F1101" s="102"/>
      <c r="G1101" s="103"/>
      <c r="H1101" s="102"/>
      <c r="I1101" s="102"/>
      <c r="J1101" s="102"/>
      <c r="K1101" s="102"/>
      <c r="L1101" s="102" t="e">
        <f>IF(J1101="WAT",IF(I1101="PS","Pumped Storage","Hydro"),VLOOKUP(J1101,Instructions!$E$3:$F$42,2,FALSE))</f>
        <v>#N/A</v>
      </c>
      <c r="M1101" s="104"/>
      <c r="N1101" s="104"/>
      <c r="O1101" s="105"/>
      <c r="P1101" s="45"/>
      <c r="Q1101" s="45"/>
      <c r="R1101" s="45">
        <f t="shared" si="364"/>
        <v>0</v>
      </c>
      <c r="S1101" s="45">
        <f t="shared" si="363"/>
        <v>0</v>
      </c>
      <c r="T1101" s="45">
        <f t="shared" si="363"/>
        <v>0</v>
      </c>
      <c r="U1101" s="45">
        <f t="shared" si="365"/>
        <v>0</v>
      </c>
      <c r="V1101" s="45">
        <f t="shared" si="366"/>
        <v>0</v>
      </c>
      <c r="W1101" s="45">
        <f t="shared" si="367"/>
        <v>0</v>
      </c>
      <c r="X1101" s="45">
        <f t="shared" si="368"/>
        <v>0</v>
      </c>
      <c r="Y1101" s="45">
        <f t="shared" si="369"/>
        <v>0</v>
      </c>
      <c r="Z1101" s="45">
        <f t="shared" si="370"/>
        <v>0</v>
      </c>
      <c r="AA1101" s="45">
        <f t="shared" si="371"/>
        <v>0</v>
      </c>
      <c r="AB1101" s="45">
        <f t="shared" si="372"/>
        <v>0</v>
      </c>
      <c r="AC1101" s="45">
        <f t="shared" si="373"/>
        <v>0</v>
      </c>
      <c r="AD1101" s="45">
        <f t="shared" si="374"/>
        <v>0</v>
      </c>
      <c r="AE1101" s="45">
        <f t="shared" si="375"/>
        <v>0</v>
      </c>
      <c r="AF1101" s="45">
        <f t="shared" si="376"/>
        <v>0</v>
      </c>
      <c r="AG1101" s="45">
        <f t="shared" si="377"/>
        <v>0</v>
      </c>
      <c r="AH1101" s="45">
        <f t="shared" si="378"/>
        <v>0</v>
      </c>
      <c r="AI1101" s="45">
        <f t="shared" si="379"/>
        <v>0</v>
      </c>
      <c r="AJ1101" s="45">
        <f t="shared" si="380"/>
        <v>0</v>
      </c>
      <c r="AK1101" s="45">
        <f t="shared" si="381"/>
        <v>0</v>
      </c>
      <c r="AL1101" s="45">
        <f t="shared" si="382"/>
        <v>0</v>
      </c>
      <c r="AM1101" s="45">
        <f t="shared" si="383"/>
        <v>0</v>
      </c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/>
      <c r="BD1101" s="45"/>
      <c r="BE1101" s="45"/>
      <c r="BF1101" s="45"/>
      <c r="BG1101" s="45"/>
      <c r="BH1101" s="45"/>
      <c r="BI1101" s="45"/>
      <c r="BJ1101" s="45"/>
      <c r="BK1101" s="45"/>
    </row>
    <row r="1102" spans="1:63">
      <c r="A1102" s="43"/>
      <c r="B1102" s="43"/>
      <c r="C1102" s="101"/>
      <c r="D1102" s="101"/>
      <c r="E1102" s="101"/>
      <c r="F1102" s="102"/>
      <c r="G1102" s="103"/>
      <c r="H1102" s="102"/>
      <c r="I1102" s="102"/>
      <c r="J1102" s="102"/>
      <c r="K1102" s="102"/>
      <c r="L1102" s="102" t="e">
        <f>IF(J1102="WAT",IF(I1102="PS","Pumped Storage","Hydro"),VLOOKUP(J1102,Instructions!$E$3:$F$42,2,FALSE))</f>
        <v>#N/A</v>
      </c>
      <c r="M1102" s="104"/>
      <c r="N1102" s="104"/>
      <c r="O1102" s="105"/>
      <c r="P1102" s="45"/>
      <c r="Q1102" s="45"/>
      <c r="R1102" s="45">
        <f t="shared" si="364"/>
        <v>0</v>
      </c>
      <c r="S1102" s="45">
        <f t="shared" si="363"/>
        <v>0</v>
      </c>
      <c r="T1102" s="45">
        <f t="shared" si="363"/>
        <v>0</v>
      </c>
      <c r="U1102" s="45">
        <f t="shared" si="365"/>
        <v>0</v>
      </c>
      <c r="V1102" s="45">
        <f t="shared" si="366"/>
        <v>0</v>
      </c>
      <c r="W1102" s="45">
        <f t="shared" si="367"/>
        <v>0</v>
      </c>
      <c r="X1102" s="45">
        <f t="shared" si="368"/>
        <v>0</v>
      </c>
      <c r="Y1102" s="45">
        <f t="shared" si="369"/>
        <v>0</v>
      </c>
      <c r="Z1102" s="45">
        <f t="shared" si="370"/>
        <v>0</v>
      </c>
      <c r="AA1102" s="45">
        <f t="shared" si="371"/>
        <v>0</v>
      </c>
      <c r="AB1102" s="45">
        <f t="shared" si="372"/>
        <v>0</v>
      </c>
      <c r="AC1102" s="45">
        <f t="shared" si="373"/>
        <v>0</v>
      </c>
      <c r="AD1102" s="45">
        <f t="shared" si="374"/>
        <v>0</v>
      </c>
      <c r="AE1102" s="45">
        <f t="shared" si="375"/>
        <v>0</v>
      </c>
      <c r="AF1102" s="45">
        <f t="shared" si="376"/>
        <v>0</v>
      </c>
      <c r="AG1102" s="45">
        <f t="shared" si="377"/>
        <v>0</v>
      </c>
      <c r="AH1102" s="45">
        <f t="shared" si="378"/>
        <v>0</v>
      </c>
      <c r="AI1102" s="45">
        <f t="shared" si="379"/>
        <v>0</v>
      </c>
      <c r="AJ1102" s="45">
        <f t="shared" si="380"/>
        <v>0</v>
      </c>
      <c r="AK1102" s="45">
        <f t="shared" si="381"/>
        <v>0</v>
      </c>
      <c r="AL1102" s="45">
        <f t="shared" si="382"/>
        <v>0</v>
      </c>
      <c r="AM1102" s="45">
        <f t="shared" si="383"/>
        <v>0</v>
      </c>
      <c r="AN1102" s="45"/>
      <c r="AO1102" s="45"/>
      <c r="AP1102" s="45"/>
      <c r="AQ1102" s="45"/>
      <c r="AR1102" s="45"/>
      <c r="AS1102" s="45"/>
      <c r="AT1102" s="45"/>
      <c r="AU1102" s="45"/>
      <c r="AV1102" s="45"/>
      <c r="AW1102" s="45"/>
      <c r="AX1102" s="45"/>
      <c r="AY1102" s="45"/>
      <c r="AZ1102" s="45"/>
      <c r="BA1102" s="45"/>
      <c r="BB1102" s="45"/>
      <c r="BC1102" s="45"/>
      <c r="BD1102" s="45"/>
      <c r="BE1102" s="45"/>
      <c r="BF1102" s="45"/>
      <c r="BG1102" s="45"/>
      <c r="BH1102" s="45"/>
      <c r="BI1102" s="45"/>
      <c r="BJ1102" s="45"/>
      <c r="BK1102" s="45"/>
    </row>
    <row r="1103" spans="1:63">
      <c r="A1103" s="43"/>
      <c r="B1103" s="43"/>
      <c r="C1103" s="101"/>
      <c r="D1103" s="101"/>
      <c r="E1103" s="101"/>
      <c r="F1103" s="102"/>
      <c r="G1103" s="103"/>
      <c r="H1103" s="102"/>
      <c r="I1103" s="102"/>
      <c r="J1103" s="102"/>
      <c r="K1103" s="102"/>
      <c r="L1103" s="102" t="e">
        <f>IF(J1103="WAT",IF(I1103="PS","Pumped Storage","Hydro"),VLOOKUP(J1103,Instructions!$E$3:$F$42,2,FALSE))</f>
        <v>#N/A</v>
      </c>
      <c r="M1103" s="104"/>
      <c r="N1103" s="104"/>
      <c r="O1103" s="105"/>
      <c r="P1103" s="45"/>
      <c r="Q1103" s="45"/>
      <c r="R1103" s="45">
        <f t="shared" si="364"/>
        <v>0</v>
      </c>
      <c r="S1103" s="45">
        <f t="shared" ref="S1103:T1122" si="384">R1103</f>
        <v>0</v>
      </c>
      <c r="T1103" s="45">
        <f t="shared" si="384"/>
        <v>0</v>
      </c>
      <c r="U1103" s="45">
        <f t="shared" si="365"/>
        <v>0</v>
      </c>
      <c r="V1103" s="45">
        <f t="shared" si="366"/>
        <v>0</v>
      </c>
      <c r="W1103" s="45">
        <f t="shared" si="367"/>
        <v>0</v>
      </c>
      <c r="X1103" s="45">
        <f t="shared" si="368"/>
        <v>0</v>
      </c>
      <c r="Y1103" s="45">
        <f t="shared" si="369"/>
        <v>0</v>
      </c>
      <c r="Z1103" s="45">
        <f t="shared" si="370"/>
        <v>0</v>
      </c>
      <c r="AA1103" s="45">
        <f t="shared" si="371"/>
        <v>0</v>
      </c>
      <c r="AB1103" s="45">
        <f t="shared" si="372"/>
        <v>0</v>
      </c>
      <c r="AC1103" s="45">
        <f t="shared" si="373"/>
        <v>0</v>
      </c>
      <c r="AD1103" s="45">
        <f t="shared" si="374"/>
        <v>0</v>
      </c>
      <c r="AE1103" s="45">
        <f t="shared" si="375"/>
        <v>0</v>
      </c>
      <c r="AF1103" s="45">
        <f t="shared" si="376"/>
        <v>0</v>
      </c>
      <c r="AG1103" s="45">
        <f t="shared" si="377"/>
        <v>0</v>
      </c>
      <c r="AH1103" s="45">
        <f t="shared" si="378"/>
        <v>0</v>
      </c>
      <c r="AI1103" s="45">
        <f t="shared" si="379"/>
        <v>0</v>
      </c>
      <c r="AJ1103" s="45">
        <f t="shared" si="380"/>
        <v>0</v>
      </c>
      <c r="AK1103" s="45">
        <f t="shared" si="381"/>
        <v>0</v>
      </c>
      <c r="AL1103" s="45">
        <f t="shared" si="382"/>
        <v>0</v>
      </c>
      <c r="AM1103" s="45">
        <f t="shared" si="383"/>
        <v>0</v>
      </c>
      <c r="AN1103" s="45"/>
      <c r="AO1103" s="45"/>
      <c r="AP1103" s="45"/>
      <c r="AQ1103" s="45"/>
      <c r="AR1103" s="45"/>
      <c r="AS1103" s="45"/>
      <c r="AT1103" s="45"/>
      <c r="AU1103" s="45"/>
      <c r="AV1103" s="45"/>
      <c r="AW1103" s="45"/>
      <c r="AX1103" s="45"/>
      <c r="AY1103" s="45"/>
      <c r="AZ1103" s="45"/>
      <c r="BA1103" s="45"/>
      <c r="BB1103" s="45"/>
      <c r="BC1103" s="45"/>
      <c r="BD1103" s="45"/>
      <c r="BE1103" s="45"/>
      <c r="BF1103" s="45"/>
      <c r="BG1103" s="45"/>
      <c r="BH1103" s="45"/>
      <c r="BI1103" s="45"/>
      <c r="BJ1103" s="45"/>
      <c r="BK1103" s="45"/>
    </row>
    <row r="1104" spans="1:63">
      <c r="A1104" s="43"/>
      <c r="B1104" s="43"/>
      <c r="C1104" s="101"/>
      <c r="D1104" s="101"/>
      <c r="E1104" s="101"/>
      <c r="F1104" s="102"/>
      <c r="G1104" s="103"/>
      <c r="H1104" s="102"/>
      <c r="I1104" s="102"/>
      <c r="J1104" s="102"/>
      <c r="K1104" s="102"/>
      <c r="L1104" s="102" t="e">
        <f>IF(J1104="WAT",IF(I1104="PS","Pumped Storage","Hydro"),VLOOKUP(J1104,Instructions!$E$3:$F$42,2,FALSE))</f>
        <v>#N/A</v>
      </c>
      <c r="M1104" s="104"/>
      <c r="N1104" s="104"/>
      <c r="O1104" s="105"/>
      <c r="P1104" s="45"/>
      <c r="Q1104" s="45"/>
      <c r="R1104" s="45">
        <f t="shared" si="364"/>
        <v>0</v>
      </c>
      <c r="S1104" s="45">
        <f t="shared" si="384"/>
        <v>0</v>
      </c>
      <c r="T1104" s="45">
        <f t="shared" si="384"/>
        <v>0</v>
      </c>
      <c r="U1104" s="45">
        <f t="shared" si="365"/>
        <v>0</v>
      </c>
      <c r="V1104" s="45">
        <f t="shared" si="366"/>
        <v>0</v>
      </c>
      <c r="W1104" s="45">
        <f t="shared" si="367"/>
        <v>0</v>
      </c>
      <c r="X1104" s="45">
        <f t="shared" si="368"/>
        <v>0</v>
      </c>
      <c r="Y1104" s="45">
        <f t="shared" si="369"/>
        <v>0</v>
      </c>
      <c r="Z1104" s="45">
        <f t="shared" si="370"/>
        <v>0</v>
      </c>
      <c r="AA1104" s="45">
        <f t="shared" si="371"/>
        <v>0</v>
      </c>
      <c r="AB1104" s="45">
        <f t="shared" si="372"/>
        <v>0</v>
      </c>
      <c r="AC1104" s="45">
        <f t="shared" si="373"/>
        <v>0</v>
      </c>
      <c r="AD1104" s="45">
        <f t="shared" si="374"/>
        <v>0</v>
      </c>
      <c r="AE1104" s="45">
        <f t="shared" si="375"/>
        <v>0</v>
      </c>
      <c r="AF1104" s="45">
        <f t="shared" si="376"/>
        <v>0</v>
      </c>
      <c r="AG1104" s="45">
        <f t="shared" si="377"/>
        <v>0</v>
      </c>
      <c r="AH1104" s="45">
        <f t="shared" si="378"/>
        <v>0</v>
      </c>
      <c r="AI1104" s="45">
        <f t="shared" si="379"/>
        <v>0</v>
      </c>
      <c r="AJ1104" s="45">
        <f t="shared" si="380"/>
        <v>0</v>
      </c>
      <c r="AK1104" s="45">
        <f t="shared" si="381"/>
        <v>0</v>
      </c>
      <c r="AL1104" s="45">
        <f t="shared" si="382"/>
        <v>0</v>
      </c>
      <c r="AM1104" s="45">
        <f t="shared" si="383"/>
        <v>0</v>
      </c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/>
      <c r="BD1104" s="45"/>
      <c r="BE1104" s="45"/>
      <c r="BF1104" s="45"/>
      <c r="BG1104" s="45"/>
      <c r="BH1104" s="45"/>
      <c r="BI1104" s="45"/>
      <c r="BJ1104" s="45"/>
      <c r="BK1104" s="45"/>
    </row>
    <row r="1105" spans="1:63">
      <c r="A1105" s="43"/>
      <c r="B1105" s="43"/>
      <c r="C1105" s="101"/>
      <c r="D1105" s="101"/>
      <c r="E1105" s="101"/>
      <c r="F1105" s="102"/>
      <c r="G1105" s="103"/>
      <c r="H1105" s="102"/>
      <c r="I1105" s="102"/>
      <c r="J1105" s="102"/>
      <c r="K1105" s="102"/>
      <c r="L1105" s="102" t="e">
        <f>IF(J1105="WAT",IF(I1105="PS","Pumped Storage","Hydro"),VLOOKUP(J1105,Instructions!$E$3:$F$42,2,FALSE))</f>
        <v>#N/A</v>
      </c>
      <c r="M1105" s="104"/>
      <c r="N1105" s="104"/>
      <c r="O1105" s="105"/>
      <c r="P1105" s="45"/>
      <c r="Q1105" s="45"/>
      <c r="R1105" s="45">
        <f t="shared" si="364"/>
        <v>0</v>
      </c>
      <c r="S1105" s="45">
        <f t="shared" si="384"/>
        <v>0</v>
      </c>
      <c r="T1105" s="45">
        <f t="shared" si="384"/>
        <v>0</v>
      </c>
      <c r="U1105" s="45">
        <f t="shared" si="365"/>
        <v>0</v>
      </c>
      <c r="V1105" s="45">
        <f t="shared" si="366"/>
        <v>0</v>
      </c>
      <c r="W1105" s="45">
        <f t="shared" si="367"/>
        <v>0</v>
      </c>
      <c r="X1105" s="45">
        <f t="shared" si="368"/>
        <v>0</v>
      </c>
      <c r="Y1105" s="45">
        <f t="shared" si="369"/>
        <v>0</v>
      </c>
      <c r="Z1105" s="45">
        <f t="shared" si="370"/>
        <v>0</v>
      </c>
      <c r="AA1105" s="45">
        <f t="shared" si="371"/>
        <v>0</v>
      </c>
      <c r="AB1105" s="45">
        <f t="shared" si="372"/>
        <v>0</v>
      </c>
      <c r="AC1105" s="45">
        <f t="shared" si="373"/>
        <v>0</v>
      </c>
      <c r="AD1105" s="45">
        <f t="shared" si="374"/>
        <v>0</v>
      </c>
      <c r="AE1105" s="45">
        <f t="shared" si="375"/>
        <v>0</v>
      </c>
      <c r="AF1105" s="45">
        <f t="shared" si="376"/>
        <v>0</v>
      </c>
      <c r="AG1105" s="45">
        <f t="shared" si="377"/>
        <v>0</v>
      </c>
      <c r="AH1105" s="45">
        <f t="shared" si="378"/>
        <v>0</v>
      </c>
      <c r="AI1105" s="45">
        <f t="shared" si="379"/>
        <v>0</v>
      </c>
      <c r="AJ1105" s="45">
        <f t="shared" si="380"/>
        <v>0</v>
      </c>
      <c r="AK1105" s="45">
        <f t="shared" si="381"/>
        <v>0</v>
      </c>
      <c r="AL1105" s="45">
        <f t="shared" si="382"/>
        <v>0</v>
      </c>
      <c r="AM1105" s="45">
        <f t="shared" si="383"/>
        <v>0</v>
      </c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/>
      <c r="BB1105" s="45"/>
      <c r="BC1105" s="45"/>
      <c r="BD1105" s="45"/>
      <c r="BE1105" s="45"/>
      <c r="BF1105" s="45"/>
      <c r="BG1105" s="45"/>
      <c r="BH1105" s="45"/>
      <c r="BI1105" s="45"/>
      <c r="BJ1105" s="45"/>
      <c r="BK1105" s="45"/>
    </row>
    <row r="1106" spans="1:63">
      <c r="A1106" s="43"/>
      <c r="B1106" s="43"/>
      <c r="C1106" s="101"/>
      <c r="D1106" s="101"/>
      <c r="E1106" s="101"/>
      <c r="F1106" s="102"/>
      <c r="G1106" s="103"/>
      <c r="H1106" s="102"/>
      <c r="I1106" s="102"/>
      <c r="J1106" s="102"/>
      <c r="K1106" s="102"/>
      <c r="L1106" s="102" t="e">
        <f>IF(J1106="WAT",IF(I1106="PS","Pumped Storage","Hydro"),VLOOKUP(J1106,Instructions!$E$3:$F$42,2,FALSE))</f>
        <v>#N/A</v>
      </c>
      <c r="M1106" s="104"/>
      <c r="N1106" s="104"/>
      <c r="O1106" s="105"/>
      <c r="P1106" s="45"/>
      <c r="Q1106" s="45"/>
      <c r="R1106" s="45">
        <f t="shared" si="364"/>
        <v>0</v>
      </c>
      <c r="S1106" s="45">
        <f t="shared" si="384"/>
        <v>0</v>
      </c>
      <c r="T1106" s="45">
        <f t="shared" si="384"/>
        <v>0</v>
      </c>
      <c r="U1106" s="45">
        <f t="shared" si="365"/>
        <v>0</v>
      </c>
      <c r="V1106" s="45">
        <f t="shared" si="366"/>
        <v>0</v>
      </c>
      <c r="W1106" s="45">
        <f t="shared" si="367"/>
        <v>0</v>
      </c>
      <c r="X1106" s="45">
        <f t="shared" si="368"/>
        <v>0</v>
      </c>
      <c r="Y1106" s="45">
        <f t="shared" si="369"/>
        <v>0</v>
      </c>
      <c r="Z1106" s="45">
        <f t="shared" si="370"/>
        <v>0</v>
      </c>
      <c r="AA1106" s="45">
        <f t="shared" si="371"/>
        <v>0</v>
      </c>
      <c r="AB1106" s="45">
        <f t="shared" si="372"/>
        <v>0</v>
      </c>
      <c r="AC1106" s="45">
        <f t="shared" si="373"/>
        <v>0</v>
      </c>
      <c r="AD1106" s="45">
        <f t="shared" si="374"/>
        <v>0</v>
      </c>
      <c r="AE1106" s="45">
        <f t="shared" si="375"/>
        <v>0</v>
      </c>
      <c r="AF1106" s="45">
        <f t="shared" si="376"/>
        <v>0</v>
      </c>
      <c r="AG1106" s="45">
        <f t="shared" si="377"/>
        <v>0</v>
      </c>
      <c r="AH1106" s="45">
        <f t="shared" si="378"/>
        <v>0</v>
      </c>
      <c r="AI1106" s="45">
        <f t="shared" si="379"/>
        <v>0</v>
      </c>
      <c r="AJ1106" s="45">
        <f t="shared" si="380"/>
        <v>0</v>
      </c>
      <c r="AK1106" s="45">
        <f t="shared" si="381"/>
        <v>0</v>
      </c>
      <c r="AL1106" s="45">
        <f t="shared" si="382"/>
        <v>0</v>
      </c>
      <c r="AM1106" s="45">
        <f t="shared" si="383"/>
        <v>0</v>
      </c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  <c r="BF1106" s="45"/>
      <c r="BG1106" s="45"/>
      <c r="BH1106" s="45"/>
      <c r="BI1106" s="45"/>
      <c r="BJ1106" s="45"/>
      <c r="BK1106" s="45"/>
    </row>
    <row r="1107" spans="1:63">
      <c r="A1107" s="43"/>
      <c r="B1107" s="43"/>
      <c r="C1107" s="101"/>
      <c r="D1107" s="101"/>
      <c r="E1107" s="101"/>
      <c r="F1107" s="102"/>
      <c r="G1107" s="103"/>
      <c r="H1107" s="102"/>
      <c r="I1107" s="102"/>
      <c r="J1107" s="102"/>
      <c r="K1107" s="102"/>
      <c r="L1107" s="102" t="e">
        <f>IF(J1107="WAT",IF(I1107="PS","Pumped Storage","Hydro"),VLOOKUP(J1107,Instructions!$E$3:$F$42,2,FALSE))</f>
        <v>#N/A</v>
      </c>
      <c r="M1107" s="104"/>
      <c r="N1107" s="104"/>
      <c r="O1107" s="105"/>
      <c r="P1107" s="45"/>
      <c r="Q1107" s="45"/>
      <c r="R1107" s="45">
        <f t="shared" si="364"/>
        <v>0</v>
      </c>
      <c r="S1107" s="45">
        <f t="shared" si="384"/>
        <v>0</v>
      </c>
      <c r="T1107" s="45">
        <f t="shared" si="384"/>
        <v>0</v>
      </c>
      <c r="U1107" s="45">
        <f t="shared" si="365"/>
        <v>0</v>
      </c>
      <c r="V1107" s="45">
        <f t="shared" si="366"/>
        <v>0</v>
      </c>
      <c r="W1107" s="45">
        <f t="shared" si="367"/>
        <v>0</v>
      </c>
      <c r="X1107" s="45">
        <f t="shared" si="368"/>
        <v>0</v>
      </c>
      <c r="Y1107" s="45">
        <f t="shared" si="369"/>
        <v>0</v>
      </c>
      <c r="Z1107" s="45">
        <f t="shared" si="370"/>
        <v>0</v>
      </c>
      <c r="AA1107" s="45">
        <f t="shared" si="371"/>
        <v>0</v>
      </c>
      <c r="AB1107" s="45">
        <f t="shared" si="372"/>
        <v>0</v>
      </c>
      <c r="AC1107" s="45">
        <f t="shared" si="373"/>
        <v>0</v>
      </c>
      <c r="AD1107" s="45">
        <f t="shared" si="374"/>
        <v>0</v>
      </c>
      <c r="AE1107" s="45">
        <f t="shared" si="375"/>
        <v>0</v>
      </c>
      <c r="AF1107" s="45">
        <f t="shared" si="376"/>
        <v>0</v>
      </c>
      <c r="AG1107" s="45">
        <f t="shared" si="377"/>
        <v>0</v>
      </c>
      <c r="AH1107" s="45">
        <f t="shared" si="378"/>
        <v>0</v>
      </c>
      <c r="AI1107" s="45">
        <f t="shared" si="379"/>
        <v>0</v>
      </c>
      <c r="AJ1107" s="45">
        <f t="shared" si="380"/>
        <v>0</v>
      </c>
      <c r="AK1107" s="45">
        <f t="shared" si="381"/>
        <v>0</v>
      </c>
      <c r="AL1107" s="45">
        <f t="shared" si="382"/>
        <v>0</v>
      </c>
      <c r="AM1107" s="45">
        <f t="shared" si="383"/>
        <v>0</v>
      </c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  <c r="BD1107" s="45"/>
      <c r="BE1107" s="45"/>
      <c r="BF1107" s="45"/>
      <c r="BG1107" s="45"/>
      <c r="BH1107" s="45"/>
      <c r="BI1107" s="45"/>
      <c r="BJ1107" s="45"/>
      <c r="BK1107" s="45"/>
    </row>
    <row r="1108" spans="1:63">
      <c r="A1108" s="43"/>
      <c r="B1108" s="43"/>
      <c r="C1108" s="101"/>
      <c r="D1108" s="101"/>
      <c r="E1108" s="101"/>
      <c r="F1108" s="102"/>
      <c r="G1108" s="103"/>
      <c r="H1108" s="102"/>
      <c r="I1108" s="102"/>
      <c r="J1108" s="102"/>
      <c r="K1108" s="102"/>
      <c r="L1108" s="102" t="e">
        <f>IF(J1108="WAT",IF(I1108="PS","Pumped Storage","Hydro"),VLOOKUP(J1108,Instructions!$E$3:$F$42,2,FALSE))</f>
        <v>#N/A</v>
      </c>
      <c r="M1108" s="104"/>
      <c r="N1108" s="104"/>
      <c r="O1108" s="105"/>
      <c r="P1108" s="45"/>
      <c r="Q1108" s="45"/>
      <c r="R1108" s="45">
        <f t="shared" si="364"/>
        <v>0</v>
      </c>
      <c r="S1108" s="45">
        <f t="shared" si="384"/>
        <v>0</v>
      </c>
      <c r="T1108" s="45">
        <f t="shared" si="384"/>
        <v>0</v>
      </c>
      <c r="U1108" s="45">
        <f t="shared" si="365"/>
        <v>0</v>
      </c>
      <c r="V1108" s="45">
        <f t="shared" si="366"/>
        <v>0</v>
      </c>
      <c r="W1108" s="45">
        <f t="shared" si="367"/>
        <v>0</v>
      </c>
      <c r="X1108" s="45">
        <f t="shared" si="368"/>
        <v>0</v>
      </c>
      <c r="Y1108" s="45">
        <f t="shared" si="369"/>
        <v>0</v>
      </c>
      <c r="Z1108" s="45">
        <f t="shared" si="370"/>
        <v>0</v>
      </c>
      <c r="AA1108" s="45">
        <f t="shared" si="371"/>
        <v>0</v>
      </c>
      <c r="AB1108" s="45">
        <f t="shared" si="372"/>
        <v>0</v>
      </c>
      <c r="AC1108" s="45">
        <f t="shared" si="373"/>
        <v>0</v>
      </c>
      <c r="AD1108" s="45">
        <f t="shared" si="374"/>
        <v>0</v>
      </c>
      <c r="AE1108" s="45">
        <f t="shared" si="375"/>
        <v>0</v>
      </c>
      <c r="AF1108" s="45">
        <f t="shared" si="376"/>
        <v>0</v>
      </c>
      <c r="AG1108" s="45">
        <f t="shared" si="377"/>
        <v>0</v>
      </c>
      <c r="AH1108" s="45">
        <f t="shared" si="378"/>
        <v>0</v>
      </c>
      <c r="AI1108" s="45">
        <f t="shared" si="379"/>
        <v>0</v>
      </c>
      <c r="AJ1108" s="45">
        <f t="shared" si="380"/>
        <v>0</v>
      </c>
      <c r="AK1108" s="45">
        <f t="shared" si="381"/>
        <v>0</v>
      </c>
      <c r="AL1108" s="45">
        <f t="shared" si="382"/>
        <v>0</v>
      </c>
      <c r="AM1108" s="45">
        <f t="shared" si="383"/>
        <v>0</v>
      </c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  <c r="BF1108" s="45"/>
      <c r="BG1108" s="45"/>
      <c r="BH1108" s="45"/>
      <c r="BI1108" s="45"/>
      <c r="BJ1108" s="45"/>
      <c r="BK1108" s="45"/>
    </row>
    <row r="1109" spans="1:63">
      <c r="A1109" s="43"/>
      <c r="B1109" s="43"/>
      <c r="C1109" s="101"/>
      <c r="D1109" s="101"/>
      <c r="E1109" s="101"/>
      <c r="F1109" s="102"/>
      <c r="G1109" s="103"/>
      <c r="H1109" s="102"/>
      <c r="I1109" s="102"/>
      <c r="J1109" s="102"/>
      <c r="K1109" s="102"/>
      <c r="L1109" s="102" t="e">
        <f>IF(J1109="WAT",IF(I1109="PS","Pumped Storage","Hydro"),VLOOKUP(J1109,Instructions!$E$3:$F$42,2,FALSE))</f>
        <v>#N/A</v>
      </c>
      <c r="M1109" s="104"/>
      <c r="N1109" s="104"/>
      <c r="O1109" s="105"/>
      <c r="P1109" s="45"/>
      <c r="Q1109" s="45"/>
      <c r="R1109" s="45">
        <f t="shared" si="364"/>
        <v>0</v>
      </c>
      <c r="S1109" s="45">
        <f t="shared" si="384"/>
        <v>0</v>
      </c>
      <c r="T1109" s="45">
        <f t="shared" si="384"/>
        <v>0</v>
      </c>
      <c r="U1109" s="45">
        <f t="shared" si="365"/>
        <v>0</v>
      </c>
      <c r="V1109" s="45">
        <f t="shared" si="366"/>
        <v>0</v>
      </c>
      <c r="W1109" s="45">
        <f t="shared" si="367"/>
        <v>0</v>
      </c>
      <c r="X1109" s="45">
        <f t="shared" si="368"/>
        <v>0</v>
      </c>
      <c r="Y1109" s="45">
        <f t="shared" si="369"/>
        <v>0</v>
      </c>
      <c r="Z1109" s="45">
        <f t="shared" si="370"/>
        <v>0</v>
      </c>
      <c r="AA1109" s="45">
        <f t="shared" si="371"/>
        <v>0</v>
      </c>
      <c r="AB1109" s="45">
        <f t="shared" si="372"/>
        <v>0</v>
      </c>
      <c r="AC1109" s="45">
        <f t="shared" si="373"/>
        <v>0</v>
      </c>
      <c r="AD1109" s="45">
        <f t="shared" si="374"/>
        <v>0</v>
      </c>
      <c r="AE1109" s="45">
        <f t="shared" si="375"/>
        <v>0</v>
      </c>
      <c r="AF1109" s="45">
        <f t="shared" si="376"/>
        <v>0</v>
      </c>
      <c r="AG1109" s="45">
        <f t="shared" si="377"/>
        <v>0</v>
      </c>
      <c r="AH1109" s="45">
        <f t="shared" si="378"/>
        <v>0</v>
      </c>
      <c r="AI1109" s="45">
        <f t="shared" si="379"/>
        <v>0</v>
      </c>
      <c r="AJ1109" s="45">
        <f t="shared" si="380"/>
        <v>0</v>
      </c>
      <c r="AK1109" s="45">
        <f t="shared" si="381"/>
        <v>0</v>
      </c>
      <c r="AL1109" s="45">
        <f t="shared" si="382"/>
        <v>0</v>
      </c>
      <c r="AM1109" s="45">
        <f t="shared" si="383"/>
        <v>0</v>
      </c>
      <c r="AN1109" s="45"/>
      <c r="AO1109" s="45"/>
      <c r="AP1109" s="45"/>
      <c r="AQ1109" s="45"/>
      <c r="AR1109" s="45"/>
      <c r="AS1109" s="45"/>
      <c r="AT1109" s="45"/>
      <c r="AU1109" s="45"/>
      <c r="AV1109" s="45"/>
      <c r="AW1109" s="45"/>
      <c r="AX1109" s="45"/>
      <c r="AY1109" s="45"/>
      <c r="AZ1109" s="45"/>
      <c r="BA1109" s="45"/>
      <c r="BB1109" s="45"/>
      <c r="BC1109" s="45"/>
      <c r="BD1109" s="45"/>
      <c r="BE1109" s="45"/>
      <c r="BF1109" s="45"/>
      <c r="BG1109" s="45"/>
      <c r="BH1109" s="45"/>
      <c r="BI1109" s="45"/>
      <c r="BJ1109" s="45"/>
      <c r="BK1109" s="45"/>
    </row>
    <row r="1110" spans="1:63">
      <c r="A1110" s="43"/>
      <c r="B1110" s="43"/>
      <c r="C1110" s="101"/>
      <c r="D1110" s="101"/>
      <c r="E1110" s="101"/>
      <c r="F1110" s="102"/>
      <c r="G1110" s="103"/>
      <c r="H1110" s="102"/>
      <c r="I1110" s="102"/>
      <c r="J1110" s="102"/>
      <c r="K1110" s="102"/>
      <c r="L1110" s="102" t="e">
        <f>IF(J1110="WAT",IF(I1110="PS","Pumped Storage","Hydro"),VLOOKUP(J1110,Instructions!$E$3:$F$42,2,FALSE))</f>
        <v>#N/A</v>
      </c>
      <c r="M1110" s="104"/>
      <c r="N1110" s="104"/>
      <c r="O1110" s="105"/>
      <c r="P1110" s="45"/>
      <c r="Q1110" s="45"/>
      <c r="R1110" s="45">
        <f t="shared" si="364"/>
        <v>0</v>
      </c>
      <c r="S1110" s="45">
        <f t="shared" si="384"/>
        <v>0</v>
      </c>
      <c r="T1110" s="45">
        <f t="shared" si="384"/>
        <v>0</v>
      </c>
      <c r="U1110" s="45">
        <f t="shared" si="365"/>
        <v>0</v>
      </c>
      <c r="V1110" s="45">
        <f t="shared" si="366"/>
        <v>0</v>
      </c>
      <c r="W1110" s="45">
        <f t="shared" si="367"/>
        <v>0</v>
      </c>
      <c r="X1110" s="45">
        <f t="shared" si="368"/>
        <v>0</v>
      </c>
      <c r="Y1110" s="45">
        <f t="shared" si="369"/>
        <v>0</v>
      </c>
      <c r="Z1110" s="45">
        <f t="shared" si="370"/>
        <v>0</v>
      </c>
      <c r="AA1110" s="45">
        <f t="shared" si="371"/>
        <v>0</v>
      </c>
      <c r="AB1110" s="45">
        <f t="shared" si="372"/>
        <v>0</v>
      </c>
      <c r="AC1110" s="45">
        <f t="shared" si="373"/>
        <v>0</v>
      </c>
      <c r="AD1110" s="45">
        <f t="shared" si="374"/>
        <v>0</v>
      </c>
      <c r="AE1110" s="45">
        <f t="shared" si="375"/>
        <v>0</v>
      </c>
      <c r="AF1110" s="45">
        <f t="shared" si="376"/>
        <v>0</v>
      </c>
      <c r="AG1110" s="45">
        <f t="shared" si="377"/>
        <v>0</v>
      </c>
      <c r="AH1110" s="45">
        <f t="shared" si="378"/>
        <v>0</v>
      </c>
      <c r="AI1110" s="45">
        <f t="shared" si="379"/>
        <v>0</v>
      </c>
      <c r="AJ1110" s="45">
        <f t="shared" si="380"/>
        <v>0</v>
      </c>
      <c r="AK1110" s="45">
        <f t="shared" si="381"/>
        <v>0</v>
      </c>
      <c r="AL1110" s="45">
        <f t="shared" si="382"/>
        <v>0</v>
      </c>
      <c r="AM1110" s="45">
        <f t="shared" si="383"/>
        <v>0</v>
      </c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/>
      <c r="BD1110" s="45"/>
      <c r="BE1110" s="45"/>
      <c r="BF1110" s="45"/>
      <c r="BG1110" s="45"/>
      <c r="BH1110" s="45"/>
      <c r="BI1110" s="45"/>
      <c r="BJ1110" s="45"/>
      <c r="BK1110" s="45"/>
    </row>
    <row r="1111" spans="1:63">
      <c r="A1111" s="43"/>
      <c r="B1111" s="43"/>
      <c r="C1111" s="101"/>
      <c r="D1111" s="101"/>
      <c r="E1111" s="101"/>
      <c r="F1111" s="102"/>
      <c r="G1111" s="103"/>
      <c r="H1111" s="102"/>
      <c r="I1111" s="102"/>
      <c r="J1111" s="102"/>
      <c r="K1111" s="102"/>
      <c r="L1111" s="102" t="e">
        <f>IF(J1111="WAT",IF(I1111="PS","Pumped Storage","Hydro"),VLOOKUP(J1111,Instructions!$E$3:$F$42,2,FALSE))</f>
        <v>#N/A</v>
      </c>
      <c r="M1111" s="104"/>
      <c r="N1111" s="104"/>
      <c r="O1111" s="105"/>
      <c r="P1111" s="45"/>
      <c r="Q1111" s="45"/>
      <c r="R1111" s="45">
        <f t="shared" si="364"/>
        <v>0</v>
      </c>
      <c r="S1111" s="45">
        <f t="shared" si="384"/>
        <v>0</v>
      </c>
      <c r="T1111" s="45">
        <f t="shared" si="384"/>
        <v>0</v>
      </c>
      <c r="U1111" s="45">
        <f t="shared" si="365"/>
        <v>0</v>
      </c>
      <c r="V1111" s="45">
        <f t="shared" si="366"/>
        <v>0</v>
      </c>
      <c r="W1111" s="45">
        <f t="shared" si="367"/>
        <v>0</v>
      </c>
      <c r="X1111" s="45">
        <f t="shared" si="368"/>
        <v>0</v>
      </c>
      <c r="Y1111" s="45">
        <f t="shared" si="369"/>
        <v>0</v>
      </c>
      <c r="Z1111" s="45">
        <f t="shared" si="370"/>
        <v>0</v>
      </c>
      <c r="AA1111" s="45">
        <f t="shared" si="371"/>
        <v>0</v>
      </c>
      <c r="AB1111" s="45">
        <f t="shared" si="372"/>
        <v>0</v>
      </c>
      <c r="AC1111" s="45">
        <f t="shared" si="373"/>
        <v>0</v>
      </c>
      <c r="AD1111" s="45">
        <f t="shared" si="374"/>
        <v>0</v>
      </c>
      <c r="AE1111" s="45">
        <f t="shared" si="375"/>
        <v>0</v>
      </c>
      <c r="AF1111" s="45">
        <f t="shared" si="376"/>
        <v>0</v>
      </c>
      <c r="AG1111" s="45">
        <f t="shared" si="377"/>
        <v>0</v>
      </c>
      <c r="AH1111" s="45">
        <f t="shared" si="378"/>
        <v>0</v>
      </c>
      <c r="AI1111" s="45">
        <f t="shared" si="379"/>
        <v>0</v>
      </c>
      <c r="AJ1111" s="45">
        <f t="shared" si="380"/>
        <v>0</v>
      </c>
      <c r="AK1111" s="45">
        <f t="shared" si="381"/>
        <v>0</v>
      </c>
      <c r="AL1111" s="45">
        <f t="shared" si="382"/>
        <v>0</v>
      </c>
      <c r="AM1111" s="45">
        <f t="shared" si="383"/>
        <v>0</v>
      </c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  <c r="BD1111" s="45"/>
      <c r="BE1111" s="45"/>
      <c r="BF1111" s="45"/>
      <c r="BG1111" s="45"/>
      <c r="BH1111" s="45"/>
      <c r="BI1111" s="45"/>
      <c r="BJ1111" s="45"/>
      <c r="BK1111" s="45"/>
    </row>
    <row r="1112" spans="1:63">
      <c r="A1112" s="43"/>
      <c r="B1112" s="43"/>
      <c r="C1112" s="101"/>
      <c r="D1112" s="101"/>
      <c r="E1112" s="101"/>
      <c r="F1112" s="102"/>
      <c r="G1112" s="103"/>
      <c r="H1112" s="102"/>
      <c r="I1112" s="102"/>
      <c r="J1112" s="102"/>
      <c r="K1112" s="102"/>
      <c r="L1112" s="102" t="e">
        <f>IF(J1112="WAT",IF(I1112="PS","Pumped Storage","Hydro"),VLOOKUP(J1112,Instructions!$E$3:$F$42,2,FALSE))</f>
        <v>#N/A</v>
      </c>
      <c r="M1112" s="104"/>
      <c r="N1112" s="104"/>
      <c r="O1112" s="105"/>
      <c r="P1112" s="45"/>
      <c r="Q1112" s="45"/>
      <c r="R1112" s="45">
        <f t="shared" si="364"/>
        <v>0</v>
      </c>
      <c r="S1112" s="45">
        <f t="shared" si="384"/>
        <v>0</v>
      </c>
      <c r="T1112" s="45">
        <f t="shared" si="384"/>
        <v>0</v>
      </c>
      <c r="U1112" s="45">
        <f t="shared" si="365"/>
        <v>0</v>
      </c>
      <c r="V1112" s="45">
        <f t="shared" si="366"/>
        <v>0</v>
      </c>
      <c r="W1112" s="45">
        <f t="shared" si="367"/>
        <v>0</v>
      </c>
      <c r="X1112" s="45">
        <f t="shared" si="368"/>
        <v>0</v>
      </c>
      <c r="Y1112" s="45">
        <f t="shared" si="369"/>
        <v>0</v>
      </c>
      <c r="Z1112" s="45">
        <f t="shared" si="370"/>
        <v>0</v>
      </c>
      <c r="AA1112" s="45">
        <f t="shared" si="371"/>
        <v>0</v>
      </c>
      <c r="AB1112" s="45">
        <f t="shared" si="372"/>
        <v>0</v>
      </c>
      <c r="AC1112" s="45">
        <f t="shared" si="373"/>
        <v>0</v>
      </c>
      <c r="AD1112" s="45">
        <f t="shared" si="374"/>
        <v>0</v>
      </c>
      <c r="AE1112" s="45">
        <f t="shared" si="375"/>
        <v>0</v>
      </c>
      <c r="AF1112" s="45">
        <f t="shared" si="376"/>
        <v>0</v>
      </c>
      <c r="AG1112" s="45">
        <f t="shared" si="377"/>
        <v>0</v>
      </c>
      <c r="AH1112" s="45">
        <f t="shared" si="378"/>
        <v>0</v>
      </c>
      <c r="AI1112" s="45">
        <f t="shared" si="379"/>
        <v>0</v>
      </c>
      <c r="AJ1112" s="45">
        <f t="shared" si="380"/>
        <v>0</v>
      </c>
      <c r="AK1112" s="45">
        <f t="shared" si="381"/>
        <v>0</v>
      </c>
      <c r="AL1112" s="45">
        <f t="shared" si="382"/>
        <v>0</v>
      </c>
      <c r="AM1112" s="45">
        <f t="shared" si="383"/>
        <v>0</v>
      </c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/>
      <c r="BD1112" s="45"/>
      <c r="BE1112" s="45"/>
      <c r="BF1112" s="45"/>
      <c r="BG1112" s="45"/>
      <c r="BH1112" s="45"/>
      <c r="BI1112" s="45"/>
      <c r="BJ1112" s="45"/>
      <c r="BK1112" s="45"/>
    </row>
    <row r="1113" spans="1:63">
      <c r="A1113" s="43"/>
      <c r="B1113" s="43"/>
      <c r="C1113" s="101"/>
      <c r="D1113" s="101"/>
      <c r="E1113" s="101"/>
      <c r="F1113" s="102"/>
      <c r="G1113" s="103"/>
      <c r="H1113" s="102"/>
      <c r="I1113" s="102"/>
      <c r="J1113" s="102"/>
      <c r="K1113" s="102"/>
      <c r="L1113" s="102" t="e">
        <f>IF(J1113="WAT",IF(I1113="PS","Pumped Storage","Hydro"),VLOOKUP(J1113,Instructions!$E$3:$F$42,2,FALSE))</f>
        <v>#N/A</v>
      </c>
      <c r="M1113" s="104"/>
      <c r="N1113" s="104"/>
      <c r="O1113" s="105"/>
      <c r="P1113" s="45"/>
      <c r="Q1113" s="45"/>
      <c r="R1113" s="45">
        <f t="shared" si="364"/>
        <v>0</v>
      </c>
      <c r="S1113" s="45">
        <f t="shared" si="384"/>
        <v>0</v>
      </c>
      <c r="T1113" s="45">
        <f t="shared" si="384"/>
        <v>0</v>
      </c>
      <c r="U1113" s="45">
        <f t="shared" si="365"/>
        <v>0</v>
      </c>
      <c r="V1113" s="45">
        <f t="shared" si="366"/>
        <v>0</v>
      </c>
      <c r="W1113" s="45">
        <f t="shared" si="367"/>
        <v>0</v>
      </c>
      <c r="X1113" s="45">
        <f t="shared" si="368"/>
        <v>0</v>
      </c>
      <c r="Y1113" s="45">
        <f t="shared" si="369"/>
        <v>0</v>
      </c>
      <c r="Z1113" s="45">
        <f t="shared" si="370"/>
        <v>0</v>
      </c>
      <c r="AA1113" s="45">
        <f t="shared" si="371"/>
        <v>0</v>
      </c>
      <c r="AB1113" s="45">
        <f t="shared" si="372"/>
        <v>0</v>
      </c>
      <c r="AC1113" s="45">
        <f t="shared" si="373"/>
        <v>0</v>
      </c>
      <c r="AD1113" s="45">
        <f t="shared" si="374"/>
        <v>0</v>
      </c>
      <c r="AE1113" s="45">
        <f t="shared" si="375"/>
        <v>0</v>
      </c>
      <c r="AF1113" s="45">
        <f t="shared" si="376"/>
        <v>0</v>
      </c>
      <c r="AG1113" s="45">
        <f t="shared" si="377"/>
        <v>0</v>
      </c>
      <c r="AH1113" s="45">
        <f t="shared" si="378"/>
        <v>0</v>
      </c>
      <c r="AI1113" s="45">
        <f t="shared" si="379"/>
        <v>0</v>
      </c>
      <c r="AJ1113" s="45">
        <f t="shared" si="380"/>
        <v>0</v>
      </c>
      <c r="AK1113" s="45">
        <f t="shared" si="381"/>
        <v>0</v>
      </c>
      <c r="AL1113" s="45">
        <f t="shared" si="382"/>
        <v>0</v>
      </c>
      <c r="AM1113" s="45">
        <f t="shared" si="383"/>
        <v>0</v>
      </c>
      <c r="AN1113" s="45"/>
      <c r="AO1113" s="45"/>
      <c r="AP1113" s="45"/>
      <c r="AQ1113" s="45"/>
      <c r="AR1113" s="45"/>
      <c r="AS1113" s="45"/>
      <c r="AT1113" s="45"/>
      <c r="AU1113" s="45"/>
      <c r="AV1113" s="45"/>
      <c r="AW1113" s="45"/>
      <c r="AX1113" s="45"/>
      <c r="AY1113" s="45"/>
      <c r="AZ1113" s="45"/>
      <c r="BA1113" s="45"/>
      <c r="BB1113" s="45"/>
      <c r="BC1113" s="45"/>
      <c r="BD1113" s="45"/>
      <c r="BE1113" s="45"/>
      <c r="BF1113" s="45"/>
      <c r="BG1113" s="45"/>
      <c r="BH1113" s="45"/>
      <c r="BI1113" s="45"/>
      <c r="BJ1113" s="45"/>
      <c r="BK1113" s="45"/>
    </row>
    <row r="1114" spans="1:63">
      <c r="A1114" s="43"/>
      <c r="B1114" s="43"/>
      <c r="C1114" s="101"/>
      <c r="D1114" s="101"/>
      <c r="E1114" s="101"/>
      <c r="F1114" s="102"/>
      <c r="G1114" s="103"/>
      <c r="H1114" s="102"/>
      <c r="I1114" s="102"/>
      <c r="J1114" s="102"/>
      <c r="K1114" s="102"/>
      <c r="L1114" s="102" t="e">
        <f>IF(J1114="WAT",IF(I1114="PS","Pumped Storage","Hydro"),VLOOKUP(J1114,Instructions!$E$3:$F$42,2,FALSE))</f>
        <v>#N/A</v>
      </c>
      <c r="M1114" s="104"/>
      <c r="N1114" s="104"/>
      <c r="O1114" s="105"/>
      <c r="P1114" s="45"/>
      <c r="Q1114" s="45"/>
      <c r="R1114" s="45">
        <f t="shared" si="364"/>
        <v>0</v>
      </c>
      <c r="S1114" s="45">
        <f t="shared" si="384"/>
        <v>0</v>
      </c>
      <c r="T1114" s="45">
        <f t="shared" si="384"/>
        <v>0</v>
      </c>
      <c r="U1114" s="45">
        <f t="shared" si="365"/>
        <v>0</v>
      </c>
      <c r="V1114" s="45">
        <f t="shared" si="366"/>
        <v>0</v>
      </c>
      <c r="W1114" s="45">
        <f t="shared" si="367"/>
        <v>0</v>
      </c>
      <c r="X1114" s="45">
        <f t="shared" si="368"/>
        <v>0</v>
      </c>
      <c r="Y1114" s="45">
        <f t="shared" si="369"/>
        <v>0</v>
      </c>
      <c r="Z1114" s="45">
        <f t="shared" si="370"/>
        <v>0</v>
      </c>
      <c r="AA1114" s="45">
        <f t="shared" si="371"/>
        <v>0</v>
      </c>
      <c r="AB1114" s="45">
        <f t="shared" si="372"/>
        <v>0</v>
      </c>
      <c r="AC1114" s="45">
        <f t="shared" si="373"/>
        <v>0</v>
      </c>
      <c r="AD1114" s="45">
        <f t="shared" si="374"/>
        <v>0</v>
      </c>
      <c r="AE1114" s="45">
        <f t="shared" si="375"/>
        <v>0</v>
      </c>
      <c r="AF1114" s="45">
        <f t="shared" si="376"/>
        <v>0</v>
      </c>
      <c r="AG1114" s="45">
        <f t="shared" si="377"/>
        <v>0</v>
      </c>
      <c r="AH1114" s="45">
        <f t="shared" si="378"/>
        <v>0</v>
      </c>
      <c r="AI1114" s="45">
        <f t="shared" si="379"/>
        <v>0</v>
      </c>
      <c r="AJ1114" s="45">
        <f t="shared" si="380"/>
        <v>0</v>
      </c>
      <c r="AK1114" s="45">
        <f t="shared" si="381"/>
        <v>0</v>
      </c>
      <c r="AL1114" s="45">
        <f t="shared" si="382"/>
        <v>0</v>
      </c>
      <c r="AM1114" s="45">
        <f t="shared" si="383"/>
        <v>0</v>
      </c>
      <c r="AN1114" s="45"/>
      <c r="AO1114" s="45"/>
      <c r="AP1114" s="45"/>
      <c r="AQ1114" s="45"/>
      <c r="AR1114" s="45"/>
      <c r="AS1114" s="45"/>
      <c r="AT1114" s="45"/>
      <c r="AU1114" s="45"/>
      <c r="AV1114" s="45"/>
      <c r="AW1114" s="45"/>
      <c r="AX1114" s="45"/>
      <c r="AY1114" s="45"/>
      <c r="AZ1114" s="45"/>
      <c r="BA1114" s="45"/>
      <c r="BB1114" s="45"/>
      <c r="BC1114" s="45"/>
      <c r="BD1114" s="45"/>
      <c r="BE1114" s="45"/>
      <c r="BF1114" s="45"/>
      <c r="BG1114" s="45"/>
      <c r="BH1114" s="45"/>
      <c r="BI1114" s="45"/>
      <c r="BJ1114" s="45"/>
      <c r="BK1114" s="45"/>
    </row>
    <row r="1115" spans="1:63">
      <c r="A1115" s="43"/>
      <c r="B1115" s="43"/>
      <c r="C1115" s="101"/>
      <c r="D1115" s="101"/>
      <c r="E1115" s="101"/>
      <c r="F1115" s="102"/>
      <c r="G1115" s="103"/>
      <c r="H1115" s="102"/>
      <c r="I1115" s="102"/>
      <c r="J1115" s="102"/>
      <c r="K1115" s="102"/>
      <c r="L1115" s="102" t="e">
        <f>IF(J1115="WAT",IF(I1115="PS","Pumped Storage","Hydro"),VLOOKUP(J1115,Instructions!$E$3:$F$42,2,FALSE))</f>
        <v>#N/A</v>
      </c>
      <c r="M1115" s="104"/>
      <c r="N1115" s="104"/>
      <c r="O1115" s="105"/>
      <c r="P1115" s="45"/>
      <c r="Q1115" s="45"/>
      <c r="R1115" s="45">
        <f t="shared" si="364"/>
        <v>0</v>
      </c>
      <c r="S1115" s="45">
        <f t="shared" si="384"/>
        <v>0</v>
      </c>
      <c r="T1115" s="45">
        <f t="shared" si="384"/>
        <v>0</v>
      </c>
      <c r="U1115" s="45">
        <f t="shared" si="365"/>
        <v>0</v>
      </c>
      <c r="V1115" s="45">
        <f t="shared" si="366"/>
        <v>0</v>
      </c>
      <c r="W1115" s="45">
        <f t="shared" si="367"/>
        <v>0</v>
      </c>
      <c r="X1115" s="45">
        <f t="shared" si="368"/>
        <v>0</v>
      </c>
      <c r="Y1115" s="45">
        <f t="shared" si="369"/>
        <v>0</v>
      </c>
      <c r="Z1115" s="45">
        <f t="shared" si="370"/>
        <v>0</v>
      </c>
      <c r="AA1115" s="45">
        <f t="shared" si="371"/>
        <v>0</v>
      </c>
      <c r="AB1115" s="45">
        <f t="shared" si="372"/>
        <v>0</v>
      </c>
      <c r="AC1115" s="45">
        <f t="shared" si="373"/>
        <v>0</v>
      </c>
      <c r="AD1115" s="45">
        <f t="shared" si="374"/>
        <v>0</v>
      </c>
      <c r="AE1115" s="45">
        <f t="shared" si="375"/>
        <v>0</v>
      </c>
      <c r="AF1115" s="45">
        <f t="shared" si="376"/>
        <v>0</v>
      </c>
      <c r="AG1115" s="45">
        <f t="shared" si="377"/>
        <v>0</v>
      </c>
      <c r="AH1115" s="45">
        <f t="shared" si="378"/>
        <v>0</v>
      </c>
      <c r="AI1115" s="45">
        <f t="shared" si="379"/>
        <v>0</v>
      </c>
      <c r="AJ1115" s="45">
        <f t="shared" si="380"/>
        <v>0</v>
      </c>
      <c r="AK1115" s="45">
        <f t="shared" si="381"/>
        <v>0</v>
      </c>
      <c r="AL1115" s="45">
        <f t="shared" si="382"/>
        <v>0</v>
      </c>
      <c r="AM1115" s="45">
        <f t="shared" si="383"/>
        <v>0</v>
      </c>
      <c r="AN1115" s="45"/>
      <c r="AO1115" s="45"/>
      <c r="AP1115" s="45"/>
      <c r="AQ1115" s="45"/>
      <c r="AR1115" s="45"/>
      <c r="AS1115" s="45"/>
      <c r="AT1115" s="45"/>
      <c r="AU1115" s="45"/>
      <c r="AV1115" s="45"/>
      <c r="AW1115" s="45"/>
      <c r="AX1115" s="45"/>
      <c r="AY1115" s="45"/>
      <c r="AZ1115" s="45"/>
      <c r="BA1115" s="45"/>
      <c r="BB1115" s="45"/>
      <c r="BC1115" s="45"/>
      <c r="BD1115" s="45"/>
      <c r="BE1115" s="45"/>
      <c r="BF1115" s="45"/>
      <c r="BG1115" s="45"/>
      <c r="BH1115" s="45"/>
      <c r="BI1115" s="45"/>
      <c r="BJ1115" s="45"/>
      <c r="BK1115" s="45"/>
    </row>
    <row r="1116" spans="1:63">
      <c r="A1116" s="43"/>
      <c r="B1116" s="43"/>
      <c r="C1116" s="101"/>
      <c r="D1116" s="101"/>
      <c r="E1116" s="101"/>
      <c r="F1116" s="102"/>
      <c r="G1116" s="103"/>
      <c r="H1116" s="102"/>
      <c r="I1116" s="102"/>
      <c r="J1116" s="102"/>
      <c r="K1116" s="102"/>
      <c r="L1116" s="102" t="e">
        <f>IF(J1116="WAT",IF(I1116="PS","Pumped Storage","Hydro"),VLOOKUP(J1116,Instructions!$E$3:$F$42,2,FALSE))</f>
        <v>#N/A</v>
      </c>
      <c r="M1116" s="104"/>
      <c r="N1116" s="104"/>
      <c r="O1116" s="105"/>
      <c r="P1116" s="45"/>
      <c r="Q1116" s="45"/>
      <c r="R1116" s="45">
        <f t="shared" si="364"/>
        <v>0</v>
      </c>
      <c r="S1116" s="45">
        <f t="shared" si="384"/>
        <v>0</v>
      </c>
      <c r="T1116" s="45">
        <f t="shared" si="384"/>
        <v>0</v>
      </c>
      <c r="U1116" s="45">
        <f t="shared" si="365"/>
        <v>0</v>
      </c>
      <c r="V1116" s="45">
        <f t="shared" si="366"/>
        <v>0</v>
      </c>
      <c r="W1116" s="45">
        <f t="shared" si="367"/>
        <v>0</v>
      </c>
      <c r="X1116" s="45">
        <f t="shared" si="368"/>
        <v>0</v>
      </c>
      <c r="Y1116" s="45">
        <f t="shared" si="369"/>
        <v>0</v>
      </c>
      <c r="Z1116" s="45">
        <f t="shared" si="370"/>
        <v>0</v>
      </c>
      <c r="AA1116" s="45">
        <f t="shared" si="371"/>
        <v>0</v>
      </c>
      <c r="AB1116" s="45">
        <f t="shared" si="372"/>
        <v>0</v>
      </c>
      <c r="AC1116" s="45">
        <f t="shared" si="373"/>
        <v>0</v>
      </c>
      <c r="AD1116" s="45">
        <f t="shared" si="374"/>
        <v>0</v>
      </c>
      <c r="AE1116" s="45">
        <f t="shared" si="375"/>
        <v>0</v>
      </c>
      <c r="AF1116" s="45">
        <f t="shared" si="376"/>
        <v>0</v>
      </c>
      <c r="AG1116" s="45">
        <f t="shared" si="377"/>
        <v>0</v>
      </c>
      <c r="AH1116" s="45">
        <f t="shared" si="378"/>
        <v>0</v>
      </c>
      <c r="AI1116" s="45">
        <f t="shared" si="379"/>
        <v>0</v>
      </c>
      <c r="AJ1116" s="45">
        <f t="shared" si="380"/>
        <v>0</v>
      </c>
      <c r="AK1116" s="45">
        <f t="shared" si="381"/>
        <v>0</v>
      </c>
      <c r="AL1116" s="45">
        <f t="shared" si="382"/>
        <v>0</v>
      </c>
      <c r="AM1116" s="45">
        <f t="shared" si="383"/>
        <v>0</v>
      </c>
      <c r="AN1116" s="45"/>
      <c r="AO1116" s="45"/>
      <c r="AP1116" s="45"/>
      <c r="AQ1116" s="45"/>
      <c r="AR1116" s="45"/>
      <c r="AS1116" s="45"/>
      <c r="AT1116" s="45"/>
      <c r="AU1116" s="45"/>
      <c r="AV1116" s="45"/>
      <c r="AW1116" s="45"/>
      <c r="AX1116" s="45"/>
      <c r="AY1116" s="45"/>
      <c r="AZ1116" s="45"/>
      <c r="BA1116" s="45"/>
      <c r="BB1116" s="45"/>
      <c r="BC1116" s="45"/>
      <c r="BD1116" s="45"/>
      <c r="BE1116" s="45"/>
      <c r="BF1116" s="45"/>
      <c r="BG1116" s="45"/>
      <c r="BH1116" s="45"/>
      <c r="BI1116" s="45"/>
      <c r="BJ1116" s="45"/>
      <c r="BK1116" s="45"/>
    </row>
    <row r="1117" spans="1:63">
      <c r="A1117" s="43"/>
      <c r="B1117" s="43"/>
      <c r="C1117" s="101"/>
      <c r="D1117" s="101"/>
      <c r="E1117" s="101"/>
      <c r="F1117" s="102"/>
      <c r="G1117" s="103"/>
      <c r="H1117" s="102"/>
      <c r="I1117" s="102"/>
      <c r="J1117" s="102"/>
      <c r="K1117" s="102"/>
      <c r="L1117" s="102" t="e">
        <f>IF(J1117="WAT",IF(I1117="PS","Pumped Storage","Hydro"),VLOOKUP(J1117,Instructions!$E$3:$F$42,2,FALSE))</f>
        <v>#N/A</v>
      </c>
      <c r="M1117" s="104"/>
      <c r="N1117" s="104"/>
      <c r="O1117" s="105"/>
      <c r="P1117" s="45"/>
      <c r="Q1117" s="45"/>
      <c r="R1117" s="45">
        <f t="shared" si="364"/>
        <v>0</v>
      </c>
      <c r="S1117" s="45">
        <f t="shared" si="384"/>
        <v>0</v>
      </c>
      <c r="T1117" s="45">
        <f t="shared" si="384"/>
        <v>0</v>
      </c>
      <c r="U1117" s="45">
        <f t="shared" si="365"/>
        <v>0</v>
      </c>
      <c r="V1117" s="45">
        <f t="shared" si="366"/>
        <v>0</v>
      </c>
      <c r="W1117" s="45">
        <f t="shared" si="367"/>
        <v>0</v>
      </c>
      <c r="X1117" s="45">
        <f t="shared" si="368"/>
        <v>0</v>
      </c>
      <c r="Y1117" s="45">
        <f t="shared" si="369"/>
        <v>0</v>
      </c>
      <c r="Z1117" s="45">
        <f t="shared" si="370"/>
        <v>0</v>
      </c>
      <c r="AA1117" s="45">
        <f t="shared" si="371"/>
        <v>0</v>
      </c>
      <c r="AB1117" s="45">
        <f t="shared" si="372"/>
        <v>0</v>
      </c>
      <c r="AC1117" s="45">
        <f t="shared" si="373"/>
        <v>0</v>
      </c>
      <c r="AD1117" s="45">
        <f t="shared" si="374"/>
        <v>0</v>
      </c>
      <c r="AE1117" s="45">
        <f t="shared" si="375"/>
        <v>0</v>
      </c>
      <c r="AF1117" s="45">
        <f t="shared" si="376"/>
        <v>0</v>
      </c>
      <c r="AG1117" s="45">
        <f t="shared" si="377"/>
        <v>0</v>
      </c>
      <c r="AH1117" s="45">
        <f t="shared" si="378"/>
        <v>0</v>
      </c>
      <c r="AI1117" s="45">
        <f t="shared" si="379"/>
        <v>0</v>
      </c>
      <c r="AJ1117" s="45">
        <f t="shared" si="380"/>
        <v>0</v>
      </c>
      <c r="AK1117" s="45">
        <f t="shared" si="381"/>
        <v>0</v>
      </c>
      <c r="AL1117" s="45">
        <f t="shared" si="382"/>
        <v>0</v>
      </c>
      <c r="AM1117" s="45">
        <f t="shared" si="383"/>
        <v>0</v>
      </c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  <c r="BD1117" s="45"/>
      <c r="BE1117" s="45"/>
      <c r="BF1117" s="45"/>
      <c r="BG1117" s="45"/>
      <c r="BH1117" s="45"/>
      <c r="BI1117" s="45"/>
      <c r="BJ1117" s="45"/>
      <c r="BK1117" s="45"/>
    </row>
    <row r="1118" spans="1:63">
      <c r="A1118" s="43"/>
      <c r="B1118" s="43"/>
      <c r="C1118" s="101"/>
      <c r="D1118" s="101"/>
      <c r="E1118" s="101"/>
      <c r="F1118" s="102"/>
      <c r="G1118" s="103"/>
      <c r="H1118" s="102"/>
      <c r="I1118" s="102"/>
      <c r="J1118" s="102"/>
      <c r="K1118" s="102"/>
      <c r="L1118" s="102" t="e">
        <f>IF(J1118="WAT",IF(I1118="PS","Pumped Storage","Hydro"),VLOOKUP(J1118,Instructions!$E$3:$F$42,2,FALSE))</f>
        <v>#N/A</v>
      </c>
      <c r="M1118" s="104"/>
      <c r="N1118" s="104"/>
      <c r="O1118" s="105"/>
      <c r="P1118" s="45"/>
      <c r="Q1118" s="45"/>
      <c r="R1118" s="45">
        <f t="shared" si="364"/>
        <v>0</v>
      </c>
      <c r="S1118" s="45">
        <f t="shared" si="384"/>
        <v>0</v>
      </c>
      <c r="T1118" s="45">
        <f t="shared" si="384"/>
        <v>0</v>
      </c>
      <c r="U1118" s="45">
        <f t="shared" si="365"/>
        <v>0</v>
      </c>
      <c r="V1118" s="45">
        <f t="shared" si="366"/>
        <v>0</v>
      </c>
      <c r="W1118" s="45">
        <f t="shared" si="367"/>
        <v>0</v>
      </c>
      <c r="X1118" s="45">
        <f t="shared" si="368"/>
        <v>0</v>
      </c>
      <c r="Y1118" s="45">
        <f t="shared" si="369"/>
        <v>0</v>
      </c>
      <c r="Z1118" s="45">
        <f t="shared" si="370"/>
        <v>0</v>
      </c>
      <c r="AA1118" s="45">
        <f t="shared" si="371"/>
        <v>0</v>
      </c>
      <c r="AB1118" s="45">
        <f t="shared" si="372"/>
        <v>0</v>
      </c>
      <c r="AC1118" s="45">
        <f t="shared" si="373"/>
        <v>0</v>
      </c>
      <c r="AD1118" s="45">
        <f t="shared" si="374"/>
        <v>0</v>
      </c>
      <c r="AE1118" s="45">
        <f t="shared" si="375"/>
        <v>0</v>
      </c>
      <c r="AF1118" s="45">
        <f t="shared" si="376"/>
        <v>0</v>
      </c>
      <c r="AG1118" s="45">
        <f t="shared" si="377"/>
        <v>0</v>
      </c>
      <c r="AH1118" s="45">
        <f t="shared" si="378"/>
        <v>0</v>
      </c>
      <c r="AI1118" s="45">
        <f t="shared" si="379"/>
        <v>0</v>
      </c>
      <c r="AJ1118" s="45">
        <f t="shared" si="380"/>
        <v>0</v>
      </c>
      <c r="AK1118" s="45">
        <f t="shared" si="381"/>
        <v>0</v>
      </c>
      <c r="AL1118" s="45">
        <f t="shared" si="382"/>
        <v>0</v>
      </c>
      <c r="AM1118" s="45">
        <f t="shared" si="383"/>
        <v>0</v>
      </c>
      <c r="AN1118" s="45"/>
      <c r="AO1118" s="45"/>
      <c r="AP1118" s="45"/>
      <c r="AQ1118" s="45"/>
      <c r="AR1118" s="45"/>
      <c r="AS1118" s="45"/>
      <c r="AT1118" s="45"/>
      <c r="AU1118" s="45"/>
      <c r="AV1118" s="45"/>
      <c r="AW1118" s="45"/>
      <c r="AX1118" s="45"/>
      <c r="AY1118" s="45"/>
      <c r="AZ1118" s="45"/>
      <c r="BA1118" s="45"/>
      <c r="BB1118" s="45"/>
      <c r="BC1118" s="45"/>
      <c r="BD1118" s="45"/>
      <c r="BE1118" s="45"/>
      <c r="BF1118" s="45"/>
      <c r="BG1118" s="45"/>
      <c r="BH1118" s="45"/>
      <c r="BI1118" s="45"/>
      <c r="BJ1118" s="45"/>
      <c r="BK1118" s="45"/>
    </row>
    <row r="1119" spans="1:63">
      <c r="A1119" s="43"/>
      <c r="B1119" s="43"/>
      <c r="C1119" s="101"/>
      <c r="D1119" s="101"/>
      <c r="E1119" s="101"/>
      <c r="F1119" s="102"/>
      <c r="G1119" s="103"/>
      <c r="H1119" s="102"/>
      <c r="I1119" s="102"/>
      <c r="J1119" s="102"/>
      <c r="K1119" s="102"/>
      <c r="L1119" s="102" t="e">
        <f>IF(J1119="WAT",IF(I1119="PS","Pumped Storage","Hydro"),VLOOKUP(J1119,Instructions!$E$3:$F$42,2,FALSE))</f>
        <v>#N/A</v>
      </c>
      <c r="M1119" s="104"/>
      <c r="N1119" s="104"/>
      <c r="O1119" s="105"/>
      <c r="P1119" s="45"/>
      <c r="Q1119" s="45"/>
      <c r="R1119" s="45">
        <f t="shared" si="364"/>
        <v>0</v>
      </c>
      <c r="S1119" s="45">
        <f t="shared" si="384"/>
        <v>0</v>
      </c>
      <c r="T1119" s="45">
        <f t="shared" si="384"/>
        <v>0</v>
      </c>
      <c r="U1119" s="45">
        <f t="shared" si="365"/>
        <v>0</v>
      </c>
      <c r="V1119" s="45">
        <f t="shared" si="366"/>
        <v>0</v>
      </c>
      <c r="W1119" s="45">
        <f t="shared" si="367"/>
        <v>0</v>
      </c>
      <c r="X1119" s="45">
        <f t="shared" si="368"/>
        <v>0</v>
      </c>
      <c r="Y1119" s="45">
        <f t="shared" si="369"/>
        <v>0</v>
      </c>
      <c r="Z1119" s="45">
        <f t="shared" si="370"/>
        <v>0</v>
      </c>
      <c r="AA1119" s="45">
        <f t="shared" si="371"/>
        <v>0</v>
      </c>
      <c r="AB1119" s="45">
        <f t="shared" si="372"/>
        <v>0</v>
      </c>
      <c r="AC1119" s="45">
        <f t="shared" si="373"/>
        <v>0</v>
      </c>
      <c r="AD1119" s="45">
        <f t="shared" si="374"/>
        <v>0</v>
      </c>
      <c r="AE1119" s="45">
        <f t="shared" si="375"/>
        <v>0</v>
      </c>
      <c r="AF1119" s="45">
        <f t="shared" si="376"/>
        <v>0</v>
      </c>
      <c r="AG1119" s="45">
        <f t="shared" si="377"/>
        <v>0</v>
      </c>
      <c r="AH1119" s="45">
        <f t="shared" si="378"/>
        <v>0</v>
      </c>
      <c r="AI1119" s="45">
        <f t="shared" si="379"/>
        <v>0</v>
      </c>
      <c r="AJ1119" s="45">
        <f t="shared" si="380"/>
        <v>0</v>
      </c>
      <c r="AK1119" s="45">
        <f t="shared" si="381"/>
        <v>0</v>
      </c>
      <c r="AL1119" s="45">
        <f t="shared" si="382"/>
        <v>0</v>
      </c>
      <c r="AM1119" s="45">
        <f t="shared" si="383"/>
        <v>0</v>
      </c>
      <c r="AN1119" s="45"/>
      <c r="AO1119" s="45"/>
      <c r="AP1119" s="45"/>
      <c r="AQ1119" s="45"/>
      <c r="AR1119" s="45"/>
      <c r="AS1119" s="45"/>
      <c r="AT1119" s="45"/>
      <c r="AU1119" s="45"/>
      <c r="AV1119" s="45"/>
      <c r="AW1119" s="45"/>
      <c r="AX1119" s="45"/>
      <c r="AY1119" s="45"/>
      <c r="AZ1119" s="45"/>
      <c r="BA1119" s="45"/>
      <c r="BB1119" s="45"/>
      <c r="BC1119" s="45"/>
      <c r="BD1119" s="45"/>
      <c r="BE1119" s="45"/>
      <c r="BF1119" s="45"/>
      <c r="BG1119" s="45"/>
      <c r="BH1119" s="45"/>
      <c r="BI1119" s="45"/>
      <c r="BJ1119" s="45"/>
      <c r="BK1119" s="45"/>
    </row>
    <row r="1120" spans="1:63">
      <c r="A1120" s="43"/>
      <c r="B1120" s="43"/>
      <c r="C1120" s="101"/>
      <c r="D1120" s="101"/>
      <c r="E1120" s="101"/>
      <c r="F1120" s="102"/>
      <c r="G1120" s="103"/>
      <c r="H1120" s="102"/>
      <c r="I1120" s="102"/>
      <c r="J1120" s="102"/>
      <c r="K1120" s="102"/>
      <c r="L1120" s="102" t="e">
        <f>IF(J1120="WAT",IF(I1120="PS","Pumped Storage","Hydro"),VLOOKUP(J1120,Instructions!$E$3:$F$42,2,FALSE))</f>
        <v>#N/A</v>
      </c>
      <c r="M1120" s="104"/>
      <c r="N1120" s="104"/>
      <c r="O1120" s="105"/>
      <c r="P1120" s="45"/>
      <c r="Q1120" s="45"/>
      <c r="R1120" s="45">
        <f t="shared" si="364"/>
        <v>0</v>
      </c>
      <c r="S1120" s="45">
        <f t="shared" si="384"/>
        <v>0</v>
      </c>
      <c r="T1120" s="45">
        <f t="shared" si="384"/>
        <v>0</v>
      </c>
      <c r="U1120" s="45">
        <f t="shared" si="365"/>
        <v>0</v>
      </c>
      <c r="V1120" s="45">
        <f t="shared" si="366"/>
        <v>0</v>
      </c>
      <c r="W1120" s="45">
        <f t="shared" si="367"/>
        <v>0</v>
      </c>
      <c r="X1120" s="45">
        <f t="shared" si="368"/>
        <v>0</v>
      </c>
      <c r="Y1120" s="45">
        <f t="shared" si="369"/>
        <v>0</v>
      </c>
      <c r="Z1120" s="45">
        <f t="shared" si="370"/>
        <v>0</v>
      </c>
      <c r="AA1120" s="45">
        <f t="shared" si="371"/>
        <v>0</v>
      </c>
      <c r="AB1120" s="45">
        <f t="shared" si="372"/>
        <v>0</v>
      </c>
      <c r="AC1120" s="45">
        <f t="shared" si="373"/>
        <v>0</v>
      </c>
      <c r="AD1120" s="45">
        <f t="shared" si="374"/>
        <v>0</v>
      </c>
      <c r="AE1120" s="45">
        <f t="shared" si="375"/>
        <v>0</v>
      </c>
      <c r="AF1120" s="45">
        <f t="shared" si="376"/>
        <v>0</v>
      </c>
      <c r="AG1120" s="45">
        <f t="shared" si="377"/>
        <v>0</v>
      </c>
      <c r="AH1120" s="45">
        <f t="shared" si="378"/>
        <v>0</v>
      </c>
      <c r="AI1120" s="45">
        <f t="shared" si="379"/>
        <v>0</v>
      </c>
      <c r="AJ1120" s="45">
        <f t="shared" si="380"/>
        <v>0</v>
      </c>
      <c r="AK1120" s="45">
        <f t="shared" si="381"/>
        <v>0</v>
      </c>
      <c r="AL1120" s="45">
        <f t="shared" si="382"/>
        <v>0</v>
      </c>
      <c r="AM1120" s="45">
        <f t="shared" si="383"/>
        <v>0</v>
      </c>
      <c r="AN1120" s="45"/>
      <c r="AO1120" s="45"/>
      <c r="AP1120" s="45"/>
      <c r="AQ1120" s="45"/>
      <c r="AR1120" s="45"/>
      <c r="AS1120" s="45"/>
      <c r="AT1120" s="45"/>
      <c r="AU1120" s="45"/>
      <c r="AV1120" s="45"/>
      <c r="AW1120" s="45"/>
      <c r="AX1120" s="45"/>
      <c r="AY1120" s="45"/>
      <c r="AZ1120" s="45"/>
      <c r="BA1120" s="45"/>
      <c r="BB1120" s="45"/>
      <c r="BC1120" s="45"/>
      <c r="BD1120" s="45"/>
      <c r="BE1120" s="45"/>
      <c r="BF1120" s="45"/>
      <c r="BG1120" s="45"/>
      <c r="BH1120" s="45"/>
      <c r="BI1120" s="45"/>
      <c r="BJ1120" s="45"/>
      <c r="BK1120" s="45"/>
    </row>
    <row r="1121" spans="1:63">
      <c r="A1121" s="43"/>
      <c r="B1121" s="43"/>
      <c r="C1121" s="101"/>
      <c r="D1121" s="101"/>
      <c r="E1121" s="101"/>
      <c r="F1121" s="102"/>
      <c r="G1121" s="103"/>
      <c r="H1121" s="102"/>
      <c r="I1121" s="102"/>
      <c r="J1121" s="102"/>
      <c r="K1121" s="102"/>
      <c r="L1121" s="102" t="e">
        <f>IF(J1121="WAT",IF(I1121="PS","Pumped Storage","Hydro"),VLOOKUP(J1121,Instructions!$E$3:$F$42,2,FALSE))</f>
        <v>#N/A</v>
      </c>
      <c r="M1121" s="104"/>
      <c r="N1121" s="104"/>
      <c r="O1121" s="105"/>
      <c r="P1121" s="45"/>
      <c r="Q1121" s="45"/>
      <c r="R1121" s="45">
        <f t="shared" si="364"/>
        <v>0</v>
      </c>
      <c r="S1121" s="45">
        <f t="shared" si="384"/>
        <v>0</v>
      </c>
      <c r="T1121" s="45">
        <f t="shared" si="384"/>
        <v>0</v>
      </c>
      <c r="U1121" s="45">
        <f t="shared" si="365"/>
        <v>0</v>
      </c>
      <c r="V1121" s="45">
        <f t="shared" si="366"/>
        <v>0</v>
      </c>
      <c r="W1121" s="45">
        <f t="shared" si="367"/>
        <v>0</v>
      </c>
      <c r="X1121" s="45">
        <f t="shared" si="368"/>
        <v>0</v>
      </c>
      <c r="Y1121" s="45">
        <f t="shared" si="369"/>
        <v>0</v>
      </c>
      <c r="Z1121" s="45">
        <f t="shared" si="370"/>
        <v>0</v>
      </c>
      <c r="AA1121" s="45">
        <f t="shared" si="371"/>
        <v>0</v>
      </c>
      <c r="AB1121" s="45">
        <f t="shared" si="372"/>
        <v>0</v>
      </c>
      <c r="AC1121" s="45">
        <f t="shared" si="373"/>
        <v>0</v>
      </c>
      <c r="AD1121" s="45">
        <f t="shared" si="374"/>
        <v>0</v>
      </c>
      <c r="AE1121" s="45">
        <f t="shared" si="375"/>
        <v>0</v>
      </c>
      <c r="AF1121" s="45">
        <f t="shared" si="376"/>
        <v>0</v>
      </c>
      <c r="AG1121" s="45">
        <f t="shared" si="377"/>
        <v>0</v>
      </c>
      <c r="AH1121" s="45">
        <f t="shared" si="378"/>
        <v>0</v>
      </c>
      <c r="AI1121" s="45">
        <f t="shared" si="379"/>
        <v>0</v>
      </c>
      <c r="AJ1121" s="45">
        <f t="shared" si="380"/>
        <v>0</v>
      </c>
      <c r="AK1121" s="45">
        <f t="shared" si="381"/>
        <v>0</v>
      </c>
      <c r="AL1121" s="45">
        <f t="shared" si="382"/>
        <v>0</v>
      </c>
      <c r="AM1121" s="45">
        <f t="shared" si="383"/>
        <v>0</v>
      </c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/>
      <c r="BD1121" s="45"/>
      <c r="BE1121" s="45"/>
      <c r="BF1121" s="45"/>
      <c r="BG1121" s="45"/>
      <c r="BH1121" s="45"/>
      <c r="BI1121" s="45"/>
      <c r="BJ1121" s="45"/>
      <c r="BK1121" s="45"/>
    </row>
    <row r="1122" spans="1:63">
      <c r="A1122" s="43"/>
      <c r="B1122" s="43"/>
      <c r="C1122" s="101"/>
      <c r="D1122" s="101"/>
      <c r="E1122" s="101"/>
      <c r="F1122" s="102"/>
      <c r="G1122" s="103"/>
      <c r="H1122" s="102"/>
      <c r="I1122" s="102"/>
      <c r="J1122" s="102"/>
      <c r="K1122" s="102"/>
      <c r="L1122" s="102" t="e">
        <f>IF(J1122="WAT",IF(I1122="PS","Pumped Storage","Hydro"),VLOOKUP(J1122,Instructions!$E$3:$F$42,2,FALSE))</f>
        <v>#N/A</v>
      </c>
      <c r="M1122" s="104"/>
      <c r="N1122" s="104"/>
      <c r="O1122" s="105"/>
      <c r="P1122" s="45"/>
      <c r="Q1122" s="45"/>
      <c r="R1122" s="45">
        <f t="shared" si="364"/>
        <v>0</v>
      </c>
      <c r="S1122" s="45">
        <f t="shared" si="384"/>
        <v>0</v>
      </c>
      <c r="T1122" s="45">
        <f t="shared" si="384"/>
        <v>0</v>
      </c>
      <c r="U1122" s="45">
        <f t="shared" si="365"/>
        <v>0</v>
      </c>
      <c r="V1122" s="45">
        <f t="shared" si="366"/>
        <v>0</v>
      </c>
      <c r="W1122" s="45">
        <f t="shared" si="367"/>
        <v>0</v>
      </c>
      <c r="X1122" s="45">
        <f t="shared" si="368"/>
        <v>0</v>
      </c>
      <c r="Y1122" s="45">
        <f t="shared" si="369"/>
        <v>0</v>
      </c>
      <c r="Z1122" s="45">
        <f t="shared" si="370"/>
        <v>0</v>
      </c>
      <c r="AA1122" s="45">
        <f t="shared" si="371"/>
        <v>0</v>
      </c>
      <c r="AB1122" s="45">
        <f t="shared" si="372"/>
        <v>0</v>
      </c>
      <c r="AC1122" s="45">
        <f t="shared" si="373"/>
        <v>0</v>
      </c>
      <c r="AD1122" s="45">
        <f t="shared" si="374"/>
        <v>0</v>
      </c>
      <c r="AE1122" s="45">
        <f t="shared" si="375"/>
        <v>0</v>
      </c>
      <c r="AF1122" s="45">
        <f t="shared" si="376"/>
        <v>0</v>
      </c>
      <c r="AG1122" s="45">
        <f t="shared" si="377"/>
        <v>0</v>
      </c>
      <c r="AH1122" s="45">
        <f t="shared" si="378"/>
        <v>0</v>
      </c>
      <c r="AI1122" s="45">
        <f t="shared" si="379"/>
        <v>0</v>
      </c>
      <c r="AJ1122" s="45">
        <f t="shared" si="380"/>
        <v>0</v>
      </c>
      <c r="AK1122" s="45">
        <f t="shared" si="381"/>
        <v>0</v>
      </c>
      <c r="AL1122" s="45">
        <f t="shared" si="382"/>
        <v>0</v>
      </c>
      <c r="AM1122" s="45">
        <f t="shared" si="383"/>
        <v>0</v>
      </c>
      <c r="AN1122" s="45"/>
      <c r="AO1122" s="45"/>
      <c r="AP1122" s="45"/>
      <c r="AQ1122" s="45"/>
      <c r="AR1122" s="45"/>
      <c r="AS1122" s="45"/>
      <c r="AT1122" s="45"/>
      <c r="AU1122" s="45"/>
      <c r="AV1122" s="45"/>
      <c r="AW1122" s="45"/>
      <c r="AX1122" s="45"/>
      <c r="AY1122" s="45"/>
      <c r="AZ1122" s="45"/>
      <c r="BA1122" s="45"/>
      <c r="BB1122" s="45"/>
      <c r="BC1122" s="45"/>
      <c r="BD1122" s="45"/>
      <c r="BE1122" s="45"/>
      <c r="BF1122" s="45"/>
      <c r="BG1122" s="45"/>
      <c r="BH1122" s="45"/>
      <c r="BI1122" s="45"/>
      <c r="BJ1122" s="45"/>
      <c r="BK1122" s="45"/>
    </row>
    <row r="1123" spans="1:63">
      <c r="A1123" s="43"/>
      <c r="B1123" s="43"/>
      <c r="C1123" s="101"/>
      <c r="D1123" s="101"/>
      <c r="E1123" s="101"/>
      <c r="F1123" s="102"/>
      <c r="G1123" s="103"/>
      <c r="H1123" s="102"/>
      <c r="I1123" s="102"/>
      <c r="J1123" s="102"/>
      <c r="K1123" s="102"/>
      <c r="L1123" s="102" t="e">
        <f>IF(J1123="WAT",IF(I1123="PS","Pumped Storage","Hydro"),VLOOKUP(J1123,Instructions!$E$3:$F$42,2,FALSE))</f>
        <v>#N/A</v>
      </c>
      <c r="M1123" s="104"/>
      <c r="N1123" s="104"/>
      <c r="O1123" s="105"/>
      <c r="P1123" s="45"/>
      <c r="Q1123" s="45"/>
      <c r="R1123" s="45">
        <f t="shared" si="364"/>
        <v>0</v>
      </c>
      <c r="S1123" s="45">
        <f t="shared" ref="S1123:T1142" si="385">R1123</f>
        <v>0</v>
      </c>
      <c r="T1123" s="45">
        <f t="shared" si="385"/>
        <v>0</v>
      </c>
      <c r="U1123" s="45">
        <f t="shared" si="365"/>
        <v>0</v>
      </c>
      <c r="V1123" s="45">
        <f t="shared" si="366"/>
        <v>0</v>
      </c>
      <c r="W1123" s="45">
        <f t="shared" si="367"/>
        <v>0</v>
      </c>
      <c r="X1123" s="45">
        <f t="shared" si="368"/>
        <v>0</v>
      </c>
      <c r="Y1123" s="45">
        <f t="shared" si="369"/>
        <v>0</v>
      </c>
      <c r="Z1123" s="45">
        <f t="shared" si="370"/>
        <v>0</v>
      </c>
      <c r="AA1123" s="45">
        <f t="shared" si="371"/>
        <v>0</v>
      </c>
      <c r="AB1123" s="45">
        <f t="shared" si="372"/>
        <v>0</v>
      </c>
      <c r="AC1123" s="45">
        <f t="shared" si="373"/>
        <v>0</v>
      </c>
      <c r="AD1123" s="45">
        <f t="shared" si="374"/>
        <v>0</v>
      </c>
      <c r="AE1123" s="45">
        <f t="shared" si="375"/>
        <v>0</v>
      </c>
      <c r="AF1123" s="45">
        <f t="shared" si="376"/>
        <v>0</v>
      </c>
      <c r="AG1123" s="45">
        <f t="shared" si="377"/>
        <v>0</v>
      </c>
      <c r="AH1123" s="45">
        <f t="shared" si="378"/>
        <v>0</v>
      </c>
      <c r="AI1123" s="45">
        <f t="shared" si="379"/>
        <v>0</v>
      </c>
      <c r="AJ1123" s="45">
        <f t="shared" si="380"/>
        <v>0</v>
      </c>
      <c r="AK1123" s="45">
        <f t="shared" si="381"/>
        <v>0</v>
      </c>
      <c r="AL1123" s="45">
        <f t="shared" si="382"/>
        <v>0</v>
      </c>
      <c r="AM1123" s="45">
        <f t="shared" si="383"/>
        <v>0</v>
      </c>
      <c r="AN1123" s="45"/>
      <c r="AO1123" s="45"/>
      <c r="AP1123" s="45"/>
      <c r="AQ1123" s="45"/>
      <c r="AR1123" s="45"/>
      <c r="AS1123" s="45"/>
      <c r="AT1123" s="45"/>
      <c r="AU1123" s="45"/>
      <c r="AV1123" s="45"/>
      <c r="AW1123" s="45"/>
      <c r="AX1123" s="45"/>
      <c r="AY1123" s="45"/>
      <c r="AZ1123" s="45"/>
      <c r="BA1123" s="45"/>
      <c r="BB1123" s="45"/>
      <c r="BC1123" s="45"/>
      <c r="BD1123" s="45"/>
      <c r="BE1123" s="45"/>
      <c r="BF1123" s="45"/>
      <c r="BG1123" s="45"/>
      <c r="BH1123" s="45"/>
      <c r="BI1123" s="45"/>
      <c r="BJ1123" s="45"/>
      <c r="BK1123" s="45"/>
    </row>
    <row r="1124" spans="1:63">
      <c r="A1124" s="43"/>
      <c r="B1124" s="43"/>
      <c r="C1124" s="101"/>
      <c r="D1124" s="101"/>
      <c r="E1124" s="101"/>
      <c r="F1124" s="102"/>
      <c r="G1124" s="103"/>
      <c r="H1124" s="102"/>
      <c r="I1124" s="102"/>
      <c r="J1124" s="102"/>
      <c r="K1124" s="102"/>
      <c r="L1124" s="102" t="e">
        <f>IF(J1124="WAT",IF(I1124="PS","Pumped Storage","Hydro"),VLOOKUP(J1124,Instructions!$E$3:$F$42,2,FALSE))</f>
        <v>#N/A</v>
      </c>
      <c r="M1124" s="104"/>
      <c r="N1124" s="104"/>
      <c r="O1124" s="105"/>
      <c r="P1124" s="45"/>
      <c r="Q1124" s="45"/>
      <c r="R1124" s="45">
        <f t="shared" si="364"/>
        <v>0</v>
      </c>
      <c r="S1124" s="45">
        <f t="shared" si="385"/>
        <v>0</v>
      </c>
      <c r="T1124" s="45">
        <f t="shared" si="385"/>
        <v>0</v>
      </c>
      <c r="U1124" s="45">
        <f t="shared" si="365"/>
        <v>0</v>
      </c>
      <c r="V1124" s="45">
        <f t="shared" si="366"/>
        <v>0</v>
      </c>
      <c r="W1124" s="45">
        <f t="shared" si="367"/>
        <v>0</v>
      </c>
      <c r="X1124" s="45">
        <f t="shared" si="368"/>
        <v>0</v>
      </c>
      <c r="Y1124" s="45">
        <f t="shared" si="369"/>
        <v>0</v>
      </c>
      <c r="Z1124" s="45">
        <f t="shared" si="370"/>
        <v>0</v>
      </c>
      <c r="AA1124" s="45">
        <f t="shared" si="371"/>
        <v>0</v>
      </c>
      <c r="AB1124" s="45">
        <f t="shared" si="372"/>
        <v>0</v>
      </c>
      <c r="AC1124" s="45">
        <f t="shared" si="373"/>
        <v>0</v>
      </c>
      <c r="AD1124" s="45">
        <f t="shared" si="374"/>
        <v>0</v>
      </c>
      <c r="AE1124" s="45">
        <f t="shared" si="375"/>
        <v>0</v>
      </c>
      <c r="AF1124" s="45">
        <f t="shared" si="376"/>
        <v>0</v>
      </c>
      <c r="AG1124" s="45">
        <f t="shared" si="377"/>
        <v>0</v>
      </c>
      <c r="AH1124" s="45">
        <f t="shared" si="378"/>
        <v>0</v>
      </c>
      <c r="AI1124" s="45">
        <f t="shared" si="379"/>
        <v>0</v>
      </c>
      <c r="AJ1124" s="45">
        <f t="shared" si="380"/>
        <v>0</v>
      </c>
      <c r="AK1124" s="45">
        <f t="shared" si="381"/>
        <v>0</v>
      </c>
      <c r="AL1124" s="45">
        <f t="shared" si="382"/>
        <v>0</v>
      </c>
      <c r="AM1124" s="45">
        <f t="shared" si="383"/>
        <v>0</v>
      </c>
      <c r="AN1124" s="45"/>
      <c r="AO1124" s="45"/>
      <c r="AP1124" s="45"/>
      <c r="AQ1124" s="45"/>
      <c r="AR1124" s="45"/>
      <c r="AS1124" s="45"/>
      <c r="AT1124" s="45"/>
      <c r="AU1124" s="45"/>
      <c r="AV1124" s="45"/>
      <c r="AW1124" s="45"/>
      <c r="AX1124" s="45"/>
      <c r="AY1124" s="45"/>
      <c r="AZ1124" s="45"/>
      <c r="BA1124" s="45"/>
      <c r="BB1124" s="45"/>
      <c r="BC1124" s="45"/>
      <c r="BD1124" s="45"/>
      <c r="BE1124" s="45"/>
      <c r="BF1124" s="45"/>
      <c r="BG1124" s="45"/>
      <c r="BH1124" s="45"/>
      <c r="BI1124" s="45"/>
      <c r="BJ1124" s="45"/>
      <c r="BK1124" s="45"/>
    </row>
    <row r="1125" spans="1:63">
      <c r="A1125" s="43"/>
      <c r="B1125" s="43"/>
      <c r="C1125" s="101"/>
      <c r="D1125" s="101"/>
      <c r="E1125" s="101"/>
      <c r="F1125" s="102"/>
      <c r="G1125" s="103"/>
      <c r="H1125" s="102"/>
      <c r="I1125" s="102"/>
      <c r="J1125" s="102"/>
      <c r="K1125" s="102"/>
      <c r="L1125" s="102" t="e">
        <f>IF(J1125="WAT",IF(I1125="PS","Pumped Storage","Hydro"),VLOOKUP(J1125,Instructions!$E$3:$F$42,2,FALSE))</f>
        <v>#N/A</v>
      </c>
      <c r="M1125" s="104"/>
      <c r="N1125" s="104"/>
      <c r="O1125" s="105"/>
      <c r="P1125" s="45"/>
      <c r="Q1125" s="45"/>
      <c r="R1125" s="45">
        <f t="shared" si="364"/>
        <v>0</v>
      </c>
      <c r="S1125" s="45">
        <f t="shared" si="385"/>
        <v>0</v>
      </c>
      <c r="T1125" s="45">
        <f t="shared" si="385"/>
        <v>0</v>
      </c>
      <c r="U1125" s="45">
        <f t="shared" si="365"/>
        <v>0</v>
      </c>
      <c r="V1125" s="45">
        <f t="shared" si="366"/>
        <v>0</v>
      </c>
      <c r="W1125" s="45">
        <f t="shared" si="367"/>
        <v>0</v>
      </c>
      <c r="X1125" s="45">
        <f t="shared" si="368"/>
        <v>0</v>
      </c>
      <c r="Y1125" s="45">
        <f t="shared" si="369"/>
        <v>0</v>
      </c>
      <c r="Z1125" s="45">
        <f t="shared" si="370"/>
        <v>0</v>
      </c>
      <c r="AA1125" s="45">
        <f t="shared" si="371"/>
        <v>0</v>
      </c>
      <c r="AB1125" s="45">
        <f t="shared" si="372"/>
        <v>0</v>
      </c>
      <c r="AC1125" s="45">
        <f t="shared" si="373"/>
        <v>0</v>
      </c>
      <c r="AD1125" s="45">
        <f t="shared" si="374"/>
        <v>0</v>
      </c>
      <c r="AE1125" s="45">
        <f t="shared" si="375"/>
        <v>0</v>
      </c>
      <c r="AF1125" s="45">
        <f t="shared" si="376"/>
        <v>0</v>
      </c>
      <c r="AG1125" s="45">
        <f t="shared" si="377"/>
        <v>0</v>
      </c>
      <c r="AH1125" s="45">
        <f t="shared" si="378"/>
        <v>0</v>
      </c>
      <c r="AI1125" s="45">
        <f t="shared" si="379"/>
        <v>0</v>
      </c>
      <c r="AJ1125" s="45">
        <f t="shared" si="380"/>
        <v>0</v>
      </c>
      <c r="AK1125" s="45">
        <f t="shared" si="381"/>
        <v>0</v>
      </c>
      <c r="AL1125" s="45">
        <f t="shared" si="382"/>
        <v>0</v>
      </c>
      <c r="AM1125" s="45">
        <f t="shared" si="383"/>
        <v>0</v>
      </c>
      <c r="AN1125" s="45"/>
      <c r="AO1125" s="45"/>
      <c r="AP1125" s="45"/>
      <c r="AQ1125" s="45"/>
      <c r="AR1125" s="45"/>
      <c r="AS1125" s="45"/>
      <c r="AT1125" s="45"/>
      <c r="AU1125" s="45"/>
      <c r="AV1125" s="45"/>
      <c r="AW1125" s="45"/>
      <c r="AX1125" s="45"/>
      <c r="AY1125" s="45"/>
      <c r="AZ1125" s="45"/>
      <c r="BA1125" s="45"/>
      <c r="BB1125" s="45"/>
      <c r="BC1125" s="45"/>
      <c r="BD1125" s="45"/>
      <c r="BE1125" s="45"/>
      <c r="BF1125" s="45"/>
      <c r="BG1125" s="45"/>
      <c r="BH1125" s="45"/>
      <c r="BI1125" s="45"/>
      <c r="BJ1125" s="45"/>
      <c r="BK1125" s="45"/>
    </row>
    <row r="1126" spans="1:63">
      <c r="A1126" s="43"/>
      <c r="B1126" s="43"/>
      <c r="C1126" s="101"/>
      <c r="D1126" s="101"/>
      <c r="E1126" s="101"/>
      <c r="F1126" s="102"/>
      <c r="G1126" s="103"/>
      <c r="H1126" s="102"/>
      <c r="I1126" s="102"/>
      <c r="J1126" s="102"/>
      <c r="K1126" s="102"/>
      <c r="L1126" s="102" t="e">
        <f>IF(J1126="WAT",IF(I1126="PS","Pumped Storage","Hydro"),VLOOKUP(J1126,Instructions!$E$3:$F$42,2,FALSE))</f>
        <v>#N/A</v>
      </c>
      <c r="M1126" s="104"/>
      <c r="N1126" s="104"/>
      <c r="O1126" s="105"/>
      <c r="P1126" s="45"/>
      <c r="Q1126" s="45"/>
      <c r="R1126" s="45">
        <f t="shared" si="364"/>
        <v>0</v>
      </c>
      <c r="S1126" s="45">
        <f t="shared" si="385"/>
        <v>0</v>
      </c>
      <c r="T1126" s="45">
        <f t="shared" si="385"/>
        <v>0</v>
      </c>
      <c r="U1126" s="45">
        <f t="shared" si="365"/>
        <v>0</v>
      </c>
      <c r="V1126" s="45">
        <f t="shared" si="366"/>
        <v>0</v>
      </c>
      <c r="W1126" s="45">
        <f t="shared" si="367"/>
        <v>0</v>
      </c>
      <c r="X1126" s="45">
        <f t="shared" si="368"/>
        <v>0</v>
      </c>
      <c r="Y1126" s="45">
        <f t="shared" si="369"/>
        <v>0</v>
      </c>
      <c r="Z1126" s="45">
        <f t="shared" si="370"/>
        <v>0</v>
      </c>
      <c r="AA1126" s="45">
        <f t="shared" si="371"/>
        <v>0</v>
      </c>
      <c r="AB1126" s="45">
        <f t="shared" si="372"/>
        <v>0</v>
      </c>
      <c r="AC1126" s="45">
        <f t="shared" si="373"/>
        <v>0</v>
      </c>
      <c r="AD1126" s="45">
        <f t="shared" si="374"/>
        <v>0</v>
      </c>
      <c r="AE1126" s="45">
        <f t="shared" si="375"/>
        <v>0</v>
      </c>
      <c r="AF1126" s="45">
        <f t="shared" si="376"/>
        <v>0</v>
      </c>
      <c r="AG1126" s="45">
        <f t="shared" si="377"/>
        <v>0</v>
      </c>
      <c r="AH1126" s="45">
        <f t="shared" si="378"/>
        <v>0</v>
      </c>
      <c r="AI1126" s="45">
        <f t="shared" si="379"/>
        <v>0</v>
      </c>
      <c r="AJ1126" s="45">
        <f t="shared" si="380"/>
        <v>0</v>
      </c>
      <c r="AK1126" s="45">
        <f t="shared" si="381"/>
        <v>0</v>
      </c>
      <c r="AL1126" s="45">
        <f t="shared" si="382"/>
        <v>0</v>
      </c>
      <c r="AM1126" s="45">
        <f t="shared" si="383"/>
        <v>0</v>
      </c>
      <c r="AN1126" s="45"/>
      <c r="AO1126" s="45"/>
      <c r="AP1126" s="45"/>
      <c r="AQ1126" s="45"/>
      <c r="AR1126" s="45"/>
      <c r="AS1126" s="45"/>
      <c r="AT1126" s="45"/>
      <c r="AU1126" s="45"/>
      <c r="AV1126" s="45"/>
      <c r="AW1126" s="45"/>
      <c r="AX1126" s="45"/>
      <c r="AY1126" s="45"/>
      <c r="AZ1126" s="45"/>
      <c r="BA1126" s="45"/>
      <c r="BB1126" s="45"/>
      <c r="BC1126" s="45"/>
      <c r="BD1126" s="45"/>
      <c r="BE1126" s="45"/>
      <c r="BF1126" s="45"/>
      <c r="BG1126" s="45"/>
      <c r="BH1126" s="45"/>
      <c r="BI1126" s="45"/>
      <c r="BJ1126" s="45"/>
      <c r="BK1126" s="45"/>
    </row>
    <row r="1127" spans="1:63">
      <c r="A1127" s="43"/>
      <c r="B1127" s="43"/>
      <c r="C1127" s="101"/>
      <c r="D1127" s="101"/>
      <c r="E1127" s="101"/>
      <c r="F1127" s="102"/>
      <c r="G1127" s="103"/>
      <c r="H1127" s="102"/>
      <c r="I1127" s="102"/>
      <c r="J1127" s="102"/>
      <c r="K1127" s="102"/>
      <c r="L1127" s="102" t="e">
        <f>IF(J1127="WAT",IF(I1127="PS","Pumped Storage","Hydro"),VLOOKUP(J1127,Instructions!$E$3:$F$42,2,FALSE))</f>
        <v>#N/A</v>
      </c>
      <c r="M1127" s="104"/>
      <c r="N1127" s="104"/>
      <c r="O1127" s="105"/>
      <c r="P1127" s="45"/>
      <c r="Q1127" s="45"/>
      <c r="R1127" s="45">
        <f t="shared" si="364"/>
        <v>0</v>
      </c>
      <c r="S1127" s="45">
        <f t="shared" si="385"/>
        <v>0</v>
      </c>
      <c r="T1127" s="45">
        <f t="shared" si="385"/>
        <v>0</v>
      </c>
      <c r="U1127" s="45">
        <f t="shared" si="365"/>
        <v>0</v>
      </c>
      <c r="V1127" s="45">
        <f t="shared" si="366"/>
        <v>0</v>
      </c>
      <c r="W1127" s="45">
        <f t="shared" si="367"/>
        <v>0</v>
      </c>
      <c r="X1127" s="45">
        <f t="shared" si="368"/>
        <v>0</v>
      </c>
      <c r="Y1127" s="45">
        <f t="shared" si="369"/>
        <v>0</v>
      </c>
      <c r="Z1127" s="45">
        <f t="shared" si="370"/>
        <v>0</v>
      </c>
      <c r="AA1127" s="45">
        <f t="shared" si="371"/>
        <v>0</v>
      </c>
      <c r="AB1127" s="45">
        <f t="shared" si="372"/>
        <v>0</v>
      </c>
      <c r="AC1127" s="45">
        <f t="shared" si="373"/>
        <v>0</v>
      </c>
      <c r="AD1127" s="45">
        <f t="shared" si="374"/>
        <v>0</v>
      </c>
      <c r="AE1127" s="45">
        <f t="shared" si="375"/>
        <v>0</v>
      </c>
      <c r="AF1127" s="45">
        <f t="shared" si="376"/>
        <v>0</v>
      </c>
      <c r="AG1127" s="45">
        <f t="shared" si="377"/>
        <v>0</v>
      </c>
      <c r="AH1127" s="45">
        <f t="shared" si="378"/>
        <v>0</v>
      </c>
      <c r="AI1127" s="45">
        <f t="shared" si="379"/>
        <v>0</v>
      </c>
      <c r="AJ1127" s="45">
        <f t="shared" si="380"/>
        <v>0</v>
      </c>
      <c r="AK1127" s="45">
        <f t="shared" si="381"/>
        <v>0</v>
      </c>
      <c r="AL1127" s="45">
        <f t="shared" si="382"/>
        <v>0</v>
      </c>
      <c r="AM1127" s="45">
        <f t="shared" si="383"/>
        <v>0</v>
      </c>
      <c r="AN1127" s="45"/>
      <c r="AO1127" s="45"/>
      <c r="AP1127" s="45"/>
      <c r="AQ1127" s="45"/>
      <c r="AR1127" s="45"/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/>
      <c r="BD1127" s="45"/>
      <c r="BE1127" s="45"/>
      <c r="BF1127" s="45"/>
      <c r="BG1127" s="45"/>
      <c r="BH1127" s="45"/>
      <c r="BI1127" s="45"/>
      <c r="BJ1127" s="45"/>
      <c r="BK1127" s="45"/>
    </row>
    <row r="1128" spans="1:63">
      <c r="A1128" s="43"/>
      <c r="B1128" s="43"/>
      <c r="C1128" s="101"/>
      <c r="D1128" s="101"/>
      <c r="E1128" s="101"/>
      <c r="F1128" s="102"/>
      <c r="G1128" s="103"/>
      <c r="H1128" s="102"/>
      <c r="I1128" s="102"/>
      <c r="J1128" s="102"/>
      <c r="K1128" s="102"/>
      <c r="L1128" s="102" t="e">
        <f>IF(J1128="WAT",IF(I1128="PS","Pumped Storage","Hydro"),VLOOKUP(J1128,Instructions!$E$3:$F$42,2,FALSE))</f>
        <v>#N/A</v>
      </c>
      <c r="M1128" s="104"/>
      <c r="N1128" s="104"/>
      <c r="O1128" s="105"/>
      <c r="P1128" s="45"/>
      <c r="Q1128" s="45"/>
      <c r="R1128" s="45">
        <f t="shared" si="364"/>
        <v>0</v>
      </c>
      <c r="S1128" s="45">
        <f t="shared" si="385"/>
        <v>0</v>
      </c>
      <c r="T1128" s="45">
        <f t="shared" si="385"/>
        <v>0</v>
      </c>
      <c r="U1128" s="45">
        <f t="shared" si="365"/>
        <v>0</v>
      </c>
      <c r="V1128" s="45">
        <f t="shared" si="366"/>
        <v>0</v>
      </c>
      <c r="W1128" s="45">
        <f t="shared" si="367"/>
        <v>0</v>
      </c>
      <c r="X1128" s="45">
        <f t="shared" si="368"/>
        <v>0</v>
      </c>
      <c r="Y1128" s="45">
        <f t="shared" si="369"/>
        <v>0</v>
      </c>
      <c r="Z1128" s="45">
        <f t="shared" si="370"/>
        <v>0</v>
      </c>
      <c r="AA1128" s="45">
        <f t="shared" si="371"/>
        <v>0</v>
      </c>
      <c r="AB1128" s="45">
        <f t="shared" si="372"/>
        <v>0</v>
      </c>
      <c r="AC1128" s="45">
        <f t="shared" si="373"/>
        <v>0</v>
      </c>
      <c r="AD1128" s="45">
        <f t="shared" si="374"/>
        <v>0</v>
      </c>
      <c r="AE1128" s="45">
        <f t="shared" si="375"/>
        <v>0</v>
      </c>
      <c r="AF1128" s="45">
        <f t="shared" si="376"/>
        <v>0</v>
      </c>
      <c r="AG1128" s="45">
        <f t="shared" si="377"/>
        <v>0</v>
      </c>
      <c r="AH1128" s="45">
        <f t="shared" si="378"/>
        <v>0</v>
      </c>
      <c r="AI1128" s="45">
        <f t="shared" si="379"/>
        <v>0</v>
      </c>
      <c r="AJ1128" s="45">
        <f t="shared" si="380"/>
        <v>0</v>
      </c>
      <c r="AK1128" s="45">
        <f t="shared" si="381"/>
        <v>0</v>
      </c>
      <c r="AL1128" s="45">
        <f t="shared" si="382"/>
        <v>0</v>
      </c>
      <c r="AM1128" s="45">
        <f t="shared" si="383"/>
        <v>0</v>
      </c>
      <c r="AN1128" s="45"/>
      <c r="AO1128" s="45"/>
      <c r="AP1128" s="45"/>
      <c r="AQ1128" s="45"/>
      <c r="AR1128" s="45"/>
      <c r="AS1128" s="45"/>
      <c r="AT1128" s="45"/>
      <c r="AU1128" s="45"/>
      <c r="AV1128" s="45"/>
      <c r="AW1128" s="45"/>
      <c r="AX1128" s="45"/>
      <c r="AY1128" s="45"/>
      <c r="AZ1128" s="45"/>
      <c r="BA1128" s="45"/>
      <c r="BB1128" s="45"/>
      <c r="BC1128" s="45"/>
      <c r="BD1128" s="45"/>
      <c r="BE1128" s="45"/>
      <c r="BF1128" s="45"/>
      <c r="BG1128" s="45"/>
      <c r="BH1128" s="45"/>
      <c r="BI1128" s="45"/>
      <c r="BJ1128" s="45"/>
      <c r="BK1128" s="45"/>
    </row>
    <row r="1129" spans="1:63">
      <c r="A1129" s="43"/>
      <c r="B1129" s="43"/>
      <c r="C1129" s="101"/>
      <c r="D1129" s="101"/>
      <c r="E1129" s="101"/>
      <c r="F1129" s="102"/>
      <c r="G1129" s="103"/>
      <c r="H1129" s="102"/>
      <c r="I1129" s="102"/>
      <c r="J1129" s="102"/>
      <c r="K1129" s="102"/>
      <c r="L1129" s="102" t="e">
        <f>IF(J1129="WAT",IF(I1129="PS","Pumped Storage","Hydro"),VLOOKUP(J1129,Instructions!$E$3:$F$42,2,FALSE))</f>
        <v>#N/A</v>
      </c>
      <c r="M1129" s="104"/>
      <c r="N1129" s="104"/>
      <c r="O1129" s="105"/>
      <c r="P1129" s="45"/>
      <c r="Q1129" s="45"/>
      <c r="R1129" s="45">
        <f t="shared" si="364"/>
        <v>0</v>
      </c>
      <c r="S1129" s="45">
        <f t="shared" si="385"/>
        <v>0</v>
      </c>
      <c r="T1129" s="45">
        <f t="shared" si="385"/>
        <v>0</v>
      </c>
      <c r="U1129" s="45">
        <f t="shared" si="365"/>
        <v>0</v>
      </c>
      <c r="V1129" s="45">
        <f t="shared" si="366"/>
        <v>0</v>
      </c>
      <c r="W1129" s="45">
        <f t="shared" si="367"/>
        <v>0</v>
      </c>
      <c r="X1129" s="45">
        <f t="shared" si="368"/>
        <v>0</v>
      </c>
      <c r="Y1129" s="45">
        <f t="shared" si="369"/>
        <v>0</v>
      </c>
      <c r="Z1129" s="45">
        <f t="shared" si="370"/>
        <v>0</v>
      </c>
      <c r="AA1129" s="45">
        <f t="shared" si="371"/>
        <v>0</v>
      </c>
      <c r="AB1129" s="45">
        <f t="shared" si="372"/>
        <v>0</v>
      </c>
      <c r="AC1129" s="45">
        <f t="shared" si="373"/>
        <v>0</v>
      </c>
      <c r="AD1129" s="45">
        <f t="shared" si="374"/>
        <v>0</v>
      </c>
      <c r="AE1129" s="45">
        <f t="shared" si="375"/>
        <v>0</v>
      </c>
      <c r="AF1129" s="45">
        <f t="shared" si="376"/>
        <v>0</v>
      </c>
      <c r="AG1129" s="45">
        <f t="shared" si="377"/>
        <v>0</v>
      </c>
      <c r="AH1129" s="45">
        <f t="shared" si="378"/>
        <v>0</v>
      </c>
      <c r="AI1129" s="45">
        <f t="shared" si="379"/>
        <v>0</v>
      </c>
      <c r="AJ1129" s="45">
        <f t="shared" si="380"/>
        <v>0</v>
      </c>
      <c r="AK1129" s="45">
        <f t="shared" si="381"/>
        <v>0</v>
      </c>
      <c r="AL1129" s="45">
        <f t="shared" si="382"/>
        <v>0</v>
      </c>
      <c r="AM1129" s="45">
        <f t="shared" si="383"/>
        <v>0</v>
      </c>
      <c r="AN1129" s="45"/>
      <c r="AO1129" s="45"/>
      <c r="AP1129" s="45"/>
      <c r="AQ1129" s="45"/>
      <c r="AR1129" s="45"/>
      <c r="AS1129" s="45"/>
      <c r="AT1129" s="45"/>
      <c r="AU1129" s="45"/>
      <c r="AV1129" s="45"/>
      <c r="AW1129" s="45"/>
      <c r="AX1129" s="45"/>
      <c r="AY1129" s="45"/>
      <c r="AZ1129" s="45"/>
      <c r="BA1129" s="45"/>
      <c r="BB1129" s="45"/>
      <c r="BC1129" s="45"/>
      <c r="BD1129" s="45"/>
      <c r="BE1129" s="45"/>
      <c r="BF1129" s="45"/>
      <c r="BG1129" s="45"/>
      <c r="BH1129" s="45"/>
      <c r="BI1129" s="45"/>
      <c r="BJ1129" s="45"/>
      <c r="BK1129" s="45"/>
    </row>
    <row r="1130" spans="1:63">
      <c r="A1130" s="43"/>
      <c r="B1130" s="43"/>
      <c r="C1130" s="101"/>
      <c r="D1130" s="101"/>
      <c r="E1130" s="101"/>
      <c r="F1130" s="102"/>
      <c r="G1130" s="103"/>
      <c r="H1130" s="102"/>
      <c r="I1130" s="102"/>
      <c r="J1130" s="102"/>
      <c r="K1130" s="102"/>
      <c r="L1130" s="102" t="e">
        <f>IF(J1130="WAT",IF(I1130="PS","Pumped Storage","Hydro"),VLOOKUP(J1130,Instructions!$E$3:$F$42,2,FALSE))</f>
        <v>#N/A</v>
      </c>
      <c r="M1130" s="104"/>
      <c r="N1130" s="104"/>
      <c r="O1130" s="105"/>
      <c r="P1130" s="45"/>
      <c r="Q1130" s="45"/>
      <c r="R1130" s="45">
        <f t="shared" si="364"/>
        <v>0</v>
      </c>
      <c r="S1130" s="45">
        <f t="shared" si="385"/>
        <v>0</v>
      </c>
      <c r="T1130" s="45">
        <f t="shared" si="385"/>
        <v>0</v>
      </c>
      <c r="U1130" s="45">
        <f t="shared" si="365"/>
        <v>0</v>
      </c>
      <c r="V1130" s="45">
        <f t="shared" si="366"/>
        <v>0</v>
      </c>
      <c r="W1130" s="45">
        <f t="shared" si="367"/>
        <v>0</v>
      </c>
      <c r="X1130" s="45">
        <f t="shared" si="368"/>
        <v>0</v>
      </c>
      <c r="Y1130" s="45">
        <f t="shared" si="369"/>
        <v>0</v>
      </c>
      <c r="Z1130" s="45">
        <f t="shared" si="370"/>
        <v>0</v>
      </c>
      <c r="AA1130" s="45">
        <f t="shared" si="371"/>
        <v>0</v>
      </c>
      <c r="AB1130" s="45">
        <f t="shared" si="372"/>
        <v>0</v>
      </c>
      <c r="AC1130" s="45">
        <f t="shared" si="373"/>
        <v>0</v>
      </c>
      <c r="AD1130" s="45">
        <f t="shared" si="374"/>
        <v>0</v>
      </c>
      <c r="AE1130" s="45">
        <f t="shared" si="375"/>
        <v>0</v>
      </c>
      <c r="AF1130" s="45">
        <f t="shared" si="376"/>
        <v>0</v>
      </c>
      <c r="AG1130" s="45">
        <f t="shared" si="377"/>
        <v>0</v>
      </c>
      <c r="AH1130" s="45">
        <f t="shared" si="378"/>
        <v>0</v>
      </c>
      <c r="AI1130" s="45">
        <f t="shared" si="379"/>
        <v>0</v>
      </c>
      <c r="AJ1130" s="45">
        <f t="shared" si="380"/>
        <v>0</v>
      </c>
      <c r="AK1130" s="45">
        <f t="shared" si="381"/>
        <v>0</v>
      </c>
      <c r="AL1130" s="45">
        <f t="shared" si="382"/>
        <v>0</v>
      </c>
      <c r="AM1130" s="45">
        <f t="shared" si="383"/>
        <v>0</v>
      </c>
      <c r="AN1130" s="45"/>
      <c r="AO1130" s="45"/>
      <c r="AP1130" s="45"/>
      <c r="AQ1130" s="45"/>
      <c r="AR1130" s="45"/>
      <c r="AS1130" s="45"/>
      <c r="AT1130" s="45"/>
      <c r="AU1130" s="45"/>
      <c r="AV1130" s="45"/>
      <c r="AW1130" s="45"/>
      <c r="AX1130" s="45"/>
      <c r="AY1130" s="45"/>
      <c r="AZ1130" s="45"/>
      <c r="BA1130" s="45"/>
      <c r="BB1130" s="45"/>
      <c r="BC1130" s="45"/>
      <c r="BD1130" s="45"/>
      <c r="BE1130" s="45"/>
      <c r="BF1130" s="45"/>
      <c r="BG1130" s="45"/>
      <c r="BH1130" s="45"/>
      <c r="BI1130" s="45"/>
      <c r="BJ1130" s="45"/>
      <c r="BK1130" s="45"/>
    </row>
    <row r="1131" spans="1:63">
      <c r="A1131" s="43"/>
      <c r="B1131" s="43"/>
      <c r="C1131" s="101"/>
      <c r="D1131" s="101"/>
      <c r="E1131" s="101"/>
      <c r="F1131" s="102"/>
      <c r="G1131" s="103"/>
      <c r="H1131" s="102"/>
      <c r="I1131" s="102"/>
      <c r="J1131" s="102"/>
      <c r="K1131" s="102"/>
      <c r="L1131" s="102" t="e">
        <f>IF(J1131="WAT",IF(I1131="PS","Pumped Storage","Hydro"),VLOOKUP(J1131,Instructions!$E$3:$F$42,2,FALSE))</f>
        <v>#N/A</v>
      </c>
      <c r="M1131" s="104"/>
      <c r="N1131" s="104"/>
      <c r="O1131" s="105"/>
      <c r="P1131" s="45"/>
      <c r="Q1131" s="45"/>
      <c r="R1131" s="45">
        <f t="shared" si="364"/>
        <v>0</v>
      </c>
      <c r="S1131" s="45">
        <f t="shared" si="385"/>
        <v>0</v>
      </c>
      <c r="T1131" s="45">
        <f t="shared" si="385"/>
        <v>0</v>
      </c>
      <c r="U1131" s="45">
        <f t="shared" si="365"/>
        <v>0</v>
      </c>
      <c r="V1131" s="45">
        <f t="shared" si="366"/>
        <v>0</v>
      </c>
      <c r="W1131" s="45">
        <f t="shared" si="367"/>
        <v>0</v>
      </c>
      <c r="X1131" s="45">
        <f t="shared" si="368"/>
        <v>0</v>
      </c>
      <c r="Y1131" s="45">
        <f t="shared" si="369"/>
        <v>0</v>
      </c>
      <c r="Z1131" s="45">
        <f t="shared" si="370"/>
        <v>0</v>
      </c>
      <c r="AA1131" s="45">
        <f t="shared" si="371"/>
        <v>0</v>
      </c>
      <c r="AB1131" s="45">
        <f t="shared" si="372"/>
        <v>0</v>
      </c>
      <c r="AC1131" s="45">
        <f t="shared" si="373"/>
        <v>0</v>
      </c>
      <c r="AD1131" s="45">
        <f t="shared" si="374"/>
        <v>0</v>
      </c>
      <c r="AE1131" s="45">
        <f t="shared" si="375"/>
        <v>0</v>
      </c>
      <c r="AF1131" s="45">
        <f t="shared" si="376"/>
        <v>0</v>
      </c>
      <c r="AG1131" s="45">
        <f t="shared" si="377"/>
        <v>0</v>
      </c>
      <c r="AH1131" s="45">
        <f t="shared" si="378"/>
        <v>0</v>
      </c>
      <c r="AI1131" s="45">
        <f t="shared" si="379"/>
        <v>0</v>
      </c>
      <c r="AJ1131" s="45">
        <f t="shared" si="380"/>
        <v>0</v>
      </c>
      <c r="AK1131" s="45">
        <f t="shared" si="381"/>
        <v>0</v>
      </c>
      <c r="AL1131" s="45">
        <f t="shared" si="382"/>
        <v>0</v>
      </c>
      <c r="AM1131" s="45">
        <f t="shared" si="383"/>
        <v>0</v>
      </c>
      <c r="AN1131" s="45"/>
      <c r="AO1131" s="45"/>
      <c r="AP1131" s="45"/>
      <c r="AQ1131" s="45"/>
      <c r="AR1131" s="45"/>
      <c r="AS1131" s="45"/>
      <c r="AT1131" s="45"/>
      <c r="AU1131" s="45"/>
      <c r="AV1131" s="45"/>
      <c r="AW1131" s="45"/>
      <c r="AX1131" s="45"/>
      <c r="AY1131" s="45"/>
      <c r="AZ1131" s="45"/>
      <c r="BA1131" s="45"/>
      <c r="BB1131" s="45"/>
      <c r="BC1131" s="45"/>
      <c r="BD1131" s="45"/>
      <c r="BE1131" s="45"/>
      <c r="BF1131" s="45"/>
      <c r="BG1131" s="45"/>
      <c r="BH1131" s="45"/>
      <c r="BI1131" s="45"/>
      <c r="BJ1131" s="45"/>
      <c r="BK1131" s="45"/>
    </row>
    <row r="1132" spans="1:63">
      <c r="A1132" s="43"/>
      <c r="B1132" s="43"/>
      <c r="C1132" s="101"/>
      <c r="D1132" s="101"/>
      <c r="E1132" s="101"/>
      <c r="F1132" s="102"/>
      <c r="G1132" s="103"/>
      <c r="H1132" s="102"/>
      <c r="I1132" s="102"/>
      <c r="J1132" s="102"/>
      <c r="K1132" s="102"/>
      <c r="L1132" s="102" t="e">
        <f>IF(J1132="WAT",IF(I1132="PS","Pumped Storage","Hydro"),VLOOKUP(J1132,Instructions!$E$3:$F$42,2,FALSE))</f>
        <v>#N/A</v>
      </c>
      <c r="M1132" s="104"/>
      <c r="N1132" s="104"/>
      <c r="O1132" s="105"/>
      <c r="P1132" s="45"/>
      <c r="Q1132" s="45"/>
      <c r="R1132" s="45">
        <f t="shared" si="364"/>
        <v>0</v>
      </c>
      <c r="S1132" s="45">
        <f t="shared" si="385"/>
        <v>0</v>
      </c>
      <c r="T1132" s="45">
        <f t="shared" si="385"/>
        <v>0</v>
      </c>
      <c r="U1132" s="45">
        <f t="shared" si="365"/>
        <v>0</v>
      </c>
      <c r="V1132" s="45">
        <f t="shared" si="366"/>
        <v>0</v>
      </c>
      <c r="W1132" s="45">
        <f t="shared" si="367"/>
        <v>0</v>
      </c>
      <c r="X1132" s="45">
        <f t="shared" si="368"/>
        <v>0</v>
      </c>
      <c r="Y1132" s="45">
        <f t="shared" si="369"/>
        <v>0</v>
      </c>
      <c r="Z1132" s="45">
        <f t="shared" si="370"/>
        <v>0</v>
      </c>
      <c r="AA1132" s="45">
        <f t="shared" si="371"/>
        <v>0</v>
      </c>
      <c r="AB1132" s="45">
        <f t="shared" si="372"/>
        <v>0</v>
      </c>
      <c r="AC1132" s="45">
        <f t="shared" si="373"/>
        <v>0</v>
      </c>
      <c r="AD1132" s="45">
        <f t="shared" si="374"/>
        <v>0</v>
      </c>
      <c r="AE1132" s="45">
        <f t="shared" si="375"/>
        <v>0</v>
      </c>
      <c r="AF1132" s="45">
        <f t="shared" si="376"/>
        <v>0</v>
      </c>
      <c r="AG1132" s="45">
        <f t="shared" si="377"/>
        <v>0</v>
      </c>
      <c r="AH1132" s="45">
        <f t="shared" si="378"/>
        <v>0</v>
      </c>
      <c r="AI1132" s="45">
        <f t="shared" si="379"/>
        <v>0</v>
      </c>
      <c r="AJ1132" s="45">
        <f t="shared" si="380"/>
        <v>0</v>
      </c>
      <c r="AK1132" s="45">
        <f t="shared" si="381"/>
        <v>0</v>
      </c>
      <c r="AL1132" s="45">
        <f t="shared" si="382"/>
        <v>0</v>
      </c>
      <c r="AM1132" s="45">
        <f t="shared" si="383"/>
        <v>0</v>
      </c>
      <c r="AN1132" s="45"/>
      <c r="AO1132" s="45"/>
      <c r="AP1132" s="45"/>
      <c r="AQ1132" s="45"/>
      <c r="AR1132" s="45"/>
      <c r="AS1132" s="45"/>
      <c r="AT1132" s="45"/>
      <c r="AU1132" s="45"/>
      <c r="AV1132" s="45"/>
      <c r="AW1132" s="45"/>
      <c r="AX1132" s="45"/>
      <c r="AY1132" s="45"/>
      <c r="AZ1132" s="45"/>
      <c r="BA1132" s="45"/>
      <c r="BB1132" s="45"/>
      <c r="BC1132" s="45"/>
      <c r="BD1132" s="45"/>
      <c r="BE1132" s="45"/>
      <c r="BF1132" s="45"/>
      <c r="BG1132" s="45"/>
      <c r="BH1132" s="45"/>
      <c r="BI1132" s="45"/>
      <c r="BJ1132" s="45"/>
      <c r="BK1132" s="45"/>
    </row>
    <row r="1133" spans="1:63">
      <c r="A1133" s="43"/>
      <c r="B1133" s="43"/>
      <c r="C1133" s="101"/>
      <c r="D1133" s="101"/>
      <c r="E1133" s="101"/>
      <c r="F1133" s="102"/>
      <c r="G1133" s="103"/>
      <c r="H1133" s="102"/>
      <c r="I1133" s="102"/>
      <c r="J1133" s="102"/>
      <c r="K1133" s="102"/>
      <c r="L1133" s="102" t="e">
        <f>IF(J1133="WAT",IF(I1133="PS","Pumped Storage","Hydro"),VLOOKUP(J1133,Instructions!$E$3:$F$42,2,FALSE))</f>
        <v>#N/A</v>
      </c>
      <c r="M1133" s="104"/>
      <c r="N1133" s="104"/>
      <c r="O1133" s="105"/>
      <c r="P1133" s="45"/>
      <c r="Q1133" s="45"/>
      <c r="R1133" s="45">
        <f t="shared" si="364"/>
        <v>0</v>
      </c>
      <c r="S1133" s="45">
        <f t="shared" si="385"/>
        <v>0</v>
      </c>
      <c r="T1133" s="45">
        <f t="shared" si="385"/>
        <v>0</v>
      </c>
      <c r="U1133" s="45">
        <f t="shared" si="365"/>
        <v>0</v>
      </c>
      <c r="V1133" s="45">
        <f t="shared" si="366"/>
        <v>0</v>
      </c>
      <c r="W1133" s="45">
        <f t="shared" si="367"/>
        <v>0</v>
      </c>
      <c r="X1133" s="45">
        <f t="shared" si="368"/>
        <v>0</v>
      </c>
      <c r="Y1133" s="45">
        <f t="shared" si="369"/>
        <v>0</v>
      </c>
      <c r="Z1133" s="45">
        <f t="shared" si="370"/>
        <v>0</v>
      </c>
      <c r="AA1133" s="45">
        <f t="shared" si="371"/>
        <v>0</v>
      </c>
      <c r="AB1133" s="45">
        <f t="shared" si="372"/>
        <v>0</v>
      </c>
      <c r="AC1133" s="45">
        <f t="shared" si="373"/>
        <v>0</v>
      </c>
      <c r="AD1133" s="45">
        <f t="shared" si="374"/>
        <v>0</v>
      </c>
      <c r="AE1133" s="45">
        <f t="shared" si="375"/>
        <v>0</v>
      </c>
      <c r="AF1133" s="45">
        <f t="shared" si="376"/>
        <v>0</v>
      </c>
      <c r="AG1133" s="45">
        <f t="shared" si="377"/>
        <v>0</v>
      </c>
      <c r="AH1133" s="45">
        <f t="shared" si="378"/>
        <v>0</v>
      </c>
      <c r="AI1133" s="45">
        <f t="shared" si="379"/>
        <v>0</v>
      </c>
      <c r="AJ1133" s="45">
        <f t="shared" si="380"/>
        <v>0</v>
      </c>
      <c r="AK1133" s="45">
        <f t="shared" si="381"/>
        <v>0</v>
      </c>
      <c r="AL1133" s="45">
        <f t="shared" si="382"/>
        <v>0</v>
      </c>
      <c r="AM1133" s="45">
        <f t="shared" si="383"/>
        <v>0</v>
      </c>
      <c r="AN1133" s="45"/>
      <c r="AO1133" s="45"/>
      <c r="AP1133" s="45"/>
      <c r="AQ1133" s="45"/>
      <c r="AR1133" s="45"/>
      <c r="AS1133" s="45"/>
      <c r="AT1133" s="45"/>
      <c r="AU1133" s="45"/>
      <c r="AV1133" s="45"/>
      <c r="AW1133" s="45"/>
      <c r="AX1133" s="45"/>
      <c r="AY1133" s="45"/>
      <c r="AZ1133" s="45"/>
      <c r="BA1133" s="45"/>
      <c r="BB1133" s="45"/>
      <c r="BC1133" s="45"/>
      <c r="BD1133" s="45"/>
      <c r="BE1133" s="45"/>
      <c r="BF1133" s="45"/>
      <c r="BG1133" s="45"/>
      <c r="BH1133" s="45"/>
      <c r="BI1133" s="45"/>
      <c r="BJ1133" s="45"/>
      <c r="BK1133" s="45"/>
    </row>
    <row r="1134" spans="1:63">
      <c r="A1134" s="43"/>
      <c r="B1134" s="43"/>
      <c r="C1134" s="101"/>
      <c r="D1134" s="101"/>
      <c r="E1134" s="101"/>
      <c r="F1134" s="102"/>
      <c r="G1134" s="103"/>
      <c r="H1134" s="102"/>
      <c r="I1134" s="102"/>
      <c r="J1134" s="102"/>
      <c r="K1134" s="102"/>
      <c r="L1134" s="102" t="e">
        <f>IF(J1134="WAT",IF(I1134="PS","Pumped Storage","Hydro"),VLOOKUP(J1134,Instructions!$E$3:$F$42,2,FALSE))</f>
        <v>#N/A</v>
      </c>
      <c r="M1134" s="104"/>
      <c r="N1134" s="104"/>
      <c r="O1134" s="105"/>
      <c r="P1134" s="45"/>
      <c r="Q1134" s="45"/>
      <c r="R1134" s="45">
        <f t="shared" si="364"/>
        <v>0</v>
      </c>
      <c r="S1134" s="45">
        <f t="shared" si="385"/>
        <v>0</v>
      </c>
      <c r="T1134" s="45">
        <f t="shared" si="385"/>
        <v>0</v>
      </c>
      <c r="U1134" s="45">
        <f t="shared" si="365"/>
        <v>0</v>
      </c>
      <c r="V1134" s="45">
        <f t="shared" si="366"/>
        <v>0</v>
      </c>
      <c r="W1134" s="45">
        <f t="shared" si="367"/>
        <v>0</v>
      </c>
      <c r="X1134" s="45">
        <f t="shared" si="368"/>
        <v>0</v>
      </c>
      <c r="Y1134" s="45">
        <f t="shared" si="369"/>
        <v>0</v>
      </c>
      <c r="Z1134" s="45">
        <f t="shared" si="370"/>
        <v>0</v>
      </c>
      <c r="AA1134" s="45">
        <f t="shared" si="371"/>
        <v>0</v>
      </c>
      <c r="AB1134" s="45">
        <f t="shared" si="372"/>
        <v>0</v>
      </c>
      <c r="AC1134" s="45">
        <f t="shared" si="373"/>
        <v>0</v>
      </c>
      <c r="AD1134" s="45">
        <f t="shared" si="374"/>
        <v>0</v>
      </c>
      <c r="AE1134" s="45">
        <f t="shared" si="375"/>
        <v>0</v>
      </c>
      <c r="AF1134" s="45">
        <f t="shared" si="376"/>
        <v>0</v>
      </c>
      <c r="AG1134" s="45">
        <f t="shared" si="377"/>
        <v>0</v>
      </c>
      <c r="AH1134" s="45">
        <f t="shared" si="378"/>
        <v>0</v>
      </c>
      <c r="AI1134" s="45">
        <f t="shared" si="379"/>
        <v>0</v>
      </c>
      <c r="AJ1134" s="45">
        <f t="shared" si="380"/>
        <v>0</v>
      </c>
      <c r="AK1134" s="45">
        <f t="shared" si="381"/>
        <v>0</v>
      </c>
      <c r="AL1134" s="45">
        <f t="shared" si="382"/>
        <v>0</v>
      </c>
      <c r="AM1134" s="45">
        <f t="shared" si="383"/>
        <v>0</v>
      </c>
      <c r="AN1134" s="45"/>
      <c r="AO1134" s="45"/>
      <c r="AP1134" s="45"/>
      <c r="AQ1134" s="45"/>
      <c r="AR1134" s="45"/>
      <c r="AS1134" s="45"/>
      <c r="AT1134" s="45"/>
      <c r="AU1134" s="45"/>
      <c r="AV1134" s="45"/>
      <c r="AW1134" s="45"/>
      <c r="AX1134" s="45"/>
      <c r="AY1134" s="45"/>
      <c r="AZ1134" s="45"/>
      <c r="BA1134" s="45"/>
      <c r="BB1134" s="45"/>
      <c r="BC1134" s="45"/>
      <c r="BD1134" s="45"/>
      <c r="BE1134" s="45"/>
      <c r="BF1134" s="45"/>
      <c r="BG1134" s="45"/>
      <c r="BH1134" s="45"/>
      <c r="BI1134" s="45"/>
      <c r="BJ1134" s="45"/>
      <c r="BK1134" s="45"/>
    </row>
    <row r="1135" spans="1:63">
      <c r="A1135" s="43"/>
      <c r="B1135" s="43"/>
      <c r="C1135" s="101"/>
      <c r="D1135" s="101"/>
      <c r="E1135" s="101"/>
      <c r="F1135" s="102"/>
      <c r="G1135" s="103"/>
      <c r="H1135" s="102"/>
      <c r="I1135" s="102"/>
      <c r="J1135" s="102"/>
      <c r="K1135" s="102"/>
      <c r="L1135" s="102" t="e">
        <f>IF(J1135="WAT",IF(I1135="PS","Pumped Storage","Hydro"),VLOOKUP(J1135,Instructions!$E$3:$F$42,2,FALSE))</f>
        <v>#N/A</v>
      </c>
      <c r="M1135" s="104"/>
      <c r="N1135" s="104"/>
      <c r="O1135" s="105"/>
      <c r="P1135" s="45"/>
      <c r="Q1135" s="45"/>
      <c r="R1135" s="45">
        <f t="shared" si="364"/>
        <v>0</v>
      </c>
      <c r="S1135" s="45">
        <f t="shared" si="385"/>
        <v>0</v>
      </c>
      <c r="T1135" s="45">
        <f t="shared" si="385"/>
        <v>0</v>
      </c>
      <c r="U1135" s="45">
        <f t="shared" si="365"/>
        <v>0</v>
      </c>
      <c r="V1135" s="45">
        <f t="shared" si="366"/>
        <v>0</v>
      </c>
      <c r="W1135" s="45">
        <f t="shared" si="367"/>
        <v>0</v>
      </c>
      <c r="X1135" s="45">
        <f t="shared" si="368"/>
        <v>0</v>
      </c>
      <c r="Y1135" s="45">
        <f t="shared" si="369"/>
        <v>0</v>
      </c>
      <c r="Z1135" s="45">
        <f t="shared" si="370"/>
        <v>0</v>
      </c>
      <c r="AA1135" s="45">
        <f t="shared" si="371"/>
        <v>0</v>
      </c>
      <c r="AB1135" s="45">
        <f t="shared" si="372"/>
        <v>0</v>
      </c>
      <c r="AC1135" s="45">
        <f t="shared" si="373"/>
        <v>0</v>
      </c>
      <c r="AD1135" s="45">
        <f t="shared" si="374"/>
        <v>0</v>
      </c>
      <c r="AE1135" s="45">
        <f t="shared" si="375"/>
        <v>0</v>
      </c>
      <c r="AF1135" s="45">
        <f t="shared" si="376"/>
        <v>0</v>
      </c>
      <c r="AG1135" s="45">
        <f t="shared" si="377"/>
        <v>0</v>
      </c>
      <c r="AH1135" s="45">
        <f t="shared" si="378"/>
        <v>0</v>
      </c>
      <c r="AI1135" s="45">
        <f t="shared" si="379"/>
        <v>0</v>
      </c>
      <c r="AJ1135" s="45">
        <f t="shared" si="380"/>
        <v>0</v>
      </c>
      <c r="AK1135" s="45">
        <f t="shared" si="381"/>
        <v>0</v>
      </c>
      <c r="AL1135" s="45">
        <f t="shared" si="382"/>
        <v>0</v>
      </c>
      <c r="AM1135" s="45">
        <f t="shared" si="383"/>
        <v>0</v>
      </c>
      <c r="AN1135" s="45"/>
      <c r="AO1135" s="45"/>
      <c r="AP1135" s="45"/>
      <c r="AQ1135" s="45"/>
      <c r="AR1135" s="45"/>
      <c r="AS1135" s="45"/>
      <c r="AT1135" s="45"/>
      <c r="AU1135" s="45"/>
      <c r="AV1135" s="45"/>
      <c r="AW1135" s="45"/>
      <c r="AX1135" s="45"/>
      <c r="AY1135" s="45"/>
      <c r="AZ1135" s="45"/>
      <c r="BA1135" s="45"/>
      <c r="BB1135" s="45"/>
      <c r="BC1135" s="45"/>
      <c r="BD1135" s="45"/>
      <c r="BE1135" s="45"/>
      <c r="BF1135" s="45"/>
      <c r="BG1135" s="45"/>
      <c r="BH1135" s="45"/>
      <c r="BI1135" s="45"/>
      <c r="BJ1135" s="45"/>
      <c r="BK1135" s="45"/>
    </row>
    <row r="1136" spans="1:63">
      <c r="A1136" s="43"/>
      <c r="B1136" s="43"/>
      <c r="C1136" s="101"/>
      <c r="D1136" s="101"/>
      <c r="E1136" s="101"/>
      <c r="F1136" s="102"/>
      <c r="G1136" s="103"/>
      <c r="H1136" s="102"/>
      <c r="I1136" s="102"/>
      <c r="J1136" s="102"/>
      <c r="K1136" s="102"/>
      <c r="L1136" s="102" t="e">
        <f>IF(J1136="WAT",IF(I1136="PS","Pumped Storage","Hydro"),VLOOKUP(J1136,Instructions!$E$3:$F$42,2,FALSE))</f>
        <v>#N/A</v>
      </c>
      <c r="M1136" s="104"/>
      <c r="N1136" s="104"/>
      <c r="O1136" s="105"/>
      <c r="P1136" s="45"/>
      <c r="Q1136" s="45"/>
      <c r="R1136" s="45">
        <f t="shared" si="364"/>
        <v>0</v>
      </c>
      <c r="S1136" s="45">
        <f t="shared" si="385"/>
        <v>0</v>
      </c>
      <c r="T1136" s="45">
        <f t="shared" si="385"/>
        <v>0</v>
      </c>
      <c r="U1136" s="45">
        <f t="shared" si="365"/>
        <v>0</v>
      </c>
      <c r="V1136" s="45">
        <f t="shared" si="366"/>
        <v>0</v>
      </c>
      <c r="W1136" s="45">
        <f t="shared" si="367"/>
        <v>0</v>
      </c>
      <c r="X1136" s="45">
        <f t="shared" si="368"/>
        <v>0</v>
      </c>
      <c r="Y1136" s="45">
        <f t="shared" si="369"/>
        <v>0</v>
      </c>
      <c r="Z1136" s="45">
        <f t="shared" si="370"/>
        <v>0</v>
      </c>
      <c r="AA1136" s="45">
        <f t="shared" si="371"/>
        <v>0</v>
      </c>
      <c r="AB1136" s="45">
        <f t="shared" si="372"/>
        <v>0</v>
      </c>
      <c r="AC1136" s="45">
        <f t="shared" si="373"/>
        <v>0</v>
      </c>
      <c r="AD1136" s="45">
        <f t="shared" si="374"/>
        <v>0</v>
      </c>
      <c r="AE1136" s="45">
        <f t="shared" si="375"/>
        <v>0</v>
      </c>
      <c r="AF1136" s="45">
        <f t="shared" si="376"/>
        <v>0</v>
      </c>
      <c r="AG1136" s="45">
        <f t="shared" si="377"/>
        <v>0</v>
      </c>
      <c r="AH1136" s="45">
        <f t="shared" si="378"/>
        <v>0</v>
      </c>
      <c r="AI1136" s="45">
        <f t="shared" si="379"/>
        <v>0</v>
      </c>
      <c r="AJ1136" s="45">
        <f t="shared" si="380"/>
        <v>0</v>
      </c>
      <c r="AK1136" s="45">
        <f t="shared" si="381"/>
        <v>0</v>
      </c>
      <c r="AL1136" s="45">
        <f t="shared" si="382"/>
        <v>0</v>
      </c>
      <c r="AM1136" s="45">
        <f t="shared" si="383"/>
        <v>0</v>
      </c>
      <c r="AN1136" s="45"/>
      <c r="AO1136" s="45"/>
      <c r="AP1136" s="45"/>
      <c r="AQ1136" s="45"/>
      <c r="AR1136" s="45"/>
      <c r="AS1136" s="45"/>
      <c r="AT1136" s="45"/>
      <c r="AU1136" s="45"/>
      <c r="AV1136" s="45"/>
      <c r="AW1136" s="45"/>
      <c r="AX1136" s="45"/>
      <c r="AY1136" s="45"/>
      <c r="AZ1136" s="45"/>
      <c r="BA1136" s="45"/>
      <c r="BB1136" s="45"/>
      <c r="BC1136" s="45"/>
      <c r="BD1136" s="45"/>
      <c r="BE1136" s="45"/>
      <c r="BF1136" s="45"/>
      <c r="BG1136" s="45"/>
      <c r="BH1136" s="45"/>
      <c r="BI1136" s="45"/>
      <c r="BJ1136" s="45"/>
      <c r="BK1136" s="45"/>
    </row>
    <row r="1137" spans="1:63">
      <c r="A1137" s="43"/>
      <c r="B1137" s="43"/>
      <c r="C1137" s="101"/>
      <c r="D1137" s="101"/>
      <c r="E1137" s="101"/>
      <c r="F1137" s="102"/>
      <c r="G1137" s="103"/>
      <c r="H1137" s="102"/>
      <c r="I1137" s="102"/>
      <c r="J1137" s="102"/>
      <c r="K1137" s="102"/>
      <c r="L1137" s="102" t="e">
        <f>IF(J1137="WAT",IF(I1137="PS","Pumped Storage","Hydro"),VLOOKUP(J1137,Instructions!$E$3:$F$42,2,FALSE))</f>
        <v>#N/A</v>
      </c>
      <c r="M1137" s="104"/>
      <c r="N1137" s="104"/>
      <c r="O1137" s="105"/>
      <c r="P1137" s="45"/>
      <c r="Q1137" s="45"/>
      <c r="R1137" s="45">
        <f t="shared" si="364"/>
        <v>0</v>
      </c>
      <c r="S1137" s="45">
        <f t="shared" si="385"/>
        <v>0</v>
      </c>
      <c r="T1137" s="45">
        <f t="shared" si="385"/>
        <v>0</v>
      </c>
      <c r="U1137" s="45">
        <f t="shared" si="365"/>
        <v>0</v>
      </c>
      <c r="V1137" s="45">
        <f t="shared" si="366"/>
        <v>0</v>
      </c>
      <c r="W1137" s="45">
        <f t="shared" si="367"/>
        <v>0</v>
      </c>
      <c r="X1137" s="45">
        <f t="shared" si="368"/>
        <v>0</v>
      </c>
      <c r="Y1137" s="45">
        <f t="shared" si="369"/>
        <v>0</v>
      </c>
      <c r="Z1137" s="45">
        <f t="shared" si="370"/>
        <v>0</v>
      </c>
      <c r="AA1137" s="45">
        <f t="shared" si="371"/>
        <v>0</v>
      </c>
      <c r="AB1137" s="45">
        <f t="shared" si="372"/>
        <v>0</v>
      </c>
      <c r="AC1137" s="45">
        <f t="shared" si="373"/>
        <v>0</v>
      </c>
      <c r="AD1137" s="45">
        <f t="shared" si="374"/>
        <v>0</v>
      </c>
      <c r="AE1137" s="45">
        <f t="shared" si="375"/>
        <v>0</v>
      </c>
      <c r="AF1137" s="45">
        <f t="shared" si="376"/>
        <v>0</v>
      </c>
      <c r="AG1137" s="45">
        <f t="shared" si="377"/>
        <v>0</v>
      </c>
      <c r="AH1137" s="45">
        <f t="shared" si="378"/>
        <v>0</v>
      </c>
      <c r="AI1137" s="45">
        <f t="shared" si="379"/>
        <v>0</v>
      </c>
      <c r="AJ1137" s="45">
        <f t="shared" si="380"/>
        <v>0</v>
      </c>
      <c r="AK1137" s="45">
        <f t="shared" si="381"/>
        <v>0</v>
      </c>
      <c r="AL1137" s="45">
        <f t="shared" si="382"/>
        <v>0</v>
      </c>
      <c r="AM1137" s="45">
        <f t="shared" si="383"/>
        <v>0</v>
      </c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  <c r="BD1137" s="45"/>
      <c r="BE1137" s="45"/>
      <c r="BF1137" s="45"/>
      <c r="BG1137" s="45"/>
      <c r="BH1137" s="45"/>
      <c r="BI1137" s="45"/>
      <c r="BJ1137" s="45"/>
      <c r="BK1137" s="45"/>
    </row>
    <row r="1138" spans="1:63">
      <c r="A1138" s="43"/>
      <c r="B1138" s="43"/>
      <c r="C1138" s="101"/>
      <c r="D1138" s="101"/>
      <c r="E1138" s="101"/>
      <c r="F1138" s="102"/>
      <c r="G1138" s="103"/>
      <c r="H1138" s="102"/>
      <c r="I1138" s="102"/>
      <c r="J1138" s="102"/>
      <c r="K1138" s="102"/>
      <c r="L1138" s="102" t="e">
        <f>IF(J1138="WAT",IF(I1138="PS","Pumped Storage","Hydro"),VLOOKUP(J1138,Instructions!$E$3:$F$42,2,FALSE))</f>
        <v>#N/A</v>
      </c>
      <c r="M1138" s="104"/>
      <c r="N1138" s="104"/>
      <c r="O1138" s="105"/>
      <c r="P1138" s="45"/>
      <c r="Q1138" s="45"/>
      <c r="R1138" s="45">
        <f t="shared" si="364"/>
        <v>0</v>
      </c>
      <c r="S1138" s="45">
        <f t="shared" si="385"/>
        <v>0</v>
      </c>
      <c r="T1138" s="45">
        <f t="shared" si="385"/>
        <v>0</v>
      </c>
      <c r="U1138" s="45">
        <f t="shared" si="365"/>
        <v>0</v>
      </c>
      <c r="V1138" s="45">
        <f t="shared" si="366"/>
        <v>0</v>
      </c>
      <c r="W1138" s="45">
        <f t="shared" si="367"/>
        <v>0</v>
      </c>
      <c r="X1138" s="45">
        <f t="shared" si="368"/>
        <v>0</v>
      </c>
      <c r="Y1138" s="45">
        <f t="shared" si="369"/>
        <v>0</v>
      </c>
      <c r="Z1138" s="45">
        <f t="shared" si="370"/>
        <v>0</v>
      </c>
      <c r="AA1138" s="45">
        <f t="shared" si="371"/>
        <v>0</v>
      </c>
      <c r="AB1138" s="45">
        <f t="shared" si="372"/>
        <v>0</v>
      </c>
      <c r="AC1138" s="45">
        <f t="shared" si="373"/>
        <v>0</v>
      </c>
      <c r="AD1138" s="45">
        <f t="shared" si="374"/>
        <v>0</v>
      </c>
      <c r="AE1138" s="45">
        <f t="shared" si="375"/>
        <v>0</v>
      </c>
      <c r="AF1138" s="45">
        <f t="shared" si="376"/>
        <v>0</v>
      </c>
      <c r="AG1138" s="45">
        <f t="shared" si="377"/>
        <v>0</v>
      </c>
      <c r="AH1138" s="45">
        <f t="shared" si="378"/>
        <v>0</v>
      </c>
      <c r="AI1138" s="45">
        <f t="shared" si="379"/>
        <v>0</v>
      </c>
      <c r="AJ1138" s="45">
        <f t="shared" si="380"/>
        <v>0</v>
      </c>
      <c r="AK1138" s="45">
        <f t="shared" si="381"/>
        <v>0</v>
      </c>
      <c r="AL1138" s="45">
        <f t="shared" si="382"/>
        <v>0</v>
      </c>
      <c r="AM1138" s="45">
        <f t="shared" si="383"/>
        <v>0</v>
      </c>
      <c r="AN1138" s="45"/>
      <c r="AO1138" s="45"/>
      <c r="AP1138" s="45"/>
      <c r="AQ1138" s="45"/>
      <c r="AR1138" s="45"/>
      <c r="AS1138" s="45"/>
      <c r="AT1138" s="45"/>
      <c r="AU1138" s="45"/>
      <c r="AV1138" s="45"/>
      <c r="AW1138" s="45"/>
      <c r="AX1138" s="45"/>
      <c r="AY1138" s="45"/>
      <c r="AZ1138" s="45"/>
      <c r="BA1138" s="45"/>
      <c r="BB1138" s="45"/>
      <c r="BC1138" s="45"/>
      <c r="BD1138" s="45"/>
      <c r="BE1138" s="45"/>
      <c r="BF1138" s="45"/>
      <c r="BG1138" s="45"/>
      <c r="BH1138" s="45"/>
      <c r="BI1138" s="45"/>
      <c r="BJ1138" s="45"/>
      <c r="BK1138" s="45"/>
    </row>
    <row r="1139" spans="1:63">
      <c r="A1139" s="43"/>
      <c r="B1139" s="43"/>
      <c r="C1139" s="101"/>
      <c r="D1139" s="101"/>
      <c r="E1139" s="101"/>
      <c r="F1139" s="102"/>
      <c r="G1139" s="103"/>
      <c r="H1139" s="102"/>
      <c r="I1139" s="102"/>
      <c r="J1139" s="102"/>
      <c r="K1139" s="102"/>
      <c r="L1139" s="102" t="e">
        <f>IF(J1139="WAT",IF(I1139="PS","Pumped Storage","Hydro"),VLOOKUP(J1139,Instructions!$E$3:$F$42,2,FALSE))</f>
        <v>#N/A</v>
      </c>
      <c r="M1139" s="104"/>
      <c r="N1139" s="104"/>
      <c r="O1139" s="105"/>
      <c r="P1139" s="45"/>
      <c r="Q1139" s="45"/>
      <c r="R1139" s="45">
        <f t="shared" si="364"/>
        <v>0</v>
      </c>
      <c r="S1139" s="45">
        <f t="shared" si="385"/>
        <v>0</v>
      </c>
      <c r="T1139" s="45">
        <f t="shared" si="385"/>
        <v>0</v>
      </c>
      <c r="U1139" s="45">
        <f t="shared" si="365"/>
        <v>0</v>
      </c>
      <c r="V1139" s="45">
        <f t="shared" si="366"/>
        <v>0</v>
      </c>
      <c r="W1139" s="45">
        <f t="shared" si="367"/>
        <v>0</v>
      </c>
      <c r="X1139" s="45">
        <f t="shared" si="368"/>
        <v>0</v>
      </c>
      <c r="Y1139" s="45">
        <f t="shared" si="369"/>
        <v>0</v>
      </c>
      <c r="Z1139" s="45">
        <f t="shared" si="370"/>
        <v>0</v>
      </c>
      <c r="AA1139" s="45">
        <f t="shared" si="371"/>
        <v>0</v>
      </c>
      <c r="AB1139" s="45">
        <f t="shared" si="372"/>
        <v>0</v>
      </c>
      <c r="AC1139" s="45">
        <f t="shared" si="373"/>
        <v>0</v>
      </c>
      <c r="AD1139" s="45">
        <f t="shared" si="374"/>
        <v>0</v>
      </c>
      <c r="AE1139" s="45">
        <f t="shared" si="375"/>
        <v>0</v>
      </c>
      <c r="AF1139" s="45">
        <f t="shared" si="376"/>
        <v>0</v>
      </c>
      <c r="AG1139" s="45">
        <f t="shared" si="377"/>
        <v>0</v>
      </c>
      <c r="AH1139" s="45">
        <f t="shared" si="378"/>
        <v>0</v>
      </c>
      <c r="AI1139" s="45">
        <f t="shared" si="379"/>
        <v>0</v>
      </c>
      <c r="AJ1139" s="45">
        <f t="shared" si="380"/>
        <v>0</v>
      </c>
      <c r="AK1139" s="45">
        <f t="shared" si="381"/>
        <v>0</v>
      </c>
      <c r="AL1139" s="45">
        <f t="shared" si="382"/>
        <v>0</v>
      </c>
      <c r="AM1139" s="45">
        <f t="shared" si="383"/>
        <v>0</v>
      </c>
      <c r="AN1139" s="45"/>
      <c r="AO1139" s="45"/>
      <c r="AP1139" s="45"/>
      <c r="AQ1139" s="45"/>
      <c r="AR1139" s="45"/>
      <c r="AS1139" s="45"/>
      <c r="AT1139" s="45"/>
      <c r="AU1139" s="45"/>
      <c r="AV1139" s="45"/>
      <c r="AW1139" s="45"/>
      <c r="AX1139" s="45"/>
      <c r="AY1139" s="45"/>
      <c r="AZ1139" s="45"/>
      <c r="BA1139" s="45"/>
      <c r="BB1139" s="45"/>
      <c r="BC1139" s="45"/>
      <c r="BD1139" s="45"/>
      <c r="BE1139" s="45"/>
      <c r="BF1139" s="45"/>
      <c r="BG1139" s="45"/>
      <c r="BH1139" s="45"/>
      <c r="BI1139" s="45"/>
      <c r="BJ1139" s="45"/>
      <c r="BK1139" s="45"/>
    </row>
    <row r="1140" spans="1:63">
      <c r="A1140" s="43"/>
      <c r="B1140" s="43"/>
      <c r="C1140" s="101"/>
      <c r="D1140" s="101"/>
      <c r="E1140" s="101"/>
      <c r="F1140" s="102"/>
      <c r="G1140" s="103"/>
      <c r="H1140" s="102"/>
      <c r="I1140" s="102"/>
      <c r="J1140" s="102"/>
      <c r="K1140" s="102"/>
      <c r="L1140" s="102" t="e">
        <f>IF(J1140="WAT",IF(I1140="PS","Pumped Storage","Hydro"),VLOOKUP(J1140,Instructions!$E$3:$F$42,2,FALSE))</f>
        <v>#N/A</v>
      </c>
      <c r="M1140" s="104"/>
      <c r="N1140" s="104"/>
      <c r="O1140" s="105"/>
      <c r="P1140" s="45"/>
      <c r="Q1140" s="45"/>
      <c r="R1140" s="45">
        <f t="shared" si="364"/>
        <v>0</v>
      </c>
      <c r="S1140" s="45">
        <f t="shared" si="385"/>
        <v>0</v>
      </c>
      <c r="T1140" s="45">
        <f t="shared" si="385"/>
        <v>0</v>
      </c>
      <c r="U1140" s="45">
        <f t="shared" si="365"/>
        <v>0</v>
      </c>
      <c r="V1140" s="45">
        <f t="shared" si="366"/>
        <v>0</v>
      </c>
      <c r="W1140" s="45">
        <f t="shared" si="367"/>
        <v>0</v>
      </c>
      <c r="X1140" s="45">
        <f t="shared" si="368"/>
        <v>0</v>
      </c>
      <c r="Y1140" s="45">
        <f t="shared" si="369"/>
        <v>0</v>
      </c>
      <c r="Z1140" s="45">
        <f t="shared" si="370"/>
        <v>0</v>
      </c>
      <c r="AA1140" s="45">
        <f t="shared" si="371"/>
        <v>0</v>
      </c>
      <c r="AB1140" s="45">
        <f t="shared" si="372"/>
        <v>0</v>
      </c>
      <c r="AC1140" s="45">
        <f t="shared" si="373"/>
        <v>0</v>
      </c>
      <c r="AD1140" s="45">
        <f t="shared" si="374"/>
        <v>0</v>
      </c>
      <c r="AE1140" s="45">
        <f t="shared" si="375"/>
        <v>0</v>
      </c>
      <c r="AF1140" s="45">
        <f t="shared" si="376"/>
        <v>0</v>
      </c>
      <c r="AG1140" s="45">
        <f t="shared" si="377"/>
        <v>0</v>
      </c>
      <c r="AH1140" s="45">
        <f t="shared" si="378"/>
        <v>0</v>
      </c>
      <c r="AI1140" s="45">
        <f t="shared" si="379"/>
        <v>0</v>
      </c>
      <c r="AJ1140" s="45">
        <f t="shared" si="380"/>
        <v>0</v>
      </c>
      <c r="AK1140" s="45">
        <f t="shared" si="381"/>
        <v>0</v>
      </c>
      <c r="AL1140" s="45">
        <f t="shared" si="382"/>
        <v>0</v>
      </c>
      <c r="AM1140" s="45">
        <f t="shared" si="383"/>
        <v>0</v>
      </c>
      <c r="AN1140" s="45"/>
      <c r="AO1140" s="45"/>
      <c r="AP1140" s="45"/>
      <c r="AQ1140" s="45"/>
      <c r="AR1140" s="45"/>
      <c r="AS1140" s="45"/>
      <c r="AT1140" s="45"/>
      <c r="AU1140" s="45"/>
      <c r="AV1140" s="45"/>
      <c r="AW1140" s="45"/>
      <c r="AX1140" s="45"/>
      <c r="AY1140" s="45"/>
      <c r="AZ1140" s="45"/>
      <c r="BA1140" s="45"/>
      <c r="BB1140" s="45"/>
      <c r="BC1140" s="45"/>
      <c r="BD1140" s="45"/>
      <c r="BE1140" s="45"/>
      <c r="BF1140" s="45"/>
      <c r="BG1140" s="45"/>
      <c r="BH1140" s="45"/>
      <c r="BI1140" s="45"/>
      <c r="BJ1140" s="45"/>
      <c r="BK1140" s="45"/>
    </row>
    <row r="1141" spans="1:63">
      <c r="A1141" s="43"/>
      <c r="B1141" s="43"/>
      <c r="C1141" s="101"/>
      <c r="D1141" s="101"/>
      <c r="E1141" s="101"/>
      <c r="F1141" s="102"/>
      <c r="G1141" s="103"/>
      <c r="H1141" s="102"/>
      <c r="I1141" s="102"/>
      <c r="J1141" s="102"/>
      <c r="K1141" s="102"/>
      <c r="L1141" s="102" t="e">
        <f>IF(J1141="WAT",IF(I1141="PS","Pumped Storage","Hydro"),VLOOKUP(J1141,Instructions!$E$3:$F$42,2,FALSE))</f>
        <v>#N/A</v>
      </c>
      <c r="M1141" s="104"/>
      <c r="N1141" s="104"/>
      <c r="O1141" s="105"/>
      <c r="P1141" s="45"/>
      <c r="Q1141" s="45"/>
      <c r="R1141" s="45">
        <f t="shared" si="364"/>
        <v>0</v>
      </c>
      <c r="S1141" s="45">
        <f t="shared" si="385"/>
        <v>0</v>
      </c>
      <c r="T1141" s="45">
        <f t="shared" si="385"/>
        <v>0</v>
      </c>
      <c r="U1141" s="45">
        <f t="shared" si="365"/>
        <v>0</v>
      </c>
      <c r="V1141" s="45">
        <f t="shared" si="366"/>
        <v>0</v>
      </c>
      <c r="W1141" s="45">
        <f t="shared" si="367"/>
        <v>0</v>
      </c>
      <c r="X1141" s="45">
        <f t="shared" si="368"/>
        <v>0</v>
      </c>
      <c r="Y1141" s="45">
        <f t="shared" si="369"/>
        <v>0</v>
      </c>
      <c r="Z1141" s="45">
        <f t="shared" si="370"/>
        <v>0</v>
      </c>
      <c r="AA1141" s="45">
        <f t="shared" si="371"/>
        <v>0</v>
      </c>
      <c r="AB1141" s="45">
        <f t="shared" si="372"/>
        <v>0</v>
      </c>
      <c r="AC1141" s="45">
        <f t="shared" si="373"/>
        <v>0</v>
      </c>
      <c r="AD1141" s="45">
        <f t="shared" si="374"/>
        <v>0</v>
      </c>
      <c r="AE1141" s="45">
        <f t="shared" si="375"/>
        <v>0</v>
      </c>
      <c r="AF1141" s="45">
        <f t="shared" si="376"/>
        <v>0</v>
      </c>
      <c r="AG1141" s="45">
        <f t="shared" si="377"/>
        <v>0</v>
      </c>
      <c r="AH1141" s="45">
        <f t="shared" si="378"/>
        <v>0</v>
      </c>
      <c r="AI1141" s="45">
        <f t="shared" si="379"/>
        <v>0</v>
      </c>
      <c r="AJ1141" s="45">
        <f t="shared" si="380"/>
        <v>0</v>
      </c>
      <c r="AK1141" s="45">
        <f t="shared" si="381"/>
        <v>0</v>
      </c>
      <c r="AL1141" s="45">
        <f t="shared" si="382"/>
        <v>0</v>
      </c>
      <c r="AM1141" s="45">
        <f t="shared" si="383"/>
        <v>0</v>
      </c>
      <c r="AN1141" s="45"/>
      <c r="AO1141" s="45"/>
      <c r="AP1141" s="45"/>
      <c r="AQ1141" s="45"/>
      <c r="AR1141" s="45"/>
      <c r="AS1141" s="45"/>
      <c r="AT1141" s="45"/>
      <c r="AU1141" s="45"/>
      <c r="AV1141" s="45"/>
      <c r="AW1141" s="45"/>
      <c r="AX1141" s="45"/>
      <c r="AY1141" s="45"/>
      <c r="AZ1141" s="45"/>
      <c r="BA1141" s="45"/>
      <c r="BB1141" s="45"/>
      <c r="BC1141" s="45"/>
      <c r="BD1141" s="45"/>
      <c r="BE1141" s="45"/>
      <c r="BF1141" s="45"/>
      <c r="BG1141" s="45"/>
      <c r="BH1141" s="45"/>
      <c r="BI1141" s="45"/>
      <c r="BJ1141" s="45"/>
      <c r="BK1141" s="45"/>
    </row>
    <row r="1142" spans="1:63">
      <c r="A1142" s="43"/>
      <c r="B1142" s="43"/>
      <c r="C1142" s="101"/>
      <c r="D1142" s="101"/>
      <c r="E1142" s="101"/>
      <c r="F1142" s="102"/>
      <c r="G1142" s="103"/>
      <c r="H1142" s="102"/>
      <c r="I1142" s="102"/>
      <c r="J1142" s="102"/>
      <c r="K1142" s="102"/>
      <c r="L1142" s="102" t="e">
        <f>IF(J1142="WAT",IF(I1142="PS","Pumped Storage","Hydro"),VLOOKUP(J1142,Instructions!$E$3:$F$42,2,FALSE))</f>
        <v>#N/A</v>
      </c>
      <c r="M1142" s="104"/>
      <c r="N1142" s="104"/>
      <c r="O1142" s="105"/>
      <c r="P1142" s="45"/>
      <c r="Q1142" s="45"/>
      <c r="R1142" s="45">
        <f t="shared" si="364"/>
        <v>0</v>
      </c>
      <c r="S1142" s="45">
        <f t="shared" si="385"/>
        <v>0</v>
      </c>
      <c r="T1142" s="45">
        <f t="shared" si="385"/>
        <v>0</v>
      </c>
      <c r="U1142" s="45">
        <f t="shared" si="365"/>
        <v>0</v>
      </c>
      <c r="V1142" s="45">
        <f t="shared" si="366"/>
        <v>0</v>
      </c>
      <c r="W1142" s="45">
        <f t="shared" si="367"/>
        <v>0</v>
      </c>
      <c r="X1142" s="45">
        <f t="shared" si="368"/>
        <v>0</v>
      </c>
      <c r="Y1142" s="45">
        <f t="shared" si="369"/>
        <v>0</v>
      </c>
      <c r="Z1142" s="45">
        <f t="shared" si="370"/>
        <v>0</v>
      </c>
      <c r="AA1142" s="45">
        <f t="shared" si="371"/>
        <v>0</v>
      </c>
      <c r="AB1142" s="45">
        <f t="shared" si="372"/>
        <v>0</v>
      </c>
      <c r="AC1142" s="45">
        <f t="shared" si="373"/>
        <v>0</v>
      </c>
      <c r="AD1142" s="45">
        <f t="shared" si="374"/>
        <v>0</v>
      </c>
      <c r="AE1142" s="45">
        <f t="shared" si="375"/>
        <v>0</v>
      </c>
      <c r="AF1142" s="45">
        <f t="shared" si="376"/>
        <v>0</v>
      </c>
      <c r="AG1142" s="45">
        <f t="shared" si="377"/>
        <v>0</v>
      </c>
      <c r="AH1142" s="45">
        <f t="shared" si="378"/>
        <v>0</v>
      </c>
      <c r="AI1142" s="45">
        <f t="shared" si="379"/>
        <v>0</v>
      </c>
      <c r="AJ1142" s="45">
        <f t="shared" si="380"/>
        <v>0</v>
      </c>
      <c r="AK1142" s="45">
        <f t="shared" si="381"/>
        <v>0</v>
      </c>
      <c r="AL1142" s="45">
        <f t="shared" si="382"/>
        <v>0</v>
      </c>
      <c r="AM1142" s="45">
        <f t="shared" si="383"/>
        <v>0</v>
      </c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/>
      <c r="BD1142" s="45"/>
      <c r="BE1142" s="45"/>
      <c r="BF1142" s="45"/>
      <c r="BG1142" s="45"/>
      <c r="BH1142" s="45"/>
      <c r="BI1142" s="45"/>
      <c r="BJ1142" s="45"/>
      <c r="BK1142" s="45"/>
    </row>
    <row r="1143" spans="1:63">
      <c r="A1143" s="43"/>
      <c r="B1143" s="43"/>
      <c r="C1143" s="101"/>
      <c r="D1143" s="101"/>
      <c r="E1143" s="101"/>
      <c r="F1143" s="102"/>
      <c r="G1143" s="103"/>
      <c r="H1143" s="102"/>
      <c r="I1143" s="102"/>
      <c r="J1143" s="102"/>
      <c r="K1143" s="102"/>
      <c r="L1143" s="102" t="e">
        <f>IF(J1143="WAT",IF(I1143="PS","Pumped Storage","Hydro"),VLOOKUP(J1143,Instructions!$E$3:$F$42,2,FALSE))</f>
        <v>#N/A</v>
      </c>
      <c r="M1143" s="104"/>
      <c r="N1143" s="104"/>
      <c r="O1143" s="105"/>
      <c r="P1143" s="45"/>
      <c r="Q1143" s="45"/>
      <c r="R1143" s="45">
        <f t="shared" si="364"/>
        <v>0</v>
      </c>
      <c r="S1143" s="45">
        <f t="shared" ref="S1143:T1162" si="386">R1143</f>
        <v>0</v>
      </c>
      <c r="T1143" s="45">
        <f t="shared" si="386"/>
        <v>0</v>
      </c>
      <c r="U1143" s="45">
        <f t="shared" si="365"/>
        <v>0</v>
      </c>
      <c r="V1143" s="45">
        <f t="shared" si="366"/>
        <v>0</v>
      </c>
      <c r="W1143" s="45">
        <f t="shared" si="367"/>
        <v>0</v>
      </c>
      <c r="X1143" s="45">
        <f t="shared" si="368"/>
        <v>0</v>
      </c>
      <c r="Y1143" s="45">
        <f t="shared" si="369"/>
        <v>0</v>
      </c>
      <c r="Z1143" s="45">
        <f t="shared" si="370"/>
        <v>0</v>
      </c>
      <c r="AA1143" s="45">
        <f t="shared" si="371"/>
        <v>0</v>
      </c>
      <c r="AB1143" s="45">
        <f t="shared" si="372"/>
        <v>0</v>
      </c>
      <c r="AC1143" s="45">
        <f t="shared" si="373"/>
        <v>0</v>
      </c>
      <c r="AD1143" s="45">
        <f t="shared" si="374"/>
        <v>0</v>
      </c>
      <c r="AE1143" s="45">
        <f t="shared" si="375"/>
        <v>0</v>
      </c>
      <c r="AF1143" s="45">
        <f t="shared" si="376"/>
        <v>0</v>
      </c>
      <c r="AG1143" s="45">
        <f t="shared" si="377"/>
        <v>0</v>
      </c>
      <c r="AH1143" s="45">
        <f t="shared" si="378"/>
        <v>0</v>
      </c>
      <c r="AI1143" s="45">
        <f t="shared" si="379"/>
        <v>0</v>
      </c>
      <c r="AJ1143" s="45">
        <f t="shared" si="380"/>
        <v>0</v>
      </c>
      <c r="AK1143" s="45">
        <f t="shared" si="381"/>
        <v>0</v>
      </c>
      <c r="AL1143" s="45">
        <f t="shared" si="382"/>
        <v>0</v>
      </c>
      <c r="AM1143" s="45">
        <f t="shared" si="383"/>
        <v>0</v>
      </c>
      <c r="AN1143" s="45"/>
      <c r="AO1143" s="45"/>
      <c r="AP1143" s="45"/>
      <c r="AQ1143" s="45"/>
      <c r="AR1143" s="45"/>
      <c r="AS1143" s="45"/>
      <c r="AT1143" s="45"/>
      <c r="AU1143" s="45"/>
      <c r="AV1143" s="45"/>
      <c r="AW1143" s="45"/>
      <c r="AX1143" s="45"/>
      <c r="AY1143" s="45"/>
      <c r="AZ1143" s="45"/>
      <c r="BA1143" s="45"/>
      <c r="BB1143" s="45"/>
      <c r="BC1143" s="45"/>
      <c r="BD1143" s="45"/>
      <c r="BE1143" s="45"/>
      <c r="BF1143" s="45"/>
      <c r="BG1143" s="45"/>
      <c r="BH1143" s="45"/>
      <c r="BI1143" s="45"/>
      <c r="BJ1143" s="45"/>
      <c r="BK1143" s="45"/>
    </row>
    <row r="1144" spans="1:63">
      <c r="A1144" s="43"/>
      <c r="B1144" s="43"/>
      <c r="C1144" s="101"/>
      <c r="D1144" s="101"/>
      <c r="E1144" s="101"/>
      <c r="F1144" s="102"/>
      <c r="G1144" s="103"/>
      <c r="H1144" s="102"/>
      <c r="I1144" s="102"/>
      <c r="J1144" s="102"/>
      <c r="K1144" s="102"/>
      <c r="L1144" s="102" t="e">
        <f>IF(J1144="WAT",IF(I1144="PS","Pumped Storage","Hydro"),VLOOKUP(J1144,Instructions!$E$3:$F$42,2,FALSE))</f>
        <v>#N/A</v>
      </c>
      <c r="M1144" s="104"/>
      <c r="N1144" s="104"/>
      <c r="O1144" s="105"/>
      <c r="P1144" s="45"/>
      <c r="Q1144" s="45"/>
      <c r="R1144" s="45">
        <f t="shared" si="364"/>
        <v>0</v>
      </c>
      <c r="S1144" s="45">
        <f t="shared" si="386"/>
        <v>0</v>
      </c>
      <c r="T1144" s="45">
        <f t="shared" si="386"/>
        <v>0</v>
      </c>
      <c r="U1144" s="45">
        <f t="shared" si="365"/>
        <v>0</v>
      </c>
      <c r="V1144" s="45">
        <f t="shared" si="366"/>
        <v>0</v>
      </c>
      <c r="W1144" s="45">
        <f t="shared" si="367"/>
        <v>0</v>
      </c>
      <c r="X1144" s="45">
        <f t="shared" si="368"/>
        <v>0</v>
      </c>
      <c r="Y1144" s="45">
        <f t="shared" si="369"/>
        <v>0</v>
      </c>
      <c r="Z1144" s="45">
        <f t="shared" si="370"/>
        <v>0</v>
      </c>
      <c r="AA1144" s="45">
        <f t="shared" si="371"/>
        <v>0</v>
      </c>
      <c r="AB1144" s="45">
        <f t="shared" si="372"/>
        <v>0</v>
      </c>
      <c r="AC1144" s="45">
        <f t="shared" si="373"/>
        <v>0</v>
      </c>
      <c r="AD1144" s="45">
        <f t="shared" si="374"/>
        <v>0</v>
      </c>
      <c r="AE1144" s="45">
        <f t="shared" si="375"/>
        <v>0</v>
      </c>
      <c r="AF1144" s="45">
        <f t="shared" si="376"/>
        <v>0</v>
      </c>
      <c r="AG1144" s="45">
        <f t="shared" si="377"/>
        <v>0</v>
      </c>
      <c r="AH1144" s="45">
        <f t="shared" si="378"/>
        <v>0</v>
      </c>
      <c r="AI1144" s="45">
        <f t="shared" si="379"/>
        <v>0</v>
      </c>
      <c r="AJ1144" s="45">
        <f t="shared" si="380"/>
        <v>0</v>
      </c>
      <c r="AK1144" s="45">
        <f t="shared" si="381"/>
        <v>0</v>
      </c>
      <c r="AL1144" s="45">
        <f t="shared" si="382"/>
        <v>0</v>
      </c>
      <c r="AM1144" s="45">
        <f t="shared" si="383"/>
        <v>0</v>
      </c>
      <c r="AN1144" s="45"/>
      <c r="AO1144" s="45"/>
      <c r="AP1144" s="45"/>
      <c r="AQ1144" s="45"/>
      <c r="AR1144" s="45"/>
      <c r="AS1144" s="45"/>
      <c r="AT1144" s="45"/>
      <c r="AU1144" s="45"/>
      <c r="AV1144" s="45"/>
      <c r="AW1144" s="45"/>
      <c r="AX1144" s="45"/>
      <c r="AY1144" s="45"/>
      <c r="AZ1144" s="45"/>
      <c r="BA1144" s="45"/>
      <c r="BB1144" s="45"/>
      <c r="BC1144" s="45"/>
      <c r="BD1144" s="45"/>
      <c r="BE1144" s="45"/>
      <c r="BF1144" s="45"/>
      <c r="BG1144" s="45"/>
      <c r="BH1144" s="45"/>
      <c r="BI1144" s="45"/>
      <c r="BJ1144" s="45"/>
      <c r="BK1144" s="45"/>
    </row>
    <row r="1145" spans="1:63">
      <c r="A1145" s="43"/>
      <c r="B1145" s="43"/>
      <c r="C1145" s="101"/>
      <c r="D1145" s="101"/>
      <c r="E1145" s="101"/>
      <c r="F1145" s="102"/>
      <c r="G1145" s="103"/>
      <c r="H1145" s="102"/>
      <c r="I1145" s="102"/>
      <c r="J1145" s="102"/>
      <c r="K1145" s="102"/>
      <c r="L1145" s="102" t="e">
        <f>IF(J1145="WAT",IF(I1145="PS","Pumped Storage","Hydro"),VLOOKUP(J1145,Instructions!$E$3:$F$42,2,FALSE))</f>
        <v>#N/A</v>
      </c>
      <c r="M1145" s="104"/>
      <c r="N1145" s="104"/>
      <c r="O1145" s="105"/>
      <c r="P1145" s="45"/>
      <c r="Q1145" s="45"/>
      <c r="R1145" s="45">
        <f t="shared" si="364"/>
        <v>0</v>
      </c>
      <c r="S1145" s="45">
        <f t="shared" si="386"/>
        <v>0</v>
      </c>
      <c r="T1145" s="45">
        <f t="shared" si="386"/>
        <v>0</v>
      </c>
      <c r="U1145" s="45">
        <f t="shared" si="365"/>
        <v>0</v>
      </c>
      <c r="V1145" s="45">
        <f t="shared" si="366"/>
        <v>0</v>
      </c>
      <c r="W1145" s="45">
        <f t="shared" si="367"/>
        <v>0</v>
      </c>
      <c r="X1145" s="45">
        <f t="shared" si="368"/>
        <v>0</v>
      </c>
      <c r="Y1145" s="45">
        <f t="shared" si="369"/>
        <v>0</v>
      </c>
      <c r="Z1145" s="45">
        <f t="shared" si="370"/>
        <v>0</v>
      </c>
      <c r="AA1145" s="45">
        <f t="shared" si="371"/>
        <v>0</v>
      </c>
      <c r="AB1145" s="45">
        <f t="shared" si="372"/>
        <v>0</v>
      </c>
      <c r="AC1145" s="45">
        <f t="shared" si="373"/>
        <v>0</v>
      </c>
      <c r="AD1145" s="45">
        <f t="shared" si="374"/>
        <v>0</v>
      </c>
      <c r="AE1145" s="45">
        <f t="shared" si="375"/>
        <v>0</v>
      </c>
      <c r="AF1145" s="45">
        <f t="shared" si="376"/>
        <v>0</v>
      </c>
      <c r="AG1145" s="45">
        <f t="shared" si="377"/>
        <v>0</v>
      </c>
      <c r="AH1145" s="45">
        <f t="shared" si="378"/>
        <v>0</v>
      </c>
      <c r="AI1145" s="45">
        <f t="shared" si="379"/>
        <v>0</v>
      </c>
      <c r="AJ1145" s="45">
        <f t="shared" si="380"/>
        <v>0</v>
      </c>
      <c r="AK1145" s="45">
        <f t="shared" si="381"/>
        <v>0</v>
      </c>
      <c r="AL1145" s="45">
        <f t="shared" si="382"/>
        <v>0</v>
      </c>
      <c r="AM1145" s="45">
        <f t="shared" si="383"/>
        <v>0</v>
      </c>
      <c r="AN1145" s="45"/>
      <c r="AO1145" s="45"/>
      <c r="AP1145" s="45"/>
      <c r="AQ1145" s="45"/>
      <c r="AR1145" s="45"/>
      <c r="AS1145" s="45"/>
      <c r="AT1145" s="45"/>
      <c r="AU1145" s="45"/>
      <c r="AV1145" s="45"/>
      <c r="AW1145" s="45"/>
      <c r="AX1145" s="45"/>
      <c r="AY1145" s="45"/>
      <c r="AZ1145" s="45"/>
      <c r="BA1145" s="45"/>
      <c r="BB1145" s="45"/>
      <c r="BC1145" s="45"/>
      <c r="BD1145" s="45"/>
      <c r="BE1145" s="45"/>
      <c r="BF1145" s="45"/>
      <c r="BG1145" s="45"/>
      <c r="BH1145" s="45"/>
      <c r="BI1145" s="45"/>
      <c r="BJ1145" s="45"/>
      <c r="BK1145" s="45"/>
    </row>
    <row r="1146" spans="1:63">
      <c r="A1146" s="43"/>
      <c r="B1146" s="43"/>
      <c r="C1146" s="101"/>
      <c r="D1146" s="101"/>
      <c r="E1146" s="101"/>
      <c r="F1146" s="102"/>
      <c r="G1146" s="103"/>
      <c r="H1146" s="102"/>
      <c r="I1146" s="102"/>
      <c r="J1146" s="102"/>
      <c r="K1146" s="102"/>
      <c r="L1146" s="102" t="e">
        <f>IF(J1146="WAT",IF(I1146="PS","Pumped Storage","Hydro"),VLOOKUP(J1146,Instructions!$E$3:$F$42,2,FALSE))</f>
        <v>#N/A</v>
      </c>
      <c r="M1146" s="104"/>
      <c r="N1146" s="104"/>
      <c r="O1146" s="105"/>
      <c r="P1146" s="45"/>
      <c r="Q1146" s="45"/>
      <c r="R1146" s="45">
        <f t="shared" si="364"/>
        <v>0</v>
      </c>
      <c r="S1146" s="45">
        <f t="shared" si="386"/>
        <v>0</v>
      </c>
      <c r="T1146" s="45">
        <f t="shared" si="386"/>
        <v>0</v>
      </c>
      <c r="U1146" s="45">
        <f t="shared" si="365"/>
        <v>0</v>
      </c>
      <c r="V1146" s="45">
        <f t="shared" si="366"/>
        <v>0</v>
      </c>
      <c r="W1146" s="45">
        <f t="shared" si="367"/>
        <v>0</v>
      </c>
      <c r="X1146" s="45">
        <f t="shared" si="368"/>
        <v>0</v>
      </c>
      <c r="Y1146" s="45">
        <f t="shared" si="369"/>
        <v>0</v>
      </c>
      <c r="Z1146" s="45">
        <f t="shared" si="370"/>
        <v>0</v>
      </c>
      <c r="AA1146" s="45">
        <f t="shared" si="371"/>
        <v>0</v>
      </c>
      <c r="AB1146" s="45">
        <f t="shared" si="372"/>
        <v>0</v>
      </c>
      <c r="AC1146" s="45">
        <f t="shared" si="373"/>
        <v>0</v>
      </c>
      <c r="AD1146" s="45">
        <f t="shared" si="374"/>
        <v>0</v>
      </c>
      <c r="AE1146" s="45">
        <f t="shared" si="375"/>
        <v>0</v>
      </c>
      <c r="AF1146" s="45">
        <f t="shared" si="376"/>
        <v>0</v>
      </c>
      <c r="AG1146" s="45">
        <f t="shared" si="377"/>
        <v>0</v>
      </c>
      <c r="AH1146" s="45">
        <f t="shared" si="378"/>
        <v>0</v>
      </c>
      <c r="AI1146" s="45">
        <f t="shared" si="379"/>
        <v>0</v>
      </c>
      <c r="AJ1146" s="45">
        <f t="shared" si="380"/>
        <v>0</v>
      </c>
      <c r="AK1146" s="45">
        <f t="shared" si="381"/>
        <v>0</v>
      </c>
      <c r="AL1146" s="45">
        <f t="shared" si="382"/>
        <v>0</v>
      </c>
      <c r="AM1146" s="45">
        <f t="shared" si="383"/>
        <v>0</v>
      </c>
      <c r="AN1146" s="45"/>
      <c r="AO1146" s="45"/>
      <c r="AP1146" s="45"/>
      <c r="AQ1146" s="45"/>
      <c r="AR1146" s="45"/>
      <c r="AS1146" s="45"/>
      <c r="AT1146" s="45"/>
      <c r="AU1146" s="45"/>
      <c r="AV1146" s="45"/>
      <c r="AW1146" s="45"/>
      <c r="AX1146" s="45"/>
      <c r="AY1146" s="45"/>
      <c r="AZ1146" s="45"/>
      <c r="BA1146" s="45"/>
      <c r="BB1146" s="45"/>
      <c r="BC1146" s="45"/>
      <c r="BD1146" s="45"/>
      <c r="BE1146" s="45"/>
      <c r="BF1146" s="45"/>
      <c r="BG1146" s="45"/>
      <c r="BH1146" s="45"/>
      <c r="BI1146" s="45"/>
      <c r="BJ1146" s="45"/>
      <c r="BK1146" s="45"/>
    </row>
    <row r="1147" spans="1:63">
      <c r="A1147" s="43"/>
      <c r="B1147" s="43"/>
      <c r="C1147" s="101"/>
      <c r="D1147" s="101"/>
      <c r="E1147" s="101"/>
      <c r="F1147" s="102"/>
      <c r="G1147" s="103"/>
      <c r="H1147" s="102"/>
      <c r="I1147" s="102"/>
      <c r="J1147" s="102"/>
      <c r="K1147" s="102"/>
      <c r="L1147" s="102" t="e">
        <f>IF(J1147="WAT",IF(I1147="PS","Pumped Storage","Hydro"),VLOOKUP(J1147,Instructions!$E$3:$F$42,2,FALSE))</f>
        <v>#N/A</v>
      </c>
      <c r="M1147" s="104"/>
      <c r="N1147" s="104"/>
      <c r="O1147" s="105"/>
      <c r="P1147" s="45"/>
      <c r="Q1147" s="45"/>
      <c r="R1147" s="45">
        <f t="shared" si="364"/>
        <v>0</v>
      </c>
      <c r="S1147" s="45">
        <f t="shared" si="386"/>
        <v>0</v>
      </c>
      <c r="T1147" s="45">
        <f t="shared" si="386"/>
        <v>0</v>
      </c>
      <c r="U1147" s="45">
        <f t="shared" si="365"/>
        <v>0</v>
      </c>
      <c r="V1147" s="45">
        <f t="shared" si="366"/>
        <v>0</v>
      </c>
      <c r="W1147" s="45">
        <f t="shared" si="367"/>
        <v>0</v>
      </c>
      <c r="X1147" s="45">
        <f t="shared" si="368"/>
        <v>0</v>
      </c>
      <c r="Y1147" s="45">
        <f t="shared" si="369"/>
        <v>0</v>
      </c>
      <c r="Z1147" s="45">
        <f t="shared" si="370"/>
        <v>0</v>
      </c>
      <c r="AA1147" s="45">
        <f t="shared" si="371"/>
        <v>0</v>
      </c>
      <c r="AB1147" s="45">
        <f t="shared" si="372"/>
        <v>0</v>
      </c>
      <c r="AC1147" s="45">
        <f t="shared" si="373"/>
        <v>0</v>
      </c>
      <c r="AD1147" s="45">
        <f t="shared" si="374"/>
        <v>0</v>
      </c>
      <c r="AE1147" s="45">
        <f t="shared" si="375"/>
        <v>0</v>
      </c>
      <c r="AF1147" s="45">
        <f t="shared" si="376"/>
        <v>0</v>
      </c>
      <c r="AG1147" s="45">
        <f t="shared" si="377"/>
        <v>0</v>
      </c>
      <c r="AH1147" s="45">
        <f t="shared" si="378"/>
        <v>0</v>
      </c>
      <c r="AI1147" s="45">
        <f t="shared" si="379"/>
        <v>0</v>
      </c>
      <c r="AJ1147" s="45">
        <f t="shared" si="380"/>
        <v>0</v>
      </c>
      <c r="AK1147" s="45">
        <f t="shared" si="381"/>
        <v>0</v>
      </c>
      <c r="AL1147" s="45">
        <f t="shared" si="382"/>
        <v>0</v>
      </c>
      <c r="AM1147" s="45">
        <f t="shared" si="383"/>
        <v>0</v>
      </c>
      <c r="AN1147" s="45"/>
      <c r="AO1147" s="45"/>
      <c r="AP1147" s="45"/>
      <c r="AQ1147" s="45"/>
      <c r="AR1147" s="45"/>
      <c r="AS1147" s="45"/>
      <c r="AT1147" s="45"/>
      <c r="AU1147" s="45"/>
      <c r="AV1147" s="45"/>
      <c r="AW1147" s="45"/>
      <c r="AX1147" s="45"/>
      <c r="AY1147" s="45"/>
      <c r="AZ1147" s="45"/>
      <c r="BA1147" s="45"/>
      <c r="BB1147" s="45"/>
      <c r="BC1147" s="45"/>
      <c r="BD1147" s="45"/>
      <c r="BE1147" s="45"/>
      <c r="BF1147" s="45"/>
      <c r="BG1147" s="45"/>
      <c r="BH1147" s="45"/>
      <c r="BI1147" s="45"/>
      <c r="BJ1147" s="45"/>
      <c r="BK1147" s="45"/>
    </row>
    <row r="1148" spans="1:63">
      <c r="A1148" s="43"/>
      <c r="B1148" s="43"/>
      <c r="C1148" s="101"/>
      <c r="D1148" s="101"/>
      <c r="E1148" s="101"/>
      <c r="F1148" s="102"/>
      <c r="G1148" s="103"/>
      <c r="H1148" s="102"/>
      <c r="I1148" s="102"/>
      <c r="J1148" s="102"/>
      <c r="K1148" s="102"/>
      <c r="L1148" s="102" t="e">
        <f>IF(J1148="WAT",IF(I1148="PS","Pumped Storage","Hydro"),VLOOKUP(J1148,Instructions!$E$3:$F$42,2,FALSE))</f>
        <v>#N/A</v>
      </c>
      <c r="M1148" s="104"/>
      <c r="N1148" s="104"/>
      <c r="O1148" s="105"/>
      <c r="P1148" s="45"/>
      <c r="Q1148" s="45"/>
      <c r="R1148" s="45">
        <f t="shared" si="364"/>
        <v>0</v>
      </c>
      <c r="S1148" s="45">
        <f t="shared" si="386"/>
        <v>0</v>
      </c>
      <c r="T1148" s="45">
        <f t="shared" si="386"/>
        <v>0</v>
      </c>
      <c r="U1148" s="45">
        <f t="shared" si="365"/>
        <v>0</v>
      </c>
      <c r="V1148" s="45">
        <f t="shared" si="366"/>
        <v>0</v>
      </c>
      <c r="W1148" s="45">
        <f t="shared" si="367"/>
        <v>0</v>
      </c>
      <c r="X1148" s="45">
        <f t="shared" si="368"/>
        <v>0</v>
      </c>
      <c r="Y1148" s="45">
        <f t="shared" si="369"/>
        <v>0</v>
      </c>
      <c r="Z1148" s="45">
        <f t="shared" si="370"/>
        <v>0</v>
      </c>
      <c r="AA1148" s="45">
        <f t="shared" si="371"/>
        <v>0</v>
      </c>
      <c r="AB1148" s="45">
        <f t="shared" si="372"/>
        <v>0</v>
      </c>
      <c r="AC1148" s="45">
        <f t="shared" si="373"/>
        <v>0</v>
      </c>
      <c r="AD1148" s="45">
        <f t="shared" si="374"/>
        <v>0</v>
      </c>
      <c r="AE1148" s="45">
        <f t="shared" si="375"/>
        <v>0</v>
      </c>
      <c r="AF1148" s="45">
        <f t="shared" si="376"/>
        <v>0</v>
      </c>
      <c r="AG1148" s="45">
        <f t="shared" si="377"/>
        <v>0</v>
      </c>
      <c r="AH1148" s="45">
        <f t="shared" si="378"/>
        <v>0</v>
      </c>
      <c r="AI1148" s="45">
        <f t="shared" si="379"/>
        <v>0</v>
      </c>
      <c r="AJ1148" s="45">
        <f t="shared" si="380"/>
        <v>0</v>
      </c>
      <c r="AK1148" s="45">
        <f t="shared" si="381"/>
        <v>0</v>
      </c>
      <c r="AL1148" s="45">
        <f t="shared" si="382"/>
        <v>0</v>
      </c>
      <c r="AM1148" s="45">
        <f t="shared" si="383"/>
        <v>0</v>
      </c>
      <c r="AN1148" s="45"/>
      <c r="AO1148" s="45"/>
      <c r="AP1148" s="45"/>
      <c r="AQ1148" s="45"/>
      <c r="AR1148" s="45"/>
      <c r="AS1148" s="45"/>
      <c r="AT1148" s="45"/>
      <c r="AU1148" s="45"/>
      <c r="AV1148" s="45"/>
      <c r="AW1148" s="45"/>
      <c r="AX1148" s="45"/>
      <c r="AY1148" s="45"/>
      <c r="AZ1148" s="45"/>
      <c r="BA1148" s="45"/>
      <c r="BB1148" s="45"/>
      <c r="BC1148" s="45"/>
      <c r="BD1148" s="45"/>
      <c r="BE1148" s="45"/>
      <c r="BF1148" s="45"/>
      <c r="BG1148" s="45"/>
      <c r="BH1148" s="45"/>
      <c r="BI1148" s="45"/>
      <c r="BJ1148" s="45"/>
      <c r="BK1148" s="45"/>
    </row>
    <row r="1149" spans="1:63">
      <c r="A1149" s="43"/>
      <c r="B1149" s="43"/>
      <c r="C1149" s="101"/>
      <c r="D1149" s="101"/>
      <c r="E1149" s="101"/>
      <c r="F1149" s="102"/>
      <c r="G1149" s="103"/>
      <c r="H1149" s="102"/>
      <c r="I1149" s="102"/>
      <c r="J1149" s="102"/>
      <c r="K1149" s="102"/>
      <c r="L1149" s="102" t="e">
        <f>IF(J1149="WAT",IF(I1149="PS","Pumped Storage","Hydro"),VLOOKUP(J1149,Instructions!$E$3:$F$42,2,FALSE))</f>
        <v>#N/A</v>
      </c>
      <c r="M1149" s="104"/>
      <c r="N1149" s="104"/>
      <c r="O1149" s="105"/>
      <c r="P1149" s="45"/>
      <c r="Q1149" s="45"/>
      <c r="R1149" s="45">
        <f t="shared" si="364"/>
        <v>0</v>
      </c>
      <c r="S1149" s="45">
        <f t="shared" si="386"/>
        <v>0</v>
      </c>
      <c r="T1149" s="45">
        <f t="shared" si="386"/>
        <v>0</v>
      </c>
      <c r="U1149" s="45">
        <f t="shared" si="365"/>
        <v>0</v>
      </c>
      <c r="V1149" s="45">
        <f t="shared" si="366"/>
        <v>0</v>
      </c>
      <c r="W1149" s="45">
        <f t="shared" si="367"/>
        <v>0</v>
      </c>
      <c r="X1149" s="45">
        <f t="shared" si="368"/>
        <v>0</v>
      </c>
      <c r="Y1149" s="45">
        <f t="shared" si="369"/>
        <v>0</v>
      </c>
      <c r="Z1149" s="45">
        <f t="shared" si="370"/>
        <v>0</v>
      </c>
      <c r="AA1149" s="45">
        <f t="shared" si="371"/>
        <v>0</v>
      </c>
      <c r="AB1149" s="45">
        <f t="shared" si="372"/>
        <v>0</v>
      </c>
      <c r="AC1149" s="45">
        <f t="shared" si="373"/>
        <v>0</v>
      </c>
      <c r="AD1149" s="45">
        <f t="shared" si="374"/>
        <v>0</v>
      </c>
      <c r="AE1149" s="45">
        <f t="shared" si="375"/>
        <v>0</v>
      </c>
      <c r="AF1149" s="45">
        <f t="shared" si="376"/>
        <v>0</v>
      </c>
      <c r="AG1149" s="45">
        <f t="shared" si="377"/>
        <v>0</v>
      </c>
      <c r="AH1149" s="45">
        <f t="shared" si="378"/>
        <v>0</v>
      </c>
      <c r="AI1149" s="45">
        <f t="shared" si="379"/>
        <v>0</v>
      </c>
      <c r="AJ1149" s="45">
        <f t="shared" si="380"/>
        <v>0</v>
      </c>
      <c r="AK1149" s="45">
        <f t="shared" si="381"/>
        <v>0</v>
      </c>
      <c r="AL1149" s="45">
        <f t="shared" si="382"/>
        <v>0</v>
      </c>
      <c r="AM1149" s="45">
        <f t="shared" si="383"/>
        <v>0</v>
      </c>
      <c r="AN1149" s="45"/>
      <c r="AO1149" s="45"/>
      <c r="AP1149" s="45"/>
      <c r="AQ1149" s="45"/>
      <c r="AR1149" s="45"/>
      <c r="AS1149" s="45"/>
      <c r="AT1149" s="45"/>
      <c r="AU1149" s="45"/>
      <c r="AV1149" s="45"/>
      <c r="AW1149" s="45"/>
      <c r="AX1149" s="45"/>
      <c r="AY1149" s="45"/>
      <c r="AZ1149" s="45"/>
      <c r="BA1149" s="45"/>
      <c r="BB1149" s="45"/>
      <c r="BC1149" s="45"/>
      <c r="BD1149" s="45"/>
      <c r="BE1149" s="45"/>
      <c r="BF1149" s="45"/>
      <c r="BG1149" s="45"/>
      <c r="BH1149" s="45"/>
      <c r="BI1149" s="45"/>
      <c r="BJ1149" s="45"/>
      <c r="BK1149" s="45"/>
    </row>
    <row r="1150" spans="1:63">
      <c r="A1150" s="43"/>
      <c r="B1150" s="43"/>
      <c r="C1150" s="101"/>
      <c r="D1150" s="101"/>
      <c r="E1150" s="101"/>
      <c r="F1150" s="102"/>
      <c r="G1150" s="103"/>
      <c r="H1150" s="102"/>
      <c r="I1150" s="102"/>
      <c r="J1150" s="102"/>
      <c r="K1150" s="102"/>
      <c r="L1150" s="102" t="e">
        <f>IF(J1150="WAT",IF(I1150="PS","Pumped Storage","Hydro"),VLOOKUP(J1150,Instructions!$E$3:$F$42,2,FALSE))</f>
        <v>#N/A</v>
      </c>
      <c r="M1150" s="104"/>
      <c r="N1150" s="104"/>
      <c r="O1150" s="105"/>
      <c r="P1150" s="45"/>
      <c r="Q1150" s="45"/>
      <c r="R1150" s="45">
        <f t="shared" si="364"/>
        <v>0</v>
      </c>
      <c r="S1150" s="45">
        <f t="shared" si="386"/>
        <v>0</v>
      </c>
      <c r="T1150" s="45">
        <f t="shared" si="386"/>
        <v>0</v>
      </c>
      <c r="U1150" s="45">
        <f t="shared" si="365"/>
        <v>0</v>
      </c>
      <c r="V1150" s="45">
        <f t="shared" si="366"/>
        <v>0</v>
      </c>
      <c r="W1150" s="45">
        <f t="shared" si="367"/>
        <v>0</v>
      </c>
      <c r="X1150" s="45">
        <f t="shared" si="368"/>
        <v>0</v>
      </c>
      <c r="Y1150" s="45">
        <f t="shared" si="369"/>
        <v>0</v>
      </c>
      <c r="Z1150" s="45">
        <f t="shared" si="370"/>
        <v>0</v>
      </c>
      <c r="AA1150" s="45">
        <f t="shared" si="371"/>
        <v>0</v>
      </c>
      <c r="AB1150" s="45">
        <f t="shared" si="372"/>
        <v>0</v>
      </c>
      <c r="AC1150" s="45">
        <f t="shared" si="373"/>
        <v>0</v>
      </c>
      <c r="AD1150" s="45">
        <f t="shared" si="374"/>
        <v>0</v>
      </c>
      <c r="AE1150" s="45">
        <f t="shared" si="375"/>
        <v>0</v>
      </c>
      <c r="AF1150" s="45">
        <f t="shared" si="376"/>
        <v>0</v>
      </c>
      <c r="AG1150" s="45">
        <f t="shared" si="377"/>
        <v>0</v>
      </c>
      <c r="AH1150" s="45">
        <f t="shared" si="378"/>
        <v>0</v>
      </c>
      <c r="AI1150" s="45">
        <f t="shared" si="379"/>
        <v>0</v>
      </c>
      <c r="AJ1150" s="45">
        <f t="shared" si="380"/>
        <v>0</v>
      </c>
      <c r="AK1150" s="45">
        <f t="shared" si="381"/>
        <v>0</v>
      </c>
      <c r="AL1150" s="45">
        <f t="shared" si="382"/>
        <v>0</v>
      </c>
      <c r="AM1150" s="45">
        <f t="shared" si="383"/>
        <v>0</v>
      </c>
      <c r="AN1150" s="45"/>
      <c r="AO1150" s="45"/>
      <c r="AP1150" s="45"/>
      <c r="AQ1150" s="45"/>
      <c r="AR1150" s="45"/>
      <c r="AS1150" s="45"/>
      <c r="AT1150" s="45"/>
      <c r="AU1150" s="45"/>
      <c r="AV1150" s="45"/>
      <c r="AW1150" s="45"/>
      <c r="AX1150" s="45"/>
      <c r="AY1150" s="45"/>
      <c r="AZ1150" s="45"/>
      <c r="BA1150" s="45"/>
      <c r="BB1150" s="45"/>
      <c r="BC1150" s="45"/>
      <c r="BD1150" s="45"/>
      <c r="BE1150" s="45"/>
      <c r="BF1150" s="45"/>
      <c r="BG1150" s="45"/>
      <c r="BH1150" s="45"/>
      <c r="BI1150" s="45"/>
      <c r="BJ1150" s="45"/>
      <c r="BK1150" s="45"/>
    </row>
    <row r="1151" spans="1:63">
      <c r="A1151" s="43"/>
      <c r="B1151" s="43"/>
      <c r="C1151" s="101"/>
      <c r="D1151" s="101"/>
      <c r="E1151" s="101"/>
      <c r="F1151" s="102"/>
      <c r="G1151" s="103"/>
      <c r="H1151" s="102"/>
      <c r="I1151" s="102"/>
      <c r="J1151" s="102"/>
      <c r="K1151" s="102"/>
      <c r="L1151" s="102" t="e">
        <f>IF(J1151="WAT",IF(I1151="PS","Pumped Storage","Hydro"),VLOOKUP(J1151,Instructions!$E$3:$F$42,2,FALSE))</f>
        <v>#N/A</v>
      </c>
      <c r="M1151" s="104"/>
      <c r="N1151" s="104"/>
      <c r="O1151" s="105"/>
      <c r="P1151" s="45"/>
      <c r="Q1151" s="45"/>
      <c r="R1151" s="45">
        <f t="shared" si="364"/>
        <v>0</v>
      </c>
      <c r="S1151" s="45">
        <f t="shared" si="386"/>
        <v>0</v>
      </c>
      <c r="T1151" s="45">
        <f t="shared" si="386"/>
        <v>0</v>
      </c>
      <c r="U1151" s="45">
        <f t="shared" si="365"/>
        <v>0</v>
      </c>
      <c r="V1151" s="45">
        <f t="shared" si="366"/>
        <v>0</v>
      </c>
      <c r="W1151" s="45">
        <f t="shared" si="367"/>
        <v>0</v>
      </c>
      <c r="X1151" s="45">
        <f t="shared" si="368"/>
        <v>0</v>
      </c>
      <c r="Y1151" s="45">
        <f t="shared" si="369"/>
        <v>0</v>
      </c>
      <c r="Z1151" s="45">
        <f t="shared" si="370"/>
        <v>0</v>
      </c>
      <c r="AA1151" s="45">
        <f t="shared" si="371"/>
        <v>0</v>
      </c>
      <c r="AB1151" s="45">
        <f t="shared" si="372"/>
        <v>0</v>
      </c>
      <c r="AC1151" s="45">
        <f t="shared" si="373"/>
        <v>0</v>
      </c>
      <c r="AD1151" s="45">
        <f t="shared" si="374"/>
        <v>0</v>
      </c>
      <c r="AE1151" s="45">
        <f t="shared" si="375"/>
        <v>0</v>
      </c>
      <c r="AF1151" s="45">
        <f t="shared" si="376"/>
        <v>0</v>
      </c>
      <c r="AG1151" s="45">
        <f t="shared" si="377"/>
        <v>0</v>
      </c>
      <c r="AH1151" s="45">
        <f t="shared" si="378"/>
        <v>0</v>
      </c>
      <c r="AI1151" s="45">
        <f t="shared" si="379"/>
        <v>0</v>
      </c>
      <c r="AJ1151" s="45">
        <f t="shared" si="380"/>
        <v>0</v>
      </c>
      <c r="AK1151" s="45">
        <f t="shared" si="381"/>
        <v>0</v>
      </c>
      <c r="AL1151" s="45">
        <f t="shared" si="382"/>
        <v>0</v>
      </c>
      <c r="AM1151" s="45">
        <f t="shared" si="383"/>
        <v>0</v>
      </c>
      <c r="AN1151" s="45"/>
      <c r="AO1151" s="45"/>
      <c r="AP1151" s="45"/>
      <c r="AQ1151" s="45"/>
      <c r="AR1151" s="45"/>
      <c r="AS1151" s="45"/>
      <c r="AT1151" s="45"/>
      <c r="AU1151" s="45"/>
      <c r="AV1151" s="45"/>
      <c r="AW1151" s="45"/>
      <c r="AX1151" s="45"/>
      <c r="AY1151" s="45"/>
      <c r="AZ1151" s="45"/>
      <c r="BA1151" s="45"/>
      <c r="BB1151" s="45"/>
      <c r="BC1151" s="45"/>
      <c r="BD1151" s="45"/>
      <c r="BE1151" s="45"/>
      <c r="BF1151" s="45"/>
      <c r="BG1151" s="45"/>
      <c r="BH1151" s="45"/>
      <c r="BI1151" s="45"/>
      <c r="BJ1151" s="45"/>
      <c r="BK1151" s="45"/>
    </row>
    <row r="1152" spans="1:63">
      <c r="A1152" s="43"/>
      <c r="B1152" s="43"/>
      <c r="C1152" s="101"/>
      <c r="D1152" s="101"/>
      <c r="E1152" s="101"/>
      <c r="F1152" s="102"/>
      <c r="G1152" s="103"/>
      <c r="H1152" s="102"/>
      <c r="I1152" s="102"/>
      <c r="J1152" s="102"/>
      <c r="K1152" s="102"/>
      <c r="L1152" s="102" t="e">
        <f>IF(J1152="WAT",IF(I1152="PS","Pumped Storage","Hydro"),VLOOKUP(J1152,Instructions!$E$3:$F$42,2,FALSE))</f>
        <v>#N/A</v>
      </c>
      <c r="M1152" s="104"/>
      <c r="N1152" s="104"/>
      <c r="O1152" s="105"/>
      <c r="P1152" s="45"/>
      <c r="Q1152" s="45"/>
      <c r="R1152" s="45">
        <f t="shared" si="364"/>
        <v>0</v>
      </c>
      <c r="S1152" s="45">
        <f t="shared" si="386"/>
        <v>0</v>
      </c>
      <c r="T1152" s="45">
        <f t="shared" si="386"/>
        <v>0</v>
      </c>
      <c r="U1152" s="45">
        <f t="shared" si="365"/>
        <v>0</v>
      </c>
      <c r="V1152" s="45">
        <f t="shared" si="366"/>
        <v>0</v>
      </c>
      <c r="W1152" s="45">
        <f t="shared" si="367"/>
        <v>0</v>
      </c>
      <c r="X1152" s="45">
        <f t="shared" si="368"/>
        <v>0</v>
      </c>
      <c r="Y1152" s="45">
        <f t="shared" si="369"/>
        <v>0</v>
      </c>
      <c r="Z1152" s="45">
        <f t="shared" si="370"/>
        <v>0</v>
      </c>
      <c r="AA1152" s="45">
        <f t="shared" si="371"/>
        <v>0</v>
      </c>
      <c r="AB1152" s="45">
        <f t="shared" si="372"/>
        <v>0</v>
      </c>
      <c r="AC1152" s="45">
        <f t="shared" si="373"/>
        <v>0</v>
      </c>
      <c r="AD1152" s="45">
        <f t="shared" si="374"/>
        <v>0</v>
      </c>
      <c r="AE1152" s="45">
        <f t="shared" si="375"/>
        <v>0</v>
      </c>
      <c r="AF1152" s="45">
        <f t="shared" si="376"/>
        <v>0</v>
      </c>
      <c r="AG1152" s="45">
        <f t="shared" si="377"/>
        <v>0</v>
      </c>
      <c r="AH1152" s="45">
        <f t="shared" si="378"/>
        <v>0</v>
      </c>
      <c r="AI1152" s="45">
        <f t="shared" si="379"/>
        <v>0</v>
      </c>
      <c r="AJ1152" s="45">
        <f t="shared" si="380"/>
        <v>0</v>
      </c>
      <c r="AK1152" s="45">
        <f t="shared" si="381"/>
        <v>0</v>
      </c>
      <c r="AL1152" s="45">
        <f t="shared" si="382"/>
        <v>0</v>
      </c>
      <c r="AM1152" s="45">
        <f t="shared" si="383"/>
        <v>0</v>
      </c>
      <c r="AN1152" s="45"/>
      <c r="AO1152" s="45"/>
      <c r="AP1152" s="45"/>
      <c r="AQ1152" s="45"/>
      <c r="AR1152" s="45"/>
      <c r="AS1152" s="45"/>
      <c r="AT1152" s="45"/>
      <c r="AU1152" s="45"/>
      <c r="AV1152" s="45"/>
      <c r="AW1152" s="45"/>
      <c r="AX1152" s="45"/>
      <c r="AY1152" s="45"/>
      <c r="AZ1152" s="45"/>
      <c r="BA1152" s="45"/>
      <c r="BB1152" s="45"/>
      <c r="BC1152" s="45"/>
      <c r="BD1152" s="45"/>
      <c r="BE1152" s="45"/>
      <c r="BF1152" s="45"/>
      <c r="BG1152" s="45"/>
      <c r="BH1152" s="45"/>
      <c r="BI1152" s="45"/>
      <c r="BJ1152" s="45"/>
      <c r="BK1152" s="45"/>
    </row>
    <row r="1153" spans="1:63">
      <c r="A1153" s="43"/>
      <c r="B1153" s="43"/>
      <c r="C1153" s="101"/>
      <c r="D1153" s="101"/>
      <c r="E1153" s="101"/>
      <c r="F1153" s="102"/>
      <c r="G1153" s="103"/>
      <c r="H1153" s="102"/>
      <c r="I1153" s="102"/>
      <c r="J1153" s="102"/>
      <c r="K1153" s="102"/>
      <c r="L1153" s="102" t="e">
        <f>IF(J1153="WAT",IF(I1153="PS","Pumped Storage","Hydro"),VLOOKUP(J1153,Instructions!$E$3:$F$42,2,FALSE))</f>
        <v>#N/A</v>
      </c>
      <c r="M1153" s="104"/>
      <c r="N1153" s="104"/>
      <c r="O1153" s="105"/>
      <c r="P1153" s="45"/>
      <c r="Q1153" s="45"/>
      <c r="R1153" s="45">
        <f t="shared" si="364"/>
        <v>0</v>
      </c>
      <c r="S1153" s="45">
        <f t="shared" si="386"/>
        <v>0</v>
      </c>
      <c r="T1153" s="45">
        <f t="shared" si="386"/>
        <v>0</v>
      </c>
      <c r="U1153" s="45">
        <f t="shared" si="365"/>
        <v>0</v>
      </c>
      <c r="V1153" s="45">
        <f t="shared" si="366"/>
        <v>0</v>
      </c>
      <c r="W1153" s="45">
        <f t="shared" si="367"/>
        <v>0</v>
      </c>
      <c r="X1153" s="45">
        <f t="shared" si="368"/>
        <v>0</v>
      </c>
      <c r="Y1153" s="45">
        <f t="shared" si="369"/>
        <v>0</v>
      </c>
      <c r="Z1153" s="45">
        <f t="shared" si="370"/>
        <v>0</v>
      </c>
      <c r="AA1153" s="45">
        <f t="shared" si="371"/>
        <v>0</v>
      </c>
      <c r="AB1153" s="45">
        <f t="shared" si="372"/>
        <v>0</v>
      </c>
      <c r="AC1153" s="45">
        <f t="shared" si="373"/>
        <v>0</v>
      </c>
      <c r="AD1153" s="45">
        <f t="shared" si="374"/>
        <v>0</v>
      </c>
      <c r="AE1153" s="45">
        <f t="shared" si="375"/>
        <v>0</v>
      </c>
      <c r="AF1153" s="45">
        <f t="shared" si="376"/>
        <v>0</v>
      </c>
      <c r="AG1153" s="45">
        <f t="shared" si="377"/>
        <v>0</v>
      </c>
      <c r="AH1153" s="45">
        <f t="shared" si="378"/>
        <v>0</v>
      </c>
      <c r="AI1153" s="45">
        <f t="shared" si="379"/>
        <v>0</v>
      </c>
      <c r="AJ1153" s="45">
        <f t="shared" si="380"/>
        <v>0</v>
      </c>
      <c r="AK1153" s="45">
        <f t="shared" si="381"/>
        <v>0</v>
      </c>
      <c r="AL1153" s="45">
        <f t="shared" si="382"/>
        <v>0</v>
      </c>
      <c r="AM1153" s="45">
        <f t="shared" si="383"/>
        <v>0</v>
      </c>
      <c r="AN1153" s="45"/>
      <c r="AO1153" s="45"/>
      <c r="AP1153" s="45"/>
      <c r="AQ1153" s="45"/>
      <c r="AR1153" s="45"/>
      <c r="AS1153" s="45"/>
      <c r="AT1153" s="45"/>
      <c r="AU1153" s="45"/>
      <c r="AV1153" s="45"/>
      <c r="AW1153" s="45"/>
      <c r="AX1153" s="45"/>
      <c r="AY1153" s="45"/>
      <c r="AZ1153" s="45"/>
      <c r="BA1153" s="45"/>
      <c r="BB1153" s="45"/>
      <c r="BC1153" s="45"/>
      <c r="BD1153" s="45"/>
      <c r="BE1153" s="45"/>
      <c r="BF1153" s="45"/>
      <c r="BG1153" s="45"/>
      <c r="BH1153" s="45"/>
      <c r="BI1153" s="45"/>
      <c r="BJ1153" s="45"/>
      <c r="BK1153" s="45"/>
    </row>
    <row r="1154" spans="1:63">
      <c r="A1154" s="43"/>
      <c r="B1154" s="43"/>
      <c r="C1154" s="101"/>
      <c r="D1154" s="101"/>
      <c r="E1154" s="101"/>
      <c r="F1154" s="102"/>
      <c r="G1154" s="103"/>
      <c r="H1154" s="102"/>
      <c r="I1154" s="102"/>
      <c r="J1154" s="102"/>
      <c r="K1154" s="102"/>
      <c r="L1154" s="102" t="e">
        <f>IF(J1154="WAT",IF(I1154="PS","Pumped Storage","Hydro"),VLOOKUP(J1154,Instructions!$E$3:$F$42,2,FALSE))</f>
        <v>#N/A</v>
      </c>
      <c r="M1154" s="104"/>
      <c r="N1154" s="104"/>
      <c r="O1154" s="105"/>
      <c r="P1154" s="45"/>
      <c r="Q1154" s="45"/>
      <c r="R1154" s="45">
        <f t="shared" si="364"/>
        <v>0</v>
      </c>
      <c r="S1154" s="45">
        <f t="shared" si="386"/>
        <v>0</v>
      </c>
      <c r="T1154" s="45">
        <f t="shared" si="386"/>
        <v>0</v>
      </c>
      <c r="U1154" s="45">
        <f t="shared" si="365"/>
        <v>0</v>
      </c>
      <c r="V1154" s="45">
        <f t="shared" si="366"/>
        <v>0</v>
      </c>
      <c r="W1154" s="45">
        <f t="shared" si="367"/>
        <v>0</v>
      </c>
      <c r="X1154" s="45">
        <f t="shared" si="368"/>
        <v>0</v>
      </c>
      <c r="Y1154" s="45">
        <f t="shared" si="369"/>
        <v>0</v>
      </c>
      <c r="Z1154" s="45">
        <f t="shared" si="370"/>
        <v>0</v>
      </c>
      <c r="AA1154" s="45">
        <f t="shared" si="371"/>
        <v>0</v>
      </c>
      <c r="AB1154" s="45">
        <f t="shared" si="372"/>
        <v>0</v>
      </c>
      <c r="AC1154" s="45">
        <f t="shared" si="373"/>
        <v>0</v>
      </c>
      <c r="AD1154" s="45">
        <f t="shared" si="374"/>
        <v>0</v>
      </c>
      <c r="AE1154" s="45">
        <f t="shared" si="375"/>
        <v>0</v>
      </c>
      <c r="AF1154" s="45">
        <f t="shared" si="376"/>
        <v>0</v>
      </c>
      <c r="AG1154" s="45">
        <f t="shared" si="377"/>
        <v>0</v>
      </c>
      <c r="AH1154" s="45">
        <f t="shared" si="378"/>
        <v>0</v>
      </c>
      <c r="AI1154" s="45">
        <f t="shared" si="379"/>
        <v>0</v>
      </c>
      <c r="AJ1154" s="45">
        <f t="shared" si="380"/>
        <v>0</v>
      </c>
      <c r="AK1154" s="45">
        <f t="shared" si="381"/>
        <v>0</v>
      </c>
      <c r="AL1154" s="45">
        <f t="shared" si="382"/>
        <v>0</v>
      </c>
      <c r="AM1154" s="45">
        <f t="shared" si="383"/>
        <v>0</v>
      </c>
      <c r="AN1154" s="45"/>
      <c r="AO1154" s="45"/>
      <c r="AP1154" s="45"/>
      <c r="AQ1154" s="45"/>
      <c r="AR1154" s="45"/>
      <c r="AS1154" s="45"/>
      <c r="AT1154" s="45"/>
      <c r="AU1154" s="45"/>
      <c r="AV1154" s="45"/>
      <c r="AW1154" s="45"/>
      <c r="AX1154" s="45"/>
      <c r="AY1154" s="45"/>
      <c r="AZ1154" s="45"/>
      <c r="BA1154" s="45"/>
      <c r="BB1154" s="45"/>
      <c r="BC1154" s="45"/>
      <c r="BD1154" s="45"/>
      <c r="BE1154" s="45"/>
      <c r="BF1154" s="45"/>
      <c r="BG1154" s="45"/>
      <c r="BH1154" s="45"/>
      <c r="BI1154" s="45"/>
      <c r="BJ1154" s="45"/>
      <c r="BK1154" s="45"/>
    </row>
    <row r="1155" spans="1:63">
      <c r="A1155" s="43"/>
      <c r="B1155" s="43"/>
      <c r="C1155" s="101"/>
      <c r="D1155" s="101"/>
      <c r="E1155" s="101"/>
      <c r="F1155" s="102"/>
      <c r="G1155" s="103"/>
      <c r="H1155" s="102"/>
      <c r="I1155" s="102"/>
      <c r="J1155" s="102"/>
      <c r="K1155" s="102"/>
      <c r="L1155" s="102" t="e">
        <f>IF(J1155="WAT",IF(I1155="PS","Pumped Storage","Hydro"),VLOOKUP(J1155,Instructions!$E$3:$F$42,2,FALSE))</f>
        <v>#N/A</v>
      </c>
      <c r="M1155" s="104"/>
      <c r="N1155" s="104"/>
      <c r="O1155" s="105"/>
      <c r="P1155" s="45"/>
      <c r="Q1155" s="45"/>
      <c r="R1155" s="45">
        <f t="shared" si="364"/>
        <v>0</v>
      </c>
      <c r="S1155" s="45">
        <f t="shared" si="386"/>
        <v>0</v>
      </c>
      <c r="T1155" s="45">
        <f t="shared" si="386"/>
        <v>0</v>
      </c>
      <c r="U1155" s="45">
        <f t="shared" si="365"/>
        <v>0</v>
      </c>
      <c r="V1155" s="45">
        <f t="shared" si="366"/>
        <v>0</v>
      </c>
      <c r="W1155" s="45">
        <f t="shared" si="367"/>
        <v>0</v>
      </c>
      <c r="X1155" s="45">
        <f t="shared" si="368"/>
        <v>0</v>
      </c>
      <c r="Y1155" s="45">
        <f t="shared" si="369"/>
        <v>0</v>
      </c>
      <c r="Z1155" s="45">
        <f t="shared" si="370"/>
        <v>0</v>
      </c>
      <c r="AA1155" s="45">
        <f t="shared" si="371"/>
        <v>0</v>
      </c>
      <c r="AB1155" s="45">
        <f t="shared" si="372"/>
        <v>0</v>
      </c>
      <c r="AC1155" s="45">
        <f t="shared" si="373"/>
        <v>0</v>
      </c>
      <c r="AD1155" s="45">
        <f t="shared" si="374"/>
        <v>0</v>
      </c>
      <c r="AE1155" s="45">
        <f t="shared" si="375"/>
        <v>0</v>
      </c>
      <c r="AF1155" s="45">
        <f t="shared" si="376"/>
        <v>0</v>
      </c>
      <c r="AG1155" s="45">
        <f t="shared" si="377"/>
        <v>0</v>
      </c>
      <c r="AH1155" s="45">
        <f t="shared" si="378"/>
        <v>0</v>
      </c>
      <c r="AI1155" s="45">
        <f t="shared" si="379"/>
        <v>0</v>
      </c>
      <c r="AJ1155" s="45">
        <f t="shared" si="380"/>
        <v>0</v>
      </c>
      <c r="AK1155" s="45">
        <f t="shared" si="381"/>
        <v>0</v>
      </c>
      <c r="AL1155" s="45">
        <f t="shared" si="382"/>
        <v>0</v>
      </c>
      <c r="AM1155" s="45">
        <f t="shared" si="383"/>
        <v>0</v>
      </c>
      <c r="AN1155" s="45"/>
      <c r="AO1155" s="45"/>
      <c r="AP1155" s="45"/>
      <c r="AQ1155" s="45"/>
      <c r="AR1155" s="45"/>
      <c r="AS1155" s="45"/>
      <c r="AT1155" s="45"/>
      <c r="AU1155" s="45"/>
      <c r="AV1155" s="45"/>
      <c r="AW1155" s="45"/>
      <c r="AX1155" s="45"/>
      <c r="AY1155" s="45"/>
      <c r="AZ1155" s="45"/>
      <c r="BA1155" s="45"/>
      <c r="BB1155" s="45"/>
      <c r="BC1155" s="45"/>
      <c r="BD1155" s="45"/>
      <c r="BE1155" s="45"/>
      <c r="BF1155" s="45"/>
      <c r="BG1155" s="45"/>
      <c r="BH1155" s="45"/>
      <c r="BI1155" s="45"/>
      <c r="BJ1155" s="45"/>
      <c r="BK1155" s="45"/>
    </row>
    <row r="1156" spans="1:63">
      <c r="A1156" s="43"/>
      <c r="B1156" s="43"/>
      <c r="C1156" s="101"/>
      <c r="D1156" s="101"/>
      <c r="E1156" s="101"/>
      <c r="F1156" s="102"/>
      <c r="G1156" s="103"/>
      <c r="H1156" s="102"/>
      <c r="I1156" s="102"/>
      <c r="J1156" s="102"/>
      <c r="K1156" s="102"/>
      <c r="L1156" s="102" t="e">
        <f>IF(J1156="WAT",IF(I1156="PS","Pumped Storage","Hydro"),VLOOKUP(J1156,Instructions!$E$3:$F$42,2,FALSE))</f>
        <v>#N/A</v>
      </c>
      <c r="M1156" s="104"/>
      <c r="N1156" s="104"/>
      <c r="O1156" s="105"/>
      <c r="P1156" s="45"/>
      <c r="Q1156" s="45"/>
      <c r="R1156" s="45">
        <f t="shared" ref="R1156:R1219" si="387">P1156</f>
        <v>0</v>
      </c>
      <c r="S1156" s="45">
        <f t="shared" si="386"/>
        <v>0</v>
      </c>
      <c r="T1156" s="45">
        <f t="shared" si="386"/>
        <v>0</v>
      </c>
      <c r="U1156" s="45">
        <f t="shared" ref="U1156:U1219" si="388">T1156</f>
        <v>0</v>
      </c>
      <c r="V1156" s="45">
        <f t="shared" ref="V1156:V1219" si="389">U1156</f>
        <v>0</v>
      </c>
      <c r="W1156" s="45">
        <f t="shared" ref="W1156:W1219" si="390">V1156</f>
        <v>0</v>
      </c>
      <c r="X1156" s="45">
        <f t="shared" ref="X1156:X1219" si="391">W1156</f>
        <v>0</v>
      </c>
      <c r="Y1156" s="45">
        <f t="shared" ref="Y1156:Y1219" si="392">X1156</f>
        <v>0</v>
      </c>
      <c r="Z1156" s="45">
        <f t="shared" ref="Z1156:Z1219" si="393">Y1156</f>
        <v>0</v>
      </c>
      <c r="AA1156" s="45">
        <f t="shared" ref="AA1156:AA1219" si="394">Z1156</f>
        <v>0</v>
      </c>
      <c r="AB1156" s="45">
        <f t="shared" ref="AB1156:AB1219" si="395">AA1156</f>
        <v>0</v>
      </c>
      <c r="AC1156" s="45">
        <f t="shared" ref="AC1156:AC1219" si="396">Q1156</f>
        <v>0</v>
      </c>
      <c r="AD1156" s="45">
        <f t="shared" ref="AD1156:AD1219" si="397">AC1156</f>
        <v>0</v>
      </c>
      <c r="AE1156" s="45">
        <f t="shared" ref="AE1156:AE1219" si="398">AD1156</f>
        <v>0</v>
      </c>
      <c r="AF1156" s="45">
        <f t="shared" ref="AF1156:AF1219" si="399">AE1156</f>
        <v>0</v>
      </c>
      <c r="AG1156" s="45">
        <f t="shared" ref="AG1156:AG1219" si="400">AF1156</f>
        <v>0</v>
      </c>
      <c r="AH1156" s="45">
        <f t="shared" ref="AH1156:AH1219" si="401">AG1156</f>
        <v>0</v>
      </c>
      <c r="AI1156" s="45">
        <f t="shared" ref="AI1156:AI1219" si="402">AH1156</f>
        <v>0</v>
      </c>
      <c r="AJ1156" s="45">
        <f t="shared" ref="AJ1156:AJ1219" si="403">AI1156</f>
        <v>0</v>
      </c>
      <c r="AK1156" s="45">
        <f t="shared" ref="AK1156:AK1219" si="404">AJ1156</f>
        <v>0</v>
      </c>
      <c r="AL1156" s="45">
        <f t="shared" ref="AL1156:AL1219" si="405">AK1156</f>
        <v>0</v>
      </c>
      <c r="AM1156" s="45">
        <f t="shared" ref="AM1156:AM1219" si="406">AL1156</f>
        <v>0</v>
      </c>
      <c r="AN1156" s="45"/>
      <c r="AO1156" s="45"/>
      <c r="AP1156" s="45"/>
      <c r="AQ1156" s="45"/>
      <c r="AR1156" s="45"/>
      <c r="AS1156" s="45"/>
      <c r="AT1156" s="45"/>
      <c r="AU1156" s="45"/>
      <c r="AV1156" s="45"/>
      <c r="AW1156" s="45"/>
      <c r="AX1156" s="45"/>
      <c r="AY1156" s="45"/>
      <c r="AZ1156" s="45"/>
      <c r="BA1156" s="45"/>
      <c r="BB1156" s="45"/>
      <c r="BC1156" s="45"/>
      <c r="BD1156" s="45"/>
      <c r="BE1156" s="45"/>
      <c r="BF1156" s="45"/>
      <c r="BG1156" s="45"/>
      <c r="BH1156" s="45"/>
      <c r="BI1156" s="45"/>
      <c r="BJ1156" s="45"/>
      <c r="BK1156" s="45"/>
    </row>
    <row r="1157" spans="1:63">
      <c r="A1157" s="43"/>
      <c r="B1157" s="43"/>
      <c r="C1157" s="101"/>
      <c r="D1157" s="101"/>
      <c r="E1157" s="101"/>
      <c r="F1157" s="102"/>
      <c r="G1157" s="103"/>
      <c r="H1157" s="102"/>
      <c r="I1157" s="102"/>
      <c r="J1157" s="102"/>
      <c r="K1157" s="102"/>
      <c r="L1157" s="102" t="e">
        <f>IF(J1157="WAT",IF(I1157="PS","Pumped Storage","Hydro"),VLOOKUP(J1157,Instructions!$E$3:$F$42,2,FALSE))</f>
        <v>#N/A</v>
      </c>
      <c r="M1157" s="104"/>
      <c r="N1157" s="104"/>
      <c r="O1157" s="105"/>
      <c r="P1157" s="45"/>
      <c r="Q1157" s="45"/>
      <c r="R1157" s="45">
        <f t="shared" si="387"/>
        <v>0</v>
      </c>
      <c r="S1157" s="45">
        <f t="shared" si="386"/>
        <v>0</v>
      </c>
      <c r="T1157" s="45">
        <f t="shared" si="386"/>
        <v>0</v>
      </c>
      <c r="U1157" s="45">
        <f t="shared" si="388"/>
        <v>0</v>
      </c>
      <c r="V1157" s="45">
        <f t="shared" si="389"/>
        <v>0</v>
      </c>
      <c r="W1157" s="45">
        <f t="shared" si="390"/>
        <v>0</v>
      </c>
      <c r="X1157" s="45">
        <f t="shared" si="391"/>
        <v>0</v>
      </c>
      <c r="Y1157" s="45">
        <f t="shared" si="392"/>
        <v>0</v>
      </c>
      <c r="Z1157" s="45">
        <f t="shared" si="393"/>
        <v>0</v>
      </c>
      <c r="AA1157" s="45">
        <f t="shared" si="394"/>
        <v>0</v>
      </c>
      <c r="AB1157" s="45">
        <f t="shared" si="395"/>
        <v>0</v>
      </c>
      <c r="AC1157" s="45">
        <f t="shared" si="396"/>
        <v>0</v>
      </c>
      <c r="AD1157" s="45">
        <f t="shared" si="397"/>
        <v>0</v>
      </c>
      <c r="AE1157" s="45">
        <f t="shared" si="398"/>
        <v>0</v>
      </c>
      <c r="AF1157" s="45">
        <f t="shared" si="399"/>
        <v>0</v>
      </c>
      <c r="AG1157" s="45">
        <f t="shared" si="400"/>
        <v>0</v>
      </c>
      <c r="AH1157" s="45">
        <f t="shared" si="401"/>
        <v>0</v>
      </c>
      <c r="AI1157" s="45">
        <f t="shared" si="402"/>
        <v>0</v>
      </c>
      <c r="AJ1157" s="45">
        <f t="shared" si="403"/>
        <v>0</v>
      </c>
      <c r="AK1157" s="45">
        <f t="shared" si="404"/>
        <v>0</v>
      </c>
      <c r="AL1157" s="45">
        <f t="shared" si="405"/>
        <v>0</v>
      </c>
      <c r="AM1157" s="45">
        <f t="shared" si="406"/>
        <v>0</v>
      </c>
      <c r="AN1157" s="45"/>
      <c r="AO1157" s="45"/>
      <c r="AP1157" s="45"/>
      <c r="AQ1157" s="45"/>
      <c r="AR1157" s="45"/>
      <c r="AS1157" s="45"/>
      <c r="AT1157" s="45"/>
      <c r="AU1157" s="45"/>
      <c r="AV1157" s="45"/>
      <c r="AW1157" s="45"/>
      <c r="AX1157" s="45"/>
      <c r="AY1157" s="45"/>
      <c r="AZ1157" s="45"/>
      <c r="BA1157" s="45"/>
      <c r="BB1157" s="45"/>
      <c r="BC1157" s="45"/>
      <c r="BD1157" s="45"/>
      <c r="BE1157" s="45"/>
      <c r="BF1157" s="45"/>
      <c r="BG1157" s="45"/>
      <c r="BH1157" s="45"/>
      <c r="BI1157" s="45"/>
      <c r="BJ1157" s="45"/>
      <c r="BK1157" s="45"/>
    </row>
    <row r="1158" spans="1:63">
      <c r="A1158" s="43"/>
      <c r="B1158" s="43"/>
      <c r="C1158" s="101"/>
      <c r="D1158" s="101"/>
      <c r="E1158" s="101"/>
      <c r="F1158" s="102"/>
      <c r="G1158" s="103"/>
      <c r="H1158" s="102"/>
      <c r="I1158" s="102"/>
      <c r="J1158" s="102"/>
      <c r="K1158" s="102"/>
      <c r="L1158" s="102" t="e">
        <f>IF(J1158="WAT",IF(I1158="PS","Pumped Storage","Hydro"),VLOOKUP(J1158,Instructions!$E$3:$F$42,2,FALSE))</f>
        <v>#N/A</v>
      </c>
      <c r="M1158" s="104"/>
      <c r="N1158" s="104"/>
      <c r="O1158" s="105"/>
      <c r="P1158" s="45"/>
      <c r="Q1158" s="45"/>
      <c r="R1158" s="45">
        <f t="shared" si="387"/>
        <v>0</v>
      </c>
      <c r="S1158" s="45">
        <f t="shared" si="386"/>
        <v>0</v>
      </c>
      <c r="T1158" s="45">
        <f t="shared" si="386"/>
        <v>0</v>
      </c>
      <c r="U1158" s="45">
        <f t="shared" si="388"/>
        <v>0</v>
      </c>
      <c r="V1158" s="45">
        <f t="shared" si="389"/>
        <v>0</v>
      </c>
      <c r="W1158" s="45">
        <f t="shared" si="390"/>
        <v>0</v>
      </c>
      <c r="X1158" s="45">
        <f t="shared" si="391"/>
        <v>0</v>
      </c>
      <c r="Y1158" s="45">
        <f t="shared" si="392"/>
        <v>0</v>
      </c>
      <c r="Z1158" s="45">
        <f t="shared" si="393"/>
        <v>0</v>
      </c>
      <c r="AA1158" s="45">
        <f t="shared" si="394"/>
        <v>0</v>
      </c>
      <c r="AB1158" s="45">
        <f t="shared" si="395"/>
        <v>0</v>
      </c>
      <c r="AC1158" s="45">
        <f t="shared" si="396"/>
        <v>0</v>
      </c>
      <c r="AD1158" s="45">
        <f t="shared" si="397"/>
        <v>0</v>
      </c>
      <c r="AE1158" s="45">
        <f t="shared" si="398"/>
        <v>0</v>
      </c>
      <c r="AF1158" s="45">
        <f t="shared" si="399"/>
        <v>0</v>
      </c>
      <c r="AG1158" s="45">
        <f t="shared" si="400"/>
        <v>0</v>
      </c>
      <c r="AH1158" s="45">
        <f t="shared" si="401"/>
        <v>0</v>
      </c>
      <c r="AI1158" s="45">
        <f t="shared" si="402"/>
        <v>0</v>
      </c>
      <c r="AJ1158" s="45">
        <f t="shared" si="403"/>
        <v>0</v>
      </c>
      <c r="AK1158" s="45">
        <f t="shared" si="404"/>
        <v>0</v>
      </c>
      <c r="AL1158" s="45">
        <f t="shared" si="405"/>
        <v>0</v>
      </c>
      <c r="AM1158" s="45">
        <f t="shared" si="406"/>
        <v>0</v>
      </c>
      <c r="AN1158" s="45"/>
      <c r="AO1158" s="45"/>
      <c r="AP1158" s="45"/>
      <c r="AQ1158" s="45"/>
      <c r="AR1158" s="45"/>
      <c r="AS1158" s="45"/>
      <c r="AT1158" s="45"/>
      <c r="AU1158" s="45"/>
      <c r="AV1158" s="45"/>
      <c r="AW1158" s="45"/>
      <c r="AX1158" s="45"/>
      <c r="AY1158" s="45"/>
      <c r="AZ1158" s="45"/>
      <c r="BA1158" s="45"/>
      <c r="BB1158" s="45"/>
      <c r="BC1158" s="45"/>
      <c r="BD1158" s="45"/>
      <c r="BE1158" s="45"/>
      <c r="BF1158" s="45"/>
      <c r="BG1158" s="45"/>
      <c r="BH1158" s="45"/>
      <c r="BI1158" s="45"/>
      <c r="BJ1158" s="45"/>
      <c r="BK1158" s="45"/>
    </row>
    <row r="1159" spans="1:63">
      <c r="A1159" s="43"/>
      <c r="B1159" s="43"/>
      <c r="C1159" s="101"/>
      <c r="D1159" s="101"/>
      <c r="E1159" s="101"/>
      <c r="F1159" s="102"/>
      <c r="G1159" s="103"/>
      <c r="H1159" s="102"/>
      <c r="I1159" s="102"/>
      <c r="J1159" s="102"/>
      <c r="K1159" s="102"/>
      <c r="L1159" s="102" t="e">
        <f>IF(J1159="WAT",IF(I1159="PS","Pumped Storage","Hydro"),VLOOKUP(J1159,Instructions!$E$3:$F$42,2,FALSE))</f>
        <v>#N/A</v>
      </c>
      <c r="M1159" s="104"/>
      <c r="N1159" s="104"/>
      <c r="O1159" s="105"/>
      <c r="P1159" s="45"/>
      <c r="Q1159" s="45"/>
      <c r="R1159" s="45">
        <f t="shared" si="387"/>
        <v>0</v>
      </c>
      <c r="S1159" s="45">
        <f t="shared" si="386"/>
        <v>0</v>
      </c>
      <c r="T1159" s="45">
        <f t="shared" si="386"/>
        <v>0</v>
      </c>
      <c r="U1159" s="45">
        <f t="shared" si="388"/>
        <v>0</v>
      </c>
      <c r="V1159" s="45">
        <f t="shared" si="389"/>
        <v>0</v>
      </c>
      <c r="W1159" s="45">
        <f t="shared" si="390"/>
        <v>0</v>
      </c>
      <c r="X1159" s="45">
        <f t="shared" si="391"/>
        <v>0</v>
      </c>
      <c r="Y1159" s="45">
        <f t="shared" si="392"/>
        <v>0</v>
      </c>
      <c r="Z1159" s="45">
        <f t="shared" si="393"/>
        <v>0</v>
      </c>
      <c r="AA1159" s="45">
        <f t="shared" si="394"/>
        <v>0</v>
      </c>
      <c r="AB1159" s="45">
        <f t="shared" si="395"/>
        <v>0</v>
      </c>
      <c r="AC1159" s="45">
        <f t="shared" si="396"/>
        <v>0</v>
      </c>
      <c r="AD1159" s="45">
        <f t="shared" si="397"/>
        <v>0</v>
      </c>
      <c r="AE1159" s="45">
        <f t="shared" si="398"/>
        <v>0</v>
      </c>
      <c r="AF1159" s="45">
        <f t="shared" si="399"/>
        <v>0</v>
      </c>
      <c r="AG1159" s="45">
        <f t="shared" si="400"/>
        <v>0</v>
      </c>
      <c r="AH1159" s="45">
        <f t="shared" si="401"/>
        <v>0</v>
      </c>
      <c r="AI1159" s="45">
        <f t="shared" si="402"/>
        <v>0</v>
      </c>
      <c r="AJ1159" s="45">
        <f t="shared" si="403"/>
        <v>0</v>
      </c>
      <c r="AK1159" s="45">
        <f t="shared" si="404"/>
        <v>0</v>
      </c>
      <c r="AL1159" s="45">
        <f t="shared" si="405"/>
        <v>0</v>
      </c>
      <c r="AM1159" s="45">
        <f t="shared" si="406"/>
        <v>0</v>
      </c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/>
      <c r="BB1159" s="45"/>
      <c r="BC1159" s="45"/>
      <c r="BD1159" s="45"/>
      <c r="BE1159" s="45"/>
      <c r="BF1159" s="45"/>
      <c r="BG1159" s="45"/>
      <c r="BH1159" s="45"/>
      <c r="BI1159" s="45"/>
      <c r="BJ1159" s="45"/>
      <c r="BK1159" s="45"/>
    </row>
    <row r="1160" spans="1:63">
      <c r="A1160" s="43"/>
      <c r="B1160" s="43"/>
      <c r="C1160" s="101"/>
      <c r="D1160" s="101"/>
      <c r="E1160" s="101"/>
      <c r="F1160" s="102"/>
      <c r="G1160" s="103"/>
      <c r="H1160" s="102"/>
      <c r="I1160" s="102"/>
      <c r="J1160" s="102"/>
      <c r="K1160" s="102"/>
      <c r="L1160" s="102" t="e">
        <f>IF(J1160="WAT",IF(I1160="PS","Pumped Storage","Hydro"),VLOOKUP(J1160,Instructions!$E$3:$F$42,2,FALSE))</f>
        <v>#N/A</v>
      </c>
      <c r="M1160" s="104"/>
      <c r="N1160" s="104"/>
      <c r="O1160" s="105"/>
      <c r="P1160" s="45"/>
      <c r="Q1160" s="45"/>
      <c r="R1160" s="45">
        <f t="shared" si="387"/>
        <v>0</v>
      </c>
      <c r="S1160" s="45">
        <f t="shared" si="386"/>
        <v>0</v>
      </c>
      <c r="T1160" s="45">
        <f t="shared" si="386"/>
        <v>0</v>
      </c>
      <c r="U1160" s="45">
        <f t="shared" si="388"/>
        <v>0</v>
      </c>
      <c r="V1160" s="45">
        <f t="shared" si="389"/>
        <v>0</v>
      </c>
      <c r="W1160" s="45">
        <f t="shared" si="390"/>
        <v>0</v>
      </c>
      <c r="X1160" s="45">
        <f t="shared" si="391"/>
        <v>0</v>
      </c>
      <c r="Y1160" s="45">
        <f t="shared" si="392"/>
        <v>0</v>
      </c>
      <c r="Z1160" s="45">
        <f t="shared" si="393"/>
        <v>0</v>
      </c>
      <c r="AA1160" s="45">
        <f t="shared" si="394"/>
        <v>0</v>
      </c>
      <c r="AB1160" s="45">
        <f t="shared" si="395"/>
        <v>0</v>
      </c>
      <c r="AC1160" s="45">
        <f t="shared" si="396"/>
        <v>0</v>
      </c>
      <c r="AD1160" s="45">
        <f t="shared" si="397"/>
        <v>0</v>
      </c>
      <c r="AE1160" s="45">
        <f t="shared" si="398"/>
        <v>0</v>
      </c>
      <c r="AF1160" s="45">
        <f t="shared" si="399"/>
        <v>0</v>
      </c>
      <c r="AG1160" s="45">
        <f t="shared" si="400"/>
        <v>0</v>
      </c>
      <c r="AH1160" s="45">
        <f t="shared" si="401"/>
        <v>0</v>
      </c>
      <c r="AI1160" s="45">
        <f t="shared" si="402"/>
        <v>0</v>
      </c>
      <c r="AJ1160" s="45">
        <f t="shared" si="403"/>
        <v>0</v>
      </c>
      <c r="AK1160" s="45">
        <f t="shared" si="404"/>
        <v>0</v>
      </c>
      <c r="AL1160" s="45">
        <f t="shared" si="405"/>
        <v>0</v>
      </c>
      <c r="AM1160" s="45">
        <f t="shared" si="406"/>
        <v>0</v>
      </c>
      <c r="AN1160" s="45"/>
      <c r="AO1160" s="45"/>
      <c r="AP1160" s="45"/>
      <c r="AQ1160" s="45"/>
      <c r="AR1160" s="45"/>
      <c r="AS1160" s="45"/>
      <c r="AT1160" s="45"/>
      <c r="AU1160" s="45"/>
      <c r="AV1160" s="45"/>
      <c r="AW1160" s="45"/>
      <c r="AX1160" s="45"/>
      <c r="AY1160" s="45"/>
      <c r="AZ1160" s="45"/>
      <c r="BA1160" s="45"/>
      <c r="BB1160" s="45"/>
      <c r="BC1160" s="45"/>
      <c r="BD1160" s="45"/>
      <c r="BE1160" s="45"/>
      <c r="BF1160" s="45"/>
      <c r="BG1160" s="45"/>
      <c r="BH1160" s="45"/>
      <c r="BI1160" s="45"/>
      <c r="BJ1160" s="45"/>
      <c r="BK1160" s="45"/>
    </row>
    <row r="1161" spans="1:63">
      <c r="A1161" s="43"/>
      <c r="B1161" s="43"/>
      <c r="C1161" s="101"/>
      <c r="D1161" s="101"/>
      <c r="E1161" s="101"/>
      <c r="F1161" s="102"/>
      <c r="G1161" s="103"/>
      <c r="H1161" s="102"/>
      <c r="I1161" s="102"/>
      <c r="J1161" s="102"/>
      <c r="K1161" s="102"/>
      <c r="L1161" s="102" t="e">
        <f>IF(J1161="WAT",IF(I1161="PS","Pumped Storage","Hydro"),VLOOKUP(J1161,Instructions!$E$3:$F$42,2,FALSE))</f>
        <v>#N/A</v>
      </c>
      <c r="M1161" s="104"/>
      <c r="N1161" s="104"/>
      <c r="O1161" s="105"/>
      <c r="P1161" s="45"/>
      <c r="Q1161" s="45"/>
      <c r="R1161" s="45">
        <f t="shared" si="387"/>
        <v>0</v>
      </c>
      <c r="S1161" s="45">
        <f t="shared" si="386"/>
        <v>0</v>
      </c>
      <c r="T1161" s="45">
        <f t="shared" si="386"/>
        <v>0</v>
      </c>
      <c r="U1161" s="45">
        <f t="shared" si="388"/>
        <v>0</v>
      </c>
      <c r="V1161" s="45">
        <f t="shared" si="389"/>
        <v>0</v>
      </c>
      <c r="W1161" s="45">
        <f t="shared" si="390"/>
        <v>0</v>
      </c>
      <c r="X1161" s="45">
        <f t="shared" si="391"/>
        <v>0</v>
      </c>
      <c r="Y1161" s="45">
        <f t="shared" si="392"/>
        <v>0</v>
      </c>
      <c r="Z1161" s="45">
        <f t="shared" si="393"/>
        <v>0</v>
      </c>
      <c r="AA1161" s="45">
        <f t="shared" si="394"/>
        <v>0</v>
      </c>
      <c r="AB1161" s="45">
        <f t="shared" si="395"/>
        <v>0</v>
      </c>
      <c r="AC1161" s="45">
        <f t="shared" si="396"/>
        <v>0</v>
      </c>
      <c r="AD1161" s="45">
        <f t="shared" si="397"/>
        <v>0</v>
      </c>
      <c r="AE1161" s="45">
        <f t="shared" si="398"/>
        <v>0</v>
      </c>
      <c r="AF1161" s="45">
        <f t="shared" si="399"/>
        <v>0</v>
      </c>
      <c r="AG1161" s="45">
        <f t="shared" si="400"/>
        <v>0</v>
      </c>
      <c r="AH1161" s="45">
        <f t="shared" si="401"/>
        <v>0</v>
      </c>
      <c r="AI1161" s="45">
        <f t="shared" si="402"/>
        <v>0</v>
      </c>
      <c r="AJ1161" s="45">
        <f t="shared" si="403"/>
        <v>0</v>
      </c>
      <c r="AK1161" s="45">
        <f t="shared" si="404"/>
        <v>0</v>
      </c>
      <c r="AL1161" s="45">
        <f t="shared" si="405"/>
        <v>0</v>
      </c>
      <c r="AM1161" s="45">
        <f t="shared" si="406"/>
        <v>0</v>
      </c>
      <c r="AN1161" s="45"/>
      <c r="AO1161" s="45"/>
      <c r="AP1161" s="45"/>
      <c r="AQ1161" s="45"/>
      <c r="AR1161" s="45"/>
      <c r="AS1161" s="45"/>
      <c r="AT1161" s="45"/>
      <c r="AU1161" s="45"/>
      <c r="AV1161" s="45"/>
      <c r="AW1161" s="45"/>
      <c r="AX1161" s="45"/>
      <c r="AY1161" s="45"/>
      <c r="AZ1161" s="45"/>
      <c r="BA1161" s="45"/>
      <c r="BB1161" s="45"/>
      <c r="BC1161" s="45"/>
      <c r="BD1161" s="45"/>
      <c r="BE1161" s="45"/>
      <c r="BF1161" s="45"/>
      <c r="BG1161" s="45"/>
      <c r="BH1161" s="45"/>
      <c r="BI1161" s="45"/>
      <c r="BJ1161" s="45"/>
      <c r="BK1161" s="45"/>
    </row>
    <row r="1162" spans="1:63">
      <c r="A1162" s="43"/>
      <c r="B1162" s="43"/>
      <c r="C1162" s="101"/>
      <c r="D1162" s="101"/>
      <c r="E1162" s="101"/>
      <c r="F1162" s="102"/>
      <c r="G1162" s="103"/>
      <c r="H1162" s="102"/>
      <c r="I1162" s="102"/>
      <c r="J1162" s="102"/>
      <c r="K1162" s="102"/>
      <c r="L1162" s="102" t="e">
        <f>IF(J1162="WAT",IF(I1162="PS","Pumped Storage","Hydro"),VLOOKUP(J1162,Instructions!$E$3:$F$42,2,FALSE))</f>
        <v>#N/A</v>
      </c>
      <c r="M1162" s="104"/>
      <c r="N1162" s="104"/>
      <c r="O1162" s="105"/>
      <c r="P1162" s="45"/>
      <c r="Q1162" s="45"/>
      <c r="R1162" s="45">
        <f t="shared" si="387"/>
        <v>0</v>
      </c>
      <c r="S1162" s="45">
        <f t="shared" si="386"/>
        <v>0</v>
      </c>
      <c r="T1162" s="45">
        <f t="shared" si="386"/>
        <v>0</v>
      </c>
      <c r="U1162" s="45">
        <f t="shared" si="388"/>
        <v>0</v>
      </c>
      <c r="V1162" s="45">
        <f t="shared" si="389"/>
        <v>0</v>
      </c>
      <c r="W1162" s="45">
        <f t="shared" si="390"/>
        <v>0</v>
      </c>
      <c r="X1162" s="45">
        <f t="shared" si="391"/>
        <v>0</v>
      </c>
      <c r="Y1162" s="45">
        <f t="shared" si="392"/>
        <v>0</v>
      </c>
      <c r="Z1162" s="45">
        <f t="shared" si="393"/>
        <v>0</v>
      </c>
      <c r="AA1162" s="45">
        <f t="shared" si="394"/>
        <v>0</v>
      </c>
      <c r="AB1162" s="45">
        <f t="shared" si="395"/>
        <v>0</v>
      </c>
      <c r="AC1162" s="45">
        <f t="shared" si="396"/>
        <v>0</v>
      </c>
      <c r="AD1162" s="45">
        <f t="shared" si="397"/>
        <v>0</v>
      </c>
      <c r="AE1162" s="45">
        <f t="shared" si="398"/>
        <v>0</v>
      </c>
      <c r="AF1162" s="45">
        <f t="shared" si="399"/>
        <v>0</v>
      </c>
      <c r="AG1162" s="45">
        <f t="shared" si="400"/>
        <v>0</v>
      </c>
      <c r="AH1162" s="45">
        <f t="shared" si="401"/>
        <v>0</v>
      </c>
      <c r="AI1162" s="45">
        <f t="shared" si="402"/>
        <v>0</v>
      </c>
      <c r="AJ1162" s="45">
        <f t="shared" si="403"/>
        <v>0</v>
      </c>
      <c r="AK1162" s="45">
        <f t="shared" si="404"/>
        <v>0</v>
      </c>
      <c r="AL1162" s="45">
        <f t="shared" si="405"/>
        <v>0</v>
      </c>
      <c r="AM1162" s="45">
        <f t="shared" si="406"/>
        <v>0</v>
      </c>
      <c r="AN1162" s="45"/>
      <c r="AO1162" s="45"/>
      <c r="AP1162" s="45"/>
      <c r="AQ1162" s="45"/>
      <c r="AR1162" s="45"/>
      <c r="AS1162" s="45"/>
      <c r="AT1162" s="45"/>
      <c r="AU1162" s="45"/>
      <c r="AV1162" s="45"/>
      <c r="AW1162" s="45"/>
      <c r="AX1162" s="45"/>
      <c r="AY1162" s="45"/>
      <c r="AZ1162" s="45"/>
      <c r="BA1162" s="45"/>
      <c r="BB1162" s="45"/>
      <c r="BC1162" s="45"/>
      <c r="BD1162" s="45"/>
      <c r="BE1162" s="45"/>
      <c r="BF1162" s="45"/>
      <c r="BG1162" s="45"/>
      <c r="BH1162" s="45"/>
      <c r="BI1162" s="45"/>
      <c r="BJ1162" s="45"/>
      <c r="BK1162" s="45"/>
    </row>
    <row r="1163" spans="1:63">
      <c r="A1163" s="43"/>
      <c r="B1163" s="43"/>
      <c r="C1163" s="101"/>
      <c r="D1163" s="101"/>
      <c r="E1163" s="101"/>
      <c r="F1163" s="102"/>
      <c r="G1163" s="103"/>
      <c r="H1163" s="102"/>
      <c r="I1163" s="102"/>
      <c r="J1163" s="102"/>
      <c r="K1163" s="102"/>
      <c r="L1163" s="102" t="e">
        <f>IF(J1163="WAT",IF(I1163="PS","Pumped Storage","Hydro"),VLOOKUP(J1163,Instructions!$E$3:$F$42,2,FALSE))</f>
        <v>#N/A</v>
      </c>
      <c r="M1163" s="104"/>
      <c r="N1163" s="104"/>
      <c r="O1163" s="105"/>
      <c r="P1163" s="45"/>
      <c r="Q1163" s="45"/>
      <c r="R1163" s="45">
        <f t="shared" si="387"/>
        <v>0</v>
      </c>
      <c r="S1163" s="45">
        <f t="shared" ref="S1163:T1182" si="407">R1163</f>
        <v>0</v>
      </c>
      <c r="T1163" s="45">
        <f t="shared" si="407"/>
        <v>0</v>
      </c>
      <c r="U1163" s="45">
        <f t="shared" si="388"/>
        <v>0</v>
      </c>
      <c r="V1163" s="45">
        <f t="shared" si="389"/>
        <v>0</v>
      </c>
      <c r="W1163" s="45">
        <f t="shared" si="390"/>
        <v>0</v>
      </c>
      <c r="X1163" s="45">
        <f t="shared" si="391"/>
        <v>0</v>
      </c>
      <c r="Y1163" s="45">
        <f t="shared" si="392"/>
        <v>0</v>
      </c>
      <c r="Z1163" s="45">
        <f t="shared" si="393"/>
        <v>0</v>
      </c>
      <c r="AA1163" s="45">
        <f t="shared" si="394"/>
        <v>0</v>
      </c>
      <c r="AB1163" s="45">
        <f t="shared" si="395"/>
        <v>0</v>
      </c>
      <c r="AC1163" s="45">
        <f t="shared" si="396"/>
        <v>0</v>
      </c>
      <c r="AD1163" s="45">
        <f t="shared" si="397"/>
        <v>0</v>
      </c>
      <c r="AE1163" s="45">
        <f t="shared" si="398"/>
        <v>0</v>
      </c>
      <c r="AF1163" s="45">
        <f t="shared" si="399"/>
        <v>0</v>
      </c>
      <c r="AG1163" s="45">
        <f t="shared" si="400"/>
        <v>0</v>
      </c>
      <c r="AH1163" s="45">
        <f t="shared" si="401"/>
        <v>0</v>
      </c>
      <c r="AI1163" s="45">
        <f t="shared" si="402"/>
        <v>0</v>
      </c>
      <c r="AJ1163" s="45">
        <f t="shared" si="403"/>
        <v>0</v>
      </c>
      <c r="AK1163" s="45">
        <f t="shared" si="404"/>
        <v>0</v>
      </c>
      <c r="AL1163" s="45">
        <f t="shared" si="405"/>
        <v>0</v>
      </c>
      <c r="AM1163" s="45">
        <f t="shared" si="406"/>
        <v>0</v>
      </c>
      <c r="AN1163" s="45"/>
      <c r="AO1163" s="45"/>
      <c r="AP1163" s="45"/>
      <c r="AQ1163" s="45"/>
      <c r="AR1163" s="45"/>
      <c r="AS1163" s="45"/>
      <c r="AT1163" s="45"/>
      <c r="AU1163" s="45"/>
      <c r="AV1163" s="45"/>
      <c r="AW1163" s="45"/>
      <c r="AX1163" s="45"/>
      <c r="AY1163" s="45"/>
      <c r="AZ1163" s="45"/>
      <c r="BA1163" s="45"/>
      <c r="BB1163" s="45"/>
      <c r="BC1163" s="45"/>
      <c r="BD1163" s="45"/>
      <c r="BE1163" s="45"/>
      <c r="BF1163" s="45"/>
      <c r="BG1163" s="45"/>
      <c r="BH1163" s="45"/>
      <c r="BI1163" s="45"/>
      <c r="BJ1163" s="45"/>
      <c r="BK1163" s="45"/>
    </row>
    <row r="1164" spans="1:63">
      <c r="A1164" s="43"/>
      <c r="B1164" s="43"/>
      <c r="C1164" s="101"/>
      <c r="D1164" s="101"/>
      <c r="E1164" s="101"/>
      <c r="F1164" s="102"/>
      <c r="G1164" s="103"/>
      <c r="H1164" s="102"/>
      <c r="I1164" s="102"/>
      <c r="J1164" s="102"/>
      <c r="K1164" s="102"/>
      <c r="L1164" s="102" t="e">
        <f>IF(J1164="WAT",IF(I1164="PS","Pumped Storage","Hydro"),VLOOKUP(J1164,Instructions!$E$3:$F$42,2,FALSE))</f>
        <v>#N/A</v>
      </c>
      <c r="M1164" s="104"/>
      <c r="N1164" s="104"/>
      <c r="O1164" s="105"/>
      <c r="P1164" s="45"/>
      <c r="Q1164" s="45"/>
      <c r="R1164" s="45">
        <f t="shared" si="387"/>
        <v>0</v>
      </c>
      <c r="S1164" s="45">
        <f t="shared" si="407"/>
        <v>0</v>
      </c>
      <c r="T1164" s="45">
        <f t="shared" si="407"/>
        <v>0</v>
      </c>
      <c r="U1164" s="45">
        <f t="shared" si="388"/>
        <v>0</v>
      </c>
      <c r="V1164" s="45">
        <f t="shared" si="389"/>
        <v>0</v>
      </c>
      <c r="W1164" s="45">
        <f t="shared" si="390"/>
        <v>0</v>
      </c>
      <c r="X1164" s="45">
        <f t="shared" si="391"/>
        <v>0</v>
      </c>
      <c r="Y1164" s="45">
        <f t="shared" si="392"/>
        <v>0</v>
      </c>
      <c r="Z1164" s="45">
        <f t="shared" si="393"/>
        <v>0</v>
      </c>
      <c r="AA1164" s="45">
        <f t="shared" si="394"/>
        <v>0</v>
      </c>
      <c r="AB1164" s="45">
        <f t="shared" si="395"/>
        <v>0</v>
      </c>
      <c r="AC1164" s="45">
        <f t="shared" si="396"/>
        <v>0</v>
      </c>
      <c r="AD1164" s="45">
        <f t="shared" si="397"/>
        <v>0</v>
      </c>
      <c r="AE1164" s="45">
        <f t="shared" si="398"/>
        <v>0</v>
      </c>
      <c r="AF1164" s="45">
        <f t="shared" si="399"/>
        <v>0</v>
      </c>
      <c r="AG1164" s="45">
        <f t="shared" si="400"/>
        <v>0</v>
      </c>
      <c r="AH1164" s="45">
        <f t="shared" si="401"/>
        <v>0</v>
      </c>
      <c r="AI1164" s="45">
        <f t="shared" si="402"/>
        <v>0</v>
      </c>
      <c r="AJ1164" s="45">
        <f t="shared" si="403"/>
        <v>0</v>
      </c>
      <c r="AK1164" s="45">
        <f t="shared" si="404"/>
        <v>0</v>
      </c>
      <c r="AL1164" s="45">
        <f t="shared" si="405"/>
        <v>0</v>
      </c>
      <c r="AM1164" s="45">
        <f t="shared" si="406"/>
        <v>0</v>
      </c>
      <c r="AN1164" s="45"/>
      <c r="AO1164" s="45"/>
      <c r="AP1164" s="45"/>
      <c r="AQ1164" s="45"/>
      <c r="AR1164" s="45"/>
      <c r="AS1164" s="45"/>
      <c r="AT1164" s="45"/>
      <c r="AU1164" s="45"/>
      <c r="AV1164" s="45"/>
      <c r="AW1164" s="45"/>
      <c r="AX1164" s="45"/>
      <c r="AY1164" s="45"/>
      <c r="AZ1164" s="45"/>
      <c r="BA1164" s="45"/>
      <c r="BB1164" s="45"/>
      <c r="BC1164" s="45"/>
      <c r="BD1164" s="45"/>
      <c r="BE1164" s="45"/>
      <c r="BF1164" s="45"/>
      <c r="BG1164" s="45"/>
      <c r="BH1164" s="45"/>
      <c r="BI1164" s="45"/>
      <c r="BJ1164" s="45"/>
      <c r="BK1164" s="45"/>
    </row>
    <row r="1165" spans="1:63">
      <c r="A1165" s="43"/>
      <c r="B1165" s="43"/>
      <c r="C1165" s="101"/>
      <c r="D1165" s="101"/>
      <c r="E1165" s="101"/>
      <c r="F1165" s="102"/>
      <c r="G1165" s="103"/>
      <c r="H1165" s="102"/>
      <c r="I1165" s="102"/>
      <c r="J1165" s="102"/>
      <c r="K1165" s="102"/>
      <c r="L1165" s="102" t="e">
        <f>IF(J1165="WAT",IF(I1165="PS","Pumped Storage","Hydro"),VLOOKUP(J1165,Instructions!$E$3:$F$42,2,FALSE))</f>
        <v>#N/A</v>
      </c>
      <c r="M1165" s="104"/>
      <c r="N1165" s="104"/>
      <c r="O1165" s="105"/>
      <c r="P1165" s="45"/>
      <c r="Q1165" s="45"/>
      <c r="R1165" s="45">
        <f t="shared" si="387"/>
        <v>0</v>
      </c>
      <c r="S1165" s="45">
        <f t="shared" si="407"/>
        <v>0</v>
      </c>
      <c r="T1165" s="45">
        <f t="shared" si="407"/>
        <v>0</v>
      </c>
      <c r="U1165" s="45">
        <f t="shared" si="388"/>
        <v>0</v>
      </c>
      <c r="V1165" s="45">
        <f t="shared" si="389"/>
        <v>0</v>
      </c>
      <c r="W1165" s="45">
        <f t="shared" si="390"/>
        <v>0</v>
      </c>
      <c r="X1165" s="45">
        <f t="shared" si="391"/>
        <v>0</v>
      </c>
      <c r="Y1165" s="45">
        <f t="shared" si="392"/>
        <v>0</v>
      </c>
      <c r="Z1165" s="45">
        <f t="shared" si="393"/>
        <v>0</v>
      </c>
      <c r="AA1165" s="45">
        <f t="shared" si="394"/>
        <v>0</v>
      </c>
      <c r="AB1165" s="45">
        <f t="shared" si="395"/>
        <v>0</v>
      </c>
      <c r="AC1165" s="45">
        <f t="shared" si="396"/>
        <v>0</v>
      </c>
      <c r="AD1165" s="45">
        <f t="shared" si="397"/>
        <v>0</v>
      </c>
      <c r="AE1165" s="45">
        <f t="shared" si="398"/>
        <v>0</v>
      </c>
      <c r="AF1165" s="45">
        <f t="shared" si="399"/>
        <v>0</v>
      </c>
      <c r="AG1165" s="45">
        <f t="shared" si="400"/>
        <v>0</v>
      </c>
      <c r="AH1165" s="45">
        <f t="shared" si="401"/>
        <v>0</v>
      </c>
      <c r="AI1165" s="45">
        <f t="shared" si="402"/>
        <v>0</v>
      </c>
      <c r="AJ1165" s="45">
        <f t="shared" si="403"/>
        <v>0</v>
      </c>
      <c r="AK1165" s="45">
        <f t="shared" si="404"/>
        <v>0</v>
      </c>
      <c r="AL1165" s="45">
        <f t="shared" si="405"/>
        <v>0</v>
      </c>
      <c r="AM1165" s="45">
        <f t="shared" si="406"/>
        <v>0</v>
      </c>
      <c r="AN1165" s="45"/>
      <c r="AO1165" s="45"/>
      <c r="AP1165" s="45"/>
      <c r="AQ1165" s="45"/>
      <c r="AR1165" s="45"/>
      <c r="AS1165" s="45"/>
      <c r="AT1165" s="45"/>
      <c r="AU1165" s="45"/>
      <c r="AV1165" s="45"/>
      <c r="AW1165" s="45"/>
      <c r="AX1165" s="45"/>
      <c r="AY1165" s="45"/>
      <c r="AZ1165" s="45"/>
      <c r="BA1165" s="45"/>
      <c r="BB1165" s="45"/>
      <c r="BC1165" s="45"/>
      <c r="BD1165" s="45"/>
      <c r="BE1165" s="45"/>
      <c r="BF1165" s="45"/>
      <c r="BG1165" s="45"/>
      <c r="BH1165" s="45"/>
      <c r="BI1165" s="45"/>
      <c r="BJ1165" s="45"/>
      <c r="BK1165" s="45"/>
    </row>
    <row r="1166" spans="1:63">
      <c r="A1166" s="43"/>
      <c r="B1166" s="43"/>
      <c r="C1166" s="101"/>
      <c r="D1166" s="101"/>
      <c r="E1166" s="101"/>
      <c r="F1166" s="102"/>
      <c r="G1166" s="103"/>
      <c r="H1166" s="102"/>
      <c r="I1166" s="102"/>
      <c r="J1166" s="102"/>
      <c r="K1166" s="102"/>
      <c r="L1166" s="102" t="e">
        <f>IF(J1166="WAT",IF(I1166="PS","Pumped Storage","Hydro"),VLOOKUP(J1166,Instructions!$E$3:$F$42,2,FALSE))</f>
        <v>#N/A</v>
      </c>
      <c r="M1166" s="104"/>
      <c r="N1166" s="104"/>
      <c r="O1166" s="105"/>
      <c r="P1166" s="45"/>
      <c r="Q1166" s="45"/>
      <c r="R1166" s="45">
        <f t="shared" si="387"/>
        <v>0</v>
      </c>
      <c r="S1166" s="45">
        <f t="shared" si="407"/>
        <v>0</v>
      </c>
      <c r="T1166" s="45">
        <f t="shared" si="407"/>
        <v>0</v>
      </c>
      <c r="U1166" s="45">
        <f t="shared" si="388"/>
        <v>0</v>
      </c>
      <c r="V1166" s="45">
        <f t="shared" si="389"/>
        <v>0</v>
      </c>
      <c r="W1166" s="45">
        <f t="shared" si="390"/>
        <v>0</v>
      </c>
      <c r="X1166" s="45">
        <f t="shared" si="391"/>
        <v>0</v>
      </c>
      <c r="Y1166" s="45">
        <f t="shared" si="392"/>
        <v>0</v>
      </c>
      <c r="Z1166" s="45">
        <f t="shared" si="393"/>
        <v>0</v>
      </c>
      <c r="AA1166" s="45">
        <f t="shared" si="394"/>
        <v>0</v>
      </c>
      <c r="AB1166" s="45">
        <f t="shared" si="395"/>
        <v>0</v>
      </c>
      <c r="AC1166" s="45">
        <f t="shared" si="396"/>
        <v>0</v>
      </c>
      <c r="AD1166" s="45">
        <f t="shared" si="397"/>
        <v>0</v>
      </c>
      <c r="AE1166" s="45">
        <f t="shared" si="398"/>
        <v>0</v>
      </c>
      <c r="AF1166" s="45">
        <f t="shared" si="399"/>
        <v>0</v>
      </c>
      <c r="AG1166" s="45">
        <f t="shared" si="400"/>
        <v>0</v>
      </c>
      <c r="AH1166" s="45">
        <f t="shared" si="401"/>
        <v>0</v>
      </c>
      <c r="AI1166" s="45">
        <f t="shared" si="402"/>
        <v>0</v>
      </c>
      <c r="AJ1166" s="45">
        <f t="shared" si="403"/>
        <v>0</v>
      </c>
      <c r="AK1166" s="45">
        <f t="shared" si="404"/>
        <v>0</v>
      </c>
      <c r="AL1166" s="45">
        <f t="shared" si="405"/>
        <v>0</v>
      </c>
      <c r="AM1166" s="45">
        <f t="shared" si="406"/>
        <v>0</v>
      </c>
      <c r="AN1166" s="45"/>
      <c r="AO1166" s="45"/>
      <c r="AP1166" s="45"/>
      <c r="AQ1166" s="45"/>
      <c r="AR1166" s="45"/>
      <c r="AS1166" s="45"/>
      <c r="AT1166" s="45"/>
      <c r="AU1166" s="45"/>
      <c r="AV1166" s="45"/>
      <c r="AW1166" s="45"/>
      <c r="AX1166" s="45"/>
      <c r="AY1166" s="45"/>
      <c r="AZ1166" s="45"/>
      <c r="BA1166" s="45"/>
      <c r="BB1166" s="45"/>
      <c r="BC1166" s="45"/>
      <c r="BD1166" s="45"/>
      <c r="BE1166" s="45"/>
      <c r="BF1166" s="45"/>
      <c r="BG1166" s="45"/>
      <c r="BH1166" s="45"/>
      <c r="BI1166" s="45"/>
      <c r="BJ1166" s="45"/>
      <c r="BK1166" s="45"/>
    </row>
    <row r="1167" spans="1:63">
      <c r="A1167" s="43"/>
      <c r="B1167" s="43"/>
      <c r="C1167" s="101"/>
      <c r="D1167" s="101"/>
      <c r="E1167" s="101"/>
      <c r="F1167" s="102"/>
      <c r="G1167" s="103"/>
      <c r="H1167" s="102"/>
      <c r="I1167" s="102"/>
      <c r="J1167" s="102"/>
      <c r="K1167" s="102"/>
      <c r="L1167" s="102" t="e">
        <f>IF(J1167="WAT",IF(I1167="PS","Pumped Storage","Hydro"),VLOOKUP(J1167,Instructions!$E$3:$F$42,2,FALSE))</f>
        <v>#N/A</v>
      </c>
      <c r="M1167" s="104"/>
      <c r="N1167" s="104"/>
      <c r="O1167" s="105"/>
      <c r="P1167" s="45"/>
      <c r="Q1167" s="45"/>
      <c r="R1167" s="45">
        <f t="shared" si="387"/>
        <v>0</v>
      </c>
      <c r="S1167" s="45">
        <f t="shared" si="407"/>
        <v>0</v>
      </c>
      <c r="T1167" s="45">
        <f t="shared" si="407"/>
        <v>0</v>
      </c>
      <c r="U1167" s="45">
        <f t="shared" si="388"/>
        <v>0</v>
      </c>
      <c r="V1167" s="45">
        <f t="shared" si="389"/>
        <v>0</v>
      </c>
      <c r="W1167" s="45">
        <f t="shared" si="390"/>
        <v>0</v>
      </c>
      <c r="X1167" s="45">
        <f t="shared" si="391"/>
        <v>0</v>
      </c>
      <c r="Y1167" s="45">
        <f t="shared" si="392"/>
        <v>0</v>
      </c>
      <c r="Z1167" s="45">
        <f t="shared" si="393"/>
        <v>0</v>
      </c>
      <c r="AA1167" s="45">
        <f t="shared" si="394"/>
        <v>0</v>
      </c>
      <c r="AB1167" s="45">
        <f t="shared" si="395"/>
        <v>0</v>
      </c>
      <c r="AC1167" s="45">
        <f t="shared" si="396"/>
        <v>0</v>
      </c>
      <c r="AD1167" s="45">
        <f t="shared" si="397"/>
        <v>0</v>
      </c>
      <c r="AE1167" s="45">
        <f t="shared" si="398"/>
        <v>0</v>
      </c>
      <c r="AF1167" s="45">
        <f t="shared" si="399"/>
        <v>0</v>
      </c>
      <c r="AG1167" s="45">
        <f t="shared" si="400"/>
        <v>0</v>
      </c>
      <c r="AH1167" s="45">
        <f t="shared" si="401"/>
        <v>0</v>
      </c>
      <c r="AI1167" s="45">
        <f t="shared" si="402"/>
        <v>0</v>
      </c>
      <c r="AJ1167" s="45">
        <f t="shared" si="403"/>
        <v>0</v>
      </c>
      <c r="AK1167" s="45">
        <f t="shared" si="404"/>
        <v>0</v>
      </c>
      <c r="AL1167" s="45">
        <f t="shared" si="405"/>
        <v>0</v>
      </c>
      <c r="AM1167" s="45">
        <f t="shared" si="406"/>
        <v>0</v>
      </c>
      <c r="AN1167" s="45"/>
      <c r="AO1167" s="45"/>
      <c r="AP1167" s="45"/>
      <c r="AQ1167" s="45"/>
      <c r="AR1167" s="45"/>
      <c r="AS1167" s="45"/>
      <c r="AT1167" s="45"/>
      <c r="AU1167" s="45"/>
      <c r="AV1167" s="45"/>
      <c r="AW1167" s="45"/>
      <c r="AX1167" s="45"/>
      <c r="AY1167" s="45"/>
      <c r="AZ1167" s="45"/>
      <c r="BA1167" s="45"/>
      <c r="BB1167" s="45"/>
      <c r="BC1167" s="45"/>
      <c r="BD1167" s="45"/>
      <c r="BE1167" s="45"/>
      <c r="BF1167" s="45"/>
      <c r="BG1167" s="45"/>
      <c r="BH1167" s="45"/>
      <c r="BI1167" s="45"/>
      <c r="BJ1167" s="45"/>
      <c r="BK1167" s="45"/>
    </row>
    <row r="1168" spans="1:63">
      <c r="A1168" s="43"/>
      <c r="B1168" s="43"/>
      <c r="C1168" s="101"/>
      <c r="D1168" s="101"/>
      <c r="E1168" s="101"/>
      <c r="F1168" s="102"/>
      <c r="G1168" s="103"/>
      <c r="H1168" s="102"/>
      <c r="I1168" s="102"/>
      <c r="J1168" s="102"/>
      <c r="K1168" s="102"/>
      <c r="L1168" s="102" t="e">
        <f>IF(J1168="WAT",IF(I1168="PS","Pumped Storage","Hydro"),VLOOKUP(J1168,Instructions!$E$3:$F$42,2,FALSE))</f>
        <v>#N/A</v>
      </c>
      <c r="M1168" s="104"/>
      <c r="N1168" s="104"/>
      <c r="O1168" s="105"/>
      <c r="P1168" s="45"/>
      <c r="Q1168" s="45"/>
      <c r="R1168" s="45">
        <f t="shared" si="387"/>
        <v>0</v>
      </c>
      <c r="S1168" s="45">
        <f t="shared" si="407"/>
        <v>0</v>
      </c>
      <c r="T1168" s="45">
        <f t="shared" si="407"/>
        <v>0</v>
      </c>
      <c r="U1168" s="45">
        <f t="shared" si="388"/>
        <v>0</v>
      </c>
      <c r="V1168" s="45">
        <f t="shared" si="389"/>
        <v>0</v>
      </c>
      <c r="W1168" s="45">
        <f t="shared" si="390"/>
        <v>0</v>
      </c>
      <c r="X1168" s="45">
        <f t="shared" si="391"/>
        <v>0</v>
      </c>
      <c r="Y1168" s="45">
        <f t="shared" si="392"/>
        <v>0</v>
      </c>
      <c r="Z1168" s="45">
        <f t="shared" si="393"/>
        <v>0</v>
      </c>
      <c r="AA1168" s="45">
        <f t="shared" si="394"/>
        <v>0</v>
      </c>
      <c r="AB1168" s="45">
        <f t="shared" si="395"/>
        <v>0</v>
      </c>
      <c r="AC1168" s="45">
        <f t="shared" si="396"/>
        <v>0</v>
      </c>
      <c r="AD1168" s="45">
        <f t="shared" si="397"/>
        <v>0</v>
      </c>
      <c r="AE1168" s="45">
        <f t="shared" si="398"/>
        <v>0</v>
      </c>
      <c r="AF1168" s="45">
        <f t="shared" si="399"/>
        <v>0</v>
      </c>
      <c r="AG1168" s="45">
        <f t="shared" si="400"/>
        <v>0</v>
      </c>
      <c r="AH1168" s="45">
        <f t="shared" si="401"/>
        <v>0</v>
      </c>
      <c r="AI1168" s="45">
        <f t="shared" si="402"/>
        <v>0</v>
      </c>
      <c r="AJ1168" s="45">
        <f t="shared" si="403"/>
        <v>0</v>
      </c>
      <c r="AK1168" s="45">
        <f t="shared" si="404"/>
        <v>0</v>
      </c>
      <c r="AL1168" s="45">
        <f t="shared" si="405"/>
        <v>0</v>
      </c>
      <c r="AM1168" s="45">
        <f t="shared" si="406"/>
        <v>0</v>
      </c>
      <c r="AN1168" s="45"/>
      <c r="AO1168" s="45"/>
      <c r="AP1168" s="45"/>
      <c r="AQ1168" s="45"/>
      <c r="AR1168" s="45"/>
      <c r="AS1168" s="45"/>
      <c r="AT1168" s="45"/>
      <c r="AU1168" s="45"/>
      <c r="AV1168" s="45"/>
      <c r="AW1168" s="45"/>
      <c r="AX1168" s="45"/>
      <c r="AY1168" s="45"/>
      <c r="AZ1168" s="45"/>
      <c r="BA1168" s="45"/>
      <c r="BB1168" s="45"/>
      <c r="BC1168" s="45"/>
      <c r="BD1168" s="45"/>
      <c r="BE1168" s="45"/>
      <c r="BF1168" s="45"/>
      <c r="BG1168" s="45"/>
      <c r="BH1168" s="45"/>
      <c r="BI1168" s="45"/>
      <c r="BJ1168" s="45"/>
      <c r="BK1168" s="45"/>
    </row>
    <row r="1169" spans="1:63">
      <c r="A1169" s="43"/>
      <c r="B1169" s="43"/>
      <c r="C1169" s="101"/>
      <c r="D1169" s="101"/>
      <c r="E1169" s="101"/>
      <c r="F1169" s="102"/>
      <c r="G1169" s="103"/>
      <c r="H1169" s="102"/>
      <c r="I1169" s="102"/>
      <c r="J1169" s="102"/>
      <c r="K1169" s="102"/>
      <c r="L1169" s="102" t="e">
        <f>IF(J1169="WAT",IF(I1169="PS","Pumped Storage","Hydro"),VLOOKUP(J1169,Instructions!$E$3:$F$42,2,FALSE))</f>
        <v>#N/A</v>
      </c>
      <c r="M1169" s="104"/>
      <c r="N1169" s="104"/>
      <c r="O1169" s="105"/>
      <c r="P1169" s="45"/>
      <c r="Q1169" s="45"/>
      <c r="R1169" s="45">
        <f t="shared" si="387"/>
        <v>0</v>
      </c>
      <c r="S1169" s="45">
        <f t="shared" si="407"/>
        <v>0</v>
      </c>
      <c r="T1169" s="45">
        <f t="shared" si="407"/>
        <v>0</v>
      </c>
      <c r="U1169" s="45">
        <f t="shared" si="388"/>
        <v>0</v>
      </c>
      <c r="V1169" s="45">
        <f t="shared" si="389"/>
        <v>0</v>
      </c>
      <c r="W1169" s="45">
        <f t="shared" si="390"/>
        <v>0</v>
      </c>
      <c r="X1169" s="45">
        <f t="shared" si="391"/>
        <v>0</v>
      </c>
      <c r="Y1169" s="45">
        <f t="shared" si="392"/>
        <v>0</v>
      </c>
      <c r="Z1169" s="45">
        <f t="shared" si="393"/>
        <v>0</v>
      </c>
      <c r="AA1169" s="45">
        <f t="shared" si="394"/>
        <v>0</v>
      </c>
      <c r="AB1169" s="45">
        <f t="shared" si="395"/>
        <v>0</v>
      </c>
      <c r="AC1169" s="45">
        <f t="shared" si="396"/>
        <v>0</v>
      </c>
      <c r="AD1169" s="45">
        <f t="shared" si="397"/>
        <v>0</v>
      </c>
      <c r="AE1169" s="45">
        <f t="shared" si="398"/>
        <v>0</v>
      </c>
      <c r="AF1169" s="45">
        <f t="shared" si="399"/>
        <v>0</v>
      </c>
      <c r="AG1169" s="45">
        <f t="shared" si="400"/>
        <v>0</v>
      </c>
      <c r="AH1169" s="45">
        <f t="shared" si="401"/>
        <v>0</v>
      </c>
      <c r="AI1169" s="45">
        <f t="shared" si="402"/>
        <v>0</v>
      </c>
      <c r="AJ1169" s="45">
        <f t="shared" si="403"/>
        <v>0</v>
      </c>
      <c r="AK1169" s="45">
        <f t="shared" si="404"/>
        <v>0</v>
      </c>
      <c r="AL1169" s="45">
        <f t="shared" si="405"/>
        <v>0</v>
      </c>
      <c r="AM1169" s="45">
        <f t="shared" si="406"/>
        <v>0</v>
      </c>
      <c r="AN1169" s="45"/>
      <c r="AO1169" s="45"/>
      <c r="AP1169" s="45"/>
      <c r="AQ1169" s="45"/>
      <c r="AR1169" s="45"/>
      <c r="AS1169" s="45"/>
      <c r="AT1169" s="45"/>
      <c r="AU1169" s="45"/>
      <c r="AV1169" s="45"/>
      <c r="AW1169" s="45"/>
      <c r="AX1169" s="45"/>
      <c r="AY1169" s="45"/>
      <c r="AZ1169" s="45"/>
      <c r="BA1169" s="45"/>
      <c r="BB1169" s="45"/>
      <c r="BC1169" s="45"/>
      <c r="BD1169" s="45"/>
      <c r="BE1169" s="45"/>
      <c r="BF1169" s="45"/>
      <c r="BG1169" s="45"/>
      <c r="BH1169" s="45"/>
      <c r="BI1169" s="45"/>
      <c r="BJ1169" s="45"/>
      <c r="BK1169" s="45"/>
    </row>
    <row r="1170" spans="1:63">
      <c r="A1170" s="43"/>
      <c r="B1170" s="43"/>
      <c r="C1170" s="101"/>
      <c r="D1170" s="101"/>
      <c r="E1170" s="101"/>
      <c r="F1170" s="102"/>
      <c r="G1170" s="103"/>
      <c r="H1170" s="102"/>
      <c r="I1170" s="102"/>
      <c r="J1170" s="102"/>
      <c r="K1170" s="102"/>
      <c r="L1170" s="102" t="e">
        <f>IF(J1170="WAT",IF(I1170="PS","Pumped Storage","Hydro"),VLOOKUP(J1170,Instructions!$E$3:$F$42,2,FALSE))</f>
        <v>#N/A</v>
      </c>
      <c r="M1170" s="104"/>
      <c r="N1170" s="104"/>
      <c r="O1170" s="105"/>
      <c r="P1170" s="45"/>
      <c r="Q1170" s="45"/>
      <c r="R1170" s="45">
        <f t="shared" si="387"/>
        <v>0</v>
      </c>
      <c r="S1170" s="45">
        <f t="shared" si="407"/>
        <v>0</v>
      </c>
      <c r="T1170" s="45">
        <f t="shared" si="407"/>
        <v>0</v>
      </c>
      <c r="U1170" s="45">
        <f t="shared" si="388"/>
        <v>0</v>
      </c>
      <c r="V1170" s="45">
        <f t="shared" si="389"/>
        <v>0</v>
      </c>
      <c r="W1170" s="45">
        <f t="shared" si="390"/>
        <v>0</v>
      </c>
      <c r="X1170" s="45">
        <f t="shared" si="391"/>
        <v>0</v>
      </c>
      <c r="Y1170" s="45">
        <f t="shared" si="392"/>
        <v>0</v>
      </c>
      <c r="Z1170" s="45">
        <f t="shared" si="393"/>
        <v>0</v>
      </c>
      <c r="AA1170" s="45">
        <f t="shared" si="394"/>
        <v>0</v>
      </c>
      <c r="AB1170" s="45">
        <f t="shared" si="395"/>
        <v>0</v>
      </c>
      <c r="AC1170" s="45">
        <f t="shared" si="396"/>
        <v>0</v>
      </c>
      <c r="AD1170" s="45">
        <f t="shared" si="397"/>
        <v>0</v>
      </c>
      <c r="AE1170" s="45">
        <f t="shared" si="398"/>
        <v>0</v>
      </c>
      <c r="AF1170" s="45">
        <f t="shared" si="399"/>
        <v>0</v>
      </c>
      <c r="AG1170" s="45">
        <f t="shared" si="400"/>
        <v>0</v>
      </c>
      <c r="AH1170" s="45">
        <f t="shared" si="401"/>
        <v>0</v>
      </c>
      <c r="AI1170" s="45">
        <f t="shared" si="402"/>
        <v>0</v>
      </c>
      <c r="AJ1170" s="45">
        <f t="shared" si="403"/>
        <v>0</v>
      </c>
      <c r="AK1170" s="45">
        <f t="shared" si="404"/>
        <v>0</v>
      </c>
      <c r="AL1170" s="45">
        <f t="shared" si="405"/>
        <v>0</v>
      </c>
      <c r="AM1170" s="45">
        <f t="shared" si="406"/>
        <v>0</v>
      </c>
      <c r="AN1170" s="45"/>
      <c r="AO1170" s="45"/>
      <c r="AP1170" s="45"/>
      <c r="AQ1170" s="45"/>
      <c r="AR1170" s="45"/>
      <c r="AS1170" s="45"/>
      <c r="AT1170" s="45"/>
      <c r="AU1170" s="45"/>
      <c r="AV1170" s="45"/>
      <c r="AW1170" s="45"/>
      <c r="AX1170" s="45"/>
      <c r="AY1170" s="45"/>
      <c r="AZ1170" s="45"/>
      <c r="BA1170" s="45"/>
      <c r="BB1170" s="45"/>
      <c r="BC1170" s="45"/>
      <c r="BD1170" s="45"/>
      <c r="BE1170" s="45"/>
      <c r="BF1170" s="45"/>
      <c r="BG1170" s="45"/>
      <c r="BH1170" s="45"/>
      <c r="BI1170" s="45"/>
      <c r="BJ1170" s="45"/>
      <c r="BK1170" s="45"/>
    </row>
    <row r="1171" spans="1:63">
      <c r="A1171" s="43"/>
      <c r="B1171" s="43"/>
      <c r="C1171" s="101"/>
      <c r="D1171" s="101"/>
      <c r="E1171" s="101"/>
      <c r="F1171" s="102"/>
      <c r="G1171" s="103"/>
      <c r="H1171" s="102"/>
      <c r="I1171" s="102"/>
      <c r="J1171" s="102"/>
      <c r="K1171" s="102"/>
      <c r="L1171" s="102" t="e">
        <f>IF(J1171="WAT",IF(I1171="PS","Pumped Storage","Hydro"),VLOOKUP(J1171,Instructions!$E$3:$F$42,2,FALSE))</f>
        <v>#N/A</v>
      </c>
      <c r="M1171" s="104"/>
      <c r="N1171" s="104"/>
      <c r="O1171" s="105"/>
      <c r="P1171" s="45"/>
      <c r="Q1171" s="45"/>
      <c r="R1171" s="45">
        <f t="shared" si="387"/>
        <v>0</v>
      </c>
      <c r="S1171" s="45">
        <f t="shared" si="407"/>
        <v>0</v>
      </c>
      <c r="T1171" s="45">
        <f t="shared" si="407"/>
        <v>0</v>
      </c>
      <c r="U1171" s="45">
        <f t="shared" si="388"/>
        <v>0</v>
      </c>
      <c r="V1171" s="45">
        <f t="shared" si="389"/>
        <v>0</v>
      </c>
      <c r="W1171" s="45">
        <f t="shared" si="390"/>
        <v>0</v>
      </c>
      <c r="X1171" s="45">
        <f t="shared" si="391"/>
        <v>0</v>
      </c>
      <c r="Y1171" s="45">
        <f t="shared" si="392"/>
        <v>0</v>
      </c>
      <c r="Z1171" s="45">
        <f t="shared" si="393"/>
        <v>0</v>
      </c>
      <c r="AA1171" s="45">
        <f t="shared" si="394"/>
        <v>0</v>
      </c>
      <c r="AB1171" s="45">
        <f t="shared" si="395"/>
        <v>0</v>
      </c>
      <c r="AC1171" s="45">
        <f t="shared" si="396"/>
        <v>0</v>
      </c>
      <c r="AD1171" s="45">
        <f t="shared" si="397"/>
        <v>0</v>
      </c>
      <c r="AE1171" s="45">
        <f t="shared" si="398"/>
        <v>0</v>
      </c>
      <c r="AF1171" s="45">
        <f t="shared" si="399"/>
        <v>0</v>
      </c>
      <c r="AG1171" s="45">
        <f t="shared" si="400"/>
        <v>0</v>
      </c>
      <c r="AH1171" s="45">
        <f t="shared" si="401"/>
        <v>0</v>
      </c>
      <c r="AI1171" s="45">
        <f t="shared" si="402"/>
        <v>0</v>
      </c>
      <c r="AJ1171" s="45">
        <f t="shared" si="403"/>
        <v>0</v>
      </c>
      <c r="AK1171" s="45">
        <f t="shared" si="404"/>
        <v>0</v>
      </c>
      <c r="AL1171" s="45">
        <f t="shared" si="405"/>
        <v>0</v>
      </c>
      <c r="AM1171" s="45">
        <f t="shared" si="406"/>
        <v>0</v>
      </c>
      <c r="AN1171" s="45"/>
      <c r="AO1171" s="45"/>
      <c r="AP1171" s="45"/>
      <c r="AQ1171" s="45"/>
      <c r="AR1171" s="45"/>
      <c r="AS1171" s="45"/>
      <c r="AT1171" s="45"/>
      <c r="AU1171" s="45"/>
      <c r="AV1171" s="45"/>
      <c r="AW1171" s="45"/>
      <c r="AX1171" s="45"/>
      <c r="AY1171" s="45"/>
      <c r="AZ1171" s="45"/>
      <c r="BA1171" s="45"/>
      <c r="BB1171" s="45"/>
      <c r="BC1171" s="45"/>
      <c r="BD1171" s="45"/>
      <c r="BE1171" s="45"/>
      <c r="BF1171" s="45"/>
      <c r="BG1171" s="45"/>
      <c r="BH1171" s="45"/>
      <c r="BI1171" s="45"/>
      <c r="BJ1171" s="45"/>
      <c r="BK1171" s="45"/>
    </row>
    <row r="1172" spans="1:63">
      <c r="A1172" s="43"/>
      <c r="B1172" s="43"/>
      <c r="C1172" s="101"/>
      <c r="D1172" s="101"/>
      <c r="E1172" s="101"/>
      <c r="F1172" s="102"/>
      <c r="G1172" s="103"/>
      <c r="H1172" s="102"/>
      <c r="I1172" s="102"/>
      <c r="J1172" s="102"/>
      <c r="K1172" s="102"/>
      <c r="L1172" s="102" t="e">
        <f>IF(J1172="WAT",IF(I1172="PS","Pumped Storage","Hydro"),VLOOKUP(J1172,Instructions!$E$3:$F$42,2,FALSE))</f>
        <v>#N/A</v>
      </c>
      <c r="M1172" s="104"/>
      <c r="N1172" s="104"/>
      <c r="O1172" s="105"/>
      <c r="P1172" s="45"/>
      <c r="Q1172" s="45"/>
      <c r="R1172" s="45">
        <f t="shared" si="387"/>
        <v>0</v>
      </c>
      <c r="S1172" s="45">
        <f t="shared" si="407"/>
        <v>0</v>
      </c>
      <c r="T1172" s="45">
        <f t="shared" si="407"/>
        <v>0</v>
      </c>
      <c r="U1172" s="45">
        <f t="shared" si="388"/>
        <v>0</v>
      </c>
      <c r="V1172" s="45">
        <f t="shared" si="389"/>
        <v>0</v>
      </c>
      <c r="W1172" s="45">
        <f t="shared" si="390"/>
        <v>0</v>
      </c>
      <c r="X1172" s="45">
        <f t="shared" si="391"/>
        <v>0</v>
      </c>
      <c r="Y1172" s="45">
        <f t="shared" si="392"/>
        <v>0</v>
      </c>
      <c r="Z1172" s="45">
        <f t="shared" si="393"/>
        <v>0</v>
      </c>
      <c r="AA1172" s="45">
        <f t="shared" si="394"/>
        <v>0</v>
      </c>
      <c r="AB1172" s="45">
        <f t="shared" si="395"/>
        <v>0</v>
      </c>
      <c r="AC1172" s="45">
        <f t="shared" si="396"/>
        <v>0</v>
      </c>
      <c r="AD1172" s="45">
        <f t="shared" si="397"/>
        <v>0</v>
      </c>
      <c r="AE1172" s="45">
        <f t="shared" si="398"/>
        <v>0</v>
      </c>
      <c r="AF1172" s="45">
        <f t="shared" si="399"/>
        <v>0</v>
      </c>
      <c r="AG1172" s="45">
        <f t="shared" si="400"/>
        <v>0</v>
      </c>
      <c r="AH1172" s="45">
        <f t="shared" si="401"/>
        <v>0</v>
      </c>
      <c r="AI1172" s="45">
        <f t="shared" si="402"/>
        <v>0</v>
      </c>
      <c r="AJ1172" s="45">
        <f t="shared" si="403"/>
        <v>0</v>
      </c>
      <c r="AK1172" s="45">
        <f t="shared" si="404"/>
        <v>0</v>
      </c>
      <c r="AL1172" s="45">
        <f t="shared" si="405"/>
        <v>0</v>
      </c>
      <c r="AM1172" s="45">
        <f t="shared" si="406"/>
        <v>0</v>
      </c>
      <c r="AN1172" s="45"/>
      <c r="AO1172" s="45"/>
      <c r="AP1172" s="45"/>
      <c r="AQ1172" s="45"/>
      <c r="AR1172" s="45"/>
      <c r="AS1172" s="45"/>
      <c r="AT1172" s="45"/>
      <c r="AU1172" s="45"/>
      <c r="AV1172" s="45"/>
      <c r="AW1172" s="45"/>
      <c r="AX1172" s="45"/>
      <c r="AY1172" s="45"/>
      <c r="AZ1172" s="45"/>
      <c r="BA1172" s="45"/>
      <c r="BB1172" s="45"/>
      <c r="BC1172" s="45"/>
      <c r="BD1172" s="45"/>
      <c r="BE1172" s="45"/>
      <c r="BF1172" s="45"/>
      <c r="BG1172" s="45"/>
      <c r="BH1172" s="45"/>
      <c r="BI1172" s="45"/>
      <c r="BJ1172" s="45"/>
      <c r="BK1172" s="45"/>
    </row>
    <row r="1173" spans="1:63">
      <c r="A1173" s="43"/>
      <c r="B1173" s="43"/>
      <c r="C1173" s="101"/>
      <c r="D1173" s="101"/>
      <c r="E1173" s="101"/>
      <c r="F1173" s="102"/>
      <c r="G1173" s="103"/>
      <c r="H1173" s="102"/>
      <c r="I1173" s="102"/>
      <c r="J1173" s="102"/>
      <c r="K1173" s="102"/>
      <c r="L1173" s="102" t="e">
        <f>IF(J1173="WAT",IF(I1173="PS","Pumped Storage","Hydro"),VLOOKUP(J1173,Instructions!$E$3:$F$42,2,FALSE))</f>
        <v>#N/A</v>
      </c>
      <c r="M1173" s="104"/>
      <c r="N1173" s="104"/>
      <c r="O1173" s="105"/>
      <c r="P1173" s="45"/>
      <c r="Q1173" s="45"/>
      <c r="R1173" s="45">
        <f t="shared" si="387"/>
        <v>0</v>
      </c>
      <c r="S1173" s="45">
        <f t="shared" si="407"/>
        <v>0</v>
      </c>
      <c r="T1173" s="45">
        <f t="shared" si="407"/>
        <v>0</v>
      </c>
      <c r="U1173" s="45">
        <f t="shared" si="388"/>
        <v>0</v>
      </c>
      <c r="V1173" s="45">
        <f t="shared" si="389"/>
        <v>0</v>
      </c>
      <c r="W1173" s="45">
        <f t="shared" si="390"/>
        <v>0</v>
      </c>
      <c r="X1173" s="45">
        <f t="shared" si="391"/>
        <v>0</v>
      </c>
      <c r="Y1173" s="45">
        <f t="shared" si="392"/>
        <v>0</v>
      </c>
      <c r="Z1173" s="45">
        <f t="shared" si="393"/>
        <v>0</v>
      </c>
      <c r="AA1173" s="45">
        <f t="shared" si="394"/>
        <v>0</v>
      </c>
      <c r="AB1173" s="45">
        <f t="shared" si="395"/>
        <v>0</v>
      </c>
      <c r="AC1173" s="45">
        <f t="shared" si="396"/>
        <v>0</v>
      </c>
      <c r="AD1173" s="45">
        <f t="shared" si="397"/>
        <v>0</v>
      </c>
      <c r="AE1173" s="45">
        <f t="shared" si="398"/>
        <v>0</v>
      </c>
      <c r="AF1173" s="45">
        <f t="shared" si="399"/>
        <v>0</v>
      </c>
      <c r="AG1173" s="45">
        <f t="shared" si="400"/>
        <v>0</v>
      </c>
      <c r="AH1173" s="45">
        <f t="shared" si="401"/>
        <v>0</v>
      </c>
      <c r="AI1173" s="45">
        <f t="shared" si="402"/>
        <v>0</v>
      </c>
      <c r="AJ1173" s="45">
        <f t="shared" si="403"/>
        <v>0</v>
      </c>
      <c r="AK1173" s="45">
        <f t="shared" si="404"/>
        <v>0</v>
      </c>
      <c r="AL1173" s="45">
        <f t="shared" si="405"/>
        <v>0</v>
      </c>
      <c r="AM1173" s="45">
        <f t="shared" si="406"/>
        <v>0</v>
      </c>
      <c r="AN1173" s="45"/>
      <c r="AO1173" s="45"/>
      <c r="AP1173" s="45"/>
      <c r="AQ1173" s="45"/>
      <c r="AR1173" s="45"/>
      <c r="AS1173" s="45"/>
      <c r="AT1173" s="45"/>
      <c r="AU1173" s="45"/>
      <c r="AV1173" s="45"/>
      <c r="AW1173" s="45"/>
      <c r="AX1173" s="45"/>
      <c r="AY1173" s="45"/>
      <c r="AZ1173" s="45"/>
      <c r="BA1173" s="45"/>
      <c r="BB1173" s="45"/>
      <c r="BC1173" s="45"/>
      <c r="BD1173" s="45"/>
      <c r="BE1173" s="45"/>
      <c r="BF1173" s="45"/>
      <c r="BG1173" s="45"/>
      <c r="BH1173" s="45"/>
      <c r="BI1173" s="45"/>
      <c r="BJ1173" s="45"/>
      <c r="BK1173" s="45"/>
    </row>
    <row r="1174" spans="1:63">
      <c r="A1174" s="43"/>
      <c r="B1174" s="43"/>
      <c r="C1174" s="101"/>
      <c r="D1174" s="101"/>
      <c r="E1174" s="101"/>
      <c r="F1174" s="102"/>
      <c r="G1174" s="103"/>
      <c r="H1174" s="102"/>
      <c r="I1174" s="102"/>
      <c r="J1174" s="102"/>
      <c r="K1174" s="102"/>
      <c r="L1174" s="102" t="e">
        <f>IF(J1174="WAT",IF(I1174="PS","Pumped Storage","Hydro"),VLOOKUP(J1174,Instructions!$E$3:$F$42,2,FALSE))</f>
        <v>#N/A</v>
      </c>
      <c r="M1174" s="104"/>
      <c r="N1174" s="104"/>
      <c r="O1174" s="105"/>
      <c r="P1174" s="45"/>
      <c r="Q1174" s="45"/>
      <c r="R1174" s="45">
        <f t="shared" si="387"/>
        <v>0</v>
      </c>
      <c r="S1174" s="45">
        <f t="shared" si="407"/>
        <v>0</v>
      </c>
      <c r="T1174" s="45">
        <f t="shared" si="407"/>
        <v>0</v>
      </c>
      <c r="U1174" s="45">
        <f t="shared" si="388"/>
        <v>0</v>
      </c>
      <c r="V1174" s="45">
        <f t="shared" si="389"/>
        <v>0</v>
      </c>
      <c r="W1174" s="45">
        <f t="shared" si="390"/>
        <v>0</v>
      </c>
      <c r="X1174" s="45">
        <f t="shared" si="391"/>
        <v>0</v>
      </c>
      <c r="Y1174" s="45">
        <f t="shared" si="392"/>
        <v>0</v>
      </c>
      <c r="Z1174" s="45">
        <f t="shared" si="393"/>
        <v>0</v>
      </c>
      <c r="AA1174" s="45">
        <f t="shared" si="394"/>
        <v>0</v>
      </c>
      <c r="AB1174" s="45">
        <f t="shared" si="395"/>
        <v>0</v>
      </c>
      <c r="AC1174" s="45">
        <f t="shared" si="396"/>
        <v>0</v>
      </c>
      <c r="AD1174" s="45">
        <f t="shared" si="397"/>
        <v>0</v>
      </c>
      <c r="AE1174" s="45">
        <f t="shared" si="398"/>
        <v>0</v>
      </c>
      <c r="AF1174" s="45">
        <f t="shared" si="399"/>
        <v>0</v>
      </c>
      <c r="AG1174" s="45">
        <f t="shared" si="400"/>
        <v>0</v>
      </c>
      <c r="AH1174" s="45">
        <f t="shared" si="401"/>
        <v>0</v>
      </c>
      <c r="AI1174" s="45">
        <f t="shared" si="402"/>
        <v>0</v>
      </c>
      <c r="AJ1174" s="45">
        <f t="shared" si="403"/>
        <v>0</v>
      </c>
      <c r="AK1174" s="45">
        <f t="shared" si="404"/>
        <v>0</v>
      </c>
      <c r="AL1174" s="45">
        <f t="shared" si="405"/>
        <v>0</v>
      </c>
      <c r="AM1174" s="45">
        <f t="shared" si="406"/>
        <v>0</v>
      </c>
      <c r="AN1174" s="45"/>
      <c r="AO1174" s="45"/>
      <c r="AP1174" s="45"/>
      <c r="AQ1174" s="45"/>
      <c r="AR1174" s="45"/>
      <c r="AS1174" s="45"/>
      <c r="AT1174" s="45"/>
      <c r="AU1174" s="45"/>
      <c r="AV1174" s="45"/>
      <c r="AW1174" s="45"/>
      <c r="AX1174" s="45"/>
      <c r="AY1174" s="45"/>
      <c r="AZ1174" s="45"/>
      <c r="BA1174" s="45"/>
      <c r="BB1174" s="45"/>
      <c r="BC1174" s="45"/>
      <c r="BD1174" s="45"/>
      <c r="BE1174" s="45"/>
      <c r="BF1174" s="45"/>
      <c r="BG1174" s="45"/>
      <c r="BH1174" s="45"/>
      <c r="BI1174" s="45"/>
      <c r="BJ1174" s="45"/>
      <c r="BK1174" s="45"/>
    </row>
    <row r="1175" spans="1:63">
      <c r="A1175" s="43"/>
      <c r="B1175" s="43"/>
      <c r="C1175" s="101"/>
      <c r="D1175" s="101"/>
      <c r="E1175" s="101"/>
      <c r="F1175" s="102"/>
      <c r="G1175" s="103"/>
      <c r="H1175" s="102"/>
      <c r="I1175" s="102"/>
      <c r="J1175" s="102"/>
      <c r="K1175" s="102"/>
      <c r="L1175" s="102" t="e">
        <f>IF(J1175="WAT",IF(I1175="PS","Pumped Storage","Hydro"),VLOOKUP(J1175,Instructions!$E$3:$F$42,2,FALSE))</f>
        <v>#N/A</v>
      </c>
      <c r="M1175" s="104"/>
      <c r="N1175" s="104"/>
      <c r="O1175" s="105"/>
      <c r="P1175" s="45"/>
      <c r="Q1175" s="45"/>
      <c r="R1175" s="45">
        <f t="shared" si="387"/>
        <v>0</v>
      </c>
      <c r="S1175" s="45">
        <f t="shared" si="407"/>
        <v>0</v>
      </c>
      <c r="T1175" s="45">
        <f t="shared" si="407"/>
        <v>0</v>
      </c>
      <c r="U1175" s="45">
        <f t="shared" si="388"/>
        <v>0</v>
      </c>
      <c r="V1175" s="45">
        <f t="shared" si="389"/>
        <v>0</v>
      </c>
      <c r="W1175" s="45">
        <f t="shared" si="390"/>
        <v>0</v>
      </c>
      <c r="X1175" s="45">
        <f t="shared" si="391"/>
        <v>0</v>
      </c>
      <c r="Y1175" s="45">
        <f t="shared" si="392"/>
        <v>0</v>
      </c>
      <c r="Z1175" s="45">
        <f t="shared" si="393"/>
        <v>0</v>
      </c>
      <c r="AA1175" s="45">
        <f t="shared" si="394"/>
        <v>0</v>
      </c>
      <c r="AB1175" s="45">
        <f t="shared" si="395"/>
        <v>0</v>
      </c>
      <c r="AC1175" s="45">
        <f t="shared" si="396"/>
        <v>0</v>
      </c>
      <c r="AD1175" s="45">
        <f t="shared" si="397"/>
        <v>0</v>
      </c>
      <c r="AE1175" s="45">
        <f t="shared" si="398"/>
        <v>0</v>
      </c>
      <c r="AF1175" s="45">
        <f t="shared" si="399"/>
        <v>0</v>
      </c>
      <c r="AG1175" s="45">
        <f t="shared" si="400"/>
        <v>0</v>
      </c>
      <c r="AH1175" s="45">
        <f t="shared" si="401"/>
        <v>0</v>
      </c>
      <c r="AI1175" s="45">
        <f t="shared" si="402"/>
        <v>0</v>
      </c>
      <c r="AJ1175" s="45">
        <f t="shared" si="403"/>
        <v>0</v>
      </c>
      <c r="AK1175" s="45">
        <f t="shared" si="404"/>
        <v>0</v>
      </c>
      <c r="AL1175" s="45">
        <f t="shared" si="405"/>
        <v>0</v>
      </c>
      <c r="AM1175" s="45">
        <f t="shared" si="406"/>
        <v>0</v>
      </c>
      <c r="AN1175" s="45"/>
      <c r="AO1175" s="45"/>
      <c r="AP1175" s="45"/>
      <c r="AQ1175" s="45"/>
      <c r="AR1175" s="45"/>
      <c r="AS1175" s="45"/>
      <c r="AT1175" s="45"/>
      <c r="AU1175" s="45"/>
      <c r="AV1175" s="45"/>
      <c r="AW1175" s="45"/>
      <c r="AX1175" s="45"/>
      <c r="AY1175" s="45"/>
      <c r="AZ1175" s="45"/>
      <c r="BA1175" s="45"/>
      <c r="BB1175" s="45"/>
      <c r="BC1175" s="45"/>
      <c r="BD1175" s="45"/>
      <c r="BE1175" s="45"/>
      <c r="BF1175" s="45"/>
      <c r="BG1175" s="45"/>
      <c r="BH1175" s="45"/>
      <c r="BI1175" s="45"/>
      <c r="BJ1175" s="45"/>
      <c r="BK1175" s="45"/>
    </row>
    <row r="1176" spans="1:63">
      <c r="A1176" s="43"/>
      <c r="B1176" s="43"/>
      <c r="C1176" s="101"/>
      <c r="D1176" s="101"/>
      <c r="E1176" s="101"/>
      <c r="F1176" s="102"/>
      <c r="G1176" s="103"/>
      <c r="H1176" s="102"/>
      <c r="I1176" s="102"/>
      <c r="J1176" s="102"/>
      <c r="K1176" s="102"/>
      <c r="L1176" s="102" t="e">
        <f>IF(J1176="WAT",IF(I1176="PS","Pumped Storage","Hydro"),VLOOKUP(J1176,Instructions!$E$3:$F$42,2,FALSE))</f>
        <v>#N/A</v>
      </c>
      <c r="M1176" s="104"/>
      <c r="N1176" s="104"/>
      <c r="O1176" s="105"/>
      <c r="P1176" s="45"/>
      <c r="Q1176" s="45"/>
      <c r="R1176" s="45">
        <f t="shared" si="387"/>
        <v>0</v>
      </c>
      <c r="S1176" s="45">
        <f t="shared" si="407"/>
        <v>0</v>
      </c>
      <c r="T1176" s="45">
        <f t="shared" si="407"/>
        <v>0</v>
      </c>
      <c r="U1176" s="45">
        <f t="shared" si="388"/>
        <v>0</v>
      </c>
      <c r="V1176" s="45">
        <f t="shared" si="389"/>
        <v>0</v>
      </c>
      <c r="W1176" s="45">
        <f t="shared" si="390"/>
        <v>0</v>
      </c>
      <c r="X1176" s="45">
        <f t="shared" si="391"/>
        <v>0</v>
      </c>
      <c r="Y1176" s="45">
        <f t="shared" si="392"/>
        <v>0</v>
      </c>
      <c r="Z1176" s="45">
        <f t="shared" si="393"/>
        <v>0</v>
      </c>
      <c r="AA1176" s="45">
        <f t="shared" si="394"/>
        <v>0</v>
      </c>
      <c r="AB1176" s="45">
        <f t="shared" si="395"/>
        <v>0</v>
      </c>
      <c r="AC1176" s="45">
        <f t="shared" si="396"/>
        <v>0</v>
      </c>
      <c r="AD1176" s="45">
        <f t="shared" si="397"/>
        <v>0</v>
      </c>
      <c r="AE1176" s="45">
        <f t="shared" si="398"/>
        <v>0</v>
      </c>
      <c r="AF1176" s="45">
        <f t="shared" si="399"/>
        <v>0</v>
      </c>
      <c r="AG1176" s="45">
        <f t="shared" si="400"/>
        <v>0</v>
      </c>
      <c r="AH1176" s="45">
        <f t="shared" si="401"/>
        <v>0</v>
      </c>
      <c r="AI1176" s="45">
        <f t="shared" si="402"/>
        <v>0</v>
      </c>
      <c r="AJ1176" s="45">
        <f t="shared" si="403"/>
        <v>0</v>
      </c>
      <c r="AK1176" s="45">
        <f t="shared" si="404"/>
        <v>0</v>
      </c>
      <c r="AL1176" s="45">
        <f t="shared" si="405"/>
        <v>0</v>
      </c>
      <c r="AM1176" s="45">
        <f t="shared" si="406"/>
        <v>0</v>
      </c>
      <c r="AN1176" s="45"/>
      <c r="AO1176" s="45"/>
      <c r="AP1176" s="45"/>
      <c r="AQ1176" s="45"/>
      <c r="AR1176" s="45"/>
      <c r="AS1176" s="45"/>
      <c r="AT1176" s="45"/>
      <c r="AU1176" s="45"/>
      <c r="AV1176" s="45"/>
      <c r="AW1176" s="45"/>
      <c r="AX1176" s="45"/>
      <c r="AY1176" s="45"/>
      <c r="AZ1176" s="45"/>
      <c r="BA1176" s="45"/>
      <c r="BB1176" s="45"/>
      <c r="BC1176" s="45"/>
      <c r="BD1176" s="45"/>
      <c r="BE1176" s="45"/>
      <c r="BF1176" s="45"/>
      <c r="BG1176" s="45"/>
      <c r="BH1176" s="45"/>
      <c r="BI1176" s="45"/>
      <c r="BJ1176" s="45"/>
      <c r="BK1176" s="45"/>
    </row>
    <row r="1177" spans="1:63">
      <c r="A1177" s="43"/>
      <c r="B1177" s="43"/>
      <c r="C1177" s="101"/>
      <c r="D1177" s="101"/>
      <c r="E1177" s="101"/>
      <c r="F1177" s="102"/>
      <c r="G1177" s="103"/>
      <c r="H1177" s="102"/>
      <c r="I1177" s="102"/>
      <c r="J1177" s="102"/>
      <c r="K1177" s="102"/>
      <c r="L1177" s="102" t="e">
        <f>IF(J1177="WAT",IF(I1177="PS","Pumped Storage","Hydro"),VLOOKUP(J1177,Instructions!$E$3:$F$42,2,FALSE))</f>
        <v>#N/A</v>
      </c>
      <c r="M1177" s="104"/>
      <c r="N1177" s="104"/>
      <c r="O1177" s="105"/>
      <c r="P1177" s="45"/>
      <c r="Q1177" s="45"/>
      <c r="R1177" s="45">
        <f t="shared" si="387"/>
        <v>0</v>
      </c>
      <c r="S1177" s="45">
        <f t="shared" si="407"/>
        <v>0</v>
      </c>
      <c r="T1177" s="45">
        <f t="shared" si="407"/>
        <v>0</v>
      </c>
      <c r="U1177" s="45">
        <f t="shared" si="388"/>
        <v>0</v>
      </c>
      <c r="V1177" s="45">
        <f t="shared" si="389"/>
        <v>0</v>
      </c>
      <c r="W1177" s="45">
        <f t="shared" si="390"/>
        <v>0</v>
      </c>
      <c r="X1177" s="45">
        <f t="shared" si="391"/>
        <v>0</v>
      </c>
      <c r="Y1177" s="45">
        <f t="shared" si="392"/>
        <v>0</v>
      </c>
      <c r="Z1177" s="45">
        <f t="shared" si="393"/>
        <v>0</v>
      </c>
      <c r="AA1177" s="45">
        <f t="shared" si="394"/>
        <v>0</v>
      </c>
      <c r="AB1177" s="45">
        <f t="shared" si="395"/>
        <v>0</v>
      </c>
      <c r="AC1177" s="45">
        <f t="shared" si="396"/>
        <v>0</v>
      </c>
      <c r="AD1177" s="45">
        <f t="shared" si="397"/>
        <v>0</v>
      </c>
      <c r="AE1177" s="45">
        <f t="shared" si="398"/>
        <v>0</v>
      </c>
      <c r="AF1177" s="45">
        <f t="shared" si="399"/>
        <v>0</v>
      </c>
      <c r="AG1177" s="45">
        <f t="shared" si="400"/>
        <v>0</v>
      </c>
      <c r="AH1177" s="45">
        <f t="shared" si="401"/>
        <v>0</v>
      </c>
      <c r="AI1177" s="45">
        <f t="shared" si="402"/>
        <v>0</v>
      </c>
      <c r="AJ1177" s="45">
        <f t="shared" si="403"/>
        <v>0</v>
      </c>
      <c r="AK1177" s="45">
        <f t="shared" si="404"/>
        <v>0</v>
      </c>
      <c r="AL1177" s="45">
        <f t="shared" si="405"/>
        <v>0</v>
      </c>
      <c r="AM1177" s="45">
        <f t="shared" si="406"/>
        <v>0</v>
      </c>
      <c r="AN1177" s="45"/>
      <c r="AO1177" s="45"/>
      <c r="AP1177" s="45"/>
      <c r="AQ1177" s="45"/>
      <c r="AR1177" s="45"/>
      <c r="AS1177" s="45"/>
      <c r="AT1177" s="45"/>
      <c r="AU1177" s="45"/>
      <c r="AV1177" s="45"/>
      <c r="AW1177" s="45"/>
      <c r="AX1177" s="45"/>
      <c r="AY1177" s="45"/>
      <c r="AZ1177" s="45"/>
      <c r="BA1177" s="45"/>
      <c r="BB1177" s="45"/>
      <c r="BC1177" s="45"/>
      <c r="BD1177" s="45"/>
      <c r="BE1177" s="45"/>
      <c r="BF1177" s="45"/>
      <c r="BG1177" s="45"/>
      <c r="BH1177" s="45"/>
      <c r="BI1177" s="45"/>
      <c r="BJ1177" s="45"/>
      <c r="BK1177" s="45"/>
    </row>
    <row r="1178" spans="1:63">
      <c r="A1178" s="43"/>
      <c r="B1178" s="43"/>
      <c r="C1178" s="101"/>
      <c r="D1178" s="101"/>
      <c r="E1178" s="101"/>
      <c r="F1178" s="102"/>
      <c r="G1178" s="103"/>
      <c r="H1178" s="102"/>
      <c r="I1178" s="102"/>
      <c r="J1178" s="102"/>
      <c r="K1178" s="102"/>
      <c r="L1178" s="102" t="e">
        <f>IF(J1178="WAT",IF(I1178="PS","Pumped Storage","Hydro"),VLOOKUP(J1178,Instructions!$E$3:$F$42,2,FALSE))</f>
        <v>#N/A</v>
      </c>
      <c r="M1178" s="104"/>
      <c r="N1178" s="104"/>
      <c r="O1178" s="105"/>
      <c r="P1178" s="45"/>
      <c r="Q1178" s="45"/>
      <c r="R1178" s="45">
        <f t="shared" si="387"/>
        <v>0</v>
      </c>
      <c r="S1178" s="45">
        <f t="shared" si="407"/>
        <v>0</v>
      </c>
      <c r="T1178" s="45">
        <f t="shared" si="407"/>
        <v>0</v>
      </c>
      <c r="U1178" s="45">
        <f t="shared" si="388"/>
        <v>0</v>
      </c>
      <c r="V1178" s="45">
        <f t="shared" si="389"/>
        <v>0</v>
      </c>
      <c r="W1178" s="45">
        <f t="shared" si="390"/>
        <v>0</v>
      </c>
      <c r="X1178" s="45">
        <f t="shared" si="391"/>
        <v>0</v>
      </c>
      <c r="Y1178" s="45">
        <f t="shared" si="392"/>
        <v>0</v>
      </c>
      <c r="Z1178" s="45">
        <f t="shared" si="393"/>
        <v>0</v>
      </c>
      <c r="AA1178" s="45">
        <f t="shared" si="394"/>
        <v>0</v>
      </c>
      <c r="AB1178" s="45">
        <f t="shared" si="395"/>
        <v>0</v>
      </c>
      <c r="AC1178" s="45">
        <f t="shared" si="396"/>
        <v>0</v>
      </c>
      <c r="AD1178" s="45">
        <f t="shared" si="397"/>
        <v>0</v>
      </c>
      <c r="AE1178" s="45">
        <f t="shared" si="398"/>
        <v>0</v>
      </c>
      <c r="AF1178" s="45">
        <f t="shared" si="399"/>
        <v>0</v>
      </c>
      <c r="AG1178" s="45">
        <f t="shared" si="400"/>
        <v>0</v>
      </c>
      <c r="AH1178" s="45">
        <f t="shared" si="401"/>
        <v>0</v>
      </c>
      <c r="AI1178" s="45">
        <f t="shared" si="402"/>
        <v>0</v>
      </c>
      <c r="AJ1178" s="45">
        <f t="shared" si="403"/>
        <v>0</v>
      </c>
      <c r="AK1178" s="45">
        <f t="shared" si="404"/>
        <v>0</v>
      </c>
      <c r="AL1178" s="45">
        <f t="shared" si="405"/>
        <v>0</v>
      </c>
      <c r="AM1178" s="45">
        <f t="shared" si="406"/>
        <v>0</v>
      </c>
      <c r="AN1178" s="45"/>
      <c r="AO1178" s="45"/>
      <c r="AP1178" s="45"/>
      <c r="AQ1178" s="45"/>
      <c r="AR1178" s="45"/>
      <c r="AS1178" s="45"/>
      <c r="AT1178" s="45"/>
      <c r="AU1178" s="45"/>
      <c r="AV1178" s="45"/>
      <c r="AW1178" s="45"/>
      <c r="AX1178" s="45"/>
      <c r="AY1178" s="45"/>
      <c r="AZ1178" s="45"/>
      <c r="BA1178" s="45"/>
      <c r="BB1178" s="45"/>
      <c r="BC1178" s="45"/>
      <c r="BD1178" s="45"/>
      <c r="BE1178" s="45"/>
      <c r="BF1178" s="45"/>
      <c r="BG1178" s="45"/>
      <c r="BH1178" s="45"/>
      <c r="BI1178" s="45"/>
      <c r="BJ1178" s="45"/>
      <c r="BK1178" s="45"/>
    </row>
    <row r="1179" spans="1:63">
      <c r="A1179" s="43"/>
      <c r="B1179" s="43"/>
      <c r="C1179" s="101"/>
      <c r="D1179" s="101"/>
      <c r="E1179" s="101"/>
      <c r="F1179" s="102"/>
      <c r="G1179" s="103"/>
      <c r="H1179" s="102"/>
      <c r="I1179" s="102"/>
      <c r="J1179" s="102"/>
      <c r="K1179" s="102"/>
      <c r="L1179" s="102" t="e">
        <f>IF(J1179="WAT",IF(I1179="PS","Pumped Storage","Hydro"),VLOOKUP(J1179,Instructions!$E$3:$F$42,2,FALSE))</f>
        <v>#N/A</v>
      </c>
      <c r="M1179" s="104"/>
      <c r="N1179" s="104"/>
      <c r="O1179" s="105"/>
      <c r="P1179" s="45"/>
      <c r="Q1179" s="45"/>
      <c r="R1179" s="45">
        <f t="shared" si="387"/>
        <v>0</v>
      </c>
      <c r="S1179" s="45">
        <f t="shared" si="407"/>
        <v>0</v>
      </c>
      <c r="T1179" s="45">
        <f t="shared" si="407"/>
        <v>0</v>
      </c>
      <c r="U1179" s="45">
        <f t="shared" si="388"/>
        <v>0</v>
      </c>
      <c r="V1179" s="45">
        <f t="shared" si="389"/>
        <v>0</v>
      </c>
      <c r="W1179" s="45">
        <f t="shared" si="390"/>
        <v>0</v>
      </c>
      <c r="X1179" s="45">
        <f t="shared" si="391"/>
        <v>0</v>
      </c>
      <c r="Y1179" s="45">
        <f t="shared" si="392"/>
        <v>0</v>
      </c>
      <c r="Z1179" s="45">
        <f t="shared" si="393"/>
        <v>0</v>
      </c>
      <c r="AA1179" s="45">
        <f t="shared" si="394"/>
        <v>0</v>
      </c>
      <c r="AB1179" s="45">
        <f t="shared" si="395"/>
        <v>0</v>
      </c>
      <c r="AC1179" s="45">
        <f t="shared" si="396"/>
        <v>0</v>
      </c>
      <c r="AD1179" s="45">
        <f t="shared" si="397"/>
        <v>0</v>
      </c>
      <c r="AE1179" s="45">
        <f t="shared" si="398"/>
        <v>0</v>
      </c>
      <c r="AF1179" s="45">
        <f t="shared" si="399"/>
        <v>0</v>
      </c>
      <c r="AG1179" s="45">
        <f t="shared" si="400"/>
        <v>0</v>
      </c>
      <c r="AH1179" s="45">
        <f t="shared" si="401"/>
        <v>0</v>
      </c>
      <c r="AI1179" s="45">
        <f t="shared" si="402"/>
        <v>0</v>
      </c>
      <c r="AJ1179" s="45">
        <f t="shared" si="403"/>
        <v>0</v>
      </c>
      <c r="AK1179" s="45">
        <f t="shared" si="404"/>
        <v>0</v>
      </c>
      <c r="AL1179" s="45">
        <f t="shared" si="405"/>
        <v>0</v>
      </c>
      <c r="AM1179" s="45">
        <f t="shared" si="406"/>
        <v>0</v>
      </c>
      <c r="AN1179" s="45"/>
      <c r="AO1179" s="45"/>
      <c r="AP1179" s="45"/>
      <c r="AQ1179" s="45"/>
      <c r="AR1179" s="45"/>
      <c r="AS1179" s="45"/>
      <c r="AT1179" s="45"/>
      <c r="AU1179" s="45"/>
      <c r="AV1179" s="45"/>
      <c r="AW1179" s="45"/>
      <c r="AX1179" s="45"/>
      <c r="AY1179" s="45"/>
      <c r="AZ1179" s="45"/>
      <c r="BA1179" s="45"/>
      <c r="BB1179" s="45"/>
      <c r="BC1179" s="45"/>
      <c r="BD1179" s="45"/>
      <c r="BE1179" s="45"/>
      <c r="BF1179" s="45"/>
      <c r="BG1179" s="45"/>
      <c r="BH1179" s="45"/>
      <c r="BI1179" s="45"/>
      <c r="BJ1179" s="45"/>
      <c r="BK1179" s="45"/>
    </row>
    <row r="1180" spans="1:63">
      <c r="A1180" s="43"/>
      <c r="B1180" s="43"/>
      <c r="C1180" s="101"/>
      <c r="D1180" s="101"/>
      <c r="E1180" s="101"/>
      <c r="F1180" s="102"/>
      <c r="G1180" s="103"/>
      <c r="H1180" s="102"/>
      <c r="I1180" s="102"/>
      <c r="J1180" s="102"/>
      <c r="K1180" s="102"/>
      <c r="L1180" s="102" t="e">
        <f>IF(J1180="WAT",IF(I1180="PS","Pumped Storage","Hydro"),VLOOKUP(J1180,Instructions!$E$3:$F$42,2,FALSE))</f>
        <v>#N/A</v>
      </c>
      <c r="M1180" s="104"/>
      <c r="N1180" s="104"/>
      <c r="O1180" s="105"/>
      <c r="P1180" s="45"/>
      <c r="Q1180" s="45"/>
      <c r="R1180" s="45">
        <f t="shared" si="387"/>
        <v>0</v>
      </c>
      <c r="S1180" s="45">
        <f t="shared" si="407"/>
        <v>0</v>
      </c>
      <c r="T1180" s="45">
        <f t="shared" si="407"/>
        <v>0</v>
      </c>
      <c r="U1180" s="45">
        <f t="shared" si="388"/>
        <v>0</v>
      </c>
      <c r="V1180" s="45">
        <f t="shared" si="389"/>
        <v>0</v>
      </c>
      <c r="W1180" s="45">
        <f t="shared" si="390"/>
        <v>0</v>
      </c>
      <c r="X1180" s="45">
        <f t="shared" si="391"/>
        <v>0</v>
      </c>
      <c r="Y1180" s="45">
        <f t="shared" si="392"/>
        <v>0</v>
      </c>
      <c r="Z1180" s="45">
        <f t="shared" si="393"/>
        <v>0</v>
      </c>
      <c r="AA1180" s="45">
        <f t="shared" si="394"/>
        <v>0</v>
      </c>
      <c r="AB1180" s="45">
        <f t="shared" si="395"/>
        <v>0</v>
      </c>
      <c r="AC1180" s="45">
        <f t="shared" si="396"/>
        <v>0</v>
      </c>
      <c r="AD1180" s="45">
        <f t="shared" si="397"/>
        <v>0</v>
      </c>
      <c r="AE1180" s="45">
        <f t="shared" si="398"/>
        <v>0</v>
      </c>
      <c r="AF1180" s="45">
        <f t="shared" si="399"/>
        <v>0</v>
      </c>
      <c r="AG1180" s="45">
        <f t="shared" si="400"/>
        <v>0</v>
      </c>
      <c r="AH1180" s="45">
        <f t="shared" si="401"/>
        <v>0</v>
      </c>
      <c r="AI1180" s="45">
        <f t="shared" si="402"/>
        <v>0</v>
      </c>
      <c r="AJ1180" s="45">
        <f t="shared" si="403"/>
        <v>0</v>
      </c>
      <c r="AK1180" s="45">
        <f t="shared" si="404"/>
        <v>0</v>
      </c>
      <c r="AL1180" s="45">
        <f t="shared" si="405"/>
        <v>0</v>
      </c>
      <c r="AM1180" s="45">
        <f t="shared" si="406"/>
        <v>0</v>
      </c>
      <c r="AN1180" s="45"/>
      <c r="AO1180" s="45"/>
      <c r="AP1180" s="45"/>
      <c r="AQ1180" s="45"/>
      <c r="AR1180" s="45"/>
      <c r="AS1180" s="45"/>
      <c r="AT1180" s="45"/>
      <c r="AU1180" s="45"/>
      <c r="AV1180" s="45"/>
      <c r="AW1180" s="45"/>
      <c r="AX1180" s="45"/>
      <c r="AY1180" s="45"/>
      <c r="AZ1180" s="45"/>
      <c r="BA1180" s="45"/>
      <c r="BB1180" s="45"/>
      <c r="BC1180" s="45"/>
      <c r="BD1180" s="45"/>
      <c r="BE1180" s="45"/>
      <c r="BF1180" s="45"/>
      <c r="BG1180" s="45"/>
      <c r="BH1180" s="45"/>
      <c r="BI1180" s="45"/>
      <c r="BJ1180" s="45"/>
      <c r="BK1180" s="45"/>
    </row>
    <row r="1181" spans="1:63">
      <c r="A1181" s="43"/>
      <c r="B1181" s="43"/>
      <c r="C1181" s="101"/>
      <c r="D1181" s="101"/>
      <c r="E1181" s="101"/>
      <c r="F1181" s="102"/>
      <c r="G1181" s="103"/>
      <c r="H1181" s="102"/>
      <c r="I1181" s="102"/>
      <c r="J1181" s="102"/>
      <c r="K1181" s="102"/>
      <c r="L1181" s="102" t="e">
        <f>IF(J1181="WAT",IF(I1181="PS","Pumped Storage","Hydro"),VLOOKUP(J1181,Instructions!$E$3:$F$42,2,FALSE))</f>
        <v>#N/A</v>
      </c>
      <c r="M1181" s="104"/>
      <c r="N1181" s="104"/>
      <c r="O1181" s="105"/>
      <c r="P1181" s="45"/>
      <c r="Q1181" s="45"/>
      <c r="R1181" s="45">
        <f t="shared" si="387"/>
        <v>0</v>
      </c>
      <c r="S1181" s="45">
        <f t="shared" si="407"/>
        <v>0</v>
      </c>
      <c r="T1181" s="45">
        <f t="shared" si="407"/>
        <v>0</v>
      </c>
      <c r="U1181" s="45">
        <f t="shared" si="388"/>
        <v>0</v>
      </c>
      <c r="V1181" s="45">
        <f t="shared" si="389"/>
        <v>0</v>
      </c>
      <c r="W1181" s="45">
        <f t="shared" si="390"/>
        <v>0</v>
      </c>
      <c r="X1181" s="45">
        <f t="shared" si="391"/>
        <v>0</v>
      </c>
      <c r="Y1181" s="45">
        <f t="shared" si="392"/>
        <v>0</v>
      </c>
      <c r="Z1181" s="45">
        <f t="shared" si="393"/>
        <v>0</v>
      </c>
      <c r="AA1181" s="45">
        <f t="shared" si="394"/>
        <v>0</v>
      </c>
      <c r="AB1181" s="45">
        <f t="shared" si="395"/>
        <v>0</v>
      </c>
      <c r="AC1181" s="45">
        <f t="shared" si="396"/>
        <v>0</v>
      </c>
      <c r="AD1181" s="45">
        <f t="shared" si="397"/>
        <v>0</v>
      </c>
      <c r="AE1181" s="45">
        <f t="shared" si="398"/>
        <v>0</v>
      </c>
      <c r="AF1181" s="45">
        <f t="shared" si="399"/>
        <v>0</v>
      </c>
      <c r="AG1181" s="45">
        <f t="shared" si="400"/>
        <v>0</v>
      </c>
      <c r="AH1181" s="45">
        <f t="shared" si="401"/>
        <v>0</v>
      </c>
      <c r="AI1181" s="45">
        <f t="shared" si="402"/>
        <v>0</v>
      </c>
      <c r="AJ1181" s="45">
        <f t="shared" si="403"/>
        <v>0</v>
      </c>
      <c r="AK1181" s="45">
        <f t="shared" si="404"/>
        <v>0</v>
      </c>
      <c r="AL1181" s="45">
        <f t="shared" si="405"/>
        <v>0</v>
      </c>
      <c r="AM1181" s="45">
        <f t="shared" si="406"/>
        <v>0</v>
      </c>
      <c r="AN1181" s="45"/>
      <c r="AO1181" s="45"/>
      <c r="AP1181" s="45"/>
      <c r="AQ1181" s="45"/>
      <c r="AR1181" s="45"/>
      <c r="AS1181" s="45"/>
      <c r="AT1181" s="45"/>
      <c r="AU1181" s="45"/>
      <c r="AV1181" s="45"/>
      <c r="AW1181" s="45"/>
      <c r="AX1181" s="45"/>
      <c r="AY1181" s="45"/>
      <c r="AZ1181" s="45"/>
      <c r="BA1181" s="45"/>
      <c r="BB1181" s="45"/>
      <c r="BC1181" s="45"/>
      <c r="BD1181" s="45"/>
      <c r="BE1181" s="45"/>
      <c r="BF1181" s="45"/>
      <c r="BG1181" s="45"/>
      <c r="BH1181" s="45"/>
      <c r="BI1181" s="45"/>
      <c r="BJ1181" s="45"/>
      <c r="BK1181" s="45"/>
    </row>
    <row r="1182" spans="1:63">
      <c r="A1182" s="43"/>
      <c r="B1182" s="43"/>
      <c r="C1182" s="101"/>
      <c r="D1182" s="101"/>
      <c r="E1182" s="101"/>
      <c r="F1182" s="102"/>
      <c r="G1182" s="103"/>
      <c r="H1182" s="102"/>
      <c r="I1182" s="102"/>
      <c r="J1182" s="102"/>
      <c r="K1182" s="102"/>
      <c r="L1182" s="102" t="e">
        <f>IF(J1182="WAT",IF(I1182="PS","Pumped Storage","Hydro"),VLOOKUP(J1182,Instructions!$E$3:$F$42,2,FALSE))</f>
        <v>#N/A</v>
      </c>
      <c r="M1182" s="104"/>
      <c r="N1182" s="104"/>
      <c r="O1182" s="105"/>
      <c r="P1182" s="45"/>
      <c r="Q1182" s="45"/>
      <c r="R1182" s="45">
        <f t="shared" si="387"/>
        <v>0</v>
      </c>
      <c r="S1182" s="45">
        <f t="shared" si="407"/>
        <v>0</v>
      </c>
      <c r="T1182" s="45">
        <f t="shared" si="407"/>
        <v>0</v>
      </c>
      <c r="U1182" s="45">
        <f t="shared" si="388"/>
        <v>0</v>
      </c>
      <c r="V1182" s="45">
        <f t="shared" si="389"/>
        <v>0</v>
      </c>
      <c r="W1182" s="45">
        <f t="shared" si="390"/>
        <v>0</v>
      </c>
      <c r="X1182" s="45">
        <f t="shared" si="391"/>
        <v>0</v>
      </c>
      <c r="Y1182" s="45">
        <f t="shared" si="392"/>
        <v>0</v>
      </c>
      <c r="Z1182" s="45">
        <f t="shared" si="393"/>
        <v>0</v>
      </c>
      <c r="AA1182" s="45">
        <f t="shared" si="394"/>
        <v>0</v>
      </c>
      <c r="AB1182" s="45">
        <f t="shared" si="395"/>
        <v>0</v>
      </c>
      <c r="AC1182" s="45">
        <f t="shared" si="396"/>
        <v>0</v>
      </c>
      <c r="AD1182" s="45">
        <f t="shared" si="397"/>
        <v>0</v>
      </c>
      <c r="AE1182" s="45">
        <f t="shared" si="398"/>
        <v>0</v>
      </c>
      <c r="AF1182" s="45">
        <f t="shared" si="399"/>
        <v>0</v>
      </c>
      <c r="AG1182" s="45">
        <f t="shared" si="400"/>
        <v>0</v>
      </c>
      <c r="AH1182" s="45">
        <f t="shared" si="401"/>
        <v>0</v>
      </c>
      <c r="AI1182" s="45">
        <f t="shared" si="402"/>
        <v>0</v>
      </c>
      <c r="AJ1182" s="45">
        <f t="shared" si="403"/>
        <v>0</v>
      </c>
      <c r="AK1182" s="45">
        <f t="shared" si="404"/>
        <v>0</v>
      </c>
      <c r="AL1182" s="45">
        <f t="shared" si="405"/>
        <v>0</v>
      </c>
      <c r="AM1182" s="45">
        <f t="shared" si="406"/>
        <v>0</v>
      </c>
      <c r="AN1182" s="45"/>
      <c r="AO1182" s="45"/>
      <c r="AP1182" s="45"/>
      <c r="AQ1182" s="45"/>
      <c r="AR1182" s="45"/>
      <c r="AS1182" s="45"/>
      <c r="AT1182" s="45"/>
      <c r="AU1182" s="45"/>
      <c r="AV1182" s="45"/>
      <c r="AW1182" s="45"/>
      <c r="AX1182" s="45"/>
      <c r="AY1182" s="45"/>
      <c r="AZ1182" s="45"/>
      <c r="BA1182" s="45"/>
      <c r="BB1182" s="45"/>
      <c r="BC1182" s="45"/>
      <c r="BD1182" s="45"/>
      <c r="BE1182" s="45"/>
      <c r="BF1182" s="45"/>
      <c r="BG1182" s="45"/>
      <c r="BH1182" s="45"/>
      <c r="BI1182" s="45"/>
      <c r="BJ1182" s="45"/>
      <c r="BK1182" s="45"/>
    </row>
    <row r="1183" spans="1:63">
      <c r="A1183" s="43"/>
      <c r="B1183" s="43"/>
      <c r="C1183" s="101"/>
      <c r="D1183" s="101"/>
      <c r="E1183" s="101"/>
      <c r="F1183" s="102"/>
      <c r="G1183" s="103"/>
      <c r="H1183" s="102"/>
      <c r="I1183" s="102"/>
      <c r="J1183" s="102"/>
      <c r="K1183" s="102"/>
      <c r="L1183" s="102" t="e">
        <f>IF(J1183="WAT",IF(I1183="PS","Pumped Storage","Hydro"),VLOOKUP(J1183,Instructions!$E$3:$F$42,2,FALSE))</f>
        <v>#N/A</v>
      </c>
      <c r="M1183" s="104"/>
      <c r="N1183" s="104"/>
      <c r="O1183" s="105"/>
      <c r="P1183" s="45"/>
      <c r="Q1183" s="45"/>
      <c r="R1183" s="45">
        <f t="shared" si="387"/>
        <v>0</v>
      </c>
      <c r="S1183" s="45">
        <f t="shared" ref="S1183:T1202" si="408">R1183</f>
        <v>0</v>
      </c>
      <c r="T1183" s="45">
        <f t="shared" si="408"/>
        <v>0</v>
      </c>
      <c r="U1183" s="45">
        <f t="shared" si="388"/>
        <v>0</v>
      </c>
      <c r="V1183" s="45">
        <f t="shared" si="389"/>
        <v>0</v>
      </c>
      <c r="W1183" s="45">
        <f t="shared" si="390"/>
        <v>0</v>
      </c>
      <c r="X1183" s="45">
        <f t="shared" si="391"/>
        <v>0</v>
      </c>
      <c r="Y1183" s="45">
        <f t="shared" si="392"/>
        <v>0</v>
      </c>
      <c r="Z1183" s="45">
        <f t="shared" si="393"/>
        <v>0</v>
      </c>
      <c r="AA1183" s="45">
        <f t="shared" si="394"/>
        <v>0</v>
      </c>
      <c r="AB1183" s="45">
        <f t="shared" si="395"/>
        <v>0</v>
      </c>
      <c r="AC1183" s="45">
        <f t="shared" si="396"/>
        <v>0</v>
      </c>
      <c r="AD1183" s="45">
        <f t="shared" si="397"/>
        <v>0</v>
      </c>
      <c r="AE1183" s="45">
        <f t="shared" si="398"/>
        <v>0</v>
      </c>
      <c r="AF1183" s="45">
        <f t="shared" si="399"/>
        <v>0</v>
      </c>
      <c r="AG1183" s="45">
        <f t="shared" si="400"/>
        <v>0</v>
      </c>
      <c r="AH1183" s="45">
        <f t="shared" si="401"/>
        <v>0</v>
      </c>
      <c r="AI1183" s="45">
        <f t="shared" si="402"/>
        <v>0</v>
      </c>
      <c r="AJ1183" s="45">
        <f t="shared" si="403"/>
        <v>0</v>
      </c>
      <c r="AK1183" s="45">
        <f t="shared" si="404"/>
        <v>0</v>
      </c>
      <c r="AL1183" s="45">
        <f t="shared" si="405"/>
        <v>0</v>
      </c>
      <c r="AM1183" s="45">
        <f t="shared" si="406"/>
        <v>0</v>
      </c>
      <c r="AN1183" s="45"/>
      <c r="AO1183" s="45"/>
      <c r="AP1183" s="45"/>
      <c r="AQ1183" s="45"/>
      <c r="AR1183" s="45"/>
      <c r="AS1183" s="45"/>
      <c r="AT1183" s="45"/>
      <c r="AU1183" s="45"/>
      <c r="AV1183" s="45"/>
      <c r="AW1183" s="45"/>
      <c r="AX1183" s="45"/>
      <c r="AY1183" s="45"/>
      <c r="AZ1183" s="45"/>
      <c r="BA1183" s="45"/>
      <c r="BB1183" s="45"/>
      <c r="BC1183" s="45"/>
      <c r="BD1183" s="45"/>
      <c r="BE1183" s="45"/>
      <c r="BF1183" s="45"/>
      <c r="BG1183" s="45"/>
      <c r="BH1183" s="45"/>
      <c r="BI1183" s="45"/>
      <c r="BJ1183" s="45"/>
      <c r="BK1183" s="45"/>
    </row>
    <row r="1184" spans="1:63">
      <c r="A1184" s="43"/>
      <c r="B1184" s="43"/>
      <c r="C1184" s="101"/>
      <c r="D1184" s="101"/>
      <c r="E1184" s="101"/>
      <c r="F1184" s="102"/>
      <c r="G1184" s="103"/>
      <c r="H1184" s="102"/>
      <c r="I1184" s="102"/>
      <c r="J1184" s="102"/>
      <c r="K1184" s="102"/>
      <c r="L1184" s="102" t="e">
        <f>IF(J1184="WAT",IF(I1184="PS","Pumped Storage","Hydro"),VLOOKUP(J1184,Instructions!$E$3:$F$42,2,FALSE))</f>
        <v>#N/A</v>
      </c>
      <c r="M1184" s="104"/>
      <c r="N1184" s="104"/>
      <c r="O1184" s="105"/>
      <c r="P1184" s="45"/>
      <c r="Q1184" s="45"/>
      <c r="R1184" s="45">
        <f t="shared" si="387"/>
        <v>0</v>
      </c>
      <c r="S1184" s="45">
        <f t="shared" si="408"/>
        <v>0</v>
      </c>
      <c r="T1184" s="45">
        <f t="shared" si="408"/>
        <v>0</v>
      </c>
      <c r="U1184" s="45">
        <f t="shared" si="388"/>
        <v>0</v>
      </c>
      <c r="V1184" s="45">
        <f t="shared" si="389"/>
        <v>0</v>
      </c>
      <c r="W1184" s="45">
        <f t="shared" si="390"/>
        <v>0</v>
      </c>
      <c r="X1184" s="45">
        <f t="shared" si="391"/>
        <v>0</v>
      </c>
      <c r="Y1184" s="45">
        <f t="shared" si="392"/>
        <v>0</v>
      </c>
      <c r="Z1184" s="45">
        <f t="shared" si="393"/>
        <v>0</v>
      </c>
      <c r="AA1184" s="45">
        <f t="shared" si="394"/>
        <v>0</v>
      </c>
      <c r="AB1184" s="45">
        <f t="shared" si="395"/>
        <v>0</v>
      </c>
      <c r="AC1184" s="45">
        <f t="shared" si="396"/>
        <v>0</v>
      </c>
      <c r="AD1184" s="45">
        <f t="shared" si="397"/>
        <v>0</v>
      </c>
      <c r="AE1184" s="45">
        <f t="shared" si="398"/>
        <v>0</v>
      </c>
      <c r="AF1184" s="45">
        <f t="shared" si="399"/>
        <v>0</v>
      </c>
      <c r="AG1184" s="45">
        <f t="shared" si="400"/>
        <v>0</v>
      </c>
      <c r="AH1184" s="45">
        <f t="shared" si="401"/>
        <v>0</v>
      </c>
      <c r="AI1184" s="45">
        <f t="shared" si="402"/>
        <v>0</v>
      </c>
      <c r="AJ1184" s="45">
        <f t="shared" si="403"/>
        <v>0</v>
      </c>
      <c r="AK1184" s="45">
        <f t="shared" si="404"/>
        <v>0</v>
      </c>
      <c r="AL1184" s="45">
        <f t="shared" si="405"/>
        <v>0</v>
      </c>
      <c r="AM1184" s="45">
        <f t="shared" si="406"/>
        <v>0</v>
      </c>
      <c r="AN1184" s="45"/>
      <c r="AO1184" s="45"/>
      <c r="AP1184" s="45"/>
      <c r="AQ1184" s="45"/>
      <c r="AR1184" s="45"/>
      <c r="AS1184" s="45"/>
      <c r="AT1184" s="45"/>
      <c r="AU1184" s="45"/>
      <c r="AV1184" s="45"/>
      <c r="AW1184" s="45"/>
      <c r="AX1184" s="45"/>
      <c r="AY1184" s="45"/>
      <c r="AZ1184" s="45"/>
      <c r="BA1184" s="45"/>
      <c r="BB1184" s="45"/>
      <c r="BC1184" s="45"/>
      <c r="BD1184" s="45"/>
      <c r="BE1184" s="45"/>
      <c r="BF1184" s="45"/>
      <c r="BG1184" s="45"/>
      <c r="BH1184" s="45"/>
      <c r="BI1184" s="45"/>
      <c r="BJ1184" s="45"/>
      <c r="BK1184" s="45"/>
    </row>
    <row r="1185" spans="1:63">
      <c r="A1185" s="43"/>
      <c r="B1185" s="43"/>
      <c r="C1185" s="101"/>
      <c r="D1185" s="101"/>
      <c r="E1185" s="101"/>
      <c r="F1185" s="102"/>
      <c r="G1185" s="103"/>
      <c r="H1185" s="102"/>
      <c r="I1185" s="102"/>
      <c r="J1185" s="102"/>
      <c r="K1185" s="102"/>
      <c r="L1185" s="102" t="e">
        <f>IF(J1185="WAT",IF(I1185="PS","Pumped Storage","Hydro"),VLOOKUP(J1185,Instructions!$E$3:$F$42,2,FALSE))</f>
        <v>#N/A</v>
      </c>
      <c r="M1185" s="104"/>
      <c r="N1185" s="104"/>
      <c r="O1185" s="105"/>
      <c r="P1185" s="45"/>
      <c r="Q1185" s="45"/>
      <c r="R1185" s="45">
        <f t="shared" si="387"/>
        <v>0</v>
      </c>
      <c r="S1185" s="45">
        <f t="shared" si="408"/>
        <v>0</v>
      </c>
      <c r="T1185" s="45">
        <f t="shared" si="408"/>
        <v>0</v>
      </c>
      <c r="U1185" s="45">
        <f t="shared" si="388"/>
        <v>0</v>
      </c>
      <c r="V1185" s="45">
        <f t="shared" si="389"/>
        <v>0</v>
      </c>
      <c r="W1185" s="45">
        <f t="shared" si="390"/>
        <v>0</v>
      </c>
      <c r="X1185" s="45">
        <f t="shared" si="391"/>
        <v>0</v>
      </c>
      <c r="Y1185" s="45">
        <f t="shared" si="392"/>
        <v>0</v>
      </c>
      <c r="Z1185" s="45">
        <f t="shared" si="393"/>
        <v>0</v>
      </c>
      <c r="AA1185" s="45">
        <f t="shared" si="394"/>
        <v>0</v>
      </c>
      <c r="AB1185" s="45">
        <f t="shared" si="395"/>
        <v>0</v>
      </c>
      <c r="AC1185" s="45">
        <f t="shared" si="396"/>
        <v>0</v>
      </c>
      <c r="AD1185" s="45">
        <f t="shared" si="397"/>
        <v>0</v>
      </c>
      <c r="AE1185" s="45">
        <f t="shared" si="398"/>
        <v>0</v>
      </c>
      <c r="AF1185" s="45">
        <f t="shared" si="399"/>
        <v>0</v>
      </c>
      <c r="AG1185" s="45">
        <f t="shared" si="400"/>
        <v>0</v>
      </c>
      <c r="AH1185" s="45">
        <f t="shared" si="401"/>
        <v>0</v>
      </c>
      <c r="AI1185" s="45">
        <f t="shared" si="402"/>
        <v>0</v>
      </c>
      <c r="AJ1185" s="45">
        <f t="shared" si="403"/>
        <v>0</v>
      </c>
      <c r="AK1185" s="45">
        <f t="shared" si="404"/>
        <v>0</v>
      </c>
      <c r="AL1185" s="45">
        <f t="shared" si="405"/>
        <v>0</v>
      </c>
      <c r="AM1185" s="45">
        <f t="shared" si="406"/>
        <v>0</v>
      </c>
      <c r="AN1185" s="45"/>
      <c r="AO1185" s="45"/>
      <c r="AP1185" s="45"/>
      <c r="AQ1185" s="45"/>
      <c r="AR1185" s="45"/>
      <c r="AS1185" s="45"/>
      <c r="AT1185" s="45"/>
      <c r="AU1185" s="45"/>
      <c r="AV1185" s="45"/>
      <c r="AW1185" s="45"/>
      <c r="AX1185" s="45"/>
      <c r="AY1185" s="45"/>
      <c r="AZ1185" s="45"/>
      <c r="BA1185" s="45"/>
      <c r="BB1185" s="45"/>
      <c r="BC1185" s="45"/>
      <c r="BD1185" s="45"/>
      <c r="BE1185" s="45"/>
      <c r="BF1185" s="45"/>
      <c r="BG1185" s="45"/>
      <c r="BH1185" s="45"/>
      <c r="BI1185" s="45"/>
      <c r="BJ1185" s="45"/>
      <c r="BK1185" s="45"/>
    </row>
    <row r="1186" spans="1:63">
      <c r="A1186" s="43"/>
      <c r="B1186" s="43"/>
      <c r="C1186" s="101"/>
      <c r="D1186" s="101"/>
      <c r="E1186" s="101"/>
      <c r="F1186" s="102"/>
      <c r="G1186" s="103"/>
      <c r="H1186" s="102"/>
      <c r="I1186" s="102"/>
      <c r="J1186" s="102"/>
      <c r="K1186" s="102"/>
      <c r="L1186" s="102" t="e">
        <f>IF(J1186="WAT",IF(I1186="PS","Pumped Storage","Hydro"),VLOOKUP(J1186,Instructions!$E$3:$F$42,2,FALSE))</f>
        <v>#N/A</v>
      </c>
      <c r="M1186" s="104"/>
      <c r="N1186" s="104"/>
      <c r="O1186" s="105"/>
      <c r="P1186" s="45"/>
      <c r="Q1186" s="45"/>
      <c r="R1186" s="45">
        <f t="shared" si="387"/>
        <v>0</v>
      </c>
      <c r="S1186" s="45">
        <f t="shared" si="408"/>
        <v>0</v>
      </c>
      <c r="T1186" s="45">
        <f t="shared" si="408"/>
        <v>0</v>
      </c>
      <c r="U1186" s="45">
        <f t="shared" si="388"/>
        <v>0</v>
      </c>
      <c r="V1186" s="45">
        <f t="shared" si="389"/>
        <v>0</v>
      </c>
      <c r="W1186" s="45">
        <f t="shared" si="390"/>
        <v>0</v>
      </c>
      <c r="X1186" s="45">
        <f t="shared" si="391"/>
        <v>0</v>
      </c>
      <c r="Y1186" s="45">
        <f t="shared" si="392"/>
        <v>0</v>
      </c>
      <c r="Z1186" s="45">
        <f t="shared" si="393"/>
        <v>0</v>
      </c>
      <c r="AA1186" s="45">
        <f t="shared" si="394"/>
        <v>0</v>
      </c>
      <c r="AB1186" s="45">
        <f t="shared" si="395"/>
        <v>0</v>
      </c>
      <c r="AC1186" s="45">
        <f t="shared" si="396"/>
        <v>0</v>
      </c>
      <c r="AD1186" s="45">
        <f t="shared" si="397"/>
        <v>0</v>
      </c>
      <c r="AE1186" s="45">
        <f t="shared" si="398"/>
        <v>0</v>
      </c>
      <c r="AF1186" s="45">
        <f t="shared" si="399"/>
        <v>0</v>
      </c>
      <c r="AG1186" s="45">
        <f t="shared" si="400"/>
        <v>0</v>
      </c>
      <c r="AH1186" s="45">
        <f t="shared" si="401"/>
        <v>0</v>
      </c>
      <c r="AI1186" s="45">
        <f t="shared" si="402"/>
        <v>0</v>
      </c>
      <c r="AJ1186" s="45">
        <f t="shared" si="403"/>
        <v>0</v>
      </c>
      <c r="AK1186" s="45">
        <f t="shared" si="404"/>
        <v>0</v>
      </c>
      <c r="AL1186" s="45">
        <f t="shared" si="405"/>
        <v>0</v>
      </c>
      <c r="AM1186" s="45">
        <f t="shared" si="406"/>
        <v>0</v>
      </c>
      <c r="AN1186" s="45"/>
      <c r="AO1186" s="45"/>
      <c r="AP1186" s="45"/>
      <c r="AQ1186" s="45"/>
      <c r="AR1186" s="45"/>
      <c r="AS1186" s="45"/>
      <c r="AT1186" s="45"/>
      <c r="AU1186" s="45"/>
      <c r="AV1186" s="45"/>
      <c r="AW1186" s="45"/>
      <c r="AX1186" s="45"/>
      <c r="AY1186" s="45"/>
      <c r="AZ1186" s="45"/>
      <c r="BA1186" s="45"/>
      <c r="BB1186" s="45"/>
      <c r="BC1186" s="45"/>
      <c r="BD1186" s="45"/>
      <c r="BE1186" s="45"/>
      <c r="BF1186" s="45"/>
      <c r="BG1186" s="45"/>
      <c r="BH1186" s="45"/>
      <c r="BI1186" s="45"/>
      <c r="BJ1186" s="45"/>
      <c r="BK1186" s="45"/>
    </row>
    <row r="1187" spans="1:63">
      <c r="A1187" s="43"/>
      <c r="B1187" s="43"/>
      <c r="C1187" s="101"/>
      <c r="D1187" s="101"/>
      <c r="E1187" s="101"/>
      <c r="F1187" s="102"/>
      <c r="G1187" s="103"/>
      <c r="H1187" s="102"/>
      <c r="I1187" s="102"/>
      <c r="J1187" s="102"/>
      <c r="K1187" s="102"/>
      <c r="L1187" s="102" t="e">
        <f>IF(J1187="WAT",IF(I1187="PS","Pumped Storage","Hydro"),VLOOKUP(J1187,Instructions!$E$3:$F$42,2,FALSE))</f>
        <v>#N/A</v>
      </c>
      <c r="M1187" s="104"/>
      <c r="N1187" s="104"/>
      <c r="O1187" s="105"/>
      <c r="P1187" s="45"/>
      <c r="Q1187" s="45"/>
      <c r="R1187" s="45">
        <f t="shared" si="387"/>
        <v>0</v>
      </c>
      <c r="S1187" s="45">
        <f t="shared" si="408"/>
        <v>0</v>
      </c>
      <c r="T1187" s="45">
        <f t="shared" si="408"/>
        <v>0</v>
      </c>
      <c r="U1187" s="45">
        <f t="shared" si="388"/>
        <v>0</v>
      </c>
      <c r="V1187" s="45">
        <f t="shared" si="389"/>
        <v>0</v>
      </c>
      <c r="W1187" s="45">
        <f t="shared" si="390"/>
        <v>0</v>
      </c>
      <c r="X1187" s="45">
        <f t="shared" si="391"/>
        <v>0</v>
      </c>
      <c r="Y1187" s="45">
        <f t="shared" si="392"/>
        <v>0</v>
      </c>
      <c r="Z1187" s="45">
        <f t="shared" si="393"/>
        <v>0</v>
      </c>
      <c r="AA1187" s="45">
        <f t="shared" si="394"/>
        <v>0</v>
      </c>
      <c r="AB1187" s="45">
        <f t="shared" si="395"/>
        <v>0</v>
      </c>
      <c r="AC1187" s="45">
        <f t="shared" si="396"/>
        <v>0</v>
      </c>
      <c r="AD1187" s="45">
        <f t="shared" si="397"/>
        <v>0</v>
      </c>
      <c r="AE1187" s="45">
        <f t="shared" si="398"/>
        <v>0</v>
      </c>
      <c r="AF1187" s="45">
        <f t="shared" si="399"/>
        <v>0</v>
      </c>
      <c r="AG1187" s="45">
        <f t="shared" si="400"/>
        <v>0</v>
      </c>
      <c r="AH1187" s="45">
        <f t="shared" si="401"/>
        <v>0</v>
      </c>
      <c r="AI1187" s="45">
        <f t="shared" si="402"/>
        <v>0</v>
      </c>
      <c r="AJ1187" s="45">
        <f t="shared" si="403"/>
        <v>0</v>
      </c>
      <c r="AK1187" s="45">
        <f t="shared" si="404"/>
        <v>0</v>
      </c>
      <c r="AL1187" s="45">
        <f t="shared" si="405"/>
        <v>0</v>
      </c>
      <c r="AM1187" s="45">
        <f t="shared" si="406"/>
        <v>0</v>
      </c>
      <c r="AN1187" s="45"/>
      <c r="AO1187" s="45"/>
      <c r="AP1187" s="45"/>
      <c r="AQ1187" s="45"/>
      <c r="AR1187" s="45"/>
      <c r="AS1187" s="45"/>
      <c r="AT1187" s="45"/>
      <c r="AU1187" s="45"/>
      <c r="AV1187" s="45"/>
      <c r="AW1187" s="45"/>
      <c r="AX1187" s="45"/>
      <c r="AY1187" s="45"/>
      <c r="AZ1187" s="45"/>
      <c r="BA1187" s="45"/>
      <c r="BB1187" s="45"/>
      <c r="BC1187" s="45"/>
      <c r="BD1187" s="45"/>
      <c r="BE1187" s="45"/>
      <c r="BF1187" s="45"/>
      <c r="BG1187" s="45"/>
      <c r="BH1187" s="45"/>
      <c r="BI1187" s="45"/>
      <c r="BJ1187" s="45"/>
      <c r="BK1187" s="45"/>
    </row>
    <row r="1188" spans="1:63">
      <c r="A1188" s="43"/>
      <c r="B1188" s="43"/>
      <c r="C1188" s="101"/>
      <c r="D1188" s="101"/>
      <c r="E1188" s="101"/>
      <c r="F1188" s="102"/>
      <c r="G1188" s="103"/>
      <c r="H1188" s="102"/>
      <c r="I1188" s="102"/>
      <c r="J1188" s="102"/>
      <c r="K1188" s="102"/>
      <c r="L1188" s="102" t="e">
        <f>IF(J1188="WAT",IF(I1188="PS","Pumped Storage","Hydro"),VLOOKUP(J1188,Instructions!$E$3:$F$42,2,FALSE))</f>
        <v>#N/A</v>
      </c>
      <c r="M1188" s="104"/>
      <c r="N1188" s="104"/>
      <c r="O1188" s="105"/>
      <c r="P1188" s="45"/>
      <c r="Q1188" s="45"/>
      <c r="R1188" s="45">
        <f t="shared" si="387"/>
        <v>0</v>
      </c>
      <c r="S1188" s="45">
        <f t="shared" si="408"/>
        <v>0</v>
      </c>
      <c r="T1188" s="45">
        <f t="shared" si="408"/>
        <v>0</v>
      </c>
      <c r="U1188" s="45">
        <f t="shared" si="388"/>
        <v>0</v>
      </c>
      <c r="V1188" s="45">
        <f t="shared" si="389"/>
        <v>0</v>
      </c>
      <c r="W1188" s="45">
        <f t="shared" si="390"/>
        <v>0</v>
      </c>
      <c r="X1188" s="45">
        <f t="shared" si="391"/>
        <v>0</v>
      </c>
      <c r="Y1188" s="45">
        <f t="shared" si="392"/>
        <v>0</v>
      </c>
      <c r="Z1188" s="45">
        <f t="shared" si="393"/>
        <v>0</v>
      </c>
      <c r="AA1188" s="45">
        <f t="shared" si="394"/>
        <v>0</v>
      </c>
      <c r="AB1188" s="45">
        <f t="shared" si="395"/>
        <v>0</v>
      </c>
      <c r="AC1188" s="45">
        <f t="shared" si="396"/>
        <v>0</v>
      </c>
      <c r="AD1188" s="45">
        <f t="shared" si="397"/>
        <v>0</v>
      </c>
      <c r="AE1188" s="45">
        <f t="shared" si="398"/>
        <v>0</v>
      </c>
      <c r="AF1188" s="45">
        <f t="shared" si="399"/>
        <v>0</v>
      </c>
      <c r="AG1188" s="45">
        <f t="shared" si="400"/>
        <v>0</v>
      </c>
      <c r="AH1188" s="45">
        <f t="shared" si="401"/>
        <v>0</v>
      </c>
      <c r="AI1188" s="45">
        <f t="shared" si="402"/>
        <v>0</v>
      </c>
      <c r="AJ1188" s="45">
        <f t="shared" si="403"/>
        <v>0</v>
      </c>
      <c r="AK1188" s="45">
        <f t="shared" si="404"/>
        <v>0</v>
      </c>
      <c r="AL1188" s="45">
        <f t="shared" si="405"/>
        <v>0</v>
      </c>
      <c r="AM1188" s="45">
        <f t="shared" si="406"/>
        <v>0</v>
      </c>
      <c r="AN1188" s="45"/>
      <c r="AO1188" s="45"/>
      <c r="AP1188" s="45"/>
      <c r="AQ1188" s="45"/>
      <c r="AR1188" s="45"/>
      <c r="AS1188" s="45"/>
      <c r="AT1188" s="45"/>
      <c r="AU1188" s="45"/>
      <c r="AV1188" s="45"/>
      <c r="AW1188" s="45"/>
      <c r="AX1188" s="45"/>
      <c r="AY1188" s="45"/>
      <c r="AZ1188" s="45"/>
      <c r="BA1188" s="45"/>
      <c r="BB1188" s="45"/>
      <c r="BC1188" s="45"/>
      <c r="BD1188" s="45"/>
      <c r="BE1188" s="45"/>
      <c r="BF1188" s="45"/>
      <c r="BG1188" s="45"/>
      <c r="BH1188" s="45"/>
      <c r="BI1188" s="45"/>
      <c r="BJ1188" s="45"/>
      <c r="BK1188" s="45"/>
    </row>
    <row r="1189" spans="1:63">
      <c r="A1189" s="43"/>
      <c r="B1189" s="43"/>
      <c r="C1189" s="101"/>
      <c r="D1189" s="101"/>
      <c r="E1189" s="101"/>
      <c r="F1189" s="102"/>
      <c r="G1189" s="103"/>
      <c r="H1189" s="102"/>
      <c r="I1189" s="102"/>
      <c r="J1189" s="102"/>
      <c r="K1189" s="102"/>
      <c r="L1189" s="102" t="e">
        <f>IF(J1189="WAT",IF(I1189="PS","Pumped Storage","Hydro"),VLOOKUP(J1189,Instructions!$E$3:$F$42,2,FALSE))</f>
        <v>#N/A</v>
      </c>
      <c r="M1189" s="104"/>
      <c r="N1189" s="104"/>
      <c r="O1189" s="105"/>
      <c r="P1189" s="45"/>
      <c r="Q1189" s="45"/>
      <c r="R1189" s="45">
        <f t="shared" si="387"/>
        <v>0</v>
      </c>
      <c r="S1189" s="45">
        <f t="shared" si="408"/>
        <v>0</v>
      </c>
      <c r="T1189" s="45">
        <f t="shared" si="408"/>
        <v>0</v>
      </c>
      <c r="U1189" s="45">
        <f t="shared" si="388"/>
        <v>0</v>
      </c>
      <c r="V1189" s="45">
        <f t="shared" si="389"/>
        <v>0</v>
      </c>
      <c r="W1189" s="45">
        <f t="shared" si="390"/>
        <v>0</v>
      </c>
      <c r="X1189" s="45">
        <f t="shared" si="391"/>
        <v>0</v>
      </c>
      <c r="Y1189" s="45">
        <f t="shared" si="392"/>
        <v>0</v>
      </c>
      <c r="Z1189" s="45">
        <f t="shared" si="393"/>
        <v>0</v>
      </c>
      <c r="AA1189" s="45">
        <f t="shared" si="394"/>
        <v>0</v>
      </c>
      <c r="AB1189" s="45">
        <f t="shared" si="395"/>
        <v>0</v>
      </c>
      <c r="AC1189" s="45">
        <f t="shared" si="396"/>
        <v>0</v>
      </c>
      <c r="AD1189" s="45">
        <f t="shared" si="397"/>
        <v>0</v>
      </c>
      <c r="AE1189" s="45">
        <f t="shared" si="398"/>
        <v>0</v>
      </c>
      <c r="AF1189" s="45">
        <f t="shared" si="399"/>
        <v>0</v>
      </c>
      <c r="AG1189" s="45">
        <f t="shared" si="400"/>
        <v>0</v>
      </c>
      <c r="AH1189" s="45">
        <f t="shared" si="401"/>
        <v>0</v>
      </c>
      <c r="AI1189" s="45">
        <f t="shared" si="402"/>
        <v>0</v>
      </c>
      <c r="AJ1189" s="45">
        <f t="shared" si="403"/>
        <v>0</v>
      </c>
      <c r="AK1189" s="45">
        <f t="shared" si="404"/>
        <v>0</v>
      </c>
      <c r="AL1189" s="45">
        <f t="shared" si="405"/>
        <v>0</v>
      </c>
      <c r="AM1189" s="45">
        <f t="shared" si="406"/>
        <v>0</v>
      </c>
      <c r="AN1189" s="45"/>
      <c r="AO1189" s="45"/>
      <c r="AP1189" s="45"/>
      <c r="AQ1189" s="45"/>
      <c r="AR1189" s="45"/>
      <c r="AS1189" s="45"/>
      <c r="AT1189" s="45"/>
      <c r="AU1189" s="45"/>
      <c r="AV1189" s="45"/>
      <c r="AW1189" s="45"/>
      <c r="AX1189" s="45"/>
      <c r="AY1189" s="45"/>
      <c r="AZ1189" s="45"/>
      <c r="BA1189" s="45"/>
      <c r="BB1189" s="45"/>
      <c r="BC1189" s="45"/>
      <c r="BD1189" s="45"/>
      <c r="BE1189" s="45"/>
      <c r="BF1189" s="45"/>
      <c r="BG1189" s="45"/>
      <c r="BH1189" s="45"/>
      <c r="BI1189" s="45"/>
      <c r="BJ1189" s="45"/>
      <c r="BK1189" s="45"/>
    </row>
    <row r="1190" spans="1:63">
      <c r="A1190" s="43"/>
      <c r="B1190" s="43"/>
      <c r="C1190" s="101"/>
      <c r="D1190" s="101"/>
      <c r="E1190" s="101"/>
      <c r="F1190" s="102"/>
      <c r="G1190" s="103"/>
      <c r="H1190" s="102"/>
      <c r="I1190" s="102"/>
      <c r="J1190" s="102"/>
      <c r="K1190" s="102"/>
      <c r="L1190" s="102" t="e">
        <f>IF(J1190="WAT",IF(I1190="PS","Pumped Storage","Hydro"),VLOOKUP(J1190,Instructions!$E$3:$F$42,2,FALSE))</f>
        <v>#N/A</v>
      </c>
      <c r="M1190" s="104"/>
      <c r="N1190" s="104"/>
      <c r="O1190" s="105"/>
      <c r="P1190" s="45"/>
      <c r="Q1190" s="45"/>
      <c r="R1190" s="45">
        <f t="shared" si="387"/>
        <v>0</v>
      </c>
      <c r="S1190" s="45">
        <f t="shared" si="408"/>
        <v>0</v>
      </c>
      <c r="T1190" s="45">
        <f t="shared" si="408"/>
        <v>0</v>
      </c>
      <c r="U1190" s="45">
        <f t="shared" si="388"/>
        <v>0</v>
      </c>
      <c r="V1190" s="45">
        <f t="shared" si="389"/>
        <v>0</v>
      </c>
      <c r="W1190" s="45">
        <f t="shared" si="390"/>
        <v>0</v>
      </c>
      <c r="X1190" s="45">
        <f t="shared" si="391"/>
        <v>0</v>
      </c>
      <c r="Y1190" s="45">
        <f t="shared" si="392"/>
        <v>0</v>
      </c>
      <c r="Z1190" s="45">
        <f t="shared" si="393"/>
        <v>0</v>
      </c>
      <c r="AA1190" s="45">
        <f t="shared" si="394"/>
        <v>0</v>
      </c>
      <c r="AB1190" s="45">
        <f t="shared" si="395"/>
        <v>0</v>
      </c>
      <c r="AC1190" s="45">
        <f t="shared" si="396"/>
        <v>0</v>
      </c>
      <c r="AD1190" s="45">
        <f t="shared" si="397"/>
        <v>0</v>
      </c>
      <c r="AE1190" s="45">
        <f t="shared" si="398"/>
        <v>0</v>
      </c>
      <c r="AF1190" s="45">
        <f t="shared" si="399"/>
        <v>0</v>
      </c>
      <c r="AG1190" s="45">
        <f t="shared" si="400"/>
        <v>0</v>
      </c>
      <c r="AH1190" s="45">
        <f t="shared" si="401"/>
        <v>0</v>
      </c>
      <c r="AI1190" s="45">
        <f t="shared" si="402"/>
        <v>0</v>
      </c>
      <c r="AJ1190" s="45">
        <f t="shared" si="403"/>
        <v>0</v>
      </c>
      <c r="AK1190" s="45">
        <f t="shared" si="404"/>
        <v>0</v>
      </c>
      <c r="AL1190" s="45">
        <f t="shared" si="405"/>
        <v>0</v>
      </c>
      <c r="AM1190" s="45">
        <f t="shared" si="406"/>
        <v>0</v>
      </c>
      <c r="AN1190" s="45"/>
      <c r="AO1190" s="45"/>
      <c r="AP1190" s="45"/>
      <c r="AQ1190" s="45"/>
      <c r="AR1190" s="45"/>
      <c r="AS1190" s="45"/>
      <c r="AT1190" s="45"/>
      <c r="AU1190" s="45"/>
      <c r="AV1190" s="45"/>
      <c r="AW1190" s="45"/>
      <c r="AX1190" s="45"/>
      <c r="AY1190" s="45"/>
      <c r="AZ1190" s="45"/>
      <c r="BA1190" s="45"/>
      <c r="BB1190" s="45"/>
      <c r="BC1190" s="45"/>
      <c r="BD1190" s="45"/>
      <c r="BE1190" s="45"/>
      <c r="BF1190" s="45"/>
      <c r="BG1190" s="45"/>
      <c r="BH1190" s="45"/>
      <c r="BI1190" s="45"/>
      <c r="BJ1190" s="45"/>
      <c r="BK1190" s="45"/>
    </row>
    <row r="1191" spans="1:63">
      <c r="A1191" s="43"/>
      <c r="B1191" s="43"/>
      <c r="C1191" s="101"/>
      <c r="D1191" s="101"/>
      <c r="E1191" s="101"/>
      <c r="F1191" s="102"/>
      <c r="G1191" s="103"/>
      <c r="H1191" s="102"/>
      <c r="I1191" s="102"/>
      <c r="J1191" s="102"/>
      <c r="K1191" s="102"/>
      <c r="L1191" s="102" t="e">
        <f>IF(J1191="WAT",IF(I1191="PS","Pumped Storage","Hydro"),VLOOKUP(J1191,Instructions!$E$3:$F$42,2,FALSE))</f>
        <v>#N/A</v>
      </c>
      <c r="M1191" s="104"/>
      <c r="N1191" s="104"/>
      <c r="O1191" s="105"/>
      <c r="P1191" s="45"/>
      <c r="Q1191" s="45"/>
      <c r="R1191" s="45">
        <f t="shared" si="387"/>
        <v>0</v>
      </c>
      <c r="S1191" s="45">
        <f t="shared" si="408"/>
        <v>0</v>
      </c>
      <c r="T1191" s="45">
        <f t="shared" si="408"/>
        <v>0</v>
      </c>
      <c r="U1191" s="45">
        <f t="shared" si="388"/>
        <v>0</v>
      </c>
      <c r="V1191" s="45">
        <f t="shared" si="389"/>
        <v>0</v>
      </c>
      <c r="W1191" s="45">
        <f t="shared" si="390"/>
        <v>0</v>
      </c>
      <c r="X1191" s="45">
        <f t="shared" si="391"/>
        <v>0</v>
      </c>
      <c r="Y1191" s="45">
        <f t="shared" si="392"/>
        <v>0</v>
      </c>
      <c r="Z1191" s="45">
        <f t="shared" si="393"/>
        <v>0</v>
      </c>
      <c r="AA1191" s="45">
        <f t="shared" si="394"/>
        <v>0</v>
      </c>
      <c r="AB1191" s="45">
        <f t="shared" si="395"/>
        <v>0</v>
      </c>
      <c r="AC1191" s="45">
        <f t="shared" si="396"/>
        <v>0</v>
      </c>
      <c r="AD1191" s="45">
        <f t="shared" si="397"/>
        <v>0</v>
      </c>
      <c r="AE1191" s="45">
        <f t="shared" si="398"/>
        <v>0</v>
      </c>
      <c r="AF1191" s="45">
        <f t="shared" si="399"/>
        <v>0</v>
      </c>
      <c r="AG1191" s="45">
        <f t="shared" si="400"/>
        <v>0</v>
      </c>
      <c r="AH1191" s="45">
        <f t="shared" si="401"/>
        <v>0</v>
      </c>
      <c r="AI1191" s="45">
        <f t="shared" si="402"/>
        <v>0</v>
      </c>
      <c r="AJ1191" s="45">
        <f t="shared" si="403"/>
        <v>0</v>
      </c>
      <c r="AK1191" s="45">
        <f t="shared" si="404"/>
        <v>0</v>
      </c>
      <c r="AL1191" s="45">
        <f t="shared" si="405"/>
        <v>0</v>
      </c>
      <c r="AM1191" s="45">
        <f t="shared" si="406"/>
        <v>0</v>
      </c>
      <c r="AN1191" s="45"/>
      <c r="AO1191" s="45"/>
      <c r="AP1191" s="45"/>
      <c r="AQ1191" s="45"/>
      <c r="AR1191" s="45"/>
      <c r="AS1191" s="45"/>
      <c r="AT1191" s="45"/>
      <c r="AU1191" s="45"/>
      <c r="AV1191" s="45"/>
      <c r="AW1191" s="45"/>
      <c r="AX1191" s="45"/>
      <c r="AY1191" s="45"/>
      <c r="AZ1191" s="45"/>
      <c r="BA1191" s="45"/>
      <c r="BB1191" s="45"/>
      <c r="BC1191" s="45"/>
      <c r="BD1191" s="45"/>
      <c r="BE1191" s="45"/>
      <c r="BF1191" s="45"/>
      <c r="BG1191" s="45"/>
      <c r="BH1191" s="45"/>
      <c r="BI1191" s="45"/>
      <c r="BJ1191" s="45"/>
      <c r="BK1191" s="45"/>
    </row>
    <row r="1192" spans="1:63">
      <c r="A1192" s="43"/>
      <c r="B1192" s="43"/>
      <c r="C1192" s="101"/>
      <c r="D1192" s="101"/>
      <c r="E1192" s="101"/>
      <c r="F1192" s="102"/>
      <c r="G1192" s="103"/>
      <c r="H1192" s="102"/>
      <c r="I1192" s="102"/>
      <c r="J1192" s="102"/>
      <c r="K1192" s="102"/>
      <c r="L1192" s="102" t="e">
        <f>IF(J1192="WAT",IF(I1192="PS","Pumped Storage","Hydro"),VLOOKUP(J1192,Instructions!$E$3:$F$42,2,FALSE))</f>
        <v>#N/A</v>
      </c>
      <c r="M1192" s="104"/>
      <c r="N1192" s="104"/>
      <c r="O1192" s="105"/>
      <c r="P1192" s="45"/>
      <c r="Q1192" s="45"/>
      <c r="R1192" s="45">
        <f t="shared" si="387"/>
        <v>0</v>
      </c>
      <c r="S1192" s="45">
        <f t="shared" si="408"/>
        <v>0</v>
      </c>
      <c r="T1192" s="45">
        <f t="shared" si="408"/>
        <v>0</v>
      </c>
      <c r="U1192" s="45">
        <f t="shared" si="388"/>
        <v>0</v>
      </c>
      <c r="V1192" s="45">
        <f t="shared" si="389"/>
        <v>0</v>
      </c>
      <c r="W1192" s="45">
        <f t="shared" si="390"/>
        <v>0</v>
      </c>
      <c r="X1192" s="45">
        <f t="shared" si="391"/>
        <v>0</v>
      </c>
      <c r="Y1192" s="45">
        <f t="shared" si="392"/>
        <v>0</v>
      </c>
      <c r="Z1192" s="45">
        <f t="shared" si="393"/>
        <v>0</v>
      </c>
      <c r="AA1192" s="45">
        <f t="shared" si="394"/>
        <v>0</v>
      </c>
      <c r="AB1192" s="45">
        <f t="shared" si="395"/>
        <v>0</v>
      </c>
      <c r="AC1192" s="45">
        <f t="shared" si="396"/>
        <v>0</v>
      </c>
      <c r="AD1192" s="45">
        <f t="shared" si="397"/>
        <v>0</v>
      </c>
      <c r="AE1192" s="45">
        <f t="shared" si="398"/>
        <v>0</v>
      </c>
      <c r="AF1192" s="45">
        <f t="shared" si="399"/>
        <v>0</v>
      </c>
      <c r="AG1192" s="45">
        <f t="shared" si="400"/>
        <v>0</v>
      </c>
      <c r="AH1192" s="45">
        <f t="shared" si="401"/>
        <v>0</v>
      </c>
      <c r="AI1192" s="45">
        <f t="shared" si="402"/>
        <v>0</v>
      </c>
      <c r="AJ1192" s="45">
        <f t="shared" si="403"/>
        <v>0</v>
      </c>
      <c r="AK1192" s="45">
        <f t="shared" si="404"/>
        <v>0</v>
      </c>
      <c r="AL1192" s="45">
        <f t="shared" si="405"/>
        <v>0</v>
      </c>
      <c r="AM1192" s="45">
        <f t="shared" si="406"/>
        <v>0</v>
      </c>
      <c r="AN1192" s="45"/>
      <c r="AO1192" s="45"/>
      <c r="AP1192" s="45"/>
      <c r="AQ1192" s="45"/>
      <c r="AR1192" s="45"/>
      <c r="AS1192" s="45"/>
      <c r="AT1192" s="45"/>
      <c r="AU1192" s="45"/>
      <c r="AV1192" s="45"/>
      <c r="AW1192" s="45"/>
      <c r="AX1192" s="45"/>
      <c r="AY1192" s="45"/>
      <c r="AZ1192" s="45"/>
      <c r="BA1192" s="45"/>
      <c r="BB1192" s="45"/>
      <c r="BC1192" s="45"/>
      <c r="BD1192" s="45"/>
      <c r="BE1192" s="45"/>
      <c r="BF1192" s="45"/>
      <c r="BG1192" s="45"/>
      <c r="BH1192" s="45"/>
      <c r="BI1192" s="45"/>
      <c r="BJ1192" s="45"/>
      <c r="BK1192" s="45"/>
    </row>
    <row r="1193" spans="1:63">
      <c r="A1193" s="43"/>
      <c r="B1193" s="43"/>
      <c r="C1193" s="101"/>
      <c r="D1193" s="101"/>
      <c r="E1193" s="101"/>
      <c r="F1193" s="102"/>
      <c r="G1193" s="103"/>
      <c r="H1193" s="102"/>
      <c r="I1193" s="102"/>
      <c r="J1193" s="102"/>
      <c r="K1193" s="102"/>
      <c r="L1193" s="102" t="e">
        <f>IF(J1193="WAT",IF(I1193="PS","Pumped Storage","Hydro"),VLOOKUP(J1193,Instructions!$E$3:$F$42,2,FALSE))</f>
        <v>#N/A</v>
      </c>
      <c r="M1193" s="104"/>
      <c r="N1193" s="104"/>
      <c r="O1193" s="105"/>
      <c r="P1193" s="45"/>
      <c r="Q1193" s="45"/>
      <c r="R1193" s="45">
        <f t="shared" si="387"/>
        <v>0</v>
      </c>
      <c r="S1193" s="45">
        <f t="shared" si="408"/>
        <v>0</v>
      </c>
      <c r="T1193" s="45">
        <f t="shared" si="408"/>
        <v>0</v>
      </c>
      <c r="U1193" s="45">
        <f t="shared" si="388"/>
        <v>0</v>
      </c>
      <c r="V1193" s="45">
        <f t="shared" si="389"/>
        <v>0</v>
      </c>
      <c r="W1193" s="45">
        <f t="shared" si="390"/>
        <v>0</v>
      </c>
      <c r="X1193" s="45">
        <f t="shared" si="391"/>
        <v>0</v>
      </c>
      <c r="Y1193" s="45">
        <f t="shared" si="392"/>
        <v>0</v>
      </c>
      <c r="Z1193" s="45">
        <f t="shared" si="393"/>
        <v>0</v>
      </c>
      <c r="AA1193" s="45">
        <f t="shared" si="394"/>
        <v>0</v>
      </c>
      <c r="AB1193" s="45">
        <f t="shared" si="395"/>
        <v>0</v>
      </c>
      <c r="AC1193" s="45">
        <f t="shared" si="396"/>
        <v>0</v>
      </c>
      <c r="AD1193" s="45">
        <f t="shared" si="397"/>
        <v>0</v>
      </c>
      <c r="AE1193" s="45">
        <f t="shared" si="398"/>
        <v>0</v>
      </c>
      <c r="AF1193" s="45">
        <f t="shared" si="399"/>
        <v>0</v>
      </c>
      <c r="AG1193" s="45">
        <f t="shared" si="400"/>
        <v>0</v>
      </c>
      <c r="AH1193" s="45">
        <f t="shared" si="401"/>
        <v>0</v>
      </c>
      <c r="AI1193" s="45">
        <f t="shared" si="402"/>
        <v>0</v>
      </c>
      <c r="AJ1193" s="45">
        <f t="shared" si="403"/>
        <v>0</v>
      </c>
      <c r="AK1193" s="45">
        <f t="shared" si="404"/>
        <v>0</v>
      </c>
      <c r="AL1193" s="45">
        <f t="shared" si="405"/>
        <v>0</v>
      </c>
      <c r="AM1193" s="45">
        <f t="shared" si="406"/>
        <v>0</v>
      </c>
      <c r="AN1193" s="45"/>
      <c r="AO1193" s="45"/>
      <c r="AP1193" s="45"/>
      <c r="AQ1193" s="45"/>
      <c r="AR1193" s="45"/>
      <c r="AS1193" s="45"/>
      <c r="AT1193" s="45"/>
      <c r="AU1193" s="45"/>
      <c r="AV1193" s="45"/>
      <c r="AW1193" s="45"/>
      <c r="AX1193" s="45"/>
      <c r="AY1193" s="45"/>
      <c r="AZ1193" s="45"/>
      <c r="BA1193" s="45"/>
      <c r="BB1193" s="45"/>
      <c r="BC1193" s="45"/>
      <c r="BD1193" s="45"/>
      <c r="BE1193" s="45"/>
      <c r="BF1193" s="45"/>
      <c r="BG1193" s="45"/>
      <c r="BH1193" s="45"/>
      <c r="BI1193" s="45"/>
      <c r="BJ1193" s="45"/>
      <c r="BK1193" s="45"/>
    </row>
    <row r="1194" spans="1:63">
      <c r="A1194" s="43"/>
      <c r="B1194" s="43"/>
      <c r="C1194" s="101"/>
      <c r="D1194" s="101"/>
      <c r="E1194" s="101"/>
      <c r="F1194" s="102"/>
      <c r="G1194" s="103"/>
      <c r="H1194" s="102"/>
      <c r="I1194" s="102"/>
      <c r="J1194" s="102"/>
      <c r="K1194" s="102"/>
      <c r="L1194" s="102" t="e">
        <f>IF(J1194="WAT",IF(I1194="PS","Pumped Storage","Hydro"),VLOOKUP(J1194,Instructions!$E$3:$F$42,2,FALSE))</f>
        <v>#N/A</v>
      </c>
      <c r="M1194" s="104"/>
      <c r="N1194" s="104"/>
      <c r="O1194" s="105"/>
      <c r="P1194" s="45"/>
      <c r="Q1194" s="45"/>
      <c r="R1194" s="45">
        <f t="shared" si="387"/>
        <v>0</v>
      </c>
      <c r="S1194" s="45">
        <f t="shared" si="408"/>
        <v>0</v>
      </c>
      <c r="T1194" s="45">
        <f t="shared" si="408"/>
        <v>0</v>
      </c>
      <c r="U1194" s="45">
        <f t="shared" si="388"/>
        <v>0</v>
      </c>
      <c r="V1194" s="45">
        <f t="shared" si="389"/>
        <v>0</v>
      </c>
      <c r="W1194" s="45">
        <f t="shared" si="390"/>
        <v>0</v>
      </c>
      <c r="X1194" s="45">
        <f t="shared" si="391"/>
        <v>0</v>
      </c>
      <c r="Y1194" s="45">
        <f t="shared" si="392"/>
        <v>0</v>
      </c>
      <c r="Z1194" s="45">
        <f t="shared" si="393"/>
        <v>0</v>
      </c>
      <c r="AA1194" s="45">
        <f t="shared" si="394"/>
        <v>0</v>
      </c>
      <c r="AB1194" s="45">
        <f t="shared" si="395"/>
        <v>0</v>
      </c>
      <c r="AC1194" s="45">
        <f t="shared" si="396"/>
        <v>0</v>
      </c>
      <c r="AD1194" s="45">
        <f t="shared" si="397"/>
        <v>0</v>
      </c>
      <c r="AE1194" s="45">
        <f t="shared" si="398"/>
        <v>0</v>
      </c>
      <c r="AF1194" s="45">
        <f t="shared" si="399"/>
        <v>0</v>
      </c>
      <c r="AG1194" s="45">
        <f t="shared" si="400"/>
        <v>0</v>
      </c>
      <c r="AH1194" s="45">
        <f t="shared" si="401"/>
        <v>0</v>
      </c>
      <c r="AI1194" s="45">
        <f t="shared" si="402"/>
        <v>0</v>
      </c>
      <c r="AJ1194" s="45">
        <f t="shared" si="403"/>
        <v>0</v>
      </c>
      <c r="AK1194" s="45">
        <f t="shared" si="404"/>
        <v>0</v>
      </c>
      <c r="AL1194" s="45">
        <f t="shared" si="405"/>
        <v>0</v>
      </c>
      <c r="AM1194" s="45">
        <f t="shared" si="406"/>
        <v>0</v>
      </c>
      <c r="AN1194" s="45"/>
      <c r="AO1194" s="45"/>
      <c r="AP1194" s="45"/>
      <c r="AQ1194" s="45"/>
      <c r="AR1194" s="45"/>
      <c r="AS1194" s="45"/>
      <c r="AT1194" s="45"/>
      <c r="AU1194" s="45"/>
      <c r="AV1194" s="45"/>
      <c r="AW1194" s="45"/>
      <c r="AX1194" s="45"/>
      <c r="AY1194" s="45"/>
      <c r="AZ1194" s="45"/>
      <c r="BA1194" s="45"/>
      <c r="BB1194" s="45"/>
      <c r="BC1194" s="45"/>
      <c r="BD1194" s="45"/>
      <c r="BE1194" s="45"/>
      <c r="BF1194" s="45"/>
      <c r="BG1194" s="45"/>
      <c r="BH1194" s="45"/>
      <c r="BI1194" s="45"/>
      <c r="BJ1194" s="45"/>
      <c r="BK1194" s="45"/>
    </row>
    <row r="1195" spans="1:63">
      <c r="A1195" s="43"/>
      <c r="B1195" s="43"/>
      <c r="C1195" s="101"/>
      <c r="D1195" s="101"/>
      <c r="E1195" s="101"/>
      <c r="F1195" s="102"/>
      <c r="G1195" s="103"/>
      <c r="H1195" s="102"/>
      <c r="I1195" s="102"/>
      <c r="J1195" s="102"/>
      <c r="K1195" s="102"/>
      <c r="L1195" s="102" t="e">
        <f>IF(J1195="WAT",IF(I1195="PS","Pumped Storage","Hydro"),VLOOKUP(J1195,Instructions!$E$3:$F$42,2,FALSE))</f>
        <v>#N/A</v>
      </c>
      <c r="M1195" s="104"/>
      <c r="N1195" s="104"/>
      <c r="O1195" s="105"/>
      <c r="P1195" s="45"/>
      <c r="Q1195" s="45"/>
      <c r="R1195" s="45">
        <f t="shared" si="387"/>
        <v>0</v>
      </c>
      <c r="S1195" s="45">
        <f t="shared" si="408"/>
        <v>0</v>
      </c>
      <c r="T1195" s="45">
        <f t="shared" si="408"/>
        <v>0</v>
      </c>
      <c r="U1195" s="45">
        <f t="shared" si="388"/>
        <v>0</v>
      </c>
      <c r="V1195" s="45">
        <f t="shared" si="389"/>
        <v>0</v>
      </c>
      <c r="W1195" s="45">
        <f t="shared" si="390"/>
        <v>0</v>
      </c>
      <c r="X1195" s="45">
        <f t="shared" si="391"/>
        <v>0</v>
      </c>
      <c r="Y1195" s="45">
        <f t="shared" si="392"/>
        <v>0</v>
      </c>
      <c r="Z1195" s="45">
        <f t="shared" si="393"/>
        <v>0</v>
      </c>
      <c r="AA1195" s="45">
        <f t="shared" si="394"/>
        <v>0</v>
      </c>
      <c r="AB1195" s="45">
        <f t="shared" si="395"/>
        <v>0</v>
      </c>
      <c r="AC1195" s="45">
        <f t="shared" si="396"/>
        <v>0</v>
      </c>
      <c r="AD1195" s="45">
        <f t="shared" si="397"/>
        <v>0</v>
      </c>
      <c r="AE1195" s="45">
        <f t="shared" si="398"/>
        <v>0</v>
      </c>
      <c r="AF1195" s="45">
        <f t="shared" si="399"/>
        <v>0</v>
      </c>
      <c r="AG1195" s="45">
        <f t="shared" si="400"/>
        <v>0</v>
      </c>
      <c r="AH1195" s="45">
        <f t="shared" si="401"/>
        <v>0</v>
      </c>
      <c r="AI1195" s="45">
        <f t="shared" si="402"/>
        <v>0</v>
      </c>
      <c r="AJ1195" s="45">
        <f t="shared" si="403"/>
        <v>0</v>
      </c>
      <c r="AK1195" s="45">
        <f t="shared" si="404"/>
        <v>0</v>
      </c>
      <c r="AL1195" s="45">
        <f t="shared" si="405"/>
        <v>0</v>
      </c>
      <c r="AM1195" s="45">
        <f t="shared" si="406"/>
        <v>0</v>
      </c>
      <c r="AN1195" s="45"/>
      <c r="AO1195" s="45"/>
      <c r="AP1195" s="45"/>
      <c r="AQ1195" s="45"/>
      <c r="AR1195" s="45"/>
      <c r="AS1195" s="45"/>
      <c r="AT1195" s="45"/>
      <c r="AU1195" s="45"/>
      <c r="AV1195" s="45"/>
      <c r="AW1195" s="45"/>
      <c r="AX1195" s="45"/>
      <c r="AY1195" s="45"/>
      <c r="AZ1195" s="45"/>
      <c r="BA1195" s="45"/>
      <c r="BB1195" s="45"/>
      <c r="BC1195" s="45"/>
      <c r="BD1195" s="45"/>
      <c r="BE1195" s="45"/>
      <c r="BF1195" s="45"/>
      <c r="BG1195" s="45"/>
      <c r="BH1195" s="45"/>
      <c r="BI1195" s="45"/>
      <c r="BJ1195" s="45"/>
      <c r="BK1195" s="45"/>
    </row>
    <row r="1196" spans="1:63">
      <c r="A1196" s="43"/>
      <c r="B1196" s="43"/>
      <c r="C1196" s="101"/>
      <c r="D1196" s="101"/>
      <c r="E1196" s="101"/>
      <c r="F1196" s="102"/>
      <c r="G1196" s="103"/>
      <c r="H1196" s="102"/>
      <c r="I1196" s="102"/>
      <c r="J1196" s="102"/>
      <c r="K1196" s="102"/>
      <c r="L1196" s="102" t="e">
        <f>IF(J1196="WAT",IF(I1196="PS","Pumped Storage","Hydro"),VLOOKUP(J1196,Instructions!$E$3:$F$42,2,FALSE))</f>
        <v>#N/A</v>
      </c>
      <c r="M1196" s="104"/>
      <c r="N1196" s="104"/>
      <c r="O1196" s="105"/>
      <c r="P1196" s="45"/>
      <c r="Q1196" s="45"/>
      <c r="R1196" s="45">
        <f t="shared" si="387"/>
        <v>0</v>
      </c>
      <c r="S1196" s="45">
        <f t="shared" si="408"/>
        <v>0</v>
      </c>
      <c r="T1196" s="45">
        <f t="shared" si="408"/>
        <v>0</v>
      </c>
      <c r="U1196" s="45">
        <f t="shared" si="388"/>
        <v>0</v>
      </c>
      <c r="V1196" s="45">
        <f t="shared" si="389"/>
        <v>0</v>
      </c>
      <c r="W1196" s="45">
        <f t="shared" si="390"/>
        <v>0</v>
      </c>
      <c r="X1196" s="45">
        <f t="shared" si="391"/>
        <v>0</v>
      </c>
      <c r="Y1196" s="45">
        <f t="shared" si="392"/>
        <v>0</v>
      </c>
      <c r="Z1196" s="45">
        <f t="shared" si="393"/>
        <v>0</v>
      </c>
      <c r="AA1196" s="45">
        <f t="shared" si="394"/>
        <v>0</v>
      </c>
      <c r="AB1196" s="45">
        <f t="shared" si="395"/>
        <v>0</v>
      </c>
      <c r="AC1196" s="45">
        <f t="shared" si="396"/>
        <v>0</v>
      </c>
      <c r="AD1196" s="45">
        <f t="shared" si="397"/>
        <v>0</v>
      </c>
      <c r="AE1196" s="45">
        <f t="shared" si="398"/>
        <v>0</v>
      </c>
      <c r="AF1196" s="45">
        <f t="shared" si="399"/>
        <v>0</v>
      </c>
      <c r="AG1196" s="45">
        <f t="shared" si="400"/>
        <v>0</v>
      </c>
      <c r="AH1196" s="45">
        <f t="shared" si="401"/>
        <v>0</v>
      </c>
      <c r="AI1196" s="45">
        <f t="shared" si="402"/>
        <v>0</v>
      </c>
      <c r="AJ1196" s="45">
        <f t="shared" si="403"/>
        <v>0</v>
      </c>
      <c r="AK1196" s="45">
        <f t="shared" si="404"/>
        <v>0</v>
      </c>
      <c r="AL1196" s="45">
        <f t="shared" si="405"/>
        <v>0</v>
      </c>
      <c r="AM1196" s="45">
        <f t="shared" si="406"/>
        <v>0</v>
      </c>
      <c r="AN1196" s="45"/>
      <c r="AO1196" s="45"/>
      <c r="AP1196" s="45"/>
      <c r="AQ1196" s="45"/>
      <c r="AR1196" s="45"/>
      <c r="AS1196" s="45"/>
      <c r="AT1196" s="45"/>
      <c r="AU1196" s="45"/>
      <c r="AV1196" s="45"/>
      <c r="AW1196" s="45"/>
      <c r="AX1196" s="45"/>
      <c r="AY1196" s="45"/>
      <c r="AZ1196" s="45"/>
      <c r="BA1196" s="45"/>
      <c r="BB1196" s="45"/>
      <c r="BC1196" s="45"/>
      <c r="BD1196" s="45"/>
      <c r="BE1196" s="45"/>
      <c r="BF1196" s="45"/>
      <c r="BG1196" s="45"/>
      <c r="BH1196" s="45"/>
      <c r="BI1196" s="45"/>
      <c r="BJ1196" s="45"/>
      <c r="BK1196" s="45"/>
    </row>
    <row r="1197" spans="1:63">
      <c r="A1197" s="43"/>
      <c r="B1197" s="43"/>
      <c r="C1197" s="101"/>
      <c r="D1197" s="101"/>
      <c r="E1197" s="101"/>
      <c r="F1197" s="102"/>
      <c r="G1197" s="103"/>
      <c r="H1197" s="102"/>
      <c r="I1197" s="102"/>
      <c r="J1197" s="102"/>
      <c r="K1197" s="102"/>
      <c r="L1197" s="102" t="e">
        <f>IF(J1197="WAT",IF(I1197="PS","Pumped Storage","Hydro"),VLOOKUP(J1197,Instructions!$E$3:$F$42,2,FALSE))</f>
        <v>#N/A</v>
      </c>
      <c r="M1197" s="104"/>
      <c r="N1197" s="104"/>
      <c r="O1197" s="105"/>
      <c r="P1197" s="45"/>
      <c r="Q1197" s="45"/>
      <c r="R1197" s="45">
        <f t="shared" si="387"/>
        <v>0</v>
      </c>
      <c r="S1197" s="45">
        <f t="shared" si="408"/>
        <v>0</v>
      </c>
      <c r="T1197" s="45">
        <f t="shared" si="408"/>
        <v>0</v>
      </c>
      <c r="U1197" s="45">
        <f t="shared" si="388"/>
        <v>0</v>
      </c>
      <c r="V1197" s="45">
        <f t="shared" si="389"/>
        <v>0</v>
      </c>
      <c r="W1197" s="45">
        <f t="shared" si="390"/>
        <v>0</v>
      </c>
      <c r="X1197" s="45">
        <f t="shared" si="391"/>
        <v>0</v>
      </c>
      <c r="Y1197" s="45">
        <f t="shared" si="392"/>
        <v>0</v>
      </c>
      <c r="Z1197" s="45">
        <f t="shared" si="393"/>
        <v>0</v>
      </c>
      <c r="AA1197" s="45">
        <f t="shared" si="394"/>
        <v>0</v>
      </c>
      <c r="AB1197" s="45">
        <f t="shared" si="395"/>
        <v>0</v>
      </c>
      <c r="AC1197" s="45">
        <f t="shared" si="396"/>
        <v>0</v>
      </c>
      <c r="AD1197" s="45">
        <f t="shared" si="397"/>
        <v>0</v>
      </c>
      <c r="AE1197" s="45">
        <f t="shared" si="398"/>
        <v>0</v>
      </c>
      <c r="AF1197" s="45">
        <f t="shared" si="399"/>
        <v>0</v>
      </c>
      <c r="AG1197" s="45">
        <f t="shared" si="400"/>
        <v>0</v>
      </c>
      <c r="AH1197" s="45">
        <f t="shared" si="401"/>
        <v>0</v>
      </c>
      <c r="AI1197" s="45">
        <f t="shared" si="402"/>
        <v>0</v>
      </c>
      <c r="AJ1197" s="45">
        <f t="shared" si="403"/>
        <v>0</v>
      </c>
      <c r="AK1197" s="45">
        <f t="shared" si="404"/>
        <v>0</v>
      </c>
      <c r="AL1197" s="45">
        <f t="shared" si="405"/>
        <v>0</v>
      </c>
      <c r="AM1197" s="45">
        <f t="shared" si="406"/>
        <v>0</v>
      </c>
      <c r="AN1197" s="45"/>
      <c r="AO1197" s="45"/>
      <c r="AP1197" s="45"/>
      <c r="AQ1197" s="45"/>
      <c r="AR1197" s="45"/>
      <c r="AS1197" s="45"/>
      <c r="AT1197" s="45"/>
      <c r="AU1197" s="45"/>
      <c r="AV1197" s="45"/>
      <c r="AW1197" s="45"/>
      <c r="AX1197" s="45"/>
      <c r="AY1197" s="45"/>
      <c r="AZ1197" s="45"/>
      <c r="BA1197" s="45"/>
      <c r="BB1197" s="45"/>
      <c r="BC1197" s="45"/>
      <c r="BD1197" s="45"/>
      <c r="BE1197" s="45"/>
      <c r="BF1197" s="45"/>
      <c r="BG1197" s="45"/>
      <c r="BH1197" s="45"/>
      <c r="BI1197" s="45"/>
      <c r="BJ1197" s="45"/>
      <c r="BK1197" s="45"/>
    </row>
    <row r="1198" spans="1:63">
      <c r="A1198" s="43"/>
      <c r="B1198" s="43"/>
      <c r="C1198" s="101"/>
      <c r="D1198" s="101"/>
      <c r="E1198" s="101"/>
      <c r="F1198" s="102"/>
      <c r="G1198" s="103"/>
      <c r="H1198" s="102"/>
      <c r="I1198" s="102"/>
      <c r="J1198" s="102"/>
      <c r="K1198" s="102"/>
      <c r="L1198" s="102" t="e">
        <f>IF(J1198="WAT",IF(I1198="PS","Pumped Storage","Hydro"),VLOOKUP(J1198,Instructions!$E$3:$F$42,2,FALSE))</f>
        <v>#N/A</v>
      </c>
      <c r="M1198" s="104"/>
      <c r="N1198" s="104"/>
      <c r="O1198" s="105"/>
      <c r="P1198" s="45"/>
      <c r="Q1198" s="45"/>
      <c r="R1198" s="45">
        <f t="shared" si="387"/>
        <v>0</v>
      </c>
      <c r="S1198" s="45">
        <f t="shared" si="408"/>
        <v>0</v>
      </c>
      <c r="T1198" s="45">
        <f t="shared" si="408"/>
        <v>0</v>
      </c>
      <c r="U1198" s="45">
        <f t="shared" si="388"/>
        <v>0</v>
      </c>
      <c r="V1198" s="45">
        <f t="shared" si="389"/>
        <v>0</v>
      </c>
      <c r="W1198" s="45">
        <f t="shared" si="390"/>
        <v>0</v>
      </c>
      <c r="X1198" s="45">
        <f t="shared" si="391"/>
        <v>0</v>
      </c>
      <c r="Y1198" s="45">
        <f t="shared" si="392"/>
        <v>0</v>
      </c>
      <c r="Z1198" s="45">
        <f t="shared" si="393"/>
        <v>0</v>
      </c>
      <c r="AA1198" s="45">
        <f t="shared" si="394"/>
        <v>0</v>
      </c>
      <c r="AB1198" s="45">
        <f t="shared" si="395"/>
        <v>0</v>
      </c>
      <c r="AC1198" s="45">
        <f t="shared" si="396"/>
        <v>0</v>
      </c>
      <c r="AD1198" s="45">
        <f t="shared" si="397"/>
        <v>0</v>
      </c>
      <c r="AE1198" s="45">
        <f t="shared" si="398"/>
        <v>0</v>
      </c>
      <c r="AF1198" s="45">
        <f t="shared" si="399"/>
        <v>0</v>
      </c>
      <c r="AG1198" s="45">
        <f t="shared" si="400"/>
        <v>0</v>
      </c>
      <c r="AH1198" s="45">
        <f t="shared" si="401"/>
        <v>0</v>
      </c>
      <c r="AI1198" s="45">
        <f t="shared" si="402"/>
        <v>0</v>
      </c>
      <c r="AJ1198" s="45">
        <f t="shared" si="403"/>
        <v>0</v>
      </c>
      <c r="AK1198" s="45">
        <f t="shared" si="404"/>
        <v>0</v>
      </c>
      <c r="AL1198" s="45">
        <f t="shared" si="405"/>
        <v>0</v>
      </c>
      <c r="AM1198" s="45">
        <f t="shared" si="406"/>
        <v>0</v>
      </c>
      <c r="AN1198" s="45"/>
      <c r="AO1198" s="45"/>
      <c r="AP1198" s="45"/>
      <c r="AQ1198" s="45"/>
      <c r="AR1198" s="45"/>
      <c r="AS1198" s="45"/>
      <c r="AT1198" s="45"/>
      <c r="AU1198" s="45"/>
      <c r="AV1198" s="45"/>
      <c r="AW1198" s="45"/>
      <c r="AX1198" s="45"/>
      <c r="AY1198" s="45"/>
      <c r="AZ1198" s="45"/>
      <c r="BA1198" s="45"/>
      <c r="BB1198" s="45"/>
      <c r="BC1198" s="45"/>
      <c r="BD1198" s="45"/>
      <c r="BE1198" s="45"/>
      <c r="BF1198" s="45"/>
      <c r="BG1198" s="45"/>
      <c r="BH1198" s="45"/>
      <c r="BI1198" s="45"/>
      <c r="BJ1198" s="45"/>
      <c r="BK1198" s="45"/>
    </row>
    <row r="1199" spans="1:63">
      <c r="A1199" s="43"/>
      <c r="B1199" s="43"/>
      <c r="C1199" s="101"/>
      <c r="D1199" s="101"/>
      <c r="E1199" s="101"/>
      <c r="F1199" s="102"/>
      <c r="G1199" s="103"/>
      <c r="H1199" s="102"/>
      <c r="I1199" s="102"/>
      <c r="J1199" s="102"/>
      <c r="K1199" s="102"/>
      <c r="L1199" s="102" t="e">
        <f>IF(J1199="WAT",IF(I1199="PS","Pumped Storage","Hydro"),VLOOKUP(J1199,Instructions!$E$3:$F$42,2,FALSE))</f>
        <v>#N/A</v>
      </c>
      <c r="M1199" s="104"/>
      <c r="N1199" s="104"/>
      <c r="O1199" s="105"/>
      <c r="P1199" s="45"/>
      <c r="Q1199" s="45"/>
      <c r="R1199" s="45">
        <f t="shared" si="387"/>
        <v>0</v>
      </c>
      <c r="S1199" s="45">
        <f t="shared" si="408"/>
        <v>0</v>
      </c>
      <c r="T1199" s="45">
        <f t="shared" si="408"/>
        <v>0</v>
      </c>
      <c r="U1199" s="45">
        <f t="shared" si="388"/>
        <v>0</v>
      </c>
      <c r="V1199" s="45">
        <f t="shared" si="389"/>
        <v>0</v>
      </c>
      <c r="W1199" s="45">
        <f t="shared" si="390"/>
        <v>0</v>
      </c>
      <c r="X1199" s="45">
        <f t="shared" si="391"/>
        <v>0</v>
      </c>
      <c r="Y1199" s="45">
        <f t="shared" si="392"/>
        <v>0</v>
      </c>
      <c r="Z1199" s="45">
        <f t="shared" si="393"/>
        <v>0</v>
      </c>
      <c r="AA1199" s="45">
        <f t="shared" si="394"/>
        <v>0</v>
      </c>
      <c r="AB1199" s="45">
        <f t="shared" si="395"/>
        <v>0</v>
      </c>
      <c r="AC1199" s="45">
        <f t="shared" si="396"/>
        <v>0</v>
      </c>
      <c r="AD1199" s="45">
        <f t="shared" si="397"/>
        <v>0</v>
      </c>
      <c r="AE1199" s="45">
        <f t="shared" si="398"/>
        <v>0</v>
      </c>
      <c r="AF1199" s="45">
        <f t="shared" si="399"/>
        <v>0</v>
      </c>
      <c r="AG1199" s="45">
        <f t="shared" si="400"/>
        <v>0</v>
      </c>
      <c r="AH1199" s="45">
        <f t="shared" si="401"/>
        <v>0</v>
      </c>
      <c r="AI1199" s="45">
        <f t="shared" si="402"/>
        <v>0</v>
      </c>
      <c r="AJ1199" s="45">
        <f t="shared" si="403"/>
        <v>0</v>
      </c>
      <c r="AK1199" s="45">
        <f t="shared" si="404"/>
        <v>0</v>
      </c>
      <c r="AL1199" s="45">
        <f t="shared" si="405"/>
        <v>0</v>
      </c>
      <c r="AM1199" s="45">
        <f t="shared" si="406"/>
        <v>0</v>
      </c>
      <c r="AN1199" s="45"/>
      <c r="AO1199" s="45"/>
      <c r="AP1199" s="45"/>
      <c r="AQ1199" s="45"/>
      <c r="AR1199" s="45"/>
      <c r="AS1199" s="45"/>
      <c r="AT1199" s="45"/>
      <c r="AU1199" s="45"/>
      <c r="AV1199" s="45"/>
      <c r="AW1199" s="45"/>
      <c r="AX1199" s="45"/>
      <c r="AY1199" s="45"/>
      <c r="AZ1199" s="45"/>
      <c r="BA1199" s="45"/>
      <c r="BB1199" s="45"/>
      <c r="BC1199" s="45"/>
      <c r="BD1199" s="45"/>
      <c r="BE1199" s="45"/>
      <c r="BF1199" s="45"/>
      <c r="BG1199" s="45"/>
      <c r="BH1199" s="45"/>
      <c r="BI1199" s="45"/>
      <c r="BJ1199" s="45"/>
      <c r="BK1199" s="45"/>
    </row>
    <row r="1200" spans="1:63">
      <c r="A1200" s="43"/>
      <c r="B1200" s="43"/>
      <c r="C1200" s="101"/>
      <c r="D1200" s="101"/>
      <c r="E1200" s="101"/>
      <c r="F1200" s="102"/>
      <c r="G1200" s="103"/>
      <c r="H1200" s="102"/>
      <c r="I1200" s="102"/>
      <c r="J1200" s="102"/>
      <c r="K1200" s="102"/>
      <c r="L1200" s="102" t="e">
        <f>IF(J1200="WAT",IF(I1200="PS","Pumped Storage","Hydro"),VLOOKUP(J1200,Instructions!$E$3:$F$42,2,FALSE))</f>
        <v>#N/A</v>
      </c>
      <c r="M1200" s="104"/>
      <c r="N1200" s="104"/>
      <c r="O1200" s="105"/>
      <c r="P1200" s="45"/>
      <c r="Q1200" s="45"/>
      <c r="R1200" s="45">
        <f t="shared" si="387"/>
        <v>0</v>
      </c>
      <c r="S1200" s="45">
        <f t="shared" si="408"/>
        <v>0</v>
      </c>
      <c r="T1200" s="45">
        <f t="shared" si="408"/>
        <v>0</v>
      </c>
      <c r="U1200" s="45">
        <f t="shared" si="388"/>
        <v>0</v>
      </c>
      <c r="V1200" s="45">
        <f t="shared" si="389"/>
        <v>0</v>
      </c>
      <c r="W1200" s="45">
        <f t="shared" si="390"/>
        <v>0</v>
      </c>
      <c r="X1200" s="45">
        <f t="shared" si="391"/>
        <v>0</v>
      </c>
      <c r="Y1200" s="45">
        <f t="shared" si="392"/>
        <v>0</v>
      </c>
      <c r="Z1200" s="45">
        <f t="shared" si="393"/>
        <v>0</v>
      </c>
      <c r="AA1200" s="45">
        <f t="shared" si="394"/>
        <v>0</v>
      </c>
      <c r="AB1200" s="45">
        <f t="shared" si="395"/>
        <v>0</v>
      </c>
      <c r="AC1200" s="45">
        <f t="shared" si="396"/>
        <v>0</v>
      </c>
      <c r="AD1200" s="45">
        <f t="shared" si="397"/>
        <v>0</v>
      </c>
      <c r="AE1200" s="45">
        <f t="shared" si="398"/>
        <v>0</v>
      </c>
      <c r="AF1200" s="45">
        <f t="shared" si="399"/>
        <v>0</v>
      </c>
      <c r="AG1200" s="45">
        <f t="shared" si="400"/>
        <v>0</v>
      </c>
      <c r="AH1200" s="45">
        <f t="shared" si="401"/>
        <v>0</v>
      </c>
      <c r="AI1200" s="45">
        <f t="shared" si="402"/>
        <v>0</v>
      </c>
      <c r="AJ1200" s="45">
        <f t="shared" si="403"/>
        <v>0</v>
      </c>
      <c r="AK1200" s="45">
        <f t="shared" si="404"/>
        <v>0</v>
      </c>
      <c r="AL1200" s="45">
        <f t="shared" si="405"/>
        <v>0</v>
      </c>
      <c r="AM1200" s="45">
        <f t="shared" si="406"/>
        <v>0</v>
      </c>
      <c r="AN1200" s="45"/>
      <c r="AO1200" s="45"/>
      <c r="AP1200" s="45"/>
      <c r="AQ1200" s="45"/>
      <c r="AR1200" s="45"/>
      <c r="AS1200" s="45"/>
      <c r="AT1200" s="45"/>
      <c r="AU1200" s="45"/>
      <c r="AV1200" s="45"/>
      <c r="AW1200" s="45"/>
      <c r="AX1200" s="45"/>
      <c r="AY1200" s="45"/>
      <c r="AZ1200" s="45"/>
      <c r="BA1200" s="45"/>
      <c r="BB1200" s="45"/>
      <c r="BC1200" s="45"/>
      <c r="BD1200" s="45"/>
      <c r="BE1200" s="45"/>
      <c r="BF1200" s="45"/>
      <c r="BG1200" s="45"/>
      <c r="BH1200" s="45"/>
      <c r="BI1200" s="45"/>
      <c r="BJ1200" s="45"/>
      <c r="BK1200" s="45"/>
    </row>
    <row r="1201" spans="1:63">
      <c r="A1201" s="43"/>
      <c r="B1201" s="43"/>
      <c r="C1201" s="101"/>
      <c r="D1201" s="101"/>
      <c r="E1201" s="101"/>
      <c r="F1201" s="102"/>
      <c r="G1201" s="103"/>
      <c r="H1201" s="102"/>
      <c r="I1201" s="102"/>
      <c r="J1201" s="102"/>
      <c r="K1201" s="102"/>
      <c r="L1201" s="102" t="e">
        <f>IF(J1201="WAT",IF(I1201="PS","Pumped Storage","Hydro"),VLOOKUP(J1201,Instructions!$E$3:$F$42,2,FALSE))</f>
        <v>#N/A</v>
      </c>
      <c r="M1201" s="104"/>
      <c r="N1201" s="104"/>
      <c r="O1201" s="105"/>
      <c r="P1201" s="45"/>
      <c r="Q1201" s="45"/>
      <c r="R1201" s="45">
        <f t="shared" si="387"/>
        <v>0</v>
      </c>
      <c r="S1201" s="45">
        <f t="shared" si="408"/>
        <v>0</v>
      </c>
      <c r="T1201" s="45">
        <f t="shared" si="408"/>
        <v>0</v>
      </c>
      <c r="U1201" s="45">
        <f t="shared" si="388"/>
        <v>0</v>
      </c>
      <c r="V1201" s="45">
        <f t="shared" si="389"/>
        <v>0</v>
      </c>
      <c r="W1201" s="45">
        <f t="shared" si="390"/>
        <v>0</v>
      </c>
      <c r="X1201" s="45">
        <f t="shared" si="391"/>
        <v>0</v>
      </c>
      <c r="Y1201" s="45">
        <f t="shared" si="392"/>
        <v>0</v>
      </c>
      <c r="Z1201" s="45">
        <f t="shared" si="393"/>
        <v>0</v>
      </c>
      <c r="AA1201" s="45">
        <f t="shared" si="394"/>
        <v>0</v>
      </c>
      <c r="AB1201" s="45">
        <f t="shared" si="395"/>
        <v>0</v>
      </c>
      <c r="AC1201" s="45">
        <f t="shared" si="396"/>
        <v>0</v>
      </c>
      <c r="AD1201" s="45">
        <f t="shared" si="397"/>
        <v>0</v>
      </c>
      <c r="AE1201" s="45">
        <f t="shared" si="398"/>
        <v>0</v>
      </c>
      <c r="AF1201" s="45">
        <f t="shared" si="399"/>
        <v>0</v>
      </c>
      <c r="AG1201" s="45">
        <f t="shared" si="400"/>
        <v>0</v>
      </c>
      <c r="AH1201" s="45">
        <f t="shared" si="401"/>
        <v>0</v>
      </c>
      <c r="AI1201" s="45">
        <f t="shared" si="402"/>
        <v>0</v>
      </c>
      <c r="AJ1201" s="45">
        <f t="shared" si="403"/>
        <v>0</v>
      </c>
      <c r="AK1201" s="45">
        <f t="shared" si="404"/>
        <v>0</v>
      </c>
      <c r="AL1201" s="45">
        <f t="shared" si="405"/>
        <v>0</v>
      </c>
      <c r="AM1201" s="45">
        <f t="shared" si="406"/>
        <v>0</v>
      </c>
      <c r="AN1201" s="45"/>
      <c r="AO1201" s="45"/>
      <c r="AP1201" s="45"/>
      <c r="AQ1201" s="45"/>
      <c r="AR1201" s="45"/>
      <c r="AS1201" s="45"/>
      <c r="AT1201" s="45"/>
      <c r="AU1201" s="45"/>
      <c r="AV1201" s="45"/>
      <c r="AW1201" s="45"/>
      <c r="AX1201" s="45"/>
      <c r="AY1201" s="45"/>
      <c r="AZ1201" s="45"/>
      <c r="BA1201" s="45"/>
      <c r="BB1201" s="45"/>
      <c r="BC1201" s="45"/>
      <c r="BD1201" s="45"/>
      <c r="BE1201" s="45"/>
      <c r="BF1201" s="45"/>
      <c r="BG1201" s="45"/>
      <c r="BH1201" s="45"/>
      <c r="BI1201" s="45"/>
      <c r="BJ1201" s="45"/>
      <c r="BK1201" s="45"/>
    </row>
    <row r="1202" spans="1:63">
      <c r="A1202" s="43"/>
      <c r="B1202" s="43"/>
      <c r="C1202" s="101"/>
      <c r="D1202" s="101"/>
      <c r="E1202" s="101"/>
      <c r="F1202" s="102"/>
      <c r="G1202" s="103"/>
      <c r="H1202" s="102"/>
      <c r="I1202" s="102"/>
      <c r="J1202" s="102"/>
      <c r="K1202" s="102"/>
      <c r="L1202" s="102" t="e">
        <f>IF(J1202="WAT",IF(I1202="PS","Pumped Storage","Hydro"),VLOOKUP(J1202,Instructions!$E$3:$F$42,2,FALSE))</f>
        <v>#N/A</v>
      </c>
      <c r="M1202" s="104"/>
      <c r="N1202" s="104"/>
      <c r="O1202" s="105"/>
      <c r="P1202" s="45"/>
      <c r="Q1202" s="45"/>
      <c r="R1202" s="45">
        <f t="shared" si="387"/>
        <v>0</v>
      </c>
      <c r="S1202" s="45">
        <f t="shared" si="408"/>
        <v>0</v>
      </c>
      <c r="T1202" s="45">
        <f t="shared" si="408"/>
        <v>0</v>
      </c>
      <c r="U1202" s="45">
        <f t="shared" si="388"/>
        <v>0</v>
      </c>
      <c r="V1202" s="45">
        <f t="shared" si="389"/>
        <v>0</v>
      </c>
      <c r="W1202" s="45">
        <f t="shared" si="390"/>
        <v>0</v>
      </c>
      <c r="X1202" s="45">
        <f t="shared" si="391"/>
        <v>0</v>
      </c>
      <c r="Y1202" s="45">
        <f t="shared" si="392"/>
        <v>0</v>
      </c>
      <c r="Z1202" s="45">
        <f t="shared" si="393"/>
        <v>0</v>
      </c>
      <c r="AA1202" s="45">
        <f t="shared" si="394"/>
        <v>0</v>
      </c>
      <c r="AB1202" s="45">
        <f t="shared" si="395"/>
        <v>0</v>
      </c>
      <c r="AC1202" s="45">
        <f t="shared" si="396"/>
        <v>0</v>
      </c>
      <c r="AD1202" s="45">
        <f t="shared" si="397"/>
        <v>0</v>
      </c>
      <c r="AE1202" s="45">
        <f t="shared" si="398"/>
        <v>0</v>
      </c>
      <c r="AF1202" s="45">
        <f t="shared" si="399"/>
        <v>0</v>
      </c>
      <c r="AG1202" s="45">
        <f t="shared" si="400"/>
        <v>0</v>
      </c>
      <c r="AH1202" s="45">
        <f t="shared" si="401"/>
        <v>0</v>
      </c>
      <c r="AI1202" s="45">
        <f t="shared" si="402"/>
        <v>0</v>
      </c>
      <c r="AJ1202" s="45">
        <f t="shared" si="403"/>
        <v>0</v>
      </c>
      <c r="AK1202" s="45">
        <f t="shared" si="404"/>
        <v>0</v>
      </c>
      <c r="AL1202" s="45">
        <f t="shared" si="405"/>
        <v>0</v>
      </c>
      <c r="AM1202" s="45">
        <f t="shared" si="406"/>
        <v>0</v>
      </c>
      <c r="AN1202" s="45"/>
      <c r="AO1202" s="45"/>
      <c r="AP1202" s="45"/>
      <c r="AQ1202" s="45"/>
      <c r="AR1202" s="45"/>
      <c r="AS1202" s="45"/>
      <c r="AT1202" s="45"/>
      <c r="AU1202" s="45"/>
      <c r="AV1202" s="45"/>
      <c r="AW1202" s="45"/>
      <c r="AX1202" s="45"/>
      <c r="AY1202" s="45"/>
      <c r="AZ1202" s="45"/>
      <c r="BA1202" s="45"/>
      <c r="BB1202" s="45"/>
      <c r="BC1202" s="45"/>
      <c r="BD1202" s="45"/>
      <c r="BE1202" s="45"/>
      <c r="BF1202" s="45"/>
      <c r="BG1202" s="45"/>
      <c r="BH1202" s="45"/>
      <c r="BI1202" s="45"/>
      <c r="BJ1202" s="45"/>
      <c r="BK1202" s="45"/>
    </row>
    <row r="1203" spans="1:63">
      <c r="A1203" s="43"/>
      <c r="B1203" s="43"/>
      <c r="C1203" s="101"/>
      <c r="D1203" s="101"/>
      <c r="E1203" s="101"/>
      <c r="F1203" s="102"/>
      <c r="G1203" s="103"/>
      <c r="H1203" s="102"/>
      <c r="I1203" s="102"/>
      <c r="J1203" s="102"/>
      <c r="K1203" s="102"/>
      <c r="L1203" s="102" t="e">
        <f>IF(J1203="WAT",IF(I1203="PS","Pumped Storage","Hydro"),VLOOKUP(J1203,Instructions!$E$3:$F$42,2,FALSE))</f>
        <v>#N/A</v>
      </c>
      <c r="M1203" s="104"/>
      <c r="N1203" s="104"/>
      <c r="O1203" s="105"/>
      <c r="P1203" s="45"/>
      <c r="Q1203" s="45"/>
      <c r="R1203" s="45">
        <f t="shared" si="387"/>
        <v>0</v>
      </c>
      <c r="S1203" s="45">
        <f t="shared" ref="S1203:T1222" si="409">R1203</f>
        <v>0</v>
      </c>
      <c r="T1203" s="45">
        <f t="shared" si="409"/>
        <v>0</v>
      </c>
      <c r="U1203" s="45">
        <f t="shared" si="388"/>
        <v>0</v>
      </c>
      <c r="V1203" s="45">
        <f t="shared" si="389"/>
        <v>0</v>
      </c>
      <c r="W1203" s="45">
        <f t="shared" si="390"/>
        <v>0</v>
      </c>
      <c r="X1203" s="45">
        <f t="shared" si="391"/>
        <v>0</v>
      </c>
      <c r="Y1203" s="45">
        <f t="shared" si="392"/>
        <v>0</v>
      </c>
      <c r="Z1203" s="45">
        <f t="shared" si="393"/>
        <v>0</v>
      </c>
      <c r="AA1203" s="45">
        <f t="shared" si="394"/>
        <v>0</v>
      </c>
      <c r="AB1203" s="45">
        <f t="shared" si="395"/>
        <v>0</v>
      </c>
      <c r="AC1203" s="45">
        <f t="shared" si="396"/>
        <v>0</v>
      </c>
      <c r="AD1203" s="45">
        <f t="shared" si="397"/>
        <v>0</v>
      </c>
      <c r="AE1203" s="45">
        <f t="shared" si="398"/>
        <v>0</v>
      </c>
      <c r="AF1203" s="45">
        <f t="shared" si="399"/>
        <v>0</v>
      </c>
      <c r="AG1203" s="45">
        <f t="shared" si="400"/>
        <v>0</v>
      </c>
      <c r="AH1203" s="45">
        <f t="shared" si="401"/>
        <v>0</v>
      </c>
      <c r="AI1203" s="45">
        <f t="shared" si="402"/>
        <v>0</v>
      </c>
      <c r="AJ1203" s="45">
        <f t="shared" si="403"/>
        <v>0</v>
      </c>
      <c r="AK1203" s="45">
        <f t="shared" si="404"/>
        <v>0</v>
      </c>
      <c r="AL1203" s="45">
        <f t="shared" si="405"/>
        <v>0</v>
      </c>
      <c r="AM1203" s="45">
        <f t="shared" si="406"/>
        <v>0</v>
      </c>
      <c r="AN1203" s="45"/>
      <c r="AO1203" s="45"/>
      <c r="AP1203" s="45"/>
      <c r="AQ1203" s="45"/>
      <c r="AR1203" s="45"/>
      <c r="AS1203" s="45"/>
      <c r="AT1203" s="45"/>
      <c r="AU1203" s="45"/>
      <c r="AV1203" s="45"/>
      <c r="AW1203" s="45"/>
      <c r="AX1203" s="45"/>
      <c r="AY1203" s="45"/>
      <c r="AZ1203" s="45"/>
      <c r="BA1203" s="45"/>
      <c r="BB1203" s="45"/>
      <c r="BC1203" s="45"/>
      <c r="BD1203" s="45"/>
      <c r="BE1203" s="45"/>
      <c r="BF1203" s="45"/>
      <c r="BG1203" s="45"/>
      <c r="BH1203" s="45"/>
      <c r="BI1203" s="45"/>
      <c r="BJ1203" s="45"/>
      <c r="BK1203" s="45"/>
    </row>
    <row r="1204" spans="1:63">
      <c r="A1204" s="43"/>
      <c r="B1204" s="43"/>
      <c r="C1204" s="101"/>
      <c r="D1204" s="101"/>
      <c r="E1204" s="101"/>
      <c r="F1204" s="102"/>
      <c r="G1204" s="103"/>
      <c r="H1204" s="102"/>
      <c r="I1204" s="102"/>
      <c r="J1204" s="102"/>
      <c r="K1204" s="102"/>
      <c r="L1204" s="102" t="e">
        <f>IF(J1204="WAT",IF(I1204="PS","Pumped Storage","Hydro"),VLOOKUP(J1204,Instructions!$E$3:$F$42,2,FALSE))</f>
        <v>#N/A</v>
      </c>
      <c r="M1204" s="104"/>
      <c r="N1204" s="104"/>
      <c r="O1204" s="105"/>
      <c r="P1204" s="45"/>
      <c r="Q1204" s="45"/>
      <c r="R1204" s="45">
        <f t="shared" si="387"/>
        <v>0</v>
      </c>
      <c r="S1204" s="45">
        <f t="shared" si="409"/>
        <v>0</v>
      </c>
      <c r="T1204" s="45">
        <f t="shared" si="409"/>
        <v>0</v>
      </c>
      <c r="U1204" s="45">
        <f t="shared" si="388"/>
        <v>0</v>
      </c>
      <c r="V1204" s="45">
        <f t="shared" si="389"/>
        <v>0</v>
      </c>
      <c r="W1204" s="45">
        <f t="shared" si="390"/>
        <v>0</v>
      </c>
      <c r="X1204" s="45">
        <f t="shared" si="391"/>
        <v>0</v>
      </c>
      <c r="Y1204" s="45">
        <f t="shared" si="392"/>
        <v>0</v>
      </c>
      <c r="Z1204" s="45">
        <f t="shared" si="393"/>
        <v>0</v>
      </c>
      <c r="AA1204" s="45">
        <f t="shared" si="394"/>
        <v>0</v>
      </c>
      <c r="AB1204" s="45">
        <f t="shared" si="395"/>
        <v>0</v>
      </c>
      <c r="AC1204" s="45">
        <f t="shared" si="396"/>
        <v>0</v>
      </c>
      <c r="AD1204" s="45">
        <f t="shared" si="397"/>
        <v>0</v>
      </c>
      <c r="AE1204" s="45">
        <f t="shared" si="398"/>
        <v>0</v>
      </c>
      <c r="AF1204" s="45">
        <f t="shared" si="399"/>
        <v>0</v>
      </c>
      <c r="AG1204" s="45">
        <f t="shared" si="400"/>
        <v>0</v>
      </c>
      <c r="AH1204" s="45">
        <f t="shared" si="401"/>
        <v>0</v>
      </c>
      <c r="AI1204" s="45">
        <f t="shared" si="402"/>
        <v>0</v>
      </c>
      <c r="AJ1204" s="45">
        <f t="shared" si="403"/>
        <v>0</v>
      </c>
      <c r="AK1204" s="45">
        <f t="shared" si="404"/>
        <v>0</v>
      </c>
      <c r="AL1204" s="45">
        <f t="shared" si="405"/>
        <v>0</v>
      </c>
      <c r="AM1204" s="45">
        <f t="shared" si="406"/>
        <v>0</v>
      </c>
      <c r="AN1204" s="45"/>
      <c r="AO1204" s="45"/>
      <c r="AP1204" s="45"/>
      <c r="AQ1204" s="45"/>
      <c r="AR1204" s="45"/>
      <c r="AS1204" s="45"/>
      <c r="AT1204" s="45"/>
      <c r="AU1204" s="45"/>
      <c r="AV1204" s="45"/>
      <c r="AW1204" s="45"/>
      <c r="AX1204" s="45"/>
      <c r="AY1204" s="45"/>
      <c r="AZ1204" s="45"/>
      <c r="BA1204" s="45"/>
      <c r="BB1204" s="45"/>
      <c r="BC1204" s="45"/>
      <c r="BD1204" s="45"/>
      <c r="BE1204" s="45"/>
      <c r="BF1204" s="45"/>
      <c r="BG1204" s="45"/>
      <c r="BH1204" s="45"/>
      <c r="BI1204" s="45"/>
      <c r="BJ1204" s="45"/>
      <c r="BK1204" s="45"/>
    </row>
    <row r="1205" spans="1:63">
      <c r="A1205" s="43"/>
      <c r="B1205" s="43"/>
      <c r="C1205" s="101"/>
      <c r="D1205" s="101"/>
      <c r="E1205" s="101"/>
      <c r="F1205" s="102"/>
      <c r="G1205" s="103"/>
      <c r="H1205" s="102"/>
      <c r="I1205" s="102"/>
      <c r="J1205" s="102"/>
      <c r="K1205" s="102"/>
      <c r="L1205" s="102" t="e">
        <f>IF(J1205="WAT",IF(I1205="PS","Pumped Storage","Hydro"),VLOOKUP(J1205,Instructions!$E$3:$F$42,2,FALSE))</f>
        <v>#N/A</v>
      </c>
      <c r="M1205" s="104"/>
      <c r="N1205" s="104"/>
      <c r="O1205" s="105"/>
      <c r="P1205" s="45"/>
      <c r="Q1205" s="45"/>
      <c r="R1205" s="45">
        <f t="shared" si="387"/>
        <v>0</v>
      </c>
      <c r="S1205" s="45">
        <f t="shared" si="409"/>
        <v>0</v>
      </c>
      <c r="T1205" s="45">
        <f t="shared" si="409"/>
        <v>0</v>
      </c>
      <c r="U1205" s="45">
        <f t="shared" si="388"/>
        <v>0</v>
      </c>
      <c r="V1205" s="45">
        <f t="shared" si="389"/>
        <v>0</v>
      </c>
      <c r="W1205" s="45">
        <f t="shared" si="390"/>
        <v>0</v>
      </c>
      <c r="X1205" s="45">
        <f t="shared" si="391"/>
        <v>0</v>
      </c>
      <c r="Y1205" s="45">
        <f t="shared" si="392"/>
        <v>0</v>
      </c>
      <c r="Z1205" s="45">
        <f t="shared" si="393"/>
        <v>0</v>
      </c>
      <c r="AA1205" s="45">
        <f t="shared" si="394"/>
        <v>0</v>
      </c>
      <c r="AB1205" s="45">
        <f t="shared" si="395"/>
        <v>0</v>
      </c>
      <c r="AC1205" s="45">
        <f t="shared" si="396"/>
        <v>0</v>
      </c>
      <c r="AD1205" s="45">
        <f t="shared" si="397"/>
        <v>0</v>
      </c>
      <c r="AE1205" s="45">
        <f t="shared" si="398"/>
        <v>0</v>
      </c>
      <c r="AF1205" s="45">
        <f t="shared" si="399"/>
        <v>0</v>
      </c>
      <c r="AG1205" s="45">
        <f t="shared" si="400"/>
        <v>0</v>
      </c>
      <c r="AH1205" s="45">
        <f t="shared" si="401"/>
        <v>0</v>
      </c>
      <c r="AI1205" s="45">
        <f t="shared" si="402"/>
        <v>0</v>
      </c>
      <c r="AJ1205" s="45">
        <f t="shared" si="403"/>
        <v>0</v>
      </c>
      <c r="AK1205" s="45">
        <f t="shared" si="404"/>
        <v>0</v>
      </c>
      <c r="AL1205" s="45">
        <f t="shared" si="405"/>
        <v>0</v>
      </c>
      <c r="AM1205" s="45">
        <f t="shared" si="406"/>
        <v>0</v>
      </c>
      <c r="AN1205" s="45"/>
      <c r="AO1205" s="45"/>
      <c r="AP1205" s="45"/>
      <c r="AQ1205" s="45"/>
      <c r="AR1205" s="45"/>
      <c r="AS1205" s="45"/>
      <c r="AT1205" s="45"/>
      <c r="AU1205" s="45"/>
      <c r="AV1205" s="45"/>
      <c r="AW1205" s="45"/>
      <c r="AX1205" s="45"/>
      <c r="AY1205" s="45"/>
      <c r="AZ1205" s="45"/>
      <c r="BA1205" s="45"/>
      <c r="BB1205" s="45"/>
      <c r="BC1205" s="45"/>
      <c r="BD1205" s="45"/>
      <c r="BE1205" s="45"/>
      <c r="BF1205" s="45"/>
      <c r="BG1205" s="45"/>
      <c r="BH1205" s="45"/>
      <c r="BI1205" s="45"/>
      <c r="BJ1205" s="45"/>
      <c r="BK1205" s="45"/>
    </row>
    <row r="1206" spans="1:63">
      <c r="A1206" s="43"/>
      <c r="B1206" s="43"/>
      <c r="C1206" s="101"/>
      <c r="D1206" s="101"/>
      <c r="E1206" s="101"/>
      <c r="F1206" s="102"/>
      <c r="G1206" s="103"/>
      <c r="H1206" s="102"/>
      <c r="I1206" s="102"/>
      <c r="J1206" s="102"/>
      <c r="K1206" s="102"/>
      <c r="L1206" s="102" t="e">
        <f>IF(J1206="WAT",IF(I1206="PS","Pumped Storage","Hydro"),VLOOKUP(J1206,Instructions!$E$3:$F$42,2,FALSE))</f>
        <v>#N/A</v>
      </c>
      <c r="M1206" s="104"/>
      <c r="N1206" s="104"/>
      <c r="O1206" s="105"/>
      <c r="P1206" s="45"/>
      <c r="Q1206" s="45"/>
      <c r="R1206" s="45">
        <f t="shared" si="387"/>
        <v>0</v>
      </c>
      <c r="S1206" s="45">
        <f t="shared" si="409"/>
        <v>0</v>
      </c>
      <c r="T1206" s="45">
        <f t="shared" si="409"/>
        <v>0</v>
      </c>
      <c r="U1206" s="45">
        <f t="shared" si="388"/>
        <v>0</v>
      </c>
      <c r="V1206" s="45">
        <f t="shared" si="389"/>
        <v>0</v>
      </c>
      <c r="W1206" s="45">
        <f t="shared" si="390"/>
        <v>0</v>
      </c>
      <c r="X1206" s="45">
        <f t="shared" si="391"/>
        <v>0</v>
      </c>
      <c r="Y1206" s="45">
        <f t="shared" si="392"/>
        <v>0</v>
      </c>
      <c r="Z1206" s="45">
        <f t="shared" si="393"/>
        <v>0</v>
      </c>
      <c r="AA1206" s="45">
        <f t="shared" si="394"/>
        <v>0</v>
      </c>
      <c r="AB1206" s="45">
        <f t="shared" si="395"/>
        <v>0</v>
      </c>
      <c r="AC1206" s="45">
        <f t="shared" si="396"/>
        <v>0</v>
      </c>
      <c r="AD1206" s="45">
        <f t="shared" si="397"/>
        <v>0</v>
      </c>
      <c r="AE1206" s="45">
        <f t="shared" si="398"/>
        <v>0</v>
      </c>
      <c r="AF1206" s="45">
        <f t="shared" si="399"/>
        <v>0</v>
      </c>
      <c r="AG1206" s="45">
        <f t="shared" si="400"/>
        <v>0</v>
      </c>
      <c r="AH1206" s="45">
        <f t="shared" si="401"/>
        <v>0</v>
      </c>
      <c r="AI1206" s="45">
        <f t="shared" si="402"/>
        <v>0</v>
      </c>
      <c r="AJ1206" s="45">
        <f t="shared" si="403"/>
        <v>0</v>
      </c>
      <c r="AK1206" s="45">
        <f t="shared" si="404"/>
        <v>0</v>
      </c>
      <c r="AL1206" s="45">
        <f t="shared" si="405"/>
        <v>0</v>
      </c>
      <c r="AM1206" s="45">
        <f t="shared" si="406"/>
        <v>0</v>
      </c>
      <c r="AN1206" s="45"/>
      <c r="AO1206" s="45"/>
      <c r="AP1206" s="45"/>
      <c r="AQ1206" s="45"/>
      <c r="AR1206" s="45"/>
      <c r="AS1206" s="45"/>
      <c r="AT1206" s="45"/>
      <c r="AU1206" s="45"/>
      <c r="AV1206" s="45"/>
      <c r="AW1206" s="45"/>
      <c r="AX1206" s="45"/>
      <c r="AY1206" s="45"/>
      <c r="AZ1206" s="45"/>
      <c r="BA1206" s="45"/>
      <c r="BB1206" s="45"/>
      <c r="BC1206" s="45"/>
      <c r="BD1206" s="45"/>
      <c r="BE1206" s="45"/>
      <c r="BF1206" s="45"/>
      <c r="BG1206" s="45"/>
      <c r="BH1206" s="45"/>
      <c r="BI1206" s="45"/>
      <c r="BJ1206" s="45"/>
      <c r="BK1206" s="45"/>
    </row>
    <row r="1207" spans="1:63">
      <c r="A1207" s="43"/>
      <c r="B1207" s="43"/>
      <c r="C1207" s="101"/>
      <c r="D1207" s="101"/>
      <c r="E1207" s="101"/>
      <c r="F1207" s="102"/>
      <c r="G1207" s="103"/>
      <c r="H1207" s="102"/>
      <c r="I1207" s="102"/>
      <c r="J1207" s="102"/>
      <c r="K1207" s="102"/>
      <c r="L1207" s="102" t="e">
        <f>IF(J1207="WAT",IF(I1207="PS","Pumped Storage","Hydro"),VLOOKUP(J1207,Instructions!$E$3:$F$42,2,FALSE))</f>
        <v>#N/A</v>
      </c>
      <c r="M1207" s="104"/>
      <c r="N1207" s="104"/>
      <c r="O1207" s="105"/>
      <c r="P1207" s="45"/>
      <c r="Q1207" s="45"/>
      <c r="R1207" s="45">
        <f t="shared" si="387"/>
        <v>0</v>
      </c>
      <c r="S1207" s="45">
        <f t="shared" si="409"/>
        <v>0</v>
      </c>
      <c r="T1207" s="45">
        <f t="shared" si="409"/>
        <v>0</v>
      </c>
      <c r="U1207" s="45">
        <f t="shared" si="388"/>
        <v>0</v>
      </c>
      <c r="V1207" s="45">
        <f t="shared" si="389"/>
        <v>0</v>
      </c>
      <c r="W1207" s="45">
        <f t="shared" si="390"/>
        <v>0</v>
      </c>
      <c r="X1207" s="45">
        <f t="shared" si="391"/>
        <v>0</v>
      </c>
      <c r="Y1207" s="45">
        <f t="shared" si="392"/>
        <v>0</v>
      </c>
      <c r="Z1207" s="45">
        <f t="shared" si="393"/>
        <v>0</v>
      </c>
      <c r="AA1207" s="45">
        <f t="shared" si="394"/>
        <v>0</v>
      </c>
      <c r="AB1207" s="45">
        <f t="shared" si="395"/>
        <v>0</v>
      </c>
      <c r="AC1207" s="45">
        <f t="shared" si="396"/>
        <v>0</v>
      </c>
      <c r="AD1207" s="45">
        <f t="shared" si="397"/>
        <v>0</v>
      </c>
      <c r="AE1207" s="45">
        <f t="shared" si="398"/>
        <v>0</v>
      </c>
      <c r="AF1207" s="45">
        <f t="shared" si="399"/>
        <v>0</v>
      </c>
      <c r="AG1207" s="45">
        <f t="shared" si="400"/>
        <v>0</v>
      </c>
      <c r="AH1207" s="45">
        <f t="shared" si="401"/>
        <v>0</v>
      </c>
      <c r="AI1207" s="45">
        <f t="shared" si="402"/>
        <v>0</v>
      </c>
      <c r="AJ1207" s="45">
        <f t="shared" si="403"/>
        <v>0</v>
      </c>
      <c r="AK1207" s="45">
        <f t="shared" si="404"/>
        <v>0</v>
      </c>
      <c r="AL1207" s="45">
        <f t="shared" si="405"/>
        <v>0</v>
      </c>
      <c r="AM1207" s="45">
        <f t="shared" si="406"/>
        <v>0</v>
      </c>
      <c r="AN1207" s="45"/>
      <c r="AO1207" s="45"/>
      <c r="AP1207" s="45"/>
      <c r="AQ1207" s="45"/>
      <c r="AR1207" s="45"/>
      <c r="AS1207" s="45"/>
      <c r="AT1207" s="45"/>
      <c r="AU1207" s="45"/>
      <c r="AV1207" s="45"/>
      <c r="AW1207" s="45"/>
      <c r="AX1207" s="45"/>
      <c r="AY1207" s="45"/>
      <c r="AZ1207" s="45"/>
      <c r="BA1207" s="45"/>
      <c r="BB1207" s="45"/>
      <c r="BC1207" s="45"/>
      <c r="BD1207" s="45"/>
      <c r="BE1207" s="45"/>
      <c r="BF1207" s="45"/>
      <c r="BG1207" s="45"/>
      <c r="BH1207" s="45"/>
      <c r="BI1207" s="45"/>
      <c r="BJ1207" s="45"/>
      <c r="BK1207" s="45"/>
    </row>
    <row r="1208" spans="1:63">
      <c r="A1208" s="43"/>
      <c r="B1208" s="43"/>
      <c r="C1208" s="101"/>
      <c r="D1208" s="101"/>
      <c r="E1208" s="101"/>
      <c r="F1208" s="102"/>
      <c r="G1208" s="103"/>
      <c r="H1208" s="102"/>
      <c r="I1208" s="102"/>
      <c r="J1208" s="102"/>
      <c r="K1208" s="102"/>
      <c r="L1208" s="102" t="e">
        <f>IF(J1208="WAT",IF(I1208="PS","Pumped Storage","Hydro"),VLOOKUP(J1208,Instructions!$E$3:$F$42,2,FALSE))</f>
        <v>#N/A</v>
      </c>
      <c r="M1208" s="104"/>
      <c r="N1208" s="104"/>
      <c r="O1208" s="105"/>
      <c r="P1208" s="45"/>
      <c r="Q1208" s="45"/>
      <c r="R1208" s="45">
        <f t="shared" si="387"/>
        <v>0</v>
      </c>
      <c r="S1208" s="45">
        <f t="shared" si="409"/>
        <v>0</v>
      </c>
      <c r="T1208" s="45">
        <f t="shared" si="409"/>
        <v>0</v>
      </c>
      <c r="U1208" s="45">
        <f t="shared" si="388"/>
        <v>0</v>
      </c>
      <c r="V1208" s="45">
        <f t="shared" si="389"/>
        <v>0</v>
      </c>
      <c r="W1208" s="45">
        <f t="shared" si="390"/>
        <v>0</v>
      </c>
      <c r="X1208" s="45">
        <f t="shared" si="391"/>
        <v>0</v>
      </c>
      <c r="Y1208" s="45">
        <f t="shared" si="392"/>
        <v>0</v>
      </c>
      <c r="Z1208" s="45">
        <f t="shared" si="393"/>
        <v>0</v>
      </c>
      <c r="AA1208" s="45">
        <f t="shared" si="394"/>
        <v>0</v>
      </c>
      <c r="AB1208" s="45">
        <f t="shared" si="395"/>
        <v>0</v>
      </c>
      <c r="AC1208" s="45">
        <f t="shared" si="396"/>
        <v>0</v>
      </c>
      <c r="AD1208" s="45">
        <f t="shared" si="397"/>
        <v>0</v>
      </c>
      <c r="AE1208" s="45">
        <f t="shared" si="398"/>
        <v>0</v>
      </c>
      <c r="AF1208" s="45">
        <f t="shared" si="399"/>
        <v>0</v>
      </c>
      <c r="AG1208" s="45">
        <f t="shared" si="400"/>
        <v>0</v>
      </c>
      <c r="AH1208" s="45">
        <f t="shared" si="401"/>
        <v>0</v>
      </c>
      <c r="AI1208" s="45">
        <f t="shared" si="402"/>
        <v>0</v>
      </c>
      <c r="AJ1208" s="45">
        <f t="shared" si="403"/>
        <v>0</v>
      </c>
      <c r="AK1208" s="45">
        <f t="shared" si="404"/>
        <v>0</v>
      </c>
      <c r="AL1208" s="45">
        <f t="shared" si="405"/>
        <v>0</v>
      </c>
      <c r="AM1208" s="45">
        <f t="shared" si="406"/>
        <v>0</v>
      </c>
      <c r="AN1208" s="45"/>
      <c r="AO1208" s="45"/>
      <c r="AP1208" s="45"/>
      <c r="AQ1208" s="45"/>
      <c r="AR1208" s="45"/>
      <c r="AS1208" s="45"/>
      <c r="AT1208" s="45"/>
      <c r="AU1208" s="45"/>
      <c r="AV1208" s="45"/>
      <c r="AW1208" s="45"/>
      <c r="AX1208" s="45"/>
      <c r="AY1208" s="45"/>
      <c r="AZ1208" s="45"/>
      <c r="BA1208" s="45"/>
      <c r="BB1208" s="45"/>
      <c r="BC1208" s="45"/>
      <c r="BD1208" s="45"/>
      <c r="BE1208" s="45"/>
      <c r="BF1208" s="45"/>
      <c r="BG1208" s="45"/>
      <c r="BH1208" s="45"/>
      <c r="BI1208" s="45"/>
      <c r="BJ1208" s="45"/>
      <c r="BK1208" s="45"/>
    </row>
    <row r="1209" spans="1:63">
      <c r="A1209" s="43"/>
      <c r="B1209" s="43"/>
      <c r="C1209" s="101"/>
      <c r="D1209" s="101"/>
      <c r="E1209" s="101"/>
      <c r="F1209" s="102"/>
      <c r="G1209" s="103"/>
      <c r="H1209" s="102"/>
      <c r="I1209" s="102"/>
      <c r="J1209" s="102"/>
      <c r="K1209" s="102"/>
      <c r="L1209" s="102" t="e">
        <f>IF(J1209="WAT",IF(I1209="PS","Pumped Storage","Hydro"),VLOOKUP(J1209,Instructions!$E$3:$F$42,2,FALSE))</f>
        <v>#N/A</v>
      </c>
      <c r="M1209" s="104"/>
      <c r="N1209" s="104"/>
      <c r="O1209" s="105"/>
      <c r="P1209" s="45"/>
      <c r="Q1209" s="45"/>
      <c r="R1209" s="45">
        <f t="shared" si="387"/>
        <v>0</v>
      </c>
      <c r="S1209" s="45">
        <f t="shared" si="409"/>
        <v>0</v>
      </c>
      <c r="T1209" s="45">
        <f t="shared" si="409"/>
        <v>0</v>
      </c>
      <c r="U1209" s="45">
        <f t="shared" si="388"/>
        <v>0</v>
      </c>
      <c r="V1209" s="45">
        <f t="shared" si="389"/>
        <v>0</v>
      </c>
      <c r="W1209" s="45">
        <f t="shared" si="390"/>
        <v>0</v>
      </c>
      <c r="X1209" s="45">
        <f t="shared" si="391"/>
        <v>0</v>
      </c>
      <c r="Y1209" s="45">
        <f t="shared" si="392"/>
        <v>0</v>
      </c>
      <c r="Z1209" s="45">
        <f t="shared" si="393"/>
        <v>0</v>
      </c>
      <c r="AA1209" s="45">
        <f t="shared" si="394"/>
        <v>0</v>
      </c>
      <c r="AB1209" s="45">
        <f t="shared" si="395"/>
        <v>0</v>
      </c>
      <c r="AC1209" s="45">
        <f t="shared" si="396"/>
        <v>0</v>
      </c>
      <c r="AD1209" s="45">
        <f t="shared" si="397"/>
        <v>0</v>
      </c>
      <c r="AE1209" s="45">
        <f t="shared" si="398"/>
        <v>0</v>
      </c>
      <c r="AF1209" s="45">
        <f t="shared" si="399"/>
        <v>0</v>
      </c>
      <c r="AG1209" s="45">
        <f t="shared" si="400"/>
        <v>0</v>
      </c>
      <c r="AH1209" s="45">
        <f t="shared" si="401"/>
        <v>0</v>
      </c>
      <c r="AI1209" s="45">
        <f t="shared" si="402"/>
        <v>0</v>
      </c>
      <c r="AJ1209" s="45">
        <f t="shared" si="403"/>
        <v>0</v>
      </c>
      <c r="AK1209" s="45">
        <f t="shared" si="404"/>
        <v>0</v>
      </c>
      <c r="AL1209" s="45">
        <f t="shared" si="405"/>
        <v>0</v>
      </c>
      <c r="AM1209" s="45">
        <f t="shared" si="406"/>
        <v>0</v>
      </c>
      <c r="AN1209" s="45"/>
      <c r="AO1209" s="45"/>
      <c r="AP1209" s="45"/>
      <c r="AQ1209" s="45"/>
      <c r="AR1209" s="45"/>
      <c r="AS1209" s="45"/>
      <c r="AT1209" s="45"/>
      <c r="AU1209" s="45"/>
      <c r="AV1209" s="45"/>
      <c r="AW1209" s="45"/>
      <c r="AX1209" s="45"/>
      <c r="AY1209" s="45"/>
      <c r="AZ1209" s="45"/>
      <c r="BA1209" s="45"/>
      <c r="BB1209" s="45"/>
      <c r="BC1209" s="45"/>
      <c r="BD1209" s="45"/>
      <c r="BE1209" s="45"/>
      <c r="BF1209" s="45"/>
      <c r="BG1209" s="45"/>
      <c r="BH1209" s="45"/>
      <c r="BI1209" s="45"/>
      <c r="BJ1209" s="45"/>
      <c r="BK1209" s="45"/>
    </row>
    <row r="1210" spans="1:63">
      <c r="A1210" s="43"/>
      <c r="B1210" s="43"/>
      <c r="C1210" s="101"/>
      <c r="D1210" s="101"/>
      <c r="E1210" s="101"/>
      <c r="F1210" s="102"/>
      <c r="G1210" s="103"/>
      <c r="H1210" s="102"/>
      <c r="I1210" s="102"/>
      <c r="J1210" s="102"/>
      <c r="K1210" s="102"/>
      <c r="L1210" s="102" t="e">
        <f>IF(J1210="WAT",IF(I1210="PS","Pumped Storage","Hydro"),VLOOKUP(J1210,Instructions!$E$3:$F$42,2,FALSE))</f>
        <v>#N/A</v>
      </c>
      <c r="M1210" s="104"/>
      <c r="N1210" s="104"/>
      <c r="O1210" s="105"/>
      <c r="P1210" s="45"/>
      <c r="Q1210" s="45"/>
      <c r="R1210" s="45">
        <f t="shared" si="387"/>
        <v>0</v>
      </c>
      <c r="S1210" s="45">
        <f t="shared" si="409"/>
        <v>0</v>
      </c>
      <c r="T1210" s="45">
        <f t="shared" si="409"/>
        <v>0</v>
      </c>
      <c r="U1210" s="45">
        <f t="shared" si="388"/>
        <v>0</v>
      </c>
      <c r="V1210" s="45">
        <f t="shared" si="389"/>
        <v>0</v>
      </c>
      <c r="W1210" s="45">
        <f t="shared" si="390"/>
        <v>0</v>
      </c>
      <c r="X1210" s="45">
        <f t="shared" si="391"/>
        <v>0</v>
      </c>
      <c r="Y1210" s="45">
        <f t="shared" si="392"/>
        <v>0</v>
      </c>
      <c r="Z1210" s="45">
        <f t="shared" si="393"/>
        <v>0</v>
      </c>
      <c r="AA1210" s="45">
        <f t="shared" si="394"/>
        <v>0</v>
      </c>
      <c r="AB1210" s="45">
        <f t="shared" si="395"/>
        <v>0</v>
      </c>
      <c r="AC1210" s="45">
        <f t="shared" si="396"/>
        <v>0</v>
      </c>
      <c r="AD1210" s="45">
        <f t="shared" si="397"/>
        <v>0</v>
      </c>
      <c r="AE1210" s="45">
        <f t="shared" si="398"/>
        <v>0</v>
      </c>
      <c r="AF1210" s="45">
        <f t="shared" si="399"/>
        <v>0</v>
      </c>
      <c r="AG1210" s="45">
        <f t="shared" si="400"/>
        <v>0</v>
      </c>
      <c r="AH1210" s="45">
        <f t="shared" si="401"/>
        <v>0</v>
      </c>
      <c r="AI1210" s="45">
        <f t="shared" si="402"/>
        <v>0</v>
      </c>
      <c r="AJ1210" s="45">
        <f t="shared" si="403"/>
        <v>0</v>
      </c>
      <c r="AK1210" s="45">
        <f t="shared" si="404"/>
        <v>0</v>
      </c>
      <c r="AL1210" s="45">
        <f t="shared" si="405"/>
        <v>0</v>
      </c>
      <c r="AM1210" s="45">
        <f t="shared" si="406"/>
        <v>0</v>
      </c>
      <c r="AN1210" s="45"/>
      <c r="AO1210" s="45"/>
      <c r="AP1210" s="45"/>
      <c r="AQ1210" s="45"/>
      <c r="AR1210" s="45"/>
      <c r="AS1210" s="45"/>
      <c r="AT1210" s="45"/>
      <c r="AU1210" s="45"/>
      <c r="AV1210" s="45"/>
      <c r="AW1210" s="45"/>
      <c r="AX1210" s="45"/>
      <c r="AY1210" s="45"/>
      <c r="AZ1210" s="45"/>
      <c r="BA1210" s="45"/>
      <c r="BB1210" s="45"/>
      <c r="BC1210" s="45"/>
      <c r="BD1210" s="45"/>
      <c r="BE1210" s="45"/>
      <c r="BF1210" s="45"/>
      <c r="BG1210" s="45"/>
      <c r="BH1210" s="45"/>
      <c r="BI1210" s="45"/>
      <c r="BJ1210" s="45"/>
      <c r="BK1210" s="45"/>
    </row>
    <row r="1211" spans="1:63">
      <c r="A1211" s="43"/>
      <c r="B1211" s="43"/>
      <c r="C1211" s="101"/>
      <c r="D1211" s="101"/>
      <c r="E1211" s="101"/>
      <c r="F1211" s="102"/>
      <c r="G1211" s="103"/>
      <c r="H1211" s="102"/>
      <c r="I1211" s="102"/>
      <c r="J1211" s="102"/>
      <c r="K1211" s="102"/>
      <c r="L1211" s="102" t="e">
        <f>IF(J1211="WAT",IF(I1211="PS","Pumped Storage","Hydro"),VLOOKUP(J1211,Instructions!$E$3:$F$42,2,FALSE))</f>
        <v>#N/A</v>
      </c>
      <c r="M1211" s="104"/>
      <c r="N1211" s="104"/>
      <c r="O1211" s="105"/>
      <c r="P1211" s="45"/>
      <c r="Q1211" s="45"/>
      <c r="R1211" s="45">
        <f t="shared" si="387"/>
        <v>0</v>
      </c>
      <c r="S1211" s="45">
        <f t="shared" si="409"/>
        <v>0</v>
      </c>
      <c r="T1211" s="45">
        <f t="shared" si="409"/>
        <v>0</v>
      </c>
      <c r="U1211" s="45">
        <f t="shared" si="388"/>
        <v>0</v>
      </c>
      <c r="V1211" s="45">
        <f t="shared" si="389"/>
        <v>0</v>
      </c>
      <c r="W1211" s="45">
        <f t="shared" si="390"/>
        <v>0</v>
      </c>
      <c r="X1211" s="45">
        <f t="shared" si="391"/>
        <v>0</v>
      </c>
      <c r="Y1211" s="45">
        <f t="shared" si="392"/>
        <v>0</v>
      </c>
      <c r="Z1211" s="45">
        <f t="shared" si="393"/>
        <v>0</v>
      </c>
      <c r="AA1211" s="45">
        <f t="shared" si="394"/>
        <v>0</v>
      </c>
      <c r="AB1211" s="45">
        <f t="shared" si="395"/>
        <v>0</v>
      </c>
      <c r="AC1211" s="45">
        <f t="shared" si="396"/>
        <v>0</v>
      </c>
      <c r="AD1211" s="45">
        <f t="shared" si="397"/>
        <v>0</v>
      </c>
      <c r="AE1211" s="45">
        <f t="shared" si="398"/>
        <v>0</v>
      </c>
      <c r="AF1211" s="45">
        <f t="shared" si="399"/>
        <v>0</v>
      </c>
      <c r="AG1211" s="45">
        <f t="shared" si="400"/>
        <v>0</v>
      </c>
      <c r="AH1211" s="45">
        <f t="shared" si="401"/>
        <v>0</v>
      </c>
      <c r="AI1211" s="45">
        <f t="shared" si="402"/>
        <v>0</v>
      </c>
      <c r="AJ1211" s="45">
        <f t="shared" si="403"/>
        <v>0</v>
      </c>
      <c r="AK1211" s="45">
        <f t="shared" si="404"/>
        <v>0</v>
      </c>
      <c r="AL1211" s="45">
        <f t="shared" si="405"/>
        <v>0</v>
      </c>
      <c r="AM1211" s="45">
        <f t="shared" si="406"/>
        <v>0</v>
      </c>
      <c r="AN1211" s="45"/>
      <c r="AO1211" s="45"/>
      <c r="AP1211" s="45"/>
      <c r="AQ1211" s="45"/>
      <c r="AR1211" s="45"/>
      <c r="AS1211" s="45"/>
      <c r="AT1211" s="45"/>
      <c r="AU1211" s="45"/>
      <c r="AV1211" s="45"/>
      <c r="AW1211" s="45"/>
      <c r="AX1211" s="45"/>
      <c r="AY1211" s="45"/>
      <c r="AZ1211" s="45"/>
      <c r="BA1211" s="45"/>
      <c r="BB1211" s="45"/>
      <c r="BC1211" s="45"/>
      <c r="BD1211" s="45"/>
      <c r="BE1211" s="45"/>
      <c r="BF1211" s="45"/>
      <c r="BG1211" s="45"/>
      <c r="BH1211" s="45"/>
      <c r="BI1211" s="45"/>
      <c r="BJ1211" s="45"/>
      <c r="BK1211" s="45"/>
    </row>
    <row r="1212" spans="1:63">
      <c r="A1212" s="43"/>
      <c r="B1212" s="43"/>
      <c r="C1212" s="101"/>
      <c r="D1212" s="101"/>
      <c r="E1212" s="101"/>
      <c r="F1212" s="102"/>
      <c r="G1212" s="103"/>
      <c r="H1212" s="102"/>
      <c r="I1212" s="102"/>
      <c r="J1212" s="102"/>
      <c r="K1212" s="102"/>
      <c r="L1212" s="102" t="e">
        <f>IF(J1212="WAT",IF(I1212="PS","Pumped Storage","Hydro"),VLOOKUP(J1212,Instructions!$E$3:$F$42,2,FALSE))</f>
        <v>#N/A</v>
      </c>
      <c r="M1212" s="104"/>
      <c r="N1212" s="104"/>
      <c r="O1212" s="105"/>
      <c r="P1212" s="45"/>
      <c r="Q1212" s="45"/>
      <c r="R1212" s="45">
        <f t="shared" si="387"/>
        <v>0</v>
      </c>
      <c r="S1212" s="45">
        <f t="shared" si="409"/>
        <v>0</v>
      </c>
      <c r="T1212" s="45">
        <f t="shared" si="409"/>
        <v>0</v>
      </c>
      <c r="U1212" s="45">
        <f t="shared" si="388"/>
        <v>0</v>
      </c>
      <c r="V1212" s="45">
        <f t="shared" si="389"/>
        <v>0</v>
      </c>
      <c r="W1212" s="45">
        <f t="shared" si="390"/>
        <v>0</v>
      </c>
      <c r="X1212" s="45">
        <f t="shared" si="391"/>
        <v>0</v>
      </c>
      <c r="Y1212" s="45">
        <f t="shared" si="392"/>
        <v>0</v>
      </c>
      <c r="Z1212" s="45">
        <f t="shared" si="393"/>
        <v>0</v>
      </c>
      <c r="AA1212" s="45">
        <f t="shared" si="394"/>
        <v>0</v>
      </c>
      <c r="AB1212" s="45">
        <f t="shared" si="395"/>
        <v>0</v>
      </c>
      <c r="AC1212" s="45">
        <f t="shared" si="396"/>
        <v>0</v>
      </c>
      <c r="AD1212" s="45">
        <f t="shared" si="397"/>
        <v>0</v>
      </c>
      <c r="AE1212" s="45">
        <f t="shared" si="398"/>
        <v>0</v>
      </c>
      <c r="AF1212" s="45">
        <f t="shared" si="399"/>
        <v>0</v>
      </c>
      <c r="AG1212" s="45">
        <f t="shared" si="400"/>
        <v>0</v>
      </c>
      <c r="AH1212" s="45">
        <f t="shared" si="401"/>
        <v>0</v>
      </c>
      <c r="AI1212" s="45">
        <f t="shared" si="402"/>
        <v>0</v>
      </c>
      <c r="AJ1212" s="45">
        <f t="shared" si="403"/>
        <v>0</v>
      </c>
      <c r="AK1212" s="45">
        <f t="shared" si="404"/>
        <v>0</v>
      </c>
      <c r="AL1212" s="45">
        <f t="shared" si="405"/>
        <v>0</v>
      </c>
      <c r="AM1212" s="45">
        <f t="shared" si="406"/>
        <v>0</v>
      </c>
      <c r="AN1212" s="45"/>
      <c r="AO1212" s="45"/>
      <c r="AP1212" s="45"/>
      <c r="AQ1212" s="45"/>
      <c r="AR1212" s="45"/>
      <c r="AS1212" s="45"/>
      <c r="AT1212" s="45"/>
      <c r="AU1212" s="45"/>
      <c r="AV1212" s="45"/>
      <c r="AW1212" s="45"/>
      <c r="AX1212" s="45"/>
      <c r="AY1212" s="45"/>
      <c r="AZ1212" s="45"/>
      <c r="BA1212" s="45"/>
      <c r="BB1212" s="45"/>
      <c r="BC1212" s="45"/>
      <c r="BD1212" s="45"/>
      <c r="BE1212" s="45"/>
      <c r="BF1212" s="45"/>
      <c r="BG1212" s="45"/>
      <c r="BH1212" s="45"/>
      <c r="BI1212" s="45"/>
      <c r="BJ1212" s="45"/>
      <c r="BK1212" s="45"/>
    </row>
    <row r="1213" spans="1:63">
      <c r="A1213" s="43"/>
      <c r="B1213" s="43"/>
      <c r="C1213" s="101"/>
      <c r="D1213" s="101"/>
      <c r="E1213" s="101"/>
      <c r="F1213" s="102"/>
      <c r="G1213" s="103"/>
      <c r="H1213" s="102"/>
      <c r="I1213" s="102"/>
      <c r="J1213" s="102"/>
      <c r="K1213" s="102"/>
      <c r="L1213" s="102" t="e">
        <f>IF(J1213="WAT",IF(I1213="PS","Pumped Storage","Hydro"),VLOOKUP(J1213,Instructions!$E$3:$F$42,2,FALSE))</f>
        <v>#N/A</v>
      </c>
      <c r="M1213" s="104"/>
      <c r="N1213" s="104"/>
      <c r="O1213" s="105"/>
      <c r="P1213" s="45"/>
      <c r="Q1213" s="45"/>
      <c r="R1213" s="45">
        <f t="shared" si="387"/>
        <v>0</v>
      </c>
      <c r="S1213" s="45">
        <f t="shared" si="409"/>
        <v>0</v>
      </c>
      <c r="T1213" s="45">
        <f t="shared" si="409"/>
        <v>0</v>
      </c>
      <c r="U1213" s="45">
        <f t="shared" si="388"/>
        <v>0</v>
      </c>
      <c r="V1213" s="45">
        <f t="shared" si="389"/>
        <v>0</v>
      </c>
      <c r="W1213" s="45">
        <f t="shared" si="390"/>
        <v>0</v>
      </c>
      <c r="X1213" s="45">
        <f t="shared" si="391"/>
        <v>0</v>
      </c>
      <c r="Y1213" s="45">
        <f t="shared" si="392"/>
        <v>0</v>
      </c>
      <c r="Z1213" s="45">
        <f t="shared" si="393"/>
        <v>0</v>
      </c>
      <c r="AA1213" s="45">
        <f t="shared" si="394"/>
        <v>0</v>
      </c>
      <c r="AB1213" s="45">
        <f t="shared" si="395"/>
        <v>0</v>
      </c>
      <c r="AC1213" s="45">
        <f t="shared" si="396"/>
        <v>0</v>
      </c>
      <c r="AD1213" s="45">
        <f t="shared" si="397"/>
        <v>0</v>
      </c>
      <c r="AE1213" s="45">
        <f t="shared" si="398"/>
        <v>0</v>
      </c>
      <c r="AF1213" s="45">
        <f t="shared" si="399"/>
        <v>0</v>
      </c>
      <c r="AG1213" s="45">
        <f t="shared" si="400"/>
        <v>0</v>
      </c>
      <c r="AH1213" s="45">
        <f t="shared" si="401"/>
        <v>0</v>
      </c>
      <c r="AI1213" s="45">
        <f t="shared" si="402"/>
        <v>0</v>
      </c>
      <c r="AJ1213" s="45">
        <f t="shared" si="403"/>
        <v>0</v>
      </c>
      <c r="AK1213" s="45">
        <f t="shared" si="404"/>
        <v>0</v>
      </c>
      <c r="AL1213" s="45">
        <f t="shared" si="405"/>
        <v>0</v>
      </c>
      <c r="AM1213" s="45">
        <f t="shared" si="406"/>
        <v>0</v>
      </c>
      <c r="AN1213" s="45"/>
      <c r="AO1213" s="45"/>
      <c r="AP1213" s="45"/>
      <c r="AQ1213" s="45"/>
      <c r="AR1213" s="45"/>
      <c r="AS1213" s="45"/>
      <c r="AT1213" s="45"/>
      <c r="AU1213" s="45"/>
      <c r="AV1213" s="45"/>
      <c r="AW1213" s="45"/>
      <c r="AX1213" s="45"/>
      <c r="AY1213" s="45"/>
      <c r="AZ1213" s="45"/>
      <c r="BA1213" s="45"/>
      <c r="BB1213" s="45"/>
      <c r="BC1213" s="45"/>
      <c r="BD1213" s="45"/>
      <c r="BE1213" s="45"/>
      <c r="BF1213" s="45"/>
      <c r="BG1213" s="45"/>
      <c r="BH1213" s="45"/>
      <c r="BI1213" s="45"/>
      <c r="BJ1213" s="45"/>
      <c r="BK1213" s="45"/>
    </row>
    <row r="1214" spans="1:63">
      <c r="A1214" s="43"/>
      <c r="B1214" s="43"/>
      <c r="C1214" s="101"/>
      <c r="D1214" s="101"/>
      <c r="E1214" s="101"/>
      <c r="F1214" s="102"/>
      <c r="G1214" s="103"/>
      <c r="H1214" s="102"/>
      <c r="I1214" s="102"/>
      <c r="J1214" s="102"/>
      <c r="K1214" s="102"/>
      <c r="L1214" s="102" t="e">
        <f>IF(J1214="WAT",IF(I1214="PS","Pumped Storage","Hydro"),VLOOKUP(J1214,Instructions!$E$3:$F$42,2,FALSE))</f>
        <v>#N/A</v>
      </c>
      <c r="M1214" s="104"/>
      <c r="N1214" s="104"/>
      <c r="O1214" s="105"/>
      <c r="P1214" s="45"/>
      <c r="Q1214" s="45"/>
      <c r="R1214" s="45">
        <f t="shared" si="387"/>
        <v>0</v>
      </c>
      <c r="S1214" s="45">
        <f t="shared" si="409"/>
        <v>0</v>
      </c>
      <c r="T1214" s="45">
        <f t="shared" si="409"/>
        <v>0</v>
      </c>
      <c r="U1214" s="45">
        <f t="shared" si="388"/>
        <v>0</v>
      </c>
      <c r="V1214" s="45">
        <f t="shared" si="389"/>
        <v>0</v>
      </c>
      <c r="W1214" s="45">
        <f t="shared" si="390"/>
        <v>0</v>
      </c>
      <c r="X1214" s="45">
        <f t="shared" si="391"/>
        <v>0</v>
      </c>
      <c r="Y1214" s="45">
        <f t="shared" si="392"/>
        <v>0</v>
      </c>
      <c r="Z1214" s="45">
        <f t="shared" si="393"/>
        <v>0</v>
      </c>
      <c r="AA1214" s="45">
        <f t="shared" si="394"/>
        <v>0</v>
      </c>
      <c r="AB1214" s="45">
        <f t="shared" si="395"/>
        <v>0</v>
      </c>
      <c r="AC1214" s="45">
        <f t="shared" si="396"/>
        <v>0</v>
      </c>
      <c r="AD1214" s="45">
        <f t="shared" si="397"/>
        <v>0</v>
      </c>
      <c r="AE1214" s="45">
        <f t="shared" si="398"/>
        <v>0</v>
      </c>
      <c r="AF1214" s="45">
        <f t="shared" si="399"/>
        <v>0</v>
      </c>
      <c r="AG1214" s="45">
        <f t="shared" si="400"/>
        <v>0</v>
      </c>
      <c r="AH1214" s="45">
        <f t="shared" si="401"/>
        <v>0</v>
      </c>
      <c r="AI1214" s="45">
        <f t="shared" si="402"/>
        <v>0</v>
      </c>
      <c r="AJ1214" s="45">
        <f t="shared" si="403"/>
        <v>0</v>
      </c>
      <c r="AK1214" s="45">
        <f t="shared" si="404"/>
        <v>0</v>
      </c>
      <c r="AL1214" s="45">
        <f t="shared" si="405"/>
        <v>0</v>
      </c>
      <c r="AM1214" s="45">
        <f t="shared" si="406"/>
        <v>0</v>
      </c>
      <c r="AN1214" s="45"/>
      <c r="AO1214" s="45"/>
      <c r="AP1214" s="45"/>
      <c r="AQ1214" s="45"/>
      <c r="AR1214" s="45"/>
      <c r="AS1214" s="45"/>
      <c r="AT1214" s="45"/>
      <c r="AU1214" s="45"/>
      <c r="AV1214" s="45"/>
      <c r="AW1214" s="45"/>
      <c r="AX1214" s="45"/>
      <c r="AY1214" s="45"/>
      <c r="AZ1214" s="45"/>
      <c r="BA1214" s="45"/>
      <c r="BB1214" s="45"/>
      <c r="BC1214" s="45"/>
      <c r="BD1214" s="45"/>
      <c r="BE1214" s="45"/>
      <c r="BF1214" s="45"/>
      <c r="BG1214" s="45"/>
      <c r="BH1214" s="45"/>
      <c r="BI1214" s="45"/>
      <c r="BJ1214" s="45"/>
      <c r="BK1214" s="45"/>
    </row>
    <row r="1215" spans="1:63">
      <c r="A1215" s="43"/>
      <c r="B1215" s="43"/>
      <c r="C1215" s="101"/>
      <c r="D1215" s="101"/>
      <c r="E1215" s="101"/>
      <c r="F1215" s="102"/>
      <c r="G1215" s="103"/>
      <c r="H1215" s="102"/>
      <c r="I1215" s="102"/>
      <c r="J1215" s="102"/>
      <c r="K1215" s="102"/>
      <c r="L1215" s="102" t="e">
        <f>IF(J1215="WAT",IF(I1215="PS","Pumped Storage","Hydro"),VLOOKUP(J1215,Instructions!$E$3:$F$42,2,FALSE))</f>
        <v>#N/A</v>
      </c>
      <c r="M1215" s="104"/>
      <c r="N1215" s="104"/>
      <c r="O1215" s="105"/>
      <c r="P1215" s="45"/>
      <c r="Q1215" s="45"/>
      <c r="R1215" s="45">
        <f t="shared" si="387"/>
        <v>0</v>
      </c>
      <c r="S1215" s="45">
        <f t="shared" si="409"/>
        <v>0</v>
      </c>
      <c r="T1215" s="45">
        <f t="shared" si="409"/>
        <v>0</v>
      </c>
      <c r="U1215" s="45">
        <f t="shared" si="388"/>
        <v>0</v>
      </c>
      <c r="V1215" s="45">
        <f t="shared" si="389"/>
        <v>0</v>
      </c>
      <c r="W1215" s="45">
        <f t="shared" si="390"/>
        <v>0</v>
      </c>
      <c r="X1215" s="45">
        <f t="shared" si="391"/>
        <v>0</v>
      </c>
      <c r="Y1215" s="45">
        <f t="shared" si="392"/>
        <v>0</v>
      </c>
      <c r="Z1215" s="45">
        <f t="shared" si="393"/>
        <v>0</v>
      </c>
      <c r="AA1215" s="45">
        <f t="shared" si="394"/>
        <v>0</v>
      </c>
      <c r="AB1215" s="45">
        <f t="shared" si="395"/>
        <v>0</v>
      </c>
      <c r="AC1215" s="45">
        <f t="shared" si="396"/>
        <v>0</v>
      </c>
      <c r="AD1215" s="45">
        <f t="shared" si="397"/>
        <v>0</v>
      </c>
      <c r="AE1215" s="45">
        <f t="shared" si="398"/>
        <v>0</v>
      </c>
      <c r="AF1215" s="45">
        <f t="shared" si="399"/>
        <v>0</v>
      </c>
      <c r="AG1215" s="45">
        <f t="shared" si="400"/>
        <v>0</v>
      </c>
      <c r="AH1215" s="45">
        <f t="shared" si="401"/>
        <v>0</v>
      </c>
      <c r="AI1215" s="45">
        <f t="shared" si="402"/>
        <v>0</v>
      </c>
      <c r="AJ1215" s="45">
        <f t="shared" si="403"/>
        <v>0</v>
      </c>
      <c r="AK1215" s="45">
        <f t="shared" si="404"/>
        <v>0</v>
      </c>
      <c r="AL1215" s="45">
        <f t="shared" si="405"/>
        <v>0</v>
      </c>
      <c r="AM1215" s="45">
        <f t="shared" si="406"/>
        <v>0</v>
      </c>
      <c r="AN1215" s="45"/>
      <c r="AO1215" s="45"/>
      <c r="AP1215" s="45"/>
      <c r="AQ1215" s="45"/>
      <c r="AR1215" s="45"/>
      <c r="AS1215" s="45"/>
      <c r="AT1215" s="45"/>
      <c r="AU1215" s="45"/>
      <c r="AV1215" s="45"/>
      <c r="AW1215" s="45"/>
      <c r="AX1215" s="45"/>
      <c r="AY1215" s="45"/>
      <c r="AZ1215" s="45"/>
      <c r="BA1215" s="45"/>
      <c r="BB1215" s="45"/>
      <c r="BC1215" s="45"/>
      <c r="BD1215" s="45"/>
      <c r="BE1215" s="45"/>
      <c r="BF1215" s="45"/>
      <c r="BG1215" s="45"/>
      <c r="BH1215" s="45"/>
      <c r="BI1215" s="45"/>
      <c r="BJ1215" s="45"/>
      <c r="BK1215" s="45"/>
    </row>
    <row r="1216" spans="1:63">
      <c r="A1216" s="43"/>
      <c r="B1216" s="43"/>
      <c r="C1216" s="101"/>
      <c r="D1216" s="101"/>
      <c r="E1216" s="101"/>
      <c r="F1216" s="102"/>
      <c r="G1216" s="103"/>
      <c r="H1216" s="102"/>
      <c r="I1216" s="102"/>
      <c r="J1216" s="102"/>
      <c r="K1216" s="102"/>
      <c r="L1216" s="102" t="e">
        <f>IF(J1216="WAT",IF(I1216="PS","Pumped Storage","Hydro"),VLOOKUP(J1216,Instructions!$E$3:$F$42,2,FALSE))</f>
        <v>#N/A</v>
      </c>
      <c r="M1216" s="104"/>
      <c r="N1216" s="104"/>
      <c r="O1216" s="105"/>
      <c r="P1216" s="45"/>
      <c r="Q1216" s="45"/>
      <c r="R1216" s="45">
        <f t="shared" si="387"/>
        <v>0</v>
      </c>
      <c r="S1216" s="45">
        <f t="shared" si="409"/>
        <v>0</v>
      </c>
      <c r="T1216" s="45">
        <f t="shared" si="409"/>
        <v>0</v>
      </c>
      <c r="U1216" s="45">
        <f t="shared" si="388"/>
        <v>0</v>
      </c>
      <c r="V1216" s="45">
        <f t="shared" si="389"/>
        <v>0</v>
      </c>
      <c r="W1216" s="45">
        <f t="shared" si="390"/>
        <v>0</v>
      </c>
      <c r="X1216" s="45">
        <f t="shared" si="391"/>
        <v>0</v>
      </c>
      <c r="Y1216" s="45">
        <f t="shared" si="392"/>
        <v>0</v>
      </c>
      <c r="Z1216" s="45">
        <f t="shared" si="393"/>
        <v>0</v>
      </c>
      <c r="AA1216" s="45">
        <f t="shared" si="394"/>
        <v>0</v>
      </c>
      <c r="AB1216" s="45">
        <f t="shared" si="395"/>
        <v>0</v>
      </c>
      <c r="AC1216" s="45">
        <f t="shared" si="396"/>
        <v>0</v>
      </c>
      <c r="AD1216" s="45">
        <f t="shared" si="397"/>
        <v>0</v>
      </c>
      <c r="AE1216" s="45">
        <f t="shared" si="398"/>
        <v>0</v>
      </c>
      <c r="AF1216" s="45">
        <f t="shared" si="399"/>
        <v>0</v>
      </c>
      <c r="AG1216" s="45">
        <f t="shared" si="400"/>
        <v>0</v>
      </c>
      <c r="AH1216" s="45">
        <f t="shared" si="401"/>
        <v>0</v>
      </c>
      <c r="AI1216" s="45">
        <f t="shared" si="402"/>
        <v>0</v>
      </c>
      <c r="AJ1216" s="45">
        <f t="shared" si="403"/>
        <v>0</v>
      </c>
      <c r="AK1216" s="45">
        <f t="shared" si="404"/>
        <v>0</v>
      </c>
      <c r="AL1216" s="45">
        <f t="shared" si="405"/>
        <v>0</v>
      </c>
      <c r="AM1216" s="45">
        <f t="shared" si="406"/>
        <v>0</v>
      </c>
      <c r="AN1216" s="45"/>
      <c r="AO1216" s="45"/>
      <c r="AP1216" s="45"/>
      <c r="AQ1216" s="45"/>
      <c r="AR1216" s="45"/>
      <c r="AS1216" s="45"/>
      <c r="AT1216" s="45"/>
      <c r="AU1216" s="45"/>
      <c r="AV1216" s="45"/>
      <c r="AW1216" s="45"/>
      <c r="AX1216" s="45"/>
      <c r="AY1216" s="45"/>
      <c r="AZ1216" s="45"/>
      <c r="BA1216" s="45"/>
      <c r="BB1216" s="45"/>
      <c r="BC1216" s="45"/>
      <c r="BD1216" s="45"/>
      <c r="BE1216" s="45"/>
      <c r="BF1216" s="45"/>
      <c r="BG1216" s="45"/>
      <c r="BH1216" s="45"/>
      <c r="BI1216" s="45"/>
      <c r="BJ1216" s="45"/>
      <c r="BK1216" s="45"/>
    </row>
    <row r="1217" spans="1:63">
      <c r="A1217" s="43"/>
      <c r="B1217" s="43"/>
      <c r="C1217" s="101"/>
      <c r="D1217" s="101"/>
      <c r="E1217" s="101"/>
      <c r="F1217" s="102"/>
      <c r="G1217" s="103"/>
      <c r="H1217" s="102"/>
      <c r="I1217" s="102"/>
      <c r="J1217" s="102"/>
      <c r="K1217" s="102"/>
      <c r="L1217" s="102" t="e">
        <f>IF(J1217="WAT",IF(I1217="PS","Pumped Storage","Hydro"),VLOOKUP(J1217,Instructions!$E$3:$F$42,2,FALSE))</f>
        <v>#N/A</v>
      </c>
      <c r="M1217" s="104"/>
      <c r="N1217" s="104"/>
      <c r="O1217" s="105"/>
      <c r="P1217" s="45"/>
      <c r="Q1217" s="45"/>
      <c r="R1217" s="45">
        <f t="shared" si="387"/>
        <v>0</v>
      </c>
      <c r="S1217" s="45">
        <f t="shared" si="409"/>
        <v>0</v>
      </c>
      <c r="T1217" s="45">
        <f t="shared" si="409"/>
        <v>0</v>
      </c>
      <c r="U1217" s="45">
        <f t="shared" si="388"/>
        <v>0</v>
      </c>
      <c r="V1217" s="45">
        <f t="shared" si="389"/>
        <v>0</v>
      </c>
      <c r="W1217" s="45">
        <f t="shared" si="390"/>
        <v>0</v>
      </c>
      <c r="X1217" s="45">
        <f t="shared" si="391"/>
        <v>0</v>
      </c>
      <c r="Y1217" s="45">
        <f t="shared" si="392"/>
        <v>0</v>
      </c>
      <c r="Z1217" s="45">
        <f t="shared" si="393"/>
        <v>0</v>
      </c>
      <c r="AA1217" s="45">
        <f t="shared" si="394"/>
        <v>0</v>
      </c>
      <c r="AB1217" s="45">
        <f t="shared" si="395"/>
        <v>0</v>
      </c>
      <c r="AC1217" s="45">
        <f t="shared" si="396"/>
        <v>0</v>
      </c>
      <c r="AD1217" s="45">
        <f t="shared" si="397"/>
        <v>0</v>
      </c>
      <c r="AE1217" s="45">
        <f t="shared" si="398"/>
        <v>0</v>
      </c>
      <c r="AF1217" s="45">
        <f t="shared" si="399"/>
        <v>0</v>
      </c>
      <c r="AG1217" s="45">
        <f t="shared" si="400"/>
        <v>0</v>
      </c>
      <c r="AH1217" s="45">
        <f t="shared" si="401"/>
        <v>0</v>
      </c>
      <c r="AI1217" s="45">
        <f t="shared" si="402"/>
        <v>0</v>
      </c>
      <c r="AJ1217" s="45">
        <f t="shared" si="403"/>
        <v>0</v>
      </c>
      <c r="AK1217" s="45">
        <f t="shared" si="404"/>
        <v>0</v>
      </c>
      <c r="AL1217" s="45">
        <f t="shared" si="405"/>
        <v>0</v>
      </c>
      <c r="AM1217" s="45">
        <f t="shared" si="406"/>
        <v>0</v>
      </c>
      <c r="AN1217" s="45"/>
      <c r="AO1217" s="45"/>
      <c r="AP1217" s="45"/>
      <c r="AQ1217" s="45"/>
      <c r="AR1217" s="45"/>
      <c r="AS1217" s="45"/>
      <c r="AT1217" s="45"/>
      <c r="AU1217" s="45"/>
      <c r="AV1217" s="45"/>
      <c r="AW1217" s="45"/>
      <c r="AX1217" s="45"/>
      <c r="AY1217" s="45"/>
      <c r="AZ1217" s="45"/>
      <c r="BA1217" s="45"/>
      <c r="BB1217" s="45"/>
      <c r="BC1217" s="45"/>
      <c r="BD1217" s="45"/>
      <c r="BE1217" s="45"/>
      <c r="BF1217" s="45"/>
      <c r="BG1217" s="45"/>
      <c r="BH1217" s="45"/>
      <c r="BI1217" s="45"/>
      <c r="BJ1217" s="45"/>
      <c r="BK1217" s="45"/>
    </row>
    <row r="1218" spans="1:63">
      <c r="A1218" s="43"/>
      <c r="B1218" s="43"/>
      <c r="C1218" s="101"/>
      <c r="D1218" s="101"/>
      <c r="E1218" s="101"/>
      <c r="F1218" s="102"/>
      <c r="G1218" s="103"/>
      <c r="H1218" s="102"/>
      <c r="I1218" s="102"/>
      <c r="J1218" s="102"/>
      <c r="K1218" s="102"/>
      <c r="L1218" s="102" t="e">
        <f>IF(J1218="WAT",IF(I1218="PS","Pumped Storage","Hydro"),VLOOKUP(J1218,Instructions!$E$3:$F$42,2,FALSE))</f>
        <v>#N/A</v>
      </c>
      <c r="M1218" s="104"/>
      <c r="N1218" s="104"/>
      <c r="O1218" s="105"/>
      <c r="P1218" s="45"/>
      <c r="Q1218" s="45"/>
      <c r="R1218" s="45">
        <f t="shared" si="387"/>
        <v>0</v>
      </c>
      <c r="S1218" s="45">
        <f t="shared" si="409"/>
        <v>0</v>
      </c>
      <c r="T1218" s="45">
        <f t="shared" si="409"/>
        <v>0</v>
      </c>
      <c r="U1218" s="45">
        <f t="shared" si="388"/>
        <v>0</v>
      </c>
      <c r="V1218" s="45">
        <f t="shared" si="389"/>
        <v>0</v>
      </c>
      <c r="W1218" s="45">
        <f t="shared" si="390"/>
        <v>0</v>
      </c>
      <c r="X1218" s="45">
        <f t="shared" si="391"/>
        <v>0</v>
      </c>
      <c r="Y1218" s="45">
        <f t="shared" si="392"/>
        <v>0</v>
      </c>
      <c r="Z1218" s="45">
        <f t="shared" si="393"/>
        <v>0</v>
      </c>
      <c r="AA1218" s="45">
        <f t="shared" si="394"/>
        <v>0</v>
      </c>
      <c r="AB1218" s="45">
        <f t="shared" si="395"/>
        <v>0</v>
      </c>
      <c r="AC1218" s="45">
        <f t="shared" si="396"/>
        <v>0</v>
      </c>
      <c r="AD1218" s="45">
        <f t="shared" si="397"/>
        <v>0</v>
      </c>
      <c r="AE1218" s="45">
        <f t="shared" si="398"/>
        <v>0</v>
      </c>
      <c r="AF1218" s="45">
        <f t="shared" si="399"/>
        <v>0</v>
      </c>
      <c r="AG1218" s="45">
        <f t="shared" si="400"/>
        <v>0</v>
      </c>
      <c r="AH1218" s="45">
        <f t="shared" si="401"/>
        <v>0</v>
      </c>
      <c r="AI1218" s="45">
        <f t="shared" si="402"/>
        <v>0</v>
      </c>
      <c r="AJ1218" s="45">
        <f t="shared" si="403"/>
        <v>0</v>
      </c>
      <c r="AK1218" s="45">
        <f t="shared" si="404"/>
        <v>0</v>
      </c>
      <c r="AL1218" s="45">
        <f t="shared" si="405"/>
        <v>0</v>
      </c>
      <c r="AM1218" s="45">
        <f t="shared" si="406"/>
        <v>0</v>
      </c>
      <c r="AN1218" s="45"/>
      <c r="AO1218" s="45"/>
      <c r="AP1218" s="45"/>
      <c r="AQ1218" s="45"/>
      <c r="AR1218" s="45"/>
      <c r="AS1218" s="45"/>
      <c r="AT1218" s="45"/>
      <c r="AU1218" s="45"/>
      <c r="AV1218" s="45"/>
      <c r="AW1218" s="45"/>
      <c r="AX1218" s="45"/>
      <c r="AY1218" s="45"/>
      <c r="AZ1218" s="45"/>
      <c r="BA1218" s="45"/>
      <c r="BB1218" s="45"/>
      <c r="BC1218" s="45"/>
      <c r="BD1218" s="45"/>
      <c r="BE1218" s="45"/>
      <c r="BF1218" s="45"/>
      <c r="BG1218" s="45"/>
      <c r="BH1218" s="45"/>
      <c r="BI1218" s="45"/>
      <c r="BJ1218" s="45"/>
      <c r="BK1218" s="45"/>
    </row>
    <row r="1219" spans="1:63">
      <c r="A1219" s="43"/>
      <c r="B1219" s="43"/>
      <c r="C1219" s="101"/>
      <c r="D1219" s="101"/>
      <c r="E1219" s="101"/>
      <c r="F1219" s="102"/>
      <c r="G1219" s="103"/>
      <c r="H1219" s="102"/>
      <c r="I1219" s="102"/>
      <c r="J1219" s="102"/>
      <c r="K1219" s="102"/>
      <c r="L1219" s="102" t="e">
        <f>IF(J1219="WAT",IF(I1219="PS","Pumped Storage","Hydro"),VLOOKUP(J1219,Instructions!$E$3:$F$42,2,FALSE))</f>
        <v>#N/A</v>
      </c>
      <c r="M1219" s="104"/>
      <c r="N1219" s="104"/>
      <c r="O1219" s="105"/>
      <c r="P1219" s="45"/>
      <c r="Q1219" s="45"/>
      <c r="R1219" s="45">
        <f t="shared" si="387"/>
        <v>0</v>
      </c>
      <c r="S1219" s="45">
        <f t="shared" si="409"/>
        <v>0</v>
      </c>
      <c r="T1219" s="45">
        <f t="shared" si="409"/>
        <v>0</v>
      </c>
      <c r="U1219" s="45">
        <f t="shared" si="388"/>
        <v>0</v>
      </c>
      <c r="V1219" s="45">
        <f t="shared" si="389"/>
        <v>0</v>
      </c>
      <c r="W1219" s="45">
        <f t="shared" si="390"/>
        <v>0</v>
      </c>
      <c r="X1219" s="45">
        <f t="shared" si="391"/>
        <v>0</v>
      </c>
      <c r="Y1219" s="45">
        <f t="shared" si="392"/>
        <v>0</v>
      </c>
      <c r="Z1219" s="45">
        <f t="shared" si="393"/>
        <v>0</v>
      </c>
      <c r="AA1219" s="45">
        <f t="shared" si="394"/>
        <v>0</v>
      </c>
      <c r="AB1219" s="45">
        <f t="shared" si="395"/>
        <v>0</v>
      </c>
      <c r="AC1219" s="45">
        <f t="shared" si="396"/>
        <v>0</v>
      </c>
      <c r="AD1219" s="45">
        <f t="shared" si="397"/>
        <v>0</v>
      </c>
      <c r="AE1219" s="45">
        <f t="shared" si="398"/>
        <v>0</v>
      </c>
      <c r="AF1219" s="45">
        <f t="shared" si="399"/>
        <v>0</v>
      </c>
      <c r="AG1219" s="45">
        <f t="shared" si="400"/>
        <v>0</v>
      </c>
      <c r="AH1219" s="45">
        <f t="shared" si="401"/>
        <v>0</v>
      </c>
      <c r="AI1219" s="45">
        <f t="shared" si="402"/>
        <v>0</v>
      </c>
      <c r="AJ1219" s="45">
        <f t="shared" si="403"/>
        <v>0</v>
      </c>
      <c r="AK1219" s="45">
        <f t="shared" si="404"/>
        <v>0</v>
      </c>
      <c r="AL1219" s="45">
        <f t="shared" si="405"/>
        <v>0</v>
      </c>
      <c r="AM1219" s="45">
        <f t="shared" si="406"/>
        <v>0</v>
      </c>
      <c r="AN1219" s="45"/>
      <c r="AO1219" s="45"/>
      <c r="AP1219" s="45"/>
      <c r="AQ1219" s="45"/>
      <c r="AR1219" s="45"/>
      <c r="AS1219" s="45"/>
      <c r="AT1219" s="45"/>
      <c r="AU1219" s="45"/>
      <c r="AV1219" s="45"/>
      <c r="AW1219" s="45"/>
      <c r="AX1219" s="45"/>
      <c r="AY1219" s="45"/>
      <c r="AZ1219" s="45"/>
      <c r="BA1219" s="45"/>
      <c r="BB1219" s="45"/>
      <c r="BC1219" s="45"/>
      <c r="BD1219" s="45"/>
      <c r="BE1219" s="45"/>
      <c r="BF1219" s="45"/>
      <c r="BG1219" s="45"/>
      <c r="BH1219" s="45"/>
      <c r="BI1219" s="45"/>
      <c r="BJ1219" s="45"/>
      <c r="BK1219" s="45"/>
    </row>
    <row r="1220" spans="1:63">
      <c r="A1220" s="43"/>
      <c r="B1220" s="43"/>
      <c r="C1220" s="101"/>
      <c r="D1220" s="101"/>
      <c r="E1220" s="101"/>
      <c r="F1220" s="102"/>
      <c r="G1220" s="103"/>
      <c r="H1220" s="102"/>
      <c r="I1220" s="102"/>
      <c r="J1220" s="102"/>
      <c r="K1220" s="102"/>
      <c r="L1220" s="102" t="e">
        <f>IF(J1220="WAT",IF(I1220="PS","Pumped Storage","Hydro"),VLOOKUP(J1220,Instructions!$E$3:$F$42,2,FALSE))</f>
        <v>#N/A</v>
      </c>
      <c r="M1220" s="104"/>
      <c r="N1220" s="104"/>
      <c r="O1220" s="105"/>
      <c r="P1220" s="45"/>
      <c r="Q1220" s="45"/>
      <c r="R1220" s="45">
        <f t="shared" ref="R1220:R1283" si="410">P1220</f>
        <v>0</v>
      </c>
      <c r="S1220" s="45">
        <f t="shared" si="409"/>
        <v>0</v>
      </c>
      <c r="T1220" s="45">
        <f t="shared" si="409"/>
        <v>0</v>
      </c>
      <c r="U1220" s="45">
        <f t="shared" ref="U1220:U1283" si="411">T1220</f>
        <v>0</v>
      </c>
      <c r="V1220" s="45">
        <f t="shared" ref="V1220:V1283" si="412">U1220</f>
        <v>0</v>
      </c>
      <c r="W1220" s="45">
        <f t="shared" ref="W1220:W1283" si="413">V1220</f>
        <v>0</v>
      </c>
      <c r="X1220" s="45">
        <f t="shared" ref="X1220:X1283" si="414">W1220</f>
        <v>0</v>
      </c>
      <c r="Y1220" s="45">
        <f t="shared" ref="Y1220:Y1283" si="415">X1220</f>
        <v>0</v>
      </c>
      <c r="Z1220" s="45">
        <f t="shared" ref="Z1220:Z1283" si="416">Y1220</f>
        <v>0</v>
      </c>
      <c r="AA1220" s="45">
        <f t="shared" ref="AA1220:AA1283" si="417">Z1220</f>
        <v>0</v>
      </c>
      <c r="AB1220" s="45">
        <f t="shared" ref="AB1220:AB1283" si="418">AA1220</f>
        <v>0</v>
      </c>
      <c r="AC1220" s="45">
        <f t="shared" ref="AC1220:AC1283" si="419">Q1220</f>
        <v>0</v>
      </c>
      <c r="AD1220" s="45">
        <f t="shared" ref="AD1220:AD1283" si="420">AC1220</f>
        <v>0</v>
      </c>
      <c r="AE1220" s="45">
        <f t="shared" ref="AE1220:AE1283" si="421">AD1220</f>
        <v>0</v>
      </c>
      <c r="AF1220" s="45">
        <f t="shared" ref="AF1220:AF1283" si="422">AE1220</f>
        <v>0</v>
      </c>
      <c r="AG1220" s="45">
        <f t="shared" ref="AG1220:AG1283" si="423">AF1220</f>
        <v>0</v>
      </c>
      <c r="AH1220" s="45">
        <f t="shared" ref="AH1220:AH1283" si="424">AG1220</f>
        <v>0</v>
      </c>
      <c r="AI1220" s="45">
        <f t="shared" ref="AI1220:AI1283" si="425">AH1220</f>
        <v>0</v>
      </c>
      <c r="AJ1220" s="45">
        <f t="shared" ref="AJ1220:AJ1283" si="426">AI1220</f>
        <v>0</v>
      </c>
      <c r="AK1220" s="45">
        <f t="shared" ref="AK1220:AK1283" si="427">AJ1220</f>
        <v>0</v>
      </c>
      <c r="AL1220" s="45">
        <f t="shared" ref="AL1220:AL1283" si="428">AK1220</f>
        <v>0</v>
      </c>
      <c r="AM1220" s="45">
        <f t="shared" ref="AM1220:AM1283" si="429">AL1220</f>
        <v>0</v>
      </c>
      <c r="AN1220" s="45"/>
      <c r="AO1220" s="45"/>
      <c r="AP1220" s="45"/>
      <c r="AQ1220" s="45"/>
      <c r="AR1220" s="45"/>
      <c r="AS1220" s="45"/>
      <c r="AT1220" s="45"/>
      <c r="AU1220" s="45"/>
      <c r="AV1220" s="45"/>
      <c r="AW1220" s="45"/>
      <c r="AX1220" s="45"/>
      <c r="AY1220" s="45"/>
      <c r="AZ1220" s="45"/>
      <c r="BA1220" s="45"/>
      <c r="BB1220" s="45"/>
      <c r="BC1220" s="45"/>
      <c r="BD1220" s="45"/>
      <c r="BE1220" s="45"/>
      <c r="BF1220" s="45"/>
      <c r="BG1220" s="45"/>
      <c r="BH1220" s="45"/>
      <c r="BI1220" s="45"/>
      <c r="BJ1220" s="45"/>
      <c r="BK1220" s="45"/>
    </row>
    <row r="1221" spans="1:63">
      <c r="A1221" s="43"/>
      <c r="B1221" s="43"/>
      <c r="C1221" s="101"/>
      <c r="D1221" s="101"/>
      <c r="E1221" s="101"/>
      <c r="F1221" s="102"/>
      <c r="G1221" s="103"/>
      <c r="H1221" s="102"/>
      <c r="I1221" s="102"/>
      <c r="J1221" s="102"/>
      <c r="K1221" s="102"/>
      <c r="L1221" s="102" t="e">
        <f>IF(J1221="WAT",IF(I1221="PS","Pumped Storage","Hydro"),VLOOKUP(J1221,Instructions!$E$3:$F$42,2,FALSE))</f>
        <v>#N/A</v>
      </c>
      <c r="M1221" s="104"/>
      <c r="N1221" s="104"/>
      <c r="O1221" s="105"/>
      <c r="P1221" s="45"/>
      <c r="Q1221" s="45"/>
      <c r="R1221" s="45">
        <f t="shared" si="410"/>
        <v>0</v>
      </c>
      <c r="S1221" s="45">
        <f t="shared" si="409"/>
        <v>0</v>
      </c>
      <c r="T1221" s="45">
        <f t="shared" si="409"/>
        <v>0</v>
      </c>
      <c r="U1221" s="45">
        <f t="shared" si="411"/>
        <v>0</v>
      </c>
      <c r="V1221" s="45">
        <f t="shared" si="412"/>
        <v>0</v>
      </c>
      <c r="W1221" s="45">
        <f t="shared" si="413"/>
        <v>0</v>
      </c>
      <c r="X1221" s="45">
        <f t="shared" si="414"/>
        <v>0</v>
      </c>
      <c r="Y1221" s="45">
        <f t="shared" si="415"/>
        <v>0</v>
      </c>
      <c r="Z1221" s="45">
        <f t="shared" si="416"/>
        <v>0</v>
      </c>
      <c r="AA1221" s="45">
        <f t="shared" si="417"/>
        <v>0</v>
      </c>
      <c r="AB1221" s="45">
        <f t="shared" si="418"/>
        <v>0</v>
      </c>
      <c r="AC1221" s="45">
        <f t="shared" si="419"/>
        <v>0</v>
      </c>
      <c r="AD1221" s="45">
        <f t="shared" si="420"/>
        <v>0</v>
      </c>
      <c r="AE1221" s="45">
        <f t="shared" si="421"/>
        <v>0</v>
      </c>
      <c r="AF1221" s="45">
        <f t="shared" si="422"/>
        <v>0</v>
      </c>
      <c r="AG1221" s="45">
        <f t="shared" si="423"/>
        <v>0</v>
      </c>
      <c r="AH1221" s="45">
        <f t="shared" si="424"/>
        <v>0</v>
      </c>
      <c r="AI1221" s="45">
        <f t="shared" si="425"/>
        <v>0</v>
      </c>
      <c r="AJ1221" s="45">
        <f t="shared" si="426"/>
        <v>0</v>
      </c>
      <c r="AK1221" s="45">
        <f t="shared" si="427"/>
        <v>0</v>
      </c>
      <c r="AL1221" s="45">
        <f t="shared" si="428"/>
        <v>0</v>
      </c>
      <c r="AM1221" s="45">
        <f t="shared" si="429"/>
        <v>0</v>
      </c>
      <c r="AN1221" s="45"/>
      <c r="AO1221" s="45"/>
      <c r="AP1221" s="45"/>
      <c r="AQ1221" s="45"/>
      <c r="AR1221" s="45"/>
      <c r="AS1221" s="45"/>
      <c r="AT1221" s="45"/>
      <c r="AU1221" s="45"/>
      <c r="AV1221" s="45"/>
      <c r="AW1221" s="45"/>
      <c r="AX1221" s="45"/>
      <c r="AY1221" s="45"/>
      <c r="AZ1221" s="45"/>
      <c r="BA1221" s="45"/>
      <c r="BB1221" s="45"/>
      <c r="BC1221" s="45"/>
      <c r="BD1221" s="45"/>
      <c r="BE1221" s="45"/>
      <c r="BF1221" s="45"/>
      <c r="BG1221" s="45"/>
      <c r="BH1221" s="45"/>
      <c r="BI1221" s="45"/>
      <c r="BJ1221" s="45"/>
      <c r="BK1221" s="45"/>
    </row>
    <row r="1222" spans="1:63">
      <c r="A1222" s="43"/>
      <c r="B1222" s="43"/>
      <c r="C1222" s="101"/>
      <c r="D1222" s="101"/>
      <c r="E1222" s="101"/>
      <c r="F1222" s="102"/>
      <c r="G1222" s="103"/>
      <c r="H1222" s="102"/>
      <c r="I1222" s="102"/>
      <c r="J1222" s="102"/>
      <c r="K1222" s="102"/>
      <c r="L1222" s="102" t="e">
        <f>IF(J1222="WAT",IF(I1222="PS","Pumped Storage","Hydro"),VLOOKUP(J1222,Instructions!$E$3:$F$42,2,FALSE))</f>
        <v>#N/A</v>
      </c>
      <c r="M1222" s="104"/>
      <c r="N1222" s="104"/>
      <c r="O1222" s="105"/>
      <c r="P1222" s="45"/>
      <c r="Q1222" s="45"/>
      <c r="R1222" s="45">
        <f t="shared" si="410"/>
        <v>0</v>
      </c>
      <c r="S1222" s="45">
        <f t="shared" si="409"/>
        <v>0</v>
      </c>
      <c r="T1222" s="45">
        <f t="shared" si="409"/>
        <v>0</v>
      </c>
      <c r="U1222" s="45">
        <f t="shared" si="411"/>
        <v>0</v>
      </c>
      <c r="V1222" s="45">
        <f t="shared" si="412"/>
        <v>0</v>
      </c>
      <c r="W1222" s="45">
        <f t="shared" si="413"/>
        <v>0</v>
      </c>
      <c r="X1222" s="45">
        <f t="shared" si="414"/>
        <v>0</v>
      </c>
      <c r="Y1222" s="45">
        <f t="shared" si="415"/>
        <v>0</v>
      </c>
      <c r="Z1222" s="45">
        <f t="shared" si="416"/>
        <v>0</v>
      </c>
      <c r="AA1222" s="45">
        <f t="shared" si="417"/>
        <v>0</v>
      </c>
      <c r="AB1222" s="45">
        <f t="shared" si="418"/>
        <v>0</v>
      </c>
      <c r="AC1222" s="45">
        <f t="shared" si="419"/>
        <v>0</v>
      </c>
      <c r="AD1222" s="45">
        <f t="shared" si="420"/>
        <v>0</v>
      </c>
      <c r="AE1222" s="45">
        <f t="shared" si="421"/>
        <v>0</v>
      </c>
      <c r="AF1222" s="45">
        <f t="shared" si="422"/>
        <v>0</v>
      </c>
      <c r="AG1222" s="45">
        <f t="shared" si="423"/>
        <v>0</v>
      </c>
      <c r="AH1222" s="45">
        <f t="shared" si="424"/>
        <v>0</v>
      </c>
      <c r="AI1222" s="45">
        <f t="shared" si="425"/>
        <v>0</v>
      </c>
      <c r="AJ1222" s="45">
        <f t="shared" si="426"/>
        <v>0</v>
      </c>
      <c r="AK1222" s="45">
        <f t="shared" si="427"/>
        <v>0</v>
      </c>
      <c r="AL1222" s="45">
        <f t="shared" si="428"/>
        <v>0</v>
      </c>
      <c r="AM1222" s="45">
        <f t="shared" si="429"/>
        <v>0</v>
      </c>
      <c r="AN1222" s="45"/>
      <c r="AO1222" s="45"/>
      <c r="AP1222" s="45"/>
      <c r="AQ1222" s="45"/>
      <c r="AR1222" s="45"/>
      <c r="AS1222" s="45"/>
      <c r="AT1222" s="45"/>
      <c r="AU1222" s="45"/>
      <c r="AV1222" s="45"/>
      <c r="AW1222" s="45"/>
      <c r="AX1222" s="45"/>
      <c r="AY1222" s="45"/>
      <c r="AZ1222" s="45"/>
      <c r="BA1222" s="45"/>
      <c r="BB1222" s="45"/>
      <c r="BC1222" s="45"/>
      <c r="BD1222" s="45"/>
      <c r="BE1222" s="45"/>
      <c r="BF1222" s="45"/>
      <c r="BG1222" s="45"/>
      <c r="BH1222" s="45"/>
      <c r="BI1222" s="45"/>
      <c r="BJ1222" s="45"/>
      <c r="BK1222" s="45"/>
    </row>
    <row r="1223" spans="1:63">
      <c r="A1223" s="43"/>
      <c r="B1223" s="43"/>
      <c r="C1223" s="101"/>
      <c r="D1223" s="101"/>
      <c r="E1223" s="101"/>
      <c r="F1223" s="102"/>
      <c r="G1223" s="103"/>
      <c r="H1223" s="102"/>
      <c r="I1223" s="102"/>
      <c r="J1223" s="102"/>
      <c r="K1223" s="102"/>
      <c r="L1223" s="102" t="e">
        <f>IF(J1223="WAT",IF(I1223="PS","Pumped Storage","Hydro"),VLOOKUP(J1223,Instructions!$E$3:$F$42,2,FALSE))</f>
        <v>#N/A</v>
      </c>
      <c r="M1223" s="104"/>
      <c r="N1223" s="104"/>
      <c r="O1223" s="105"/>
      <c r="P1223" s="45"/>
      <c r="Q1223" s="45"/>
      <c r="R1223" s="45">
        <f t="shared" si="410"/>
        <v>0</v>
      </c>
      <c r="S1223" s="45">
        <f t="shared" ref="S1223:T1242" si="430">R1223</f>
        <v>0</v>
      </c>
      <c r="T1223" s="45">
        <f t="shared" si="430"/>
        <v>0</v>
      </c>
      <c r="U1223" s="45">
        <f t="shared" si="411"/>
        <v>0</v>
      </c>
      <c r="V1223" s="45">
        <f t="shared" si="412"/>
        <v>0</v>
      </c>
      <c r="W1223" s="45">
        <f t="shared" si="413"/>
        <v>0</v>
      </c>
      <c r="X1223" s="45">
        <f t="shared" si="414"/>
        <v>0</v>
      </c>
      <c r="Y1223" s="45">
        <f t="shared" si="415"/>
        <v>0</v>
      </c>
      <c r="Z1223" s="45">
        <f t="shared" si="416"/>
        <v>0</v>
      </c>
      <c r="AA1223" s="45">
        <f t="shared" si="417"/>
        <v>0</v>
      </c>
      <c r="AB1223" s="45">
        <f t="shared" si="418"/>
        <v>0</v>
      </c>
      <c r="AC1223" s="45">
        <f t="shared" si="419"/>
        <v>0</v>
      </c>
      <c r="AD1223" s="45">
        <f t="shared" si="420"/>
        <v>0</v>
      </c>
      <c r="AE1223" s="45">
        <f t="shared" si="421"/>
        <v>0</v>
      </c>
      <c r="AF1223" s="45">
        <f t="shared" si="422"/>
        <v>0</v>
      </c>
      <c r="AG1223" s="45">
        <f t="shared" si="423"/>
        <v>0</v>
      </c>
      <c r="AH1223" s="45">
        <f t="shared" si="424"/>
        <v>0</v>
      </c>
      <c r="AI1223" s="45">
        <f t="shared" si="425"/>
        <v>0</v>
      </c>
      <c r="AJ1223" s="45">
        <f t="shared" si="426"/>
        <v>0</v>
      </c>
      <c r="AK1223" s="45">
        <f t="shared" si="427"/>
        <v>0</v>
      </c>
      <c r="AL1223" s="45">
        <f t="shared" si="428"/>
        <v>0</v>
      </c>
      <c r="AM1223" s="45">
        <f t="shared" si="429"/>
        <v>0</v>
      </c>
      <c r="AN1223" s="45"/>
      <c r="AO1223" s="45"/>
      <c r="AP1223" s="45"/>
      <c r="AQ1223" s="45"/>
      <c r="AR1223" s="45"/>
      <c r="AS1223" s="45"/>
      <c r="AT1223" s="45"/>
      <c r="AU1223" s="45"/>
      <c r="AV1223" s="45"/>
      <c r="AW1223" s="45"/>
      <c r="AX1223" s="45"/>
      <c r="AY1223" s="45"/>
      <c r="AZ1223" s="45"/>
      <c r="BA1223" s="45"/>
      <c r="BB1223" s="45"/>
      <c r="BC1223" s="45"/>
      <c r="BD1223" s="45"/>
      <c r="BE1223" s="45"/>
      <c r="BF1223" s="45"/>
      <c r="BG1223" s="45"/>
      <c r="BH1223" s="45"/>
      <c r="BI1223" s="45"/>
      <c r="BJ1223" s="45"/>
      <c r="BK1223" s="45"/>
    </row>
    <row r="1224" spans="1:63">
      <c r="A1224" s="43"/>
      <c r="B1224" s="43"/>
      <c r="C1224" s="101"/>
      <c r="D1224" s="101"/>
      <c r="E1224" s="101"/>
      <c r="F1224" s="102"/>
      <c r="G1224" s="103"/>
      <c r="H1224" s="102"/>
      <c r="I1224" s="102"/>
      <c r="J1224" s="102"/>
      <c r="K1224" s="102"/>
      <c r="L1224" s="102" t="e">
        <f>IF(J1224="WAT",IF(I1224="PS","Pumped Storage","Hydro"),VLOOKUP(J1224,Instructions!$E$3:$F$42,2,FALSE))</f>
        <v>#N/A</v>
      </c>
      <c r="M1224" s="104"/>
      <c r="N1224" s="104"/>
      <c r="O1224" s="105"/>
      <c r="P1224" s="45"/>
      <c r="Q1224" s="45"/>
      <c r="R1224" s="45">
        <f t="shared" si="410"/>
        <v>0</v>
      </c>
      <c r="S1224" s="45">
        <f t="shared" si="430"/>
        <v>0</v>
      </c>
      <c r="T1224" s="45">
        <f t="shared" si="430"/>
        <v>0</v>
      </c>
      <c r="U1224" s="45">
        <f t="shared" si="411"/>
        <v>0</v>
      </c>
      <c r="V1224" s="45">
        <f t="shared" si="412"/>
        <v>0</v>
      </c>
      <c r="W1224" s="45">
        <f t="shared" si="413"/>
        <v>0</v>
      </c>
      <c r="X1224" s="45">
        <f t="shared" si="414"/>
        <v>0</v>
      </c>
      <c r="Y1224" s="45">
        <f t="shared" si="415"/>
        <v>0</v>
      </c>
      <c r="Z1224" s="45">
        <f t="shared" si="416"/>
        <v>0</v>
      </c>
      <c r="AA1224" s="45">
        <f t="shared" si="417"/>
        <v>0</v>
      </c>
      <c r="AB1224" s="45">
        <f t="shared" si="418"/>
        <v>0</v>
      </c>
      <c r="AC1224" s="45">
        <f t="shared" si="419"/>
        <v>0</v>
      </c>
      <c r="AD1224" s="45">
        <f t="shared" si="420"/>
        <v>0</v>
      </c>
      <c r="AE1224" s="45">
        <f t="shared" si="421"/>
        <v>0</v>
      </c>
      <c r="AF1224" s="45">
        <f t="shared" si="422"/>
        <v>0</v>
      </c>
      <c r="AG1224" s="45">
        <f t="shared" si="423"/>
        <v>0</v>
      </c>
      <c r="AH1224" s="45">
        <f t="shared" si="424"/>
        <v>0</v>
      </c>
      <c r="AI1224" s="45">
        <f t="shared" si="425"/>
        <v>0</v>
      </c>
      <c r="AJ1224" s="45">
        <f t="shared" si="426"/>
        <v>0</v>
      </c>
      <c r="AK1224" s="45">
        <f t="shared" si="427"/>
        <v>0</v>
      </c>
      <c r="AL1224" s="45">
        <f t="shared" si="428"/>
        <v>0</v>
      </c>
      <c r="AM1224" s="45">
        <f t="shared" si="429"/>
        <v>0</v>
      </c>
      <c r="AN1224" s="45"/>
      <c r="AO1224" s="45"/>
      <c r="AP1224" s="45"/>
      <c r="AQ1224" s="45"/>
      <c r="AR1224" s="45"/>
      <c r="AS1224" s="45"/>
      <c r="AT1224" s="45"/>
      <c r="AU1224" s="45"/>
      <c r="AV1224" s="45"/>
      <c r="AW1224" s="45"/>
      <c r="AX1224" s="45"/>
      <c r="AY1224" s="45"/>
      <c r="AZ1224" s="45"/>
      <c r="BA1224" s="45"/>
      <c r="BB1224" s="45"/>
      <c r="BC1224" s="45"/>
      <c r="BD1224" s="45"/>
      <c r="BE1224" s="45"/>
      <c r="BF1224" s="45"/>
      <c r="BG1224" s="45"/>
      <c r="BH1224" s="45"/>
      <c r="BI1224" s="45"/>
      <c r="BJ1224" s="45"/>
      <c r="BK1224" s="45"/>
    </row>
    <row r="1225" spans="1:63">
      <c r="A1225" s="43"/>
      <c r="B1225" s="43"/>
      <c r="C1225" s="101"/>
      <c r="D1225" s="101"/>
      <c r="E1225" s="101"/>
      <c r="F1225" s="102"/>
      <c r="G1225" s="103"/>
      <c r="H1225" s="102"/>
      <c r="I1225" s="102"/>
      <c r="J1225" s="102"/>
      <c r="K1225" s="102"/>
      <c r="L1225" s="102" t="e">
        <f>IF(J1225="WAT",IF(I1225="PS","Pumped Storage","Hydro"),VLOOKUP(J1225,Instructions!$E$3:$F$42,2,FALSE))</f>
        <v>#N/A</v>
      </c>
      <c r="M1225" s="104"/>
      <c r="N1225" s="104"/>
      <c r="O1225" s="105"/>
      <c r="P1225" s="45"/>
      <c r="Q1225" s="45"/>
      <c r="R1225" s="45">
        <f t="shared" si="410"/>
        <v>0</v>
      </c>
      <c r="S1225" s="45">
        <f t="shared" si="430"/>
        <v>0</v>
      </c>
      <c r="T1225" s="45">
        <f t="shared" si="430"/>
        <v>0</v>
      </c>
      <c r="U1225" s="45">
        <f t="shared" si="411"/>
        <v>0</v>
      </c>
      <c r="V1225" s="45">
        <f t="shared" si="412"/>
        <v>0</v>
      </c>
      <c r="W1225" s="45">
        <f t="shared" si="413"/>
        <v>0</v>
      </c>
      <c r="X1225" s="45">
        <f t="shared" si="414"/>
        <v>0</v>
      </c>
      <c r="Y1225" s="45">
        <f t="shared" si="415"/>
        <v>0</v>
      </c>
      <c r="Z1225" s="45">
        <f t="shared" si="416"/>
        <v>0</v>
      </c>
      <c r="AA1225" s="45">
        <f t="shared" si="417"/>
        <v>0</v>
      </c>
      <c r="AB1225" s="45">
        <f t="shared" si="418"/>
        <v>0</v>
      </c>
      <c r="AC1225" s="45">
        <f t="shared" si="419"/>
        <v>0</v>
      </c>
      <c r="AD1225" s="45">
        <f t="shared" si="420"/>
        <v>0</v>
      </c>
      <c r="AE1225" s="45">
        <f t="shared" si="421"/>
        <v>0</v>
      </c>
      <c r="AF1225" s="45">
        <f t="shared" si="422"/>
        <v>0</v>
      </c>
      <c r="AG1225" s="45">
        <f t="shared" si="423"/>
        <v>0</v>
      </c>
      <c r="AH1225" s="45">
        <f t="shared" si="424"/>
        <v>0</v>
      </c>
      <c r="AI1225" s="45">
        <f t="shared" si="425"/>
        <v>0</v>
      </c>
      <c r="AJ1225" s="45">
        <f t="shared" si="426"/>
        <v>0</v>
      </c>
      <c r="AK1225" s="45">
        <f t="shared" si="427"/>
        <v>0</v>
      </c>
      <c r="AL1225" s="45">
        <f t="shared" si="428"/>
        <v>0</v>
      </c>
      <c r="AM1225" s="45">
        <f t="shared" si="429"/>
        <v>0</v>
      </c>
      <c r="AN1225" s="45"/>
      <c r="AO1225" s="45"/>
      <c r="AP1225" s="45"/>
      <c r="AQ1225" s="45"/>
      <c r="AR1225" s="45"/>
      <c r="AS1225" s="45"/>
      <c r="AT1225" s="45"/>
      <c r="AU1225" s="45"/>
      <c r="AV1225" s="45"/>
      <c r="AW1225" s="45"/>
      <c r="AX1225" s="45"/>
      <c r="AY1225" s="45"/>
      <c r="AZ1225" s="45"/>
      <c r="BA1225" s="45"/>
      <c r="BB1225" s="45"/>
      <c r="BC1225" s="45"/>
      <c r="BD1225" s="45"/>
      <c r="BE1225" s="45"/>
      <c r="BF1225" s="45"/>
      <c r="BG1225" s="45"/>
      <c r="BH1225" s="45"/>
      <c r="BI1225" s="45"/>
      <c r="BJ1225" s="45"/>
      <c r="BK1225" s="45"/>
    </row>
    <row r="1226" spans="1:63">
      <c r="A1226" s="43"/>
      <c r="B1226" s="43"/>
      <c r="C1226" s="101"/>
      <c r="D1226" s="101"/>
      <c r="E1226" s="101"/>
      <c r="F1226" s="102"/>
      <c r="G1226" s="103"/>
      <c r="H1226" s="102"/>
      <c r="I1226" s="102"/>
      <c r="J1226" s="102"/>
      <c r="K1226" s="102"/>
      <c r="L1226" s="102" t="e">
        <f>IF(J1226="WAT",IF(I1226="PS","Pumped Storage","Hydro"),VLOOKUP(J1226,Instructions!$E$3:$F$42,2,FALSE))</f>
        <v>#N/A</v>
      </c>
      <c r="M1226" s="104"/>
      <c r="N1226" s="104"/>
      <c r="O1226" s="105"/>
      <c r="P1226" s="45"/>
      <c r="Q1226" s="45"/>
      <c r="R1226" s="45">
        <f t="shared" si="410"/>
        <v>0</v>
      </c>
      <c r="S1226" s="45">
        <f t="shared" si="430"/>
        <v>0</v>
      </c>
      <c r="T1226" s="45">
        <f t="shared" si="430"/>
        <v>0</v>
      </c>
      <c r="U1226" s="45">
        <f t="shared" si="411"/>
        <v>0</v>
      </c>
      <c r="V1226" s="45">
        <f t="shared" si="412"/>
        <v>0</v>
      </c>
      <c r="W1226" s="45">
        <f t="shared" si="413"/>
        <v>0</v>
      </c>
      <c r="X1226" s="45">
        <f t="shared" si="414"/>
        <v>0</v>
      </c>
      <c r="Y1226" s="45">
        <f t="shared" si="415"/>
        <v>0</v>
      </c>
      <c r="Z1226" s="45">
        <f t="shared" si="416"/>
        <v>0</v>
      </c>
      <c r="AA1226" s="45">
        <f t="shared" si="417"/>
        <v>0</v>
      </c>
      <c r="AB1226" s="45">
        <f t="shared" si="418"/>
        <v>0</v>
      </c>
      <c r="AC1226" s="45">
        <f t="shared" si="419"/>
        <v>0</v>
      </c>
      <c r="AD1226" s="45">
        <f t="shared" si="420"/>
        <v>0</v>
      </c>
      <c r="AE1226" s="45">
        <f t="shared" si="421"/>
        <v>0</v>
      </c>
      <c r="AF1226" s="45">
        <f t="shared" si="422"/>
        <v>0</v>
      </c>
      <c r="AG1226" s="45">
        <f t="shared" si="423"/>
        <v>0</v>
      </c>
      <c r="AH1226" s="45">
        <f t="shared" si="424"/>
        <v>0</v>
      </c>
      <c r="AI1226" s="45">
        <f t="shared" si="425"/>
        <v>0</v>
      </c>
      <c r="AJ1226" s="45">
        <f t="shared" si="426"/>
        <v>0</v>
      </c>
      <c r="AK1226" s="45">
        <f t="shared" si="427"/>
        <v>0</v>
      </c>
      <c r="AL1226" s="45">
        <f t="shared" si="428"/>
        <v>0</v>
      </c>
      <c r="AM1226" s="45">
        <f t="shared" si="429"/>
        <v>0</v>
      </c>
      <c r="AN1226" s="45"/>
      <c r="AO1226" s="45"/>
      <c r="AP1226" s="45"/>
      <c r="AQ1226" s="45"/>
      <c r="AR1226" s="45"/>
      <c r="AS1226" s="45"/>
      <c r="AT1226" s="45"/>
      <c r="AU1226" s="45"/>
      <c r="AV1226" s="45"/>
      <c r="AW1226" s="45"/>
      <c r="AX1226" s="45"/>
      <c r="AY1226" s="45"/>
      <c r="AZ1226" s="45"/>
      <c r="BA1226" s="45"/>
      <c r="BB1226" s="45"/>
      <c r="BC1226" s="45"/>
      <c r="BD1226" s="45"/>
      <c r="BE1226" s="45"/>
      <c r="BF1226" s="45"/>
      <c r="BG1226" s="45"/>
      <c r="BH1226" s="45"/>
      <c r="BI1226" s="45"/>
      <c r="BJ1226" s="45"/>
      <c r="BK1226" s="45"/>
    </row>
    <row r="1227" spans="1:63">
      <c r="A1227" s="43"/>
      <c r="B1227" s="43"/>
      <c r="C1227" s="101"/>
      <c r="D1227" s="101"/>
      <c r="E1227" s="101"/>
      <c r="F1227" s="102"/>
      <c r="G1227" s="103"/>
      <c r="H1227" s="102"/>
      <c r="I1227" s="102"/>
      <c r="J1227" s="102"/>
      <c r="K1227" s="102"/>
      <c r="L1227" s="102" t="e">
        <f>IF(J1227="WAT",IF(I1227="PS","Pumped Storage","Hydro"),VLOOKUP(J1227,Instructions!$E$3:$F$42,2,FALSE))</f>
        <v>#N/A</v>
      </c>
      <c r="M1227" s="104"/>
      <c r="N1227" s="104"/>
      <c r="O1227" s="105"/>
      <c r="P1227" s="45"/>
      <c r="Q1227" s="45"/>
      <c r="R1227" s="45">
        <f t="shared" si="410"/>
        <v>0</v>
      </c>
      <c r="S1227" s="45">
        <f t="shared" si="430"/>
        <v>0</v>
      </c>
      <c r="T1227" s="45">
        <f t="shared" si="430"/>
        <v>0</v>
      </c>
      <c r="U1227" s="45">
        <f t="shared" si="411"/>
        <v>0</v>
      </c>
      <c r="V1227" s="45">
        <f t="shared" si="412"/>
        <v>0</v>
      </c>
      <c r="W1227" s="45">
        <f t="shared" si="413"/>
        <v>0</v>
      </c>
      <c r="X1227" s="45">
        <f t="shared" si="414"/>
        <v>0</v>
      </c>
      <c r="Y1227" s="45">
        <f t="shared" si="415"/>
        <v>0</v>
      </c>
      <c r="Z1227" s="45">
        <f t="shared" si="416"/>
        <v>0</v>
      </c>
      <c r="AA1227" s="45">
        <f t="shared" si="417"/>
        <v>0</v>
      </c>
      <c r="AB1227" s="45">
        <f t="shared" si="418"/>
        <v>0</v>
      </c>
      <c r="AC1227" s="45">
        <f t="shared" si="419"/>
        <v>0</v>
      </c>
      <c r="AD1227" s="45">
        <f t="shared" si="420"/>
        <v>0</v>
      </c>
      <c r="AE1227" s="45">
        <f t="shared" si="421"/>
        <v>0</v>
      </c>
      <c r="AF1227" s="45">
        <f t="shared" si="422"/>
        <v>0</v>
      </c>
      <c r="AG1227" s="45">
        <f t="shared" si="423"/>
        <v>0</v>
      </c>
      <c r="AH1227" s="45">
        <f t="shared" si="424"/>
        <v>0</v>
      </c>
      <c r="AI1227" s="45">
        <f t="shared" si="425"/>
        <v>0</v>
      </c>
      <c r="AJ1227" s="45">
        <f t="shared" si="426"/>
        <v>0</v>
      </c>
      <c r="AK1227" s="45">
        <f t="shared" si="427"/>
        <v>0</v>
      </c>
      <c r="AL1227" s="45">
        <f t="shared" si="428"/>
        <v>0</v>
      </c>
      <c r="AM1227" s="45">
        <f t="shared" si="429"/>
        <v>0</v>
      </c>
      <c r="AN1227" s="45"/>
      <c r="AO1227" s="45"/>
      <c r="AP1227" s="45"/>
      <c r="AQ1227" s="45"/>
      <c r="AR1227" s="45"/>
      <c r="AS1227" s="45"/>
      <c r="AT1227" s="45"/>
      <c r="AU1227" s="45"/>
      <c r="AV1227" s="45"/>
      <c r="AW1227" s="45"/>
      <c r="AX1227" s="45"/>
      <c r="AY1227" s="45"/>
      <c r="AZ1227" s="45"/>
      <c r="BA1227" s="45"/>
      <c r="BB1227" s="45"/>
      <c r="BC1227" s="45"/>
      <c r="BD1227" s="45"/>
      <c r="BE1227" s="45"/>
      <c r="BF1227" s="45"/>
      <c r="BG1227" s="45"/>
      <c r="BH1227" s="45"/>
      <c r="BI1227" s="45"/>
      <c r="BJ1227" s="45"/>
      <c r="BK1227" s="45"/>
    </row>
    <row r="1228" spans="1:63">
      <c r="A1228" s="43"/>
      <c r="B1228" s="43"/>
      <c r="C1228" s="101"/>
      <c r="D1228" s="101"/>
      <c r="E1228" s="101"/>
      <c r="F1228" s="102"/>
      <c r="G1228" s="103"/>
      <c r="H1228" s="102"/>
      <c r="I1228" s="102"/>
      <c r="J1228" s="102"/>
      <c r="K1228" s="102"/>
      <c r="L1228" s="102" t="e">
        <f>IF(J1228="WAT",IF(I1228="PS","Pumped Storage","Hydro"),VLOOKUP(J1228,Instructions!$E$3:$F$42,2,FALSE))</f>
        <v>#N/A</v>
      </c>
      <c r="M1228" s="104"/>
      <c r="N1228" s="104"/>
      <c r="O1228" s="105"/>
      <c r="P1228" s="45"/>
      <c r="Q1228" s="45"/>
      <c r="R1228" s="45">
        <f t="shared" si="410"/>
        <v>0</v>
      </c>
      <c r="S1228" s="45">
        <f t="shared" si="430"/>
        <v>0</v>
      </c>
      <c r="T1228" s="45">
        <f t="shared" si="430"/>
        <v>0</v>
      </c>
      <c r="U1228" s="45">
        <f t="shared" si="411"/>
        <v>0</v>
      </c>
      <c r="V1228" s="45">
        <f t="shared" si="412"/>
        <v>0</v>
      </c>
      <c r="W1228" s="45">
        <f t="shared" si="413"/>
        <v>0</v>
      </c>
      <c r="X1228" s="45">
        <f t="shared" si="414"/>
        <v>0</v>
      </c>
      <c r="Y1228" s="45">
        <f t="shared" si="415"/>
        <v>0</v>
      </c>
      <c r="Z1228" s="45">
        <f t="shared" si="416"/>
        <v>0</v>
      </c>
      <c r="AA1228" s="45">
        <f t="shared" si="417"/>
        <v>0</v>
      </c>
      <c r="AB1228" s="45">
        <f t="shared" si="418"/>
        <v>0</v>
      </c>
      <c r="AC1228" s="45">
        <f t="shared" si="419"/>
        <v>0</v>
      </c>
      <c r="AD1228" s="45">
        <f t="shared" si="420"/>
        <v>0</v>
      </c>
      <c r="AE1228" s="45">
        <f t="shared" si="421"/>
        <v>0</v>
      </c>
      <c r="AF1228" s="45">
        <f t="shared" si="422"/>
        <v>0</v>
      </c>
      <c r="AG1228" s="45">
        <f t="shared" si="423"/>
        <v>0</v>
      </c>
      <c r="AH1228" s="45">
        <f t="shared" si="424"/>
        <v>0</v>
      </c>
      <c r="AI1228" s="45">
        <f t="shared" si="425"/>
        <v>0</v>
      </c>
      <c r="AJ1228" s="45">
        <f t="shared" si="426"/>
        <v>0</v>
      </c>
      <c r="AK1228" s="45">
        <f t="shared" si="427"/>
        <v>0</v>
      </c>
      <c r="AL1228" s="45">
        <f t="shared" si="428"/>
        <v>0</v>
      </c>
      <c r="AM1228" s="45">
        <f t="shared" si="429"/>
        <v>0</v>
      </c>
      <c r="AN1228" s="45"/>
      <c r="AO1228" s="45"/>
      <c r="AP1228" s="45"/>
      <c r="AQ1228" s="45"/>
      <c r="AR1228" s="45"/>
      <c r="AS1228" s="45"/>
      <c r="AT1228" s="45"/>
      <c r="AU1228" s="45"/>
      <c r="AV1228" s="45"/>
      <c r="AW1228" s="45"/>
      <c r="AX1228" s="45"/>
      <c r="AY1228" s="45"/>
      <c r="AZ1228" s="45"/>
      <c r="BA1228" s="45"/>
      <c r="BB1228" s="45"/>
      <c r="BC1228" s="45"/>
      <c r="BD1228" s="45"/>
      <c r="BE1228" s="45"/>
      <c r="BF1228" s="45"/>
      <c r="BG1228" s="45"/>
      <c r="BH1228" s="45"/>
      <c r="BI1228" s="45"/>
      <c r="BJ1228" s="45"/>
      <c r="BK1228" s="45"/>
    </row>
    <row r="1229" spans="1:63">
      <c r="A1229" s="43"/>
      <c r="B1229" s="43"/>
      <c r="C1229" s="101"/>
      <c r="D1229" s="101"/>
      <c r="E1229" s="101"/>
      <c r="F1229" s="102"/>
      <c r="G1229" s="103"/>
      <c r="H1229" s="102"/>
      <c r="I1229" s="102"/>
      <c r="J1229" s="102"/>
      <c r="K1229" s="102"/>
      <c r="L1229" s="102" t="e">
        <f>IF(J1229="WAT",IF(I1229="PS","Pumped Storage","Hydro"),VLOOKUP(J1229,Instructions!$E$3:$F$42,2,FALSE))</f>
        <v>#N/A</v>
      </c>
      <c r="M1229" s="104"/>
      <c r="N1229" s="104"/>
      <c r="O1229" s="105"/>
      <c r="P1229" s="45"/>
      <c r="Q1229" s="45"/>
      <c r="R1229" s="45">
        <f t="shared" si="410"/>
        <v>0</v>
      </c>
      <c r="S1229" s="45">
        <f t="shared" si="430"/>
        <v>0</v>
      </c>
      <c r="T1229" s="45">
        <f t="shared" si="430"/>
        <v>0</v>
      </c>
      <c r="U1229" s="45">
        <f t="shared" si="411"/>
        <v>0</v>
      </c>
      <c r="V1229" s="45">
        <f t="shared" si="412"/>
        <v>0</v>
      </c>
      <c r="W1229" s="45">
        <f t="shared" si="413"/>
        <v>0</v>
      </c>
      <c r="X1229" s="45">
        <f t="shared" si="414"/>
        <v>0</v>
      </c>
      <c r="Y1229" s="45">
        <f t="shared" si="415"/>
        <v>0</v>
      </c>
      <c r="Z1229" s="45">
        <f t="shared" si="416"/>
        <v>0</v>
      </c>
      <c r="AA1229" s="45">
        <f t="shared" si="417"/>
        <v>0</v>
      </c>
      <c r="AB1229" s="45">
        <f t="shared" si="418"/>
        <v>0</v>
      </c>
      <c r="AC1229" s="45">
        <f t="shared" si="419"/>
        <v>0</v>
      </c>
      <c r="AD1229" s="45">
        <f t="shared" si="420"/>
        <v>0</v>
      </c>
      <c r="AE1229" s="45">
        <f t="shared" si="421"/>
        <v>0</v>
      </c>
      <c r="AF1229" s="45">
        <f t="shared" si="422"/>
        <v>0</v>
      </c>
      <c r="AG1229" s="45">
        <f t="shared" si="423"/>
        <v>0</v>
      </c>
      <c r="AH1229" s="45">
        <f t="shared" si="424"/>
        <v>0</v>
      </c>
      <c r="AI1229" s="45">
        <f t="shared" si="425"/>
        <v>0</v>
      </c>
      <c r="AJ1229" s="45">
        <f t="shared" si="426"/>
        <v>0</v>
      </c>
      <c r="AK1229" s="45">
        <f t="shared" si="427"/>
        <v>0</v>
      </c>
      <c r="AL1229" s="45">
        <f t="shared" si="428"/>
        <v>0</v>
      </c>
      <c r="AM1229" s="45">
        <f t="shared" si="429"/>
        <v>0</v>
      </c>
      <c r="AN1229" s="45"/>
      <c r="AO1229" s="45"/>
      <c r="AP1229" s="45"/>
      <c r="AQ1229" s="45"/>
      <c r="AR1229" s="45"/>
      <c r="AS1229" s="45"/>
      <c r="AT1229" s="45"/>
      <c r="AU1229" s="45"/>
      <c r="AV1229" s="45"/>
      <c r="AW1229" s="45"/>
      <c r="AX1229" s="45"/>
      <c r="AY1229" s="45"/>
      <c r="AZ1229" s="45"/>
      <c r="BA1229" s="45"/>
      <c r="BB1229" s="45"/>
      <c r="BC1229" s="45"/>
      <c r="BD1229" s="45"/>
      <c r="BE1229" s="45"/>
      <c r="BF1229" s="45"/>
      <c r="BG1229" s="45"/>
      <c r="BH1229" s="45"/>
      <c r="BI1229" s="45"/>
      <c r="BJ1229" s="45"/>
      <c r="BK1229" s="45"/>
    </row>
    <row r="1230" spans="1:63">
      <c r="A1230" s="43"/>
      <c r="B1230" s="43"/>
      <c r="C1230" s="101"/>
      <c r="D1230" s="101"/>
      <c r="E1230" s="101"/>
      <c r="F1230" s="102"/>
      <c r="G1230" s="103"/>
      <c r="H1230" s="102"/>
      <c r="I1230" s="102"/>
      <c r="J1230" s="102"/>
      <c r="K1230" s="102"/>
      <c r="L1230" s="102" t="e">
        <f>IF(J1230="WAT",IF(I1230="PS","Pumped Storage","Hydro"),VLOOKUP(J1230,Instructions!$E$3:$F$42,2,FALSE))</f>
        <v>#N/A</v>
      </c>
      <c r="M1230" s="104"/>
      <c r="N1230" s="104"/>
      <c r="O1230" s="105"/>
      <c r="P1230" s="45"/>
      <c r="Q1230" s="45"/>
      <c r="R1230" s="45">
        <f t="shared" si="410"/>
        <v>0</v>
      </c>
      <c r="S1230" s="45">
        <f t="shared" si="430"/>
        <v>0</v>
      </c>
      <c r="T1230" s="45">
        <f t="shared" si="430"/>
        <v>0</v>
      </c>
      <c r="U1230" s="45">
        <f t="shared" si="411"/>
        <v>0</v>
      </c>
      <c r="V1230" s="45">
        <f t="shared" si="412"/>
        <v>0</v>
      </c>
      <c r="W1230" s="45">
        <f t="shared" si="413"/>
        <v>0</v>
      </c>
      <c r="X1230" s="45">
        <f t="shared" si="414"/>
        <v>0</v>
      </c>
      <c r="Y1230" s="45">
        <f t="shared" si="415"/>
        <v>0</v>
      </c>
      <c r="Z1230" s="45">
        <f t="shared" si="416"/>
        <v>0</v>
      </c>
      <c r="AA1230" s="45">
        <f t="shared" si="417"/>
        <v>0</v>
      </c>
      <c r="AB1230" s="45">
        <f t="shared" si="418"/>
        <v>0</v>
      </c>
      <c r="AC1230" s="45">
        <f t="shared" si="419"/>
        <v>0</v>
      </c>
      <c r="AD1230" s="45">
        <f t="shared" si="420"/>
        <v>0</v>
      </c>
      <c r="AE1230" s="45">
        <f t="shared" si="421"/>
        <v>0</v>
      </c>
      <c r="AF1230" s="45">
        <f t="shared" si="422"/>
        <v>0</v>
      </c>
      <c r="AG1230" s="45">
        <f t="shared" si="423"/>
        <v>0</v>
      </c>
      <c r="AH1230" s="45">
        <f t="shared" si="424"/>
        <v>0</v>
      </c>
      <c r="AI1230" s="45">
        <f t="shared" si="425"/>
        <v>0</v>
      </c>
      <c r="AJ1230" s="45">
        <f t="shared" si="426"/>
        <v>0</v>
      </c>
      <c r="AK1230" s="45">
        <f t="shared" si="427"/>
        <v>0</v>
      </c>
      <c r="AL1230" s="45">
        <f t="shared" si="428"/>
        <v>0</v>
      </c>
      <c r="AM1230" s="45">
        <f t="shared" si="429"/>
        <v>0</v>
      </c>
      <c r="AN1230" s="45"/>
      <c r="AO1230" s="45"/>
      <c r="AP1230" s="45"/>
      <c r="AQ1230" s="45"/>
      <c r="AR1230" s="45"/>
      <c r="AS1230" s="45"/>
      <c r="AT1230" s="45"/>
      <c r="AU1230" s="45"/>
      <c r="AV1230" s="45"/>
      <c r="AW1230" s="45"/>
      <c r="AX1230" s="45"/>
      <c r="AY1230" s="45"/>
      <c r="AZ1230" s="45"/>
      <c r="BA1230" s="45"/>
      <c r="BB1230" s="45"/>
      <c r="BC1230" s="45"/>
      <c r="BD1230" s="45"/>
      <c r="BE1230" s="45"/>
      <c r="BF1230" s="45"/>
      <c r="BG1230" s="45"/>
      <c r="BH1230" s="45"/>
      <c r="BI1230" s="45"/>
      <c r="BJ1230" s="45"/>
      <c r="BK1230" s="45"/>
    </row>
    <row r="1231" spans="1:63">
      <c r="A1231" s="43"/>
      <c r="B1231" s="43"/>
      <c r="C1231" s="101"/>
      <c r="D1231" s="101"/>
      <c r="E1231" s="101"/>
      <c r="F1231" s="102"/>
      <c r="G1231" s="103"/>
      <c r="H1231" s="102"/>
      <c r="I1231" s="102"/>
      <c r="J1231" s="102"/>
      <c r="K1231" s="102"/>
      <c r="L1231" s="102" t="e">
        <f>IF(J1231="WAT",IF(I1231="PS","Pumped Storage","Hydro"),VLOOKUP(J1231,Instructions!$E$3:$F$42,2,FALSE))</f>
        <v>#N/A</v>
      </c>
      <c r="M1231" s="104"/>
      <c r="N1231" s="104"/>
      <c r="O1231" s="105"/>
      <c r="P1231" s="45"/>
      <c r="Q1231" s="45"/>
      <c r="R1231" s="45">
        <f t="shared" si="410"/>
        <v>0</v>
      </c>
      <c r="S1231" s="45">
        <f t="shared" si="430"/>
        <v>0</v>
      </c>
      <c r="T1231" s="45">
        <f t="shared" si="430"/>
        <v>0</v>
      </c>
      <c r="U1231" s="45">
        <f t="shared" si="411"/>
        <v>0</v>
      </c>
      <c r="V1231" s="45">
        <f t="shared" si="412"/>
        <v>0</v>
      </c>
      <c r="W1231" s="45">
        <f t="shared" si="413"/>
        <v>0</v>
      </c>
      <c r="X1231" s="45">
        <f t="shared" si="414"/>
        <v>0</v>
      </c>
      <c r="Y1231" s="45">
        <f t="shared" si="415"/>
        <v>0</v>
      </c>
      <c r="Z1231" s="45">
        <f t="shared" si="416"/>
        <v>0</v>
      </c>
      <c r="AA1231" s="45">
        <f t="shared" si="417"/>
        <v>0</v>
      </c>
      <c r="AB1231" s="45">
        <f t="shared" si="418"/>
        <v>0</v>
      </c>
      <c r="AC1231" s="45">
        <f t="shared" si="419"/>
        <v>0</v>
      </c>
      <c r="AD1231" s="45">
        <f t="shared" si="420"/>
        <v>0</v>
      </c>
      <c r="AE1231" s="45">
        <f t="shared" si="421"/>
        <v>0</v>
      </c>
      <c r="AF1231" s="45">
        <f t="shared" si="422"/>
        <v>0</v>
      </c>
      <c r="AG1231" s="45">
        <f t="shared" si="423"/>
        <v>0</v>
      </c>
      <c r="AH1231" s="45">
        <f t="shared" si="424"/>
        <v>0</v>
      </c>
      <c r="AI1231" s="45">
        <f t="shared" si="425"/>
        <v>0</v>
      </c>
      <c r="AJ1231" s="45">
        <f t="shared" si="426"/>
        <v>0</v>
      </c>
      <c r="AK1231" s="45">
        <f t="shared" si="427"/>
        <v>0</v>
      </c>
      <c r="AL1231" s="45">
        <f t="shared" si="428"/>
        <v>0</v>
      </c>
      <c r="AM1231" s="45">
        <f t="shared" si="429"/>
        <v>0</v>
      </c>
      <c r="AN1231" s="45"/>
      <c r="AO1231" s="45"/>
      <c r="AP1231" s="45"/>
      <c r="AQ1231" s="45"/>
      <c r="AR1231" s="45"/>
      <c r="AS1231" s="45"/>
      <c r="AT1231" s="45"/>
      <c r="AU1231" s="45"/>
      <c r="AV1231" s="45"/>
      <c r="AW1231" s="45"/>
      <c r="AX1231" s="45"/>
      <c r="AY1231" s="45"/>
      <c r="AZ1231" s="45"/>
      <c r="BA1231" s="45"/>
      <c r="BB1231" s="45"/>
      <c r="BC1231" s="45"/>
      <c r="BD1231" s="45"/>
      <c r="BE1231" s="45"/>
      <c r="BF1231" s="45"/>
      <c r="BG1231" s="45"/>
      <c r="BH1231" s="45"/>
      <c r="BI1231" s="45"/>
      <c r="BJ1231" s="45"/>
      <c r="BK1231" s="45"/>
    </row>
    <row r="1232" spans="1:63">
      <c r="A1232" s="43"/>
      <c r="B1232" s="43"/>
      <c r="C1232" s="101"/>
      <c r="D1232" s="101"/>
      <c r="E1232" s="101"/>
      <c r="F1232" s="102"/>
      <c r="G1232" s="103"/>
      <c r="H1232" s="102"/>
      <c r="I1232" s="102"/>
      <c r="J1232" s="102"/>
      <c r="K1232" s="102"/>
      <c r="L1232" s="102" t="e">
        <f>IF(J1232="WAT",IF(I1232="PS","Pumped Storage","Hydro"),VLOOKUP(J1232,Instructions!$E$3:$F$42,2,FALSE))</f>
        <v>#N/A</v>
      </c>
      <c r="M1232" s="104"/>
      <c r="N1232" s="104"/>
      <c r="O1232" s="105"/>
      <c r="P1232" s="45"/>
      <c r="Q1232" s="45"/>
      <c r="R1232" s="45">
        <f t="shared" si="410"/>
        <v>0</v>
      </c>
      <c r="S1232" s="45">
        <f t="shared" si="430"/>
        <v>0</v>
      </c>
      <c r="T1232" s="45">
        <f t="shared" si="430"/>
        <v>0</v>
      </c>
      <c r="U1232" s="45">
        <f t="shared" si="411"/>
        <v>0</v>
      </c>
      <c r="V1232" s="45">
        <f t="shared" si="412"/>
        <v>0</v>
      </c>
      <c r="W1232" s="45">
        <f t="shared" si="413"/>
        <v>0</v>
      </c>
      <c r="X1232" s="45">
        <f t="shared" si="414"/>
        <v>0</v>
      </c>
      <c r="Y1232" s="45">
        <f t="shared" si="415"/>
        <v>0</v>
      </c>
      <c r="Z1232" s="45">
        <f t="shared" si="416"/>
        <v>0</v>
      </c>
      <c r="AA1232" s="45">
        <f t="shared" si="417"/>
        <v>0</v>
      </c>
      <c r="AB1232" s="45">
        <f t="shared" si="418"/>
        <v>0</v>
      </c>
      <c r="AC1232" s="45">
        <f t="shared" si="419"/>
        <v>0</v>
      </c>
      <c r="AD1232" s="45">
        <f t="shared" si="420"/>
        <v>0</v>
      </c>
      <c r="AE1232" s="45">
        <f t="shared" si="421"/>
        <v>0</v>
      </c>
      <c r="AF1232" s="45">
        <f t="shared" si="422"/>
        <v>0</v>
      </c>
      <c r="AG1232" s="45">
        <f t="shared" si="423"/>
        <v>0</v>
      </c>
      <c r="AH1232" s="45">
        <f t="shared" si="424"/>
        <v>0</v>
      </c>
      <c r="AI1232" s="45">
        <f t="shared" si="425"/>
        <v>0</v>
      </c>
      <c r="AJ1232" s="45">
        <f t="shared" si="426"/>
        <v>0</v>
      </c>
      <c r="AK1232" s="45">
        <f t="shared" si="427"/>
        <v>0</v>
      </c>
      <c r="AL1232" s="45">
        <f t="shared" si="428"/>
        <v>0</v>
      </c>
      <c r="AM1232" s="45">
        <f t="shared" si="429"/>
        <v>0</v>
      </c>
      <c r="AN1232" s="45"/>
      <c r="AO1232" s="45"/>
      <c r="AP1232" s="45"/>
      <c r="AQ1232" s="45"/>
      <c r="AR1232" s="45"/>
      <c r="AS1232" s="45"/>
      <c r="AT1232" s="45"/>
      <c r="AU1232" s="45"/>
      <c r="AV1232" s="45"/>
      <c r="AW1232" s="45"/>
      <c r="AX1232" s="45"/>
      <c r="AY1232" s="45"/>
      <c r="AZ1232" s="45"/>
      <c r="BA1232" s="45"/>
      <c r="BB1232" s="45"/>
      <c r="BC1232" s="45"/>
      <c r="BD1232" s="45"/>
      <c r="BE1232" s="45"/>
      <c r="BF1232" s="45"/>
      <c r="BG1232" s="45"/>
      <c r="BH1232" s="45"/>
      <c r="BI1232" s="45"/>
      <c r="BJ1232" s="45"/>
      <c r="BK1232" s="45"/>
    </row>
    <row r="1233" spans="1:63">
      <c r="A1233" s="43"/>
      <c r="B1233" s="43"/>
      <c r="C1233" s="101"/>
      <c r="D1233" s="101"/>
      <c r="E1233" s="101"/>
      <c r="F1233" s="102"/>
      <c r="G1233" s="103"/>
      <c r="H1233" s="102"/>
      <c r="I1233" s="102"/>
      <c r="J1233" s="102"/>
      <c r="K1233" s="102"/>
      <c r="L1233" s="102" t="e">
        <f>IF(J1233="WAT",IF(I1233="PS","Pumped Storage","Hydro"),VLOOKUP(J1233,Instructions!$E$3:$F$42,2,FALSE))</f>
        <v>#N/A</v>
      </c>
      <c r="M1233" s="104"/>
      <c r="N1233" s="104"/>
      <c r="O1233" s="105"/>
      <c r="P1233" s="45"/>
      <c r="Q1233" s="45"/>
      <c r="R1233" s="45">
        <f t="shared" si="410"/>
        <v>0</v>
      </c>
      <c r="S1233" s="45">
        <f t="shared" si="430"/>
        <v>0</v>
      </c>
      <c r="T1233" s="45">
        <f t="shared" si="430"/>
        <v>0</v>
      </c>
      <c r="U1233" s="45">
        <f t="shared" si="411"/>
        <v>0</v>
      </c>
      <c r="V1233" s="45">
        <f t="shared" si="412"/>
        <v>0</v>
      </c>
      <c r="W1233" s="45">
        <f t="shared" si="413"/>
        <v>0</v>
      </c>
      <c r="X1233" s="45">
        <f t="shared" si="414"/>
        <v>0</v>
      </c>
      <c r="Y1233" s="45">
        <f t="shared" si="415"/>
        <v>0</v>
      </c>
      <c r="Z1233" s="45">
        <f t="shared" si="416"/>
        <v>0</v>
      </c>
      <c r="AA1233" s="45">
        <f t="shared" si="417"/>
        <v>0</v>
      </c>
      <c r="AB1233" s="45">
        <f t="shared" si="418"/>
        <v>0</v>
      </c>
      <c r="AC1233" s="45">
        <f t="shared" si="419"/>
        <v>0</v>
      </c>
      <c r="AD1233" s="45">
        <f t="shared" si="420"/>
        <v>0</v>
      </c>
      <c r="AE1233" s="45">
        <f t="shared" si="421"/>
        <v>0</v>
      </c>
      <c r="AF1233" s="45">
        <f t="shared" si="422"/>
        <v>0</v>
      </c>
      <c r="AG1233" s="45">
        <f t="shared" si="423"/>
        <v>0</v>
      </c>
      <c r="AH1233" s="45">
        <f t="shared" si="424"/>
        <v>0</v>
      </c>
      <c r="AI1233" s="45">
        <f t="shared" si="425"/>
        <v>0</v>
      </c>
      <c r="AJ1233" s="45">
        <f t="shared" si="426"/>
        <v>0</v>
      </c>
      <c r="AK1233" s="45">
        <f t="shared" si="427"/>
        <v>0</v>
      </c>
      <c r="AL1233" s="45">
        <f t="shared" si="428"/>
        <v>0</v>
      </c>
      <c r="AM1233" s="45">
        <f t="shared" si="429"/>
        <v>0</v>
      </c>
      <c r="AN1233" s="45"/>
      <c r="AO1233" s="45"/>
      <c r="AP1233" s="45"/>
      <c r="AQ1233" s="45"/>
      <c r="AR1233" s="45"/>
      <c r="AS1233" s="45"/>
      <c r="AT1233" s="45"/>
      <c r="AU1233" s="45"/>
      <c r="AV1233" s="45"/>
      <c r="AW1233" s="45"/>
      <c r="AX1233" s="45"/>
      <c r="AY1233" s="45"/>
      <c r="AZ1233" s="45"/>
      <c r="BA1233" s="45"/>
      <c r="BB1233" s="45"/>
      <c r="BC1233" s="45"/>
      <c r="BD1233" s="45"/>
      <c r="BE1233" s="45"/>
      <c r="BF1233" s="45"/>
      <c r="BG1233" s="45"/>
      <c r="BH1233" s="45"/>
      <c r="BI1233" s="45"/>
      <c r="BJ1233" s="45"/>
      <c r="BK1233" s="45"/>
    </row>
    <row r="1234" spans="1:63">
      <c r="A1234" s="43"/>
      <c r="B1234" s="43"/>
      <c r="C1234" s="101"/>
      <c r="D1234" s="101"/>
      <c r="E1234" s="101"/>
      <c r="F1234" s="102"/>
      <c r="G1234" s="103"/>
      <c r="H1234" s="102"/>
      <c r="I1234" s="102"/>
      <c r="J1234" s="102"/>
      <c r="K1234" s="102"/>
      <c r="L1234" s="102" t="e">
        <f>IF(J1234="WAT",IF(I1234="PS","Pumped Storage","Hydro"),VLOOKUP(J1234,Instructions!$E$3:$F$42,2,FALSE))</f>
        <v>#N/A</v>
      </c>
      <c r="M1234" s="104"/>
      <c r="N1234" s="104"/>
      <c r="O1234" s="105"/>
      <c r="P1234" s="45"/>
      <c r="Q1234" s="45"/>
      <c r="R1234" s="45">
        <f t="shared" si="410"/>
        <v>0</v>
      </c>
      <c r="S1234" s="45">
        <f t="shared" si="430"/>
        <v>0</v>
      </c>
      <c r="T1234" s="45">
        <f t="shared" si="430"/>
        <v>0</v>
      </c>
      <c r="U1234" s="45">
        <f t="shared" si="411"/>
        <v>0</v>
      </c>
      <c r="V1234" s="45">
        <f t="shared" si="412"/>
        <v>0</v>
      </c>
      <c r="W1234" s="45">
        <f t="shared" si="413"/>
        <v>0</v>
      </c>
      <c r="X1234" s="45">
        <f t="shared" si="414"/>
        <v>0</v>
      </c>
      <c r="Y1234" s="45">
        <f t="shared" si="415"/>
        <v>0</v>
      </c>
      <c r="Z1234" s="45">
        <f t="shared" si="416"/>
        <v>0</v>
      </c>
      <c r="AA1234" s="45">
        <f t="shared" si="417"/>
        <v>0</v>
      </c>
      <c r="AB1234" s="45">
        <f t="shared" si="418"/>
        <v>0</v>
      </c>
      <c r="AC1234" s="45">
        <f t="shared" si="419"/>
        <v>0</v>
      </c>
      <c r="AD1234" s="45">
        <f t="shared" si="420"/>
        <v>0</v>
      </c>
      <c r="AE1234" s="45">
        <f t="shared" si="421"/>
        <v>0</v>
      </c>
      <c r="AF1234" s="45">
        <f t="shared" si="422"/>
        <v>0</v>
      </c>
      <c r="AG1234" s="45">
        <f t="shared" si="423"/>
        <v>0</v>
      </c>
      <c r="AH1234" s="45">
        <f t="shared" si="424"/>
        <v>0</v>
      </c>
      <c r="AI1234" s="45">
        <f t="shared" si="425"/>
        <v>0</v>
      </c>
      <c r="AJ1234" s="45">
        <f t="shared" si="426"/>
        <v>0</v>
      </c>
      <c r="AK1234" s="45">
        <f t="shared" si="427"/>
        <v>0</v>
      </c>
      <c r="AL1234" s="45">
        <f t="shared" si="428"/>
        <v>0</v>
      </c>
      <c r="AM1234" s="45">
        <f t="shared" si="429"/>
        <v>0</v>
      </c>
      <c r="AN1234" s="45"/>
      <c r="AO1234" s="45"/>
      <c r="AP1234" s="45"/>
      <c r="AQ1234" s="45"/>
      <c r="AR1234" s="45"/>
      <c r="AS1234" s="45"/>
      <c r="AT1234" s="45"/>
      <c r="AU1234" s="45"/>
      <c r="AV1234" s="45"/>
      <c r="AW1234" s="45"/>
      <c r="AX1234" s="45"/>
      <c r="AY1234" s="45"/>
      <c r="AZ1234" s="45"/>
      <c r="BA1234" s="45"/>
      <c r="BB1234" s="45"/>
      <c r="BC1234" s="45"/>
      <c r="BD1234" s="45"/>
      <c r="BE1234" s="45"/>
      <c r="BF1234" s="45"/>
      <c r="BG1234" s="45"/>
      <c r="BH1234" s="45"/>
      <c r="BI1234" s="45"/>
      <c r="BJ1234" s="45"/>
      <c r="BK1234" s="45"/>
    </row>
    <row r="1235" spans="1:63">
      <c r="A1235" s="43"/>
      <c r="B1235" s="43"/>
      <c r="C1235" s="101"/>
      <c r="D1235" s="101"/>
      <c r="E1235" s="101"/>
      <c r="F1235" s="102"/>
      <c r="G1235" s="103"/>
      <c r="H1235" s="102"/>
      <c r="I1235" s="102"/>
      <c r="J1235" s="102"/>
      <c r="K1235" s="102"/>
      <c r="L1235" s="102" t="e">
        <f>IF(J1235="WAT",IF(I1235="PS","Pumped Storage","Hydro"),VLOOKUP(J1235,Instructions!$E$3:$F$42,2,FALSE))</f>
        <v>#N/A</v>
      </c>
      <c r="M1235" s="104"/>
      <c r="N1235" s="104"/>
      <c r="O1235" s="105"/>
      <c r="P1235" s="45"/>
      <c r="Q1235" s="45"/>
      <c r="R1235" s="45">
        <f t="shared" si="410"/>
        <v>0</v>
      </c>
      <c r="S1235" s="45">
        <f t="shared" si="430"/>
        <v>0</v>
      </c>
      <c r="T1235" s="45">
        <f t="shared" si="430"/>
        <v>0</v>
      </c>
      <c r="U1235" s="45">
        <f t="shared" si="411"/>
        <v>0</v>
      </c>
      <c r="V1235" s="45">
        <f t="shared" si="412"/>
        <v>0</v>
      </c>
      <c r="W1235" s="45">
        <f t="shared" si="413"/>
        <v>0</v>
      </c>
      <c r="X1235" s="45">
        <f t="shared" si="414"/>
        <v>0</v>
      </c>
      <c r="Y1235" s="45">
        <f t="shared" si="415"/>
        <v>0</v>
      </c>
      <c r="Z1235" s="45">
        <f t="shared" si="416"/>
        <v>0</v>
      </c>
      <c r="AA1235" s="45">
        <f t="shared" si="417"/>
        <v>0</v>
      </c>
      <c r="AB1235" s="45">
        <f t="shared" si="418"/>
        <v>0</v>
      </c>
      <c r="AC1235" s="45">
        <f t="shared" si="419"/>
        <v>0</v>
      </c>
      <c r="AD1235" s="45">
        <f t="shared" si="420"/>
        <v>0</v>
      </c>
      <c r="AE1235" s="45">
        <f t="shared" si="421"/>
        <v>0</v>
      </c>
      <c r="AF1235" s="45">
        <f t="shared" si="422"/>
        <v>0</v>
      </c>
      <c r="AG1235" s="45">
        <f t="shared" si="423"/>
        <v>0</v>
      </c>
      <c r="AH1235" s="45">
        <f t="shared" si="424"/>
        <v>0</v>
      </c>
      <c r="AI1235" s="45">
        <f t="shared" si="425"/>
        <v>0</v>
      </c>
      <c r="AJ1235" s="45">
        <f t="shared" si="426"/>
        <v>0</v>
      </c>
      <c r="AK1235" s="45">
        <f t="shared" si="427"/>
        <v>0</v>
      </c>
      <c r="AL1235" s="45">
        <f t="shared" si="428"/>
        <v>0</v>
      </c>
      <c r="AM1235" s="45">
        <f t="shared" si="429"/>
        <v>0</v>
      </c>
      <c r="AN1235" s="45"/>
      <c r="AO1235" s="45"/>
      <c r="AP1235" s="45"/>
      <c r="AQ1235" s="45"/>
      <c r="AR1235" s="45"/>
      <c r="AS1235" s="45"/>
      <c r="AT1235" s="45"/>
      <c r="AU1235" s="45"/>
      <c r="AV1235" s="45"/>
      <c r="AW1235" s="45"/>
      <c r="AX1235" s="45"/>
      <c r="AY1235" s="45"/>
      <c r="AZ1235" s="45"/>
      <c r="BA1235" s="45"/>
      <c r="BB1235" s="45"/>
      <c r="BC1235" s="45"/>
      <c r="BD1235" s="45"/>
      <c r="BE1235" s="45"/>
      <c r="BF1235" s="45"/>
      <c r="BG1235" s="45"/>
      <c r="BH1235" s="45"/>
      <c r="BI1235" s="45"/>
      <c r="BJ1235" s="45"/>
      <c r="BK1235" s="45"/>
    </row>
    <row r="1236" spans="1:63">
      <c r="A1236" s="43"/>
      <c r="B1236" s="43"/>
      <c r="C1236" s="101"/>
      <c r="D1236" s="101"/>
      <c r="E1236" s="101"/>
      <c r="F1236" s="102"/>
      <c r="G1236" s="103"/>
      <c r="H1236" s="102"/>
      <c r="I1236" s="102"/>
      <c r="J1236" s="102"/>
      <c r="K1236" s="102"/>
      <c r="L1236" s="102" t="e">
        <f>IF(J1236="WAT",IF(I1236="PS","Pumped Storage","Hydro"),VLOOKUP(J1236,Instructions!$E$3:$F$42,2,FALSE))</f>
        <v>#N/A</v>
      </c>
      <c r="M1236" s="104"/>
      <c r="N1236" s="104"/>
      <c r="O1236" s="105"/>
      <c r="P1236" s="45"/>
      <c r="Q1236" s="45"/>
      <c r="R1236" s="45">
        <f t="shared" si="410"/>
        <v>0</v>
      </c>
      <c r="S1236" s="45">
        <f t="shared" si="430"/>
        <v>0</v>
      </c>
      <c r="T1236" s="45">
        <f t="shared" si="430"/>
        <v>0</v>
      </c>
      <c r="U1236" s="45">
        <f t="shared" si="411"/>
        <v>0</v>
      </c>
      <c r="V1236" s="45">
        <f t="shared" si="412"/>
        <v>0</v>
      </c>
      <c r="W1236" s="45">
        <f t="shared" si="413"/>
        <v>0</v>
      </c>
      <c r="X1236" s="45">
        <f t="shared" si="414"/>
        <v>0</v>
      </c>
      <c r="Y1236" s="45">
        <f t="shared" si="415"/>
        <v>0</v>
      </c>
      <c r="Z1236" s="45">
        <f t="shared" si="416"/>
        <v>0</v>
      </c>
      <c r="AA1236" s="45">
        <f t="shared" si="417"/>
        <v>0</v>
      </c>
      <c r="AB1236" s="45">
        <f t="shared" si="418"/>
        <v>0</v>
      </c>
      <c r="AC1236" s="45">
        <f t="shared" si="419"/>
        <v>0</v>
      </c>
      <c r="AD1236" s="45">
        <f t="shared" si="420"/>
        <v>0</v>
      </c>
      <c r="AE1236" s="45">
        <f t="shared" si="421"/>
        <v>0</v>
      </c>
      <c r="AF1236" s="45">
        <f t="shared" si="422"/>
        <v>0</v>
      </c>
      <c r="AG1236" s="45">
        <f t="shared" si="423"/>
        <v>0</v>
      </c>
      <c r="AH1236" s="45">
        <f t="shared" si="424"/>
        <v>0</v>
      </c>
      <c r="AI1236" s="45">
        <f t="shared" si="425"/>
        <v>0</v>
      </c>
      <c r="AJ1236" s="45">
        <f t="shared" si="426"/>
        <v>0</v>
      </c>
      <c r="AK1236" s="45">
        <f t="shared" si="427"/>
        <v>0</v>
      </c>
      <c r="AL1236" s="45">
        <f t="shared" si="428"/>
        <v>0</v>
      </c>
      <c r="AM1236" s="45">
        <f t="shared" si="429"/>
        <v>0</v>
      </c>
      <c r="AN1236" s="45"/>
      <c r="AO1236" s="45"/>
      <c r="AP1236" s="45"/>
      <c r="AQ1236" s="45"/>
      <c r="AR1236" s="45"/>
      <c r="AS1236" s="45"/>
      <c r="AT1236" s="45"/>
      <c r="AU1236" s="45"/>
      <c r="AV1236" s="45"/>
      <c r="AW1236" s="45"/>
      <c r="AX1236" s="45"/>
      <c r="AY1236" s="45"/>
      <c r="AZ1236" s="45"/>
      <c r="BA1236" s="45"/>
      <c r="BB1236" s="45"/>
      <c r="BC1236" s="45"/>
      <c r="BD1236" s="45"/>
      <c r="BE1236" s="45"/>
      <c r="BF1236" s="45"/>
      <c r="BG1236" s="45"/>
      <c r="BH1236" s="45"/>
      <c r="BI1236" s="45"/>
      <c r="BJ1236" s="45"/>
      <c r="BK1236" s="45"/>
    </row>
    <row r="1237" spans="1:63">
      <c r="A1237" s="43"/>
      <c r="B1237" s="43"/>
      <c r="C1237" s="101"/>
      <c r="D1237" s="101"/>
      <c r="E1237" s="101"/>
      <c r="F1237" s="102"/>
      <c r="G1237" s="103"/>
      <c r="H1237" s="102"/>
      <c r="I1237" s="102"/>
      <c r="J1237" s="102"/>
      <c r="K1237" s="102"/>
      <c r="L1237" s="102" t="e">
        <f>IF(J1237="WAT",IF(I1237="PS","Pumped Storage","Hydro"),VLOOKUP(J1237,Instructions!$E$3:$F$42,2,FALSE))</f>
        <v>#N/A</v>
      </c>
      <c r="M1237" s="104"/>
      <c r="N1237" s="104"/>
      <c r="O1237" s="105"/>
      <c r="P1237" s="45"/>
      <c r="Q1237" s="45"/>
      <c r="R1237" s="45">
        <f t="shared" si="410"/>
        <v>0</v>
      </c>
      <c r="S1237" s="45">
        <f t="shared" si="430"/>
        <v>0</v>
      </c>
      <c r="T1237" s="45">
        <f t="shared" si="430"/>
        <v>0</v>
      </c>
      <c r="U1237" s="45">
        <f t="shared" si="411"/>
        <v>0</v>
      </c>
      <c r="V1237" s="45">
        <f t="shared" si="412"/>
        <v>0</v>
      </c>
      <c r="W1237" s="45">
        <f t="shared" si="413"/>
        <v>0</v>
      </c>
      <c r="X1237" s="45">
        <f t="shared" si="414"/>
        <v>0</v>
      </c>
      <c r="Y1237" s="45">
        <f t="shared" si="415"/>
        <v>0</v>
      </c>
      <c r="Z1237" s="45">
        <f t="shared" si="416"/>
        <v>0</v>
      </c>
      <c r="AA1237" s="45">
        <f t="shared" si="417"/>
        <v>0</v>
      </c>
      <c r="AB1237" s="45">
        <f t="shared" si="418"/>
        <v>0</v>
      </c>
      <c r="AC1237" s="45">
        <f t="shared" si="419"/>
        <v>0</v>
      </c>
      <c r="AD1237" s="45">
        <f t="shared" si="420"/>
        <v>0</v>
      </c>
      <c r="AE1237" s="45">
        <f t="shared" si="421"/>
        <v>0</v>
      </c>
      <c r="AF1237" s="45">
        <f t="shared" si="422"/>
        <v>0</v>
      </c>
      <c r="AG1237" s="45">
        <f t="shared" si="423"/>
        <v>0</v>
      </c>
      <c r="AH1237" s="45">
        <f t="shared" si="424"/>
        <v>0</v>
      </c>
      <c r="AI1237" s="45">
        <f t="shared" si="425"/>
        <v>0</v>
      </c>
      <c r="AJ1237" s="45">
        <f t="shared" si="426"/>
        <v>0</v>
      </c>
      <c r="AK1237" s="45">
        <f t="shared" si="427"/>
        <v>0</v>
      </c>
      <c r="AL1237" s="45">
        <f t="shared" si="428"/>
        <v>0</v>
      </c>
      <c r="AM1237" s="45">
        <f t="shared" si="429"/>
        <v>0</v>
      </c>
      <c r="AN1237" s="45"/>
      <c r="AO1237" s="45"/>
      <c r="AP1237" s="45"/>
      <c r="AQ1237" s="45"/>
      <c r="AR1237" s="45"/>
      <c r="AS1237" s="45"/>
      <c r="AT1237" s="45"/>
      <c r="AU1237" s="45"/>
      <c r="AV1237" s="45"/>
      <c r="AW1237" s="45"/>
      <c r="AX1237" s="45"/>
      <c r="AY1237" s="45"/>
      <c r="AZ1237" s="45"/>
      <c r="BA1237" s="45"/>
      <c r="BB1237" s="45"/>
      <c r="BC1237" s="45"/>
      <c r="BD1237" s="45"/>
      <c r="BE1237" s="45"/>
      <c r="BF1237" s="45"/>
      <c r="BG1237" s="45"/>
      <c r="BH1237" s="45"/>
      <c r="BI1237" s="45"/>
      <c r="BJ1237" s="45"/>
      <c r="BK1237" s="45"/>
    </row>
    <row r="1238" spans="1:63">
      <c r="A1238" s="43"/>
      <c r="B1238" s="43"/>
      <c r="C1238" s="101"/>
      <c r="D1238" s="101"/>
      <c r="E1238" s="101"/>
      <c r="F1238" s="102"/>
      <c r="G1238" s="103"/>
      <c r="H1238" s="102"/>
      <c r="I1238" s="102"/>
      <c r="J1238" s="102"/>
      <c r="K1238" s="102"/>
      <c r="L1238" s="102" t="e">
        <f>IF(J1238="WAT",IF(I1238="PS","Pumped Storage","Hydro"),VLOOKUP(J1238,Instructions!$E$3:$F$42,2,FALSE))</f>
        <v>#N/A</v>
      </c>
      <c r="M1238" s="104"/>
      <c r="N1238" s="104"/>
      <c r="O1238" s="105"/>
      <c r="P1238" s="45"/>
      <c r="Q1238" s="45"/>
      <c r="R1238" s="45">
        <f t="shared" si="410"/>
        <v>0</v>
      </c>
      <c r="S1238" s="45">
        <f t="shared" si="430"/>
        <v>0</v>
      </c>
      <c r="T1238" s="45">
        <f t="shared" si="430"/>
        <v>0</v>
      </c>
      <c r="U1238" s="45">
        <f t="shared" si="411"/>
        <v>0</v>
      </c>
      <c r="V1238" s="45">
        <f t="shared" si="412"/>
        <v>0</v>
      </c>
      <c r="W1238" s="45">
        <f t="shared" si="413"/>
        <v>0</v>
      </c>
      <c r="X1238" s="45">
        <f t="shared" si="414"/>
        <v>0</v>
      </c>
      <c r="Y1238" s="45">
        <f t="shared" si="415"/>
        <v>0</v>
      </c>
      <c r="Z1238" s="45">
        <f t="shared" si="416"/>
        <v>0</v>
      </c>
      <c r="AA1238" s="45">
        <f t="shared" si="417"/>
        <v>0</v>
      </c>
      <c r="AB1238" s="45">
        <f t="shared" si="418"/>
        <v>0</v>
      </c>
      <c r="AC1238" s="45">
        <f t="shared" si="419"/>
        <v>0</v>
      </c>
      <c r="AD1238" s="45">
        <f t="shared" si="420"/>
        <v>0</v>
      </c>
      <c r="AE1238" s="45">
        <f t="shared" si="421"/>
        <v>0</v>
      </c>
      <c r="AF1238" s="45">
        <f t="shared" si="422"/>
        <v>0</v>
      </c>
      <c r="AG1238" s="45">
        <f t="shared" si="423"/>
        <v>0</v>
      </c>
      <c r="AH1238" s="45">
        <f t="shared" si="424"/>
        <v>0</v>
      </c>
      <c r="AI1238" s="45">
        <f t="shared" si="425"/>
        <v>0</v>
      </c>
      <c r="AJ1238" s="45">
        <f t="shared" si="426"/>
        <v>0</v>
      </c>
      <c r="AK1238" s="45">
        <f t="shared" si="427"/>
        <v>0</v>
      </c>
      <c r="AL1238" s="45">
        <f t="shared" si="428"/>
        <v>0</v>
      </c>
      <c r="AM1238" s="45">
        <f t="shared" si="429"/>
        <v>0</v>
      </c>
      <c r="AN1238" s="45"/>
      <c r="AO1238" s="45"/>
      <c r="AP1238" s="45"/>
      <c r="AQ1238" s="45"/>
      <c r="AR1238" s="45"/>
      <c r="AS1238" s="45"/>
      <c r="AT1238" s="45"/>
      <c r="AU1238" s="45"/>
      <c r="AV1238" s="45"/>
      <c r="AW1238" s="45"/>
      <c r="AX1238" s="45"/>
      <c r="AY1238" s="45"/>
      <c r="AZ1238" s="45"/>
      <c r="BA1238" s="45"/>
      <c r="BB1238" s="45"/>
      <c r="BC1238" s="45"/>
      <c r="BD1238" s="45"/>
      <c r="BE1238" s="45"/>
      <c r="BF1238" s="45"/>
      <c r="BG1238" s="45"/>
      <c r="BH1238" s="45"/>
      <c r="BI1238" s="45"/>
      <c r="BJ1238" s="45"/>
      <c r="BK1238" s="45"/>
    </row>
    <row r="1239" spans="1:63">
      <c r="A1239" s="43"/>
      <c r="B1239" s="43"/>
      <c r="C1239" s="101"/>
      <c r="D1239" s="101"/>
      <c r="E1239" s="101"/>
      <c r="F1239" s="102"/>
      <c r="G1239" s="103"/>
      <c r="H1239" s="102"/>
      <c r="I1239" s="102"/>
      <c r="J1239" s="102"/>
      <c r="K1239" s="102"/>
      <c r="L1239" s="102" t="e">
        <f>IF(J1239="WAT",IF(I1239="PS","Pumped Storage","Hydro"),VLOOKUP(J1239,Instructions!$E$3:$F$42,2,FALSE))</f>
        <v>#N/A</v>
      </c>
      <c r="M1239" s="104"/>
      <c r="N1239" s="104"/>
      <c r="O1239" s="105"/>
      <c r="P1239" s="45"/>
      <c r="Q1239" s="45"/>
      <c r="R1239" s="45">
        <f t="shared" si="410"/>
        <v>0</v>
      </c>
      <c r="S1239" s="45">
        <f t="shared" si="430"/>
        <v>0</v>
      </c>
      <c r="T1239" s="45">
        <f t="shared" si="430"/>
        <v>0</v>
      </c>
      <c r="U1239" s="45">
        <f t="shared" si="411"/>
        <v>0</v>
      </c>
      <c r="V1239" s="45">
        <f t="shared" si="412"/>
        <v>0</v>
      </c>
      <c r="W1239" s="45">
        <f t="shared" si="413"/>
        <v>0</v>
      </c>
      <c r="X1239" s="45">
        <f t="shared" si="414"/>
        <v>0</v>
      </c>
      <c r="Y1239" s="45">
        <f t="shared" si="415"/>
        <v>0</v>
      </c>
      <c r="Z1239" s="45">
        <f t="shared" si="416"/>
        <v>0</v>
      </c>
      <c r="AA1239" s="45">
        <f t="shared" si="417"/>
        <v>0</v>
      </c>
      <c r="AB1239" s="45">
        <f t="shared" si="418"/>
        <v>0</v>
      </c>
      <c r="AC1239" s="45">
        <f t="shared" si="419"/>
        <v>0</v>
      </c>
      <c r="AD1239" s="45">
        <f t="shared" si="420"/>
        <v>0</v>
      </c>
      <c r="AE1239" s="45">
        <f t="shared" si="421"/>
        <v>0</v>
      </c>
      <c r="AF1239" s="45">
        <f t="shared" si="422"/>
        <v>0</v>
      </c>
      <c r="AG1239" s="45">
        <f t="shared" si="423"/>
        <v>0</v>
      </c>
      <c r="AH1239" s="45">
        <f t="shared" si="424"/>
        <v>0</v>
      </c>
      <c r="AI1239" s="45">
        <f t="shared" si="425"/>
        <v>0</v>
      </c>
      <c r="AJ1239" s="45">
        <f t="shared" si="426"/>
        <v>0</v>
      </c>
      <c r="AK1239" s="45">
        <f t="shared" si="427"/>
        <v>0</v>
      </c>
      <c r="AL1239" s="45">
        <f t="shared" si="428"/>
        <v>0</v>
      </c>
      <c r="AM1239" s="45">
        <f t="shared" si="429"/>
        <v>0</v>
      </c>
      <c r="AN1239" s="45"/>
      <c r="AO1239" s="45"/>
      <c r="AP1239" s="45"/>
      <c r="AQ1239" s="45"/>
      <c r="AR1239" s="45"/>
      <c r="AS1239" s="45"/>
      <c r="AT1239" s="45"/>
      <c r="AU1239" s="45"/>
      <c r="AV1239" s="45"/>
      <c r="AW1239" s="45"/>
      <c r="AX1239" s="45"/>
      <c r="AY1239" s="45"/>
      <c r="AZ1239" s="45"/>
      <c r="BA1239" s="45"/>
      <c r="BB1239" s="45"/>
      <c r="BC1239" s="45"/>
      <c r="BD1239" s="45"/>
      <c r="BE1239" s="45"/>
      <c r="BF1239" s="45"/>
      <c r="BG1239" s="45"/>
      <c r="BH1239" s="45"/>
      <c r="BI1239" s="45"/>
      <c r="BJ1239" s="45"/>
      <c r="BK1239" s="45"/>
    </row>
    <row r="1240" spans="1:63">
      <c r="A1240" s="43"/>
      <c r="B1240" s="43"/>
      <c r="C1240" s="101"/>
      <c r="D1240" s="101"/>
      <c r="E1240" s="101"/>
      <c r="F1240" s="102"/>
      <c r="G1240" s="103"/>
      <c r="H1240" s="102"/>
      <c r="I1240" s="102"/>
      <c r="J1240" s="102"/>
      <c r="K1240" s="102"/>
      <c r="L1240" s="102" t="e">
        <f>IF(J1240="WAT",IF(I1240="PS","Pumped Storage","Hydro"),VLOOKUP(J1240,Instructions!$E$3:$F$42,2,FALSE))</f>
        <v>#N/A</v>
      </c>
      <c r="M1240" s="104"/>
      <c r="N1240" s="104"/>
      <c r="O1240" s="105"/>
      <c r="P1240" s="45"/>
      <c r="Q1240" s="45"/>
      <c r="R1240" s="45">
        <f t="shared" si="410"/>
        <v>0</v>
      </c>
      <c r="S1240" s="45">
        <f t="shared" si="430"/>
        <v>0</v>
      </c>
      <c r="T1240" s="45">
        <f t="shared" si="430"/>
        <v>0</v>
      </c>
      <c r="U1240" s="45">
        <f t="shared" si="411"/>
        <v>0</v>
      </c>
      <c r="V1240" s="45">
        <f t="shared" si="412"/>
        <v>0</v>
      </c>
      <c r="W1240" s="45">
        <f t="shared" si="413"/>
        <v>0</v>
      </c>
      <c r="X1240" s="45">
        <f t="shared" si="414"/>
        <v>0</v>
      </c>
      <c r="Y1240" s="45">
        <f t="shared" si="415"/>
        <v>0</v>
      </c>
      <c r="Z1240" s="45">
        <f t="shared" si="416"/>
        <v>0</v>
      </c>
      <c r="AA1240" s="45">
        <f t="shared" si="417"/>
        <v>0</v>
      </c>
      <c r="AB1240" s="45">
        <f t="shared" si="418"/>
        <v>0</v>
      </c>
      <c r="AC1240" s="45">
        <f t="shared" si="419"/>
        <v>0</v>
      </c>
      <c r="AD1240" s="45">
        <f t="shared" si="420"/>
        <v>0</v>
      </c>
      <c r="AE1240" s="45">
        <f t="shared" si="421"/>
        <v>0</v>
      </c>
      <c r="AF1240" s="45">
        <f t="shared" si="422"/>
        <v>0</v>
      </c>
      <c r="AG1240" s="45">
        <f t="shared" si="423"/>
        <v>0</v>
      </c>
      <c r="AH1240" s="45">
        <f t="shared" si="424"/>
        <v>0</v>
      </c>
      <c r="AI1240" s="45">
        <f t="shared" si="425"/>
        <v>0</v>
      </c>
      <c r="AJ1240" s="45">
        <f t="shared" si="426"/>
        <v>0</v>
      </c>
      <c r="AK1240" s="45">
        <f t="shared" si="427"/>
        <v>0</v>
      </c>
      <c r="AL1240" s="45">
        <f t="shared" si="428"/>
        <v>0</v>
      </c>
      <c r="AM1240" s="45">
        <f t="shared" si="429"/>
        <v>0</v>
      </c>
      <c r="AN1240" s="45"/>
      <c r="AO1240" s="45"/>
      <c r="AP1240" s="45"/>
      <c r="AQ1240" s="45"/>
      <c r="AR1240" s="45"/>
      <c r="AS1240" s="45"/>
      <c r="AT1240" s="45"/>
      <c r="AU1240" s="45"/>
      <c r="AV1240" s="45"/>
      <c r="AW1240" s="45"/>
      <c r="AX1240" s="45"/>
      <c r="AY1240" s="45"/>
      <c r="AZ1240" s="45"/>
      <c r="BA1240" s="45"/>
      <c r="BB1240" s="45"/>
      <c r="BC1240" s="45"/>
      <c r="BD1240" s="45"/>
      <c r="BE1240" s="45"/>
      <c r="BF1240" s="45"/>
      <c r="BG1240" s="45"/>
      <c r="BH1240" s="45"/>
      <c r="BI1240" s="45"/>
      <c r="BJ1240" s="45"/>
      <c r="BK1240" s="45"/>
    </row>
    <row r="1241" spans="1:63">
      <c r="A1241" s="43"/>
      <c r="B1241" s="43"/>
      <c r="C1241" s="101"/>
      <c r="D1241" s="101"/>
      <c r="E1241" s="101"/>
      <c r="F1241" s="102"/>
      <c r="G1241" s="103"/>
      <c r="H1241" s="102"/>
      <c r="I1241" s="102"/>
      <c r="J1241" s="102"/>
      <c r="K1241" s="102"/>
      <c r="L1241" s="102" t="e">
        <f>IF(J1241="WAT",IF(I1241="PS","Pumped Storage","Hydro"),VLOOKUP(J1241,Instructions!$E$3:$F$42,2,FALSE))</f>
        <v>#N/A</v>
      </c>
      <c r="M1241" s="104"/>
      <c r="N1241" s="104"/>
      <c r="O1241" s="105"/>
      <c r="P1241" s="45"/>
      <c r="Q1241" s="45"/>
      <c r="R1241" s="45">
        <f t="shared" si="410"/>
        <v>0</v>
      </c>
      <c r="S1241" s="45">
        <f t="shared" si="430"/>
        <v>0</v>
      </c>
      <c r="T1241" s="45">
        <f t="shared" si="430"/>
        <v>0</v>
      </c>
      <c r="U1241" s="45">
        <f t="shared" si="411"/>
        <v>0</v>
      </c>
      <c r="V1241" s="45">
        <f t="shared" si="412"/>
        <v>0</v>
      </c>
      <c r="W1241" s="45">
        <f t="shared" si="413"/>
        <v>0</v>
      </c>
      <c r="X1241" s="45">
        <f t="shared" si="414"/>
        <v>0</v>
      </c>
      <c r="Y1241" s="45">
        <f t="shared" si="415"/>
        <v>0</v>
      </c>
      <c r="Z1241" s="45">
        <f t="shared" si="416"/>
        <v>0</v>
      </c>
      <c r="AA1241" s="45">
        <f t="shared" si="417"/>
        <v>0</v>
      </c>
      <c r="AB1241" s="45">
        <f t="shared" si="418"/>
        <v>0</v>
      </c>
      <c r="AC1241" s="45">
        <f t="shared" si="419"/>
        <v>0</v>
      </c>
      <c r="AD1241" s="45">
        <f t="shared" si="420"/>
        <v>0</v>
      </c>
      <c r="AE1241" s="45">
        <f t="shared" si="421"/>
        <v>0</v>
      </c>
      <c r="AF1241" s="45">
        <f t="shared" si="422"/>
        <v>0</v>
      </c>
      <c r="AG1241" s="45">
        <f t="shared" si="423"/>
        <v>0</v>
      </c>
      <c r="AH1241" s="45">
        <f t="shared" si="424"/>
        <v>0</v>
      </c>
      <c r="AI1241" s="45">
        <f t="shared" si="425"/>
        <v>0</v>
      </c>
      <c r="AJ1241" s="45">
        <f t="shared" si="426"/>
        <v>0</v>
      </c>
      <c r="AK1241" s="45">
        <f t="shared" si="427"/>
        <v>0</v>
      </c>
      <c r="AL1241" s="45">
        <f t="shared" si="428"/>
        <v>0</v>
      </c>
      <c r="AM1241" s="45">
        <f t="shared" si="429"/>
        <v>0</v>
      </c>
      <c r="AN1241" s="45"/>
      <c r="AO1241" s="45"/>
      <c r="AP1241" s="45"/>
      <c r="AQ1241" s="45"/>
      <c r="AR1241" s="45"/>
      <c r="AS1241" s="45"/>
      <c r="AT1241" s="45"/>
      <c r="AU1241" s="45"/>
      <c r="AV1241" s="45"/>
      <c r="AW1241" s="45"/>
      <c r="AX1241" s="45"/>
      <c r="AY1241" s="45"/>
      <c r="AZ1241" s="45"/>
      <c r="BA1241" s="45"/>
      <c r="BB1241" s="45"/>
      <c r="BC1241" s="45"/>
      <c r="BD1241" s="45"/>
      <c r="BE1241" s="45"/>
      <c r="BF1241" s="45"/>
      <c r="BG1241" s="45"/>
      <c r="BH1241" s="45"/>
      <c r="BI1241" s="45"/>
      <c r="BJ1241" s="45"/>
      <c r="BK1241" s="45"/>
    </row>
    <row r="1242" spans="1:63">
      <c r="A1242" s="43"/>
      <c r="B1242" s="43"/>
      <c r="C1242" s="101"/>
      <c r="D1242" s="101"/>
      <c r="E1242" s="101"/>
      <c r="F1242" s="102"/>
      <c r="G1242" s="103"/>
      <c r="H1242" s="102"/>
      <c r="I1242" s="102"/>
      <c r="J1242" s="102"/>
      <c r="K1242" s="102"/>
      <c r="L1242" s="102" t="e">
        <f>IF(J1242="WAT",IF(I1242="PS","Pumped Storage","Hydro"),VLOOKUP(J1242,Instructions!$E$3:$F$42,2,FALSE))</f>
        <v>#N/A</v>
      </c>
      <c r="M1242" s="104"/>
      <c r="N1242" s="104"/>
      <c r="O1242" s="105"/>
      <c r="P1242" s="45"/>
      <c r="Q1242" s="45"/>
      <c r="R1242" s="45">
        <f t="shared" si="410"/>
        <v>0</v>
      </c>
      <c r="S1242" s="45">
        <f t="shared" si="430"/>
        <v>0</v>
      </c>
      <c r="T1242" s="45">
        <f t="shared" si="430"/>
        <v>0</v>
      </c>
      <c r="U1242" s="45">
        <f t="shared" si="411"/>
        <v>0</v>
      </c>
      <c r="V1242" s="45">
        <f t="shared" si="412"/>
        <v>0</v>
      </c>
      <c r="W1242" s="45">
        <f t="shared" si="413"/>
        <v>0</v>
      </c>
      <c r="X1242" s="45">
        <f t="shared" si="414"/>
        <v>0</v>
      </c>
      <c r="Y1242" s="45">
        <f t="shared" si="415"/>
        <v>0</v>
      </c>
      <c r="Z1242" s="45">
        <f t="shared" si="416"/>
        <v>0</v>
      </c>
      <c r="AA1242" s="45">
        <f t="shared" si="417"/>
        <v>0</v>
      </c>
      <c r="AB1242" s="45">
        <f t="shared" si="418"/>
        <v>0</v>
      </c>
      <c r="AC1242" s="45">
        <f t="shared" si="419"/>
        <v>0</v>
      </c>
      <c r="AD1242" s="45">
        <f t="shared" si="420"/>
        <v>0</v>
      </c>
      <c r="AE1242" s="45">
        <f t="shared" si="421"/>
        <v>0</v>
      </c>
      <c r="AF1242" s="45">
        <f t="shared" si="422"/>
        <v>0</v>
      </c>
      <c r="AG1242" s="45">
        <f t="shared" si="423"/>
        <v>0</v>
      </c>
      <c r="AH1242" s="45">
        <f t="shared" si="424"/>
        <v>0</v>
      </c>
      <c r="AI1242" s="45">
        <f t="shared" si="425"/>
        <v>0</v>
      </c>
      <c r="AJ1242" s="45">
        <f t="shared" si="426"/>
        <v>0</v>
      </c>
      <c r="AK1242" s="45">
        <f t="shared" si="427"/>
        <v>0</v>
      </c>
      <c r="AL1242" s="45">
        <f t="shared" si="428"/>
        <v>0</v>
      </c>
      <c r="AM1242" s="45">
        <f t="shared" si="429"/>
        <v>0</v>
      </c>
      <c r="AN1242" s="45"/>
      <c r="AO1242" s="45"/>
      <c r="AP1242" s="45"/>
      <c r="AQ1242" s="45"/>
      <c r="AR1242" s="45"/>
      <c r="AS1242" s="45"/>
      <c r="AT1242" s="45"/>
      <c r="AU1242" s="45"/>
      <c r="AV1242" s="45"/>
      <c r="AW1242" s="45"/>
      <c r="AX1242" s="45"/>
      <c r="AY1242" s="45"/>
      <c r="AZ1242" s="45"/>
      <c r="BA1242" s="45"/>
      <c r="BB1242" s="45"/>
      <c r="BC1242" s="45"/>
      <c r="BD1242" s="45"/>
      <c r="BE1242" s="45"/>
      <c r="BF1242" s="45"/>
      <c r="BG1242" s="45"/>
      <c r="BH1242" s="45"/>
      <c r="BI1242" s="45"/>
      <c r="BJ1242" s="45"/>
      <c r="BK1242" s="45"/>
    </row>
    <row r="1243" spans="1:63">
      <c r="A1243" s="43"/>
      <c r="B1243" s="43"/>
      <c r="C1243" s="101"/>
      <c r="D1243" s="101"/>
      <c r="E1243" s="101"/>
      <c r="F1243" s="102"/>
      <c r="G1243" s="103"/>
      <c r="H1243" s="102"/>
      <c r="I1243" s="102"/>
      <c r="J1243" s="102"/>
      <c r="K1243" s="102"/>
      <c r="L1243" s="102" t="e">
        <f>IF(J1243="WAT",IF(I1243="PS","Pumped Storage","Hydro"),VLOOKUP(J1243,Instructions!$E$3:$F$42,2,FALSE))</f>
        <v>#N/A</v>
      </c>
      <c r="M1243" s="104"/>
      <c r="N1243" s="104"/>
      <c r="O1243" s="105"/>
      <c r="P1243" s="45"/>
      <c r="Q1243" s="45"/>
      <c r="R1243" s="45">
        <f t="shared" si="410"/>
        <v>0</v>
      </c>
      <c r="S1243" s="45">
        <f t="shared" ref="S1243:T1262" si="431">R1243</f>
        <v>0</v>
      </c>
      <c r="T1243" s="45">
        <f t="shared" si="431"/>
        <v>0</v>
      </c>
      <c r="U1243" s="45">
        <f t="shared" si="411"/>
        <v>0</v>
      </c>
      <c r="V1243" s="45">
        <f t="shared" si="412"/>
        <v>0</v>
      </c>
      <c r="W1243" s="45">
        <f t="shared" si="413"/>
        <v>0</v>
      </c>
      <c r="X1243" s="45">
        <f t="shared" si="414"/>
        <v>0</v>
      </c>
      <c r="Y1243" s="45">
        <f t="shared" si="415"/>
        <v>0</v>
      </c>
      <c r="Z1243" s="45">
        <f t="shared" si="416"/>
        <v>0</v>
      </c>
      <c r="AA1243" s="45">
        <f t="shared" si="417"/>
        <v>0</v>
      </c>
      <c r="AB1243" s="45">
        <f t="shared" si="418"/>
        <v>0</v>
      </c>
      <c r="AC1243" s="45">
        <f t="shared" si="419"/>
        <v>0</v>
      </c>
      <c r="AD1243" s="45">
        <f t="shared" si="420"/>
        <v>0</v>
      </c>
      <c r="AE1243" s="45">
        <f t="shared" si="421"/>
        <v>0</v>
      </c>
      <c r="AF1243" s="45">
        <f t="shared" si="422"/>
        <v>0</v>
      </c>
      <c r="AG1243" s="45">
        <f t="shared" si="423"/>
        <v>0</v>
      </c>
      <c r="AH1243" s="45">
        <f t="shared" si="424"/>
        <v>0</v>
      </c>
      <c r="AI1243" s="45">
        <f t="shared" si="425"/>
        <v>0</v>
      </c>
      <c r="AJ1243" s="45">
        <f t="shared" si="426"/>
        <v>0</v>
      </c>
      <c r="AK1243" s="45">
        <f t="shared" si="427"/>
        <v>0</v>
      </c>
      <c r="AL1243" s="45">
        <f t="shared" si="428"/>
        <v>0</v>
      </c>
      <c r="AM1243" s="45">
        <f t="shared" si="429"/>
        <v>0</v>
      </c>
      <c r="AN1243" s="45"/>
      <c r="AO1243" s="45"/>
      <c r="AP1243" s="45"/>
      <c r="AQ1243" s="45"/>
      <c r="AR1243" s="45"/>
      <c r="AS1243" s="45"/>
      <c r="AT1243" s="45"/>
      <c r="AU1243" s="45"/>
      <c r="AV1243" s="45"/>
      <c r="AW1243" s="45"/>
      <c r="AX1243" s="45"/>
      <c r="AY1243" s="45"/>
      <c r="AZ1243" s="45"/>
      <c r="BA1243" s="45"/>
      <c r="BB1243" s="45"/>
      <c r="BC1243" s="45"/>
      <c r="BD1243" s="45"/>
      <c r="BE1243" s="45"/>
      <c r="BF1243" s="45"/>
      <c r="BG1243" s="45"/>
      <c r="BH1243" s="45"/>
      <c r="BI1243" s="45"/>
      <c r="BJ1243" s="45"/>
      <c r="BK1243" s="45"/>
    </row>
    <row r="1244" spans="1:63">
      <c r="A1244" s="43"/>
      <c r="B1244" s="43"/>
      <c r="C1244" s="101"/>
      <c r="D1244" s="101"/>
      <c r="E1244" s="101"/>
      <c r="F1244" s="102"/>
      <c r="G1244" s="103"/>
      <c r="H1244" s="102"/>
      <c r="I1244" s="102"/>
      <c r="J1244" s="102"/>
      <c r="K1244" s="102"/>
      <c r="L1244" s="102" t="e">
        <f>IF(J1244="WAT",IF(I1244="PS","Pumped Storage","Hydro"),VLOOKUP(J1244,Instructions!$E$3:$F$42,2,FALSE))</f>
        <v>#N/A</v>
      </c>
      <c r="M1244" s="104"/>
      <c r="N1244" s="104"/>
      <c r="O1244" s="105"/>
      <c r="P1244" s="45"/>
      <c r="Q1244" s="45"/>
      <c r="R1244" s="45">
        <f t="shared" si="410"/>
        <v>0</v>
      </c>
      <c r="S1244" s="45">
        <f t="shared" si="431"/>
        <v>0</v>
      </c>
      <c r="T1244" s="45">
        <f t="shared" si="431"/>
        <v>0</v>
      </c>
      <c r="U1244" s="45">
        <f t="shared" si="411"/>
        <v>0</v>
      </c>
      <c r="V1244" s="45">
        <f t="shared" si="412"/>
        <v>0</v>
      </c>
      <c r="W1244" s="45">
        <f t="shared" si="413"/>
        <v>0</v>
      </c>
      <c r="X1244" s="45">
        <f t="shared" si="414"/>
        <v>0</v>
      </c>
      <c r="Y1244" s="45">
        <f t="shared" si="415"/>
        <v>0</v>
      </c>
      <c r="Z1244" s="45">
        <f t="shared" si="416"/>
        <v>0</v>
      </c>
      <c r="AA1244" s="45">
        <f t="shared" si="417"/>
        <v>0</v>
      </c>
      <c r="AB1244" s="45">
        <f t="shared" si="418"/>
        <v>0</v>
      </c>
      <c r="AC1244" s="45">
        <f t="shared" si="419"/>
        <v>0</v>
      </c>
      <c r="AD1244" s="45">
        <f t="shared" si="420"/>
        <v>0</v>
      </c>
      <c r="AE1244" s="45">
        <f t="shared" si="421"/>
        <v>0</v>
      </c>
      <c r="AF1244" s="45">
        <f t="shared" si="422"/>
        <v>0</v>
      </c>
      <c r="AG1244" s="45">
        <f t="shared" si="423"/>
        <v>0</v>
      </c>
      <c r="AH1244" s="45">
        <f t="shared" si="424"/>
        <v>0</v>
      </c>
      <c r="AI1244" s="45">
        <f t="shared" si="425"/>
        <v>0</v>
      </c>
      <c r="AJ1244" s="45">
        <f t="shared" si="426"/>
        <v>0</v>
      </c>
      <c r="AK1244" s="45">
        <f t="shared" si="427"/>
        <v>0</v>
      </c>
      <c r="AL1244" s="45">
        <f t="shared" si="428"/>
        <v>0</v>
      </c>
      <c r="AM1244" s="45">
        <f t="shared" si="429"/>
        <v>0</v>
      </c>
      <c r="AN1244" s="45"/>
      <c r="AO1244" s="45"/>
      <c r="AP1244" s="45"/>
      <c r="AQ1244" s="45"/>
      <c r="AR1244" s="45"/>
      <c r="AS1244" s="45"/>
      <c r="AT1244" s="45"/>
      <c r="AU1244" s="45"/>
      <c r="AV1244" s="45"/>
      <c r="AW1244" s="45"/>
      <c r="AX1244" s="45"/>
      <c r="AY1244" s="45"/>
      <c r="AZ1244" s="45"/>
      <c r="BA1244" s="45"/>
      <c r="BB1244" s="45"/>
      <c r="BC1244" s="45"/>
      <c r="BD1244" s="45"/>
      <c r="BE1244" s="45"/>
      <c r="BF1244" s="45"/>
      <c r="BG1244" s="45"/>
      <c r="BH1244" s="45"/>
      <c r="BI1244" s="45"/>
      <c r="BJ1244" s="45"/>
      <c r="BK1244" s="45"/>
    </row>
    <row r="1245" spans="1:63">
      <c r="A1245" s="43"/>
      <c r="B1245" s="43"/>
      <c r="C1245" s="101"/>
      <c r="D1245" s="101"/>
      <c r="E1245" s="101"/>
      <c r="F1245" s="102"/>
      <c r="G1245" s="103"/>
      <c r="H1245" s="102"/>
      <c r="I1245" s="102"/>
      <c r="J1245" s="102"/>
      <c r="K1245" s="102"/>
      <c r="L1245" s="102" t="e">
        <f>IF(J1245="WAT",IF(I1245="PS","Pumped Storage","Hydro"),VLOOKUP(J1245,Instructions!$E$3:$F$42,2,FALSE))</f>
        <v>#N/A</v>
      </c>
      <c r="M1245" s="104"/>
      <c r="N1245" s="104"/>
      <c r="O1245" s="105"/>
      <c r="P1245" s="45"/>
      <c r="Q1245" s="45"/>
      <c r="R1245" s="45">
        <f t="shared" si="410"/>
        <v>0</v>
      </c>
      <c r="S1245" s="45">
        <f t="shared" si="431"/>
        <v>0</v>
      </c>
      <c r="T1245" s="45">
        <f t="shared" si="431"/>
        <v>0</v>
      </c>
      <c r="U1245" s="45">
        <f t="shared" si="411"/>
        <v>0</v>
      </c>
      <c r="V1245" s="45">
        <f t="shared" si="412"/>
        <v>0</v>
      </c>
      <c r="W1245" s="45">
        <f t="shared" si="413"/>
        <v>0</v>
      </c>
      <c r="X1245" s="45">
        <f t="shared" si="414"/>
        <v>0</v>
      </c>
      <c r="Y1245" s="45">
        <f t="shared" si="415"/>
        <v>0</v>
      </c>
      <c r="Z1245" s="45">
        <f t="shared" si="416"/>
        <v>0</v>
      </c>
      <c r="AA1245" s="45">
        <f t="shared" si="417"/>
        <v>0</v>
      </c>
      <c r="AB1245" s="45">
        <f t="shared" si="418"/>
        <v>0</v>
      </c>
      <c r="AC1245" s="45">
        <f t="shared" si="419"/>
        <v>0</v>
      </c>
      <c r="AD1245" s="45">
        <f t="shared" si="420"/>
        <v>0</v>
      </c>
      <c r="AE1245" s="45">
        <f t="shared" si="421"/>
        <v>0</v>
      </c>
      <c r="AF1245" s="45">
        <f t="shared" si="422"/>
        <v>0</v>
      </c>
      <c r="AG1245" s="45">
        <f t="shared" si="423"/>
        <v>0</v>
      </c>
      <c r="AH1245" s="45">
        <f t="shared" si="424"/>
        <v>0</v>
      </c>
      <c r="AI1245" s="45">
        <f t="shared" si="425"/>
        <v>0</v>
      </c>
      <c r="AJ1245" s="45">
        <f t="shared" si="426"/>
        <v>0</v>
      </c>
      <c r="AK1245" s="45">
        <f t="shared" si="427"/>
        <v>0</v>
      </c>
      <c r="AL1245" s="45">
        <f t="shared" si="428"/>
        <v>0</v>
      </c>
      <c r="AM1245" s="45">
        <f t="shared" si="429"/>
        <v>0</v>
      </c>
      <c r="AN1245" s="45"/>
      <c r="AO1245" s="45"/>
      <c r="AP1245" s="45"/>
      <c r="AQ1245" s="45"/>
      <c r="AR1245" s="45"/>
      <c r="AS1245" s="45"/>
      <c r="AT1245" s="45"/>
      <c r="AU1245" s="45"/>
      <c r="AV1245" s="45"/>
      <c r="AW1245" s="45"/>
      <c r="AX1245" s="45"/>
      <c r="AY1245" s="45"/>
      <c r="AZ1245" s="45"/>
      <c r="BA1245" s="45"/>
      <c r="BB1245" s="45"/>
      <c r="BC1245" s="45"/>
      <c r="BD1245" s="45"/>
      <c r="BE1245" s="45"/>
      <c r="BF1245" s="45"/>
      <c r="BG1245" s="45"/>
      <c r="BH1245" s="45"/>
      <c r="BI1245" s="45"/>
      <c r="BJ1245" s="45"/>
      <c r="BK1245" s="45"/>
    </row>
    <row r="1246" spans="1:63">
      <c r="A1246" s="43"/>
      <c r="B1246" s="43"/>
      <c r="C1246" s="101"/>
      <c r="D1246" s="101"/>
      <c r="E1246" s="101"/>
      <c r="F1246" s="102"/>
      <c r="G1246" s="103"/>
      <c r="H1246" s="102"/>
      <c r="I1246" s="102"/>
      <c r="J1246" s="102"/>
      <c r="K1246" s="102"/>
      <c r="L1246" s="102" t="e">
        <f>IF(J1246="WAT",IF(I1246="PS","Pumped Storage","Hydro"),VLOOKUP(J1246,Instructions!$E$3:$F$42,2,FALSE))</f>
        <v>#N/A</v>
      </c>
      <c r="M1246" s="104"/>
      <c r="N1246" s="104"/>
      <c r="O1246" s="105"/>
      <c r="P1246" s="45"/>
      <c r="Q1246" s="45"/>
      <c r="R1246" s="45">
        <f t="shared" si="410"/>
        <v>0</v>
      </c>
      <c r="S1246" s="45">
        <f t="shared" si="431"/>
        <v>0</v>
      </c>
      <c r="T1246" s="45">
        <f t="shared" si="431"/>
        <v>0</v>
      </c>
      <c r="U1246" s="45">
        <f t="shared" si="411"/>
        <v>0</v>
      </c>
      <c r="V1246" s="45">
        <f t="shared" si="412"/>
        <v>0</v>
      </c>
      <c r="W1246" s="45">
        <f t="shared" si="413"/>
        <v>0</v>
      </c>
      <c r="X1246" s="45">
        <f t="shared" si="414"/>
        <v>0</v>
      </c>
      <c r="Y1246" s="45">
        <f t="shared" si="415"/>
        <v>0</v>
      </c>
      <c r="Z1246" s="45">
        <f t="shared" si="416"/>
        <v>0</v>
      </c>
      <c r="AA1246" s="45">
        <f t="shared" si="417"/>
        <v>0</v>
      </c>
      <c r="AB1246" s="45">
        <f t="shared" si="418"/>
        <v>0</v>
      </c>
      <c r="AC1246" s="45">
        <f t="shared" si="419"/>
        <v>0</v>
      </c>
      <c r="AD1246" s="45">
        <f t="shared" si="420"/>
        <v>0</v>
      </c>
      <c r="AE1246" s="45">
        <f t="shared" si="421"/>
        <v>0</v>
      </c>
      <c r="AF1246" s="45">
        <f t="shared" si="422"/>
        <v>0</v>
      </c>
      <c r="AG1246" s="45">
        <f t="shared" si="423"/>
        <v>0</v>
      </c>
      <c r="AH1246" s="45">
        <f t="shared" si="424"/>
        <v>0</v>
      </c>
      <c r="AI1246" s="45">
        <f t="shared" si="425"/>
        <v>0</v>
      </c>
      <c r="AJ1246" s="45">
        <f t="shared" si="426"/>
        <v>0</v>
      </c>
      <c r="AK1246" s="45">
        <f t="shared" si="427"/>
        <v>0</v>
      </c>
      <c r="AL1246" s="45">
        <f t="shared" si="428"/>
        <v>0</v>
      </c>
      <c r="AM1246" s="45">
        <f t="shared" si="429"/>
        <v>0</v>
      </c>
      <c r="AN1246" s="45"/>
      <c r="AO1246" s="45"/>
      <c r="AP1246" s="45"/>
      <c r="AQ1246" s="45"/>
      <c r="AR1246" s="45"/>
      <c r="AS1246" s="45"/>
      <c r="AT1246" s="45"/>
      <c r="AU1246" s="45"/>
      <c r="AV1246" s="45"/>
      <c r="AW1246" s="45"/>
      <c r="AX1246" s="45"/>
      <c r="AY1246" s="45"/>
      <c r="AZ1246" s="45"/>
      <c r="BA1246" s="45"/>
      <c r="BB1246" s="45"/>
      <c r="BC1246" s="45"/>
      <c r="BD1246" s="45"/>
      <c r="BE1246" s="45"/>
      <c r="BF1246" s="45"/>
      <c r="BG1246" s="45"/>
      <c r="BH1246" s="45"/>
      <c r="BI1246" s="45"/>
      <c r="BJ1246" s="45"/>
      <c r="BK1246" s="45"/>
    </row>
    <row r="1247" spans="1:63">
      <c r="A1247" s="43"/>
      <c r="B1247" s="43"/>
      <c r="C1247" s="101"/>
      <c r="D1247" s="101"/>
      <c r="E1247" s="101"/>
      <c r="F1247" s="102"/>
      <c r="G1247" s="103"/>
      <c r="H1247" s="102"/>
      <c r="I1247" s="102"/>
      <c r="J1247" s="102"/>
      <c r="K1247" s="102"/>
      <c r="L1247" s="102" t="e">
        <f>IF(J1247="WAT",IF(I1247="PS","Pumped Storage","Hydro"),VLOOKUP(J1247,Instructions!$E$3:$F$42,2,FALSE))</f>
        <v>#N/A</v>
      </c>
      <c r="M1247" s="104"/>
      <c r="N1247" s="104"/>
      <c r="O1247" s="105"/>
      <c r="P1247" s="45"/>
      <c r="Q1247" s="45"/>
      <c r="R1247" s="45">
        <f t="shared" si="410"/>
        <v>0</v>
      </c>
      <c r="S1247" s="45">
        <f t="shared" si="431"/>
        <v>0</v>
      </c>
      <c r="T1247" s="45">
        <f t="shared" si="431"/>
        <v>0</v>
      </c>
      <c r="U1247" s="45">
        <f t="shared" si="411"/>
        <v>0</v>
      </c>
      <c r="V1247" s="45">
        <f t="shared" si="412"/>
        <v>0</v>
      </c>
      <c r="W1247" s="45">
        <f t="shared" si="413"/>
        <v>0</v>
      </c>
      <c r="X1247" s="45">
        <f t="shared" si="414"/>
        <v>0</v>
      </c>
      <c r="Y1247" s="45">
        <f t="shared" si="415"/>
        <v>0</v>
      </c>
      <c r="Z1247" s="45">
        <f t="shared" si="416"/>
        <v>0</v>
      </c>
      <c r="AA1247" s="45">
        <f t="shared" si="417"/>
        <v>0</v>
      </c>
      <c r="AB1247" s="45">
        <f t="shared" si="418"/>
        <v>0</v>
      </c>
      <c r="AC1247" s="45">
        <f t="shared" si="419"/>
        <v>0</v>
      </c>
      <c r="AD1247" s="45">
        <f t="shared" si="420"/>
        <v>0</v>
      </c>
      <c r="AE1247" s="45">
        <f t="shared" si="421"/>
        <v>0</v>
      </c>
      <c r="AF1247" s="45">
        <f t="shared" si="422"/>
        <v>0</v>
      </c>
      <c r="AG1247" s="45">
        <f t="shared" si="423"/>
        <v>0</v>
      </c>
      <c r="AH1247" s="45">
        <f t="shared" si="424"/>
        <v>0</v>
      </c>
      <c r="AI1247" s="45">
        <f t="shared" si="425"/>
        <v>0</v>
      </c>
      <c r="AJ1247" s="45">
        <f t="shared" si="426"/>
        <v>0</v>
      </c>
      <c r="AK1247" s="45">
        <f t="shared" si="427"/>
        <v>0</v>
      </c>
      <c r="AL1247" s="45">
        <f t="shared" si="428"/>
        <v>0</v>
      </c>
      <c r="AM1247" s="45">
        <f t="shared" si="429"/>
        <v>0</v>
      </c>
      <c r="AN1247" s="45"/>
      <c r="AO1247" s="45"/>
      <c r="AP1247" s="45"/>
      <c r="AQ1247" s="45"/>
      <c r="AR1247" s="45"/>
      <c r="AS1247" s="45"/>
      <c r="AT1247" s="45"/>
      <c r="AU1247" s="45"/>
      <c r="AV1247" s="45"/>
      <c r="AW1247" s="45"/>
      <c r="AX1247" s="45"/>
      <c r="AY1247" s="45"/>
      <c r="AZ1247" s="45"/>
      <c r="BA1247" s="45"/>
      <c r="BB1247" s="45"/>
      <c r="BC1247" s="45"/>
      <c r="BD1247" s="45"/>
      <c r="BE1247" s="45"/>
      <c r="BF1247" s="45"/>
      <c r="BG1247" s="45"/>
      <c r="BH1247" s="45"/>
      <c r="BI1247" s="45"/>
      <c r="BJ1247" s="45"/>
      <c r="BK1247" s="45"/>
    </row>
    <row r="1248" spans="1:63">
      <c r="A1248" s="43"/>
      <c r="B1248" s="43"/>
      <c r="C1248" s="101"/>
      <c r="D1248" s="101"/>
      <c r="E1248" s="101"/>
      <c r="F1248" s="102"/>
      <c r="G1248" s="103"/>
      <c r="H1248" s="102"/>
      <c r="I1248" s="102"/>
      <c r="J1248" s="102"/>
      <c r="K1248" s="102"/>
      <c r="L1248" s="102" t="e">
        <f>IF(J1248="WAT",IF(I1248="PS","Pumped Storage","Hydro"),VLOOKUP(J1248,Instructions!$E$3:$F$42,2,FALSE))</f>
        <v>#N/A</v>
      </c>
      <c r="M1248" s="104"/>
      <c r="N1248" s="104"/>
      <c r="O1248" s="105"/>
      <c r="P1248" s="45"/>
      <c r="Q1248" s="45"/>
      <c r="R1248" s="45">
        <f t="shared" si="410"/>
        <v>0</v>
      </c>
      <c r="S1248" s="45">
        <f t="shared" si="431"/>
        <v>0</v>
      </c>
      <c r="T1248" s="45">
        <f t="shared" si="431"/>
        <v>0</v>
      </c>
      <c r="U1248" s="45">
        <f t="shared" si="411"/>
        <v>0</v>
      </c>
      <c r="V1248" s="45">
        <f t="shared" si="412"/>
        <v>0</v>
      </c>
      <c r="W1248" s="45">
        <f t="shared" si="413"/>
        <v>0</v>
      </c>
      <c r="X1248" s="45">
        <f t="shared" si="414"/>
        <v>0</v>
      </c>
      <c r="Y1248" s="45">
        <f t="shared" si="415"/>
        <v>0</v>
      </c>
      <c r="Z1248" s="45">
        <f t="shared" si="416"/>
        <v>0</v>
      </c>
      <c r="AA1248" s="45">
        <f t="shared" si="417"/>
        <v>0</v>
      </c>
      <c r="AB1248" s="45">
        <f t="shared" si="418"/>
        <v>0</v>
      </c>
      <c r="AC1248" s="45">
        <f t="shared" si="419"/>
        <v>0</v>
      </c>
      <c r="AD1248" s="45">
        <f t="shared" si="420"/>
        <v>0</v>
      </c>
      <c r="AE1248" s="45">
        <f t="shared" si="421"/>
        <v>0</v>
      </c>
      <c r="AF1248" s="45">
        <f t="shared" si="422"/>
        <v>0</v>
      </c>
      <c r="AG1248" s="45">
        <f t="shared" si="423"/>
        <v>0</v>
      </c>
      <c r="AH1248" s="45">
        <f t="shared" si="424"/>
        <v>0</v>
      </c>
      <c r="AI1248" s="45">
        <f t="shared" si="425"/>
        <v>0</v>
      </c>
      <c r="AJ1248" s="45">
        <f t="shared" si="426"/>
        <v>0</v>
      </c>
      <c r="AK1248" s="45">
        <f t="shared" si="427"/>
        <v>0</v>
      </c>
      <c r="AL1248" s="45">
        <f t="shared" si="428"/>
        <v>0</v>
      </c>
      <c r="AM1248" s="45">
        <f t="shared" si="429"/>
        <v>0</v>
      </c>
      <c r="AN1248" s="45"/>
      <c r="AO1248" s="45"/>
      <c r="AP1248" s="45"/>
      <c r="AQ1248" s="45"/>
      <c r="AR1248" s="45"/>
      <c r="AS1248" s="45"/>
      <c r="AT1248" s="45"/>
      <c r="AU1248" s="45"/>
      <c r="AV1248" s="45"/>
      <c r="AW1248" s="45"/>
      <c r="AX1248" s="45"/>
      <c r="AY1248" s="45"/>
      <c r="AZ1248" s="45"/>
      <c r="BA1248" s="45"/>
      <c r="BB1248" s="45"/>
      <c r="BC1248" s="45"/>
      <c r="BD1248" s="45"/>
      <c r="BE1248" s="45"/>
      <c r="BF1248" s="45"/>
      <c r="BG1248" s="45"/>
      <c r="BH1248" s="45"/>
      <c r="BI1248" s="45"/>
      <c r="BJ1248" s="45"/>
      <c r="BK1248" s="45"/>
    </row>
    <row r="1249" spans="1:63">
      <c r="A1249" s="43"/>
      <c r="B1249" s="43"/>
      <c r="C1249" s="101"/>
      <c r="D1249" s="101"/>
      <c r="E1249" s="101"/>
      <c r="F1249" s="102"/>
      <c r="G1249" s="103"/>
      <c r="H1249" s="102"/>
      <c r="I1249" s="102"/>
      <c r="J1249" s="102"/>
      <c r="K1249" s="102"/>
      <c r="L1249" s="102" t="e">
        <f>IF(J1249="WAT",IF(I1249="PS","Pumped Storage","Hydro"),VLOOKUP(J1249,Instructions!$E$3:$F$42,2,FALSE))</f>
        <v>#N/A</v>
      </c>
      <c r="M1249" s="104"/>
      <c r="N1249" s="104"/>
      <c r="O1249" s="105"/>
      <c r="P1249" s="45"/>
      <c r="Q1249" s="45"/>
      <c r="R1249" s="45">
        <f t="shared" si="410"/>
        <v>0</v>
      </c>
      <c r="S1249" s="45">
        <f t="shared" si="431"/>
        <v>0</v>
      </c>
      <c r="T1249" s="45">
        <f t="shared" si="431"/>
        <v>0</v>
      </c>
      <c r="U1249" s="45">
        <f t="shared" si="411"/>
        <v>0</v>
      </c>
      <c r="V1249" s="45">
        <f t="shared" si="412"/>
        <v>0</v>
      </c>
      <c r="W1249" s="45">
        <f t="shared" si="413"/>
        <v>0</v>
      </c>
      <c r="X1249" s="45">
        <f t="shared" si="414"/>
        <v>0</v>
      </c>
      <c r="Y1249" s="45">
        <f t="shared" si="415"/>
        <v>0</v>
      </c>
      <c r="Z1249" s="45">
        <f t="shared" si="416"/>
        <v>0</v>
      </c>
      <c r="AA1249" s="45">
        <f t="shared" si="417"/>
        <v>0</v>
      </c>
      <c r="AB1249" s="45">
        <f t="shared" si="418"/>
        <v>0</v>
      </c>
      <c r="AC1249" s="45">
        <f t="shared" si="419"/>
        <v>0</v>
      </c>
      <c r="AD1249" s="45">
        <f t="shared" si="420"/>
        <v>0</v>
      </c>
      <c r="AE1249" s="45">
        <f t="shared" si="421"/>
        <v>0</v>
      </c>
      <c r="AF1249" s="45">
        <f t="shared" si="422"/>
        <v>0</v>
      </c>
      <c r="AG1249" s="45">
        <f t="shared" si="423"/>
        <v>0</v>
      </c>
      <c r="AH1249" s="45">
        <f t="shared" si="424"/>
        <v>0</v>
      </c>
      <c r="AI1249" s="45">
        <f t="shared" si="425"/>
        <v>0</v>
      </c>
      <c r="AJ1249" s="45">
        <f t="shared" si="426"/>
        <v>0</v>
      </c>
      <c r="AK1249" s="45">
        <f t="shared" si="427"/>
        <v>0</v>
      </c>
      <c r="AL1249" s="45">
        <f t="shared" si="428"/>
        <v>0</v>
      </c>
      <c r="AM1249" s="45">
        <f t="shared" si="429"/>
        <v>0</v>
      </c>
      <c r="AN1249" s="45"/>
      <c r="AO1249" s="45"/>
      <c r="AP1249" s="45"/>
      <c r="AQ1249" s="45"/>
      <c r="AR1249" s="45"/>
      <c r="AS1249" s="45"/>
      <c r="AT1249" s="45"/>
      <c r="AU1249" s="45"/>
      <c r="AV1249" s="45"/>
      <c r="AW1249" s="45"/>
      <c r="AX1249" s="45"/>
      <c r="AY1249" s="45"/>
      <c r="AZ1249" s="45"/>
      <c r="BA1249" s="45"/>
      <c r="BB1249" s="45"/>
      <c r="BC1249" s="45"/>
      <c r="BD1249" s="45"/>
      <c r="BE1249" s="45"/>
      <c r="BF1249" s="45"/>
      <c r="BG1249" s="45"/>
      <c r="BH1249" s="45"/>
      <c r="BI1249" s="45"/>
      <c r="BJ1249" s="45"/>
      <c r="BK1249" s="45"/>
    </row>
    <row r="1250" spans="1:63">
      <c r="A1250" s="43"/>
      <c r="B1250" s="43"/>
      <c r="C1250" s="101"/>
      <c r="D1250" s="101"/>
      <c r="E1250" s="101"/>
      <c r="F1250" s="102"/>
      <c r="G1250" s="103"/>
      <c r="H1250" s="102"/>
      <c r="I1250" s="102"/>
      <c r="J1250" s="102"/>
      <c r="K1250" s="102"/>
      <c r="L1250" s="102" t="e">
        <f>IF(J1250="WAT",IF(I1250="PS","Pumped Storage","Hydro"),VLOOKUP(J1250,Instructions!$E$3:$F$42,2,FALSE))</f>
        <v>#N/A</v>
      </c>
      <c r="M1250" s="104"/>
      <c r="N1250" s="104"/>
      <c r="O1250" s="105"/>
      <c r="P1250" s="45"/>
      <c r="Q1250" s="45"/>
      <c r="R1250" s="45">
        <f t="shared" si="410"/>
        <v>0</v>
      </c>
      <c r="S1250" s="45">
        <f t="shared" si="431"/>
        <v>0</v>
      </c>
      <c r="T1250" s="45">
        <f t="shared" si="431"/>
        <v>0</v>
      </c>
      <c r="U1250" s="45">
        <f t="shared" si="411"/>
        <v>0</v>
      </c>
      <c r="V1250" s="45">
        <f t="shared" si="412"/>
        <v>0</v>
      </c>
      <c r="W1250" s="45">
        <f t="shared" si="413"/>
        <v>0</v>
      </c>
      <c r="X1250" s="45">
        <f t="shared" si="414"/>
        <v>0</v>
      </c>
      <c r="Y1250" s="45">
        <f t="shared" si="415"/>
        <v>0</v>
      </c>
      <c r="Z1250" s="45">
        <f t="shared" si="416"/>
        <v>0</v>
      </c>
      <c r="AA1250" s="45">
        <f t="shared" si="417"/>
        <v>0</v>
      </c>
      <c r="AB1250" s="45">
        <f t="shared" si="418"/>
        <v>0</v>
      </c>
      <c r="AC1250" s="45">
        <f t="shared" si="419"/>
        <v>0</v>
      </c>
      <c r="AD1250" s="45">
        <f t="shared" si="420"/>
        <v>0</v>
      </c>
      <c r="AE1250" s="45">
        <f t="shared" si="421"/>
        <v>0</v>
      </c>
      <c r="AF1250" s="45">
        <f t="shared" si="422"/>
        <v>0</v>
      </c>
      <c r="AG1250" s="45">
        <f t="shared" si="423"/>
        <v>0</v>
      </c>
      <c r="AH1250" s="45">
        <f t="shared" si="424"/>
        <v>0</v>
      </c>
      <c r="AI1250" s="45">
        <f t="shared" si="425"/>
        <v>0</v>
      </c>
      <c r="AJ1250" s="45">
        <f t="shared" si="426"/>
        <v>0</v>
      </c>
      <c r="AK1250" s="45">
        <f t="shared" si="427"/>
        <v>0</v>
      </c>
      <c r="AL1250" s="45">
        <f t="shared" si="428"/>
        <v>0</v>
      </c>
      <c r="AM1250" s="45">
        <f t="shared" si="429"/>
        <v>0</v>
      </c>
      <c r="AN1250" s="45"/>
      <c r="AO1250" s="45"/>
      <c r="AP1250" s="45"/>
      <c r="AQ1250" s="45"/>
      <c r="AR1250" s="45"/>
      <c r="AS1250" s="45"/>
      <c r="AT1250" s="45"/>
      <c r="AU1250" s="45"/>
      <c r="AV1250" s="45"/>
      <c r="AW1250" s="45"/>
      <c r="AX1250" s="45"/>
      <c r="AY1250" s="45"/>
      <c r="AZ1250" s="45"/>
      <c r="BA1250" s="45"/>
      <c r="BB1250" s="45"/>
      <c r="BC1250" s="45"/>
      <c r="BD1250" s="45"/>
      <c r="BE1250" s="45"/>
      <c r="BF1250" s="45"/>
      <c r="BG1250" s="45"/>
      <c r="BH1250" s="45"/>
      <c r="BI1250" s="45"/>
      <c r="BJ1250" s="45"/>
      <c r="BK1250" s="45"/>
    </row>
    <row r="1251" spans="1:63">
      <c r="A1251" s="43"/>
      <c r="B1251" s="43"/>
      <c r="C1251" s="101"/>
      <c r="D1251" s="101"/>
      <c r="E1251" s="101"/>
      <c r="F1251" s="102"/>
      <c r="G1251" s="103"/>
      <c r="H1251" s="102"/>
      <c r="I1251" s="102"/>
      <c r="J1251" s="102"/>
      <c r="K1251" s="102"/>
      <c r="L1251" s="102" t="e">
        <f>IF(J1251="WAT",IF(I1251="PS","Pumped Storage","Hydro"),VLOOKUP(J1251,Instructions!$E$3:$F$42,2,FALSE))</f>
        <v>#N/A</v>
      </c>
      <c r="M1251" s="104"/>
      <c r="N1251" s="104"/>
      <c r="O1251" s="105"/>
      <c r="P1251" s="45"/>
      <c r="Q1251" s="45"/>
      <c r="R1251" s="45">
        <f t="shared" si="410"/>
        <v>0</v>
      </c>
      <c r="S1251" s="45">
        <f t="shared" si="431"/>
        <v>0</v>
      </c>
      <c r="T1251" s="45">
        <f t="shared" si="431"/>
        <v>0</v>
      </c>
      <c r="U1251" s="45">
        <f t="shared" si="411"/>
        <v>0</v>
      </c>
      <c r="V1251" s="45">
        <f t="shared" si="412"/>
        <v>0</v>
      </c>
      <c r="W1251" s="45">
        <f t="shared" si="413"/>
        <v>0</v>
      </c>
      <c r="X1251" s="45">
        <f t="shared" si="414"/>
        <v>0</v>
      </c>
      <c r="Y1251" s="45">
        <f t="shared" si="415"/>
        <v>0</v>
      </c>
      <c r="Z1251" s="45">
        <f t="shared" si="416"/>
        <v>0</v>
      </c>
      <c r="AA1251" s="45">
        <f t="shared" si="417"/>
        <v>0</v>
      </c>
      <c r="AB1251" s="45">
        <f t="shared" si="418"/>
        <v>0</v>
      </c>
      <c r="AC1251" s="45">
        <f t="shared" si="419"/>
        <v>0</v>
      </c>
      <c r="AD1251" s="45">
        <f t="shared" si="420"/>
        <v>0</v>
      </c>
      <c r="AE1251" s="45">
        <f t="shared" si="421"/>
        <v>0</v>
      </c>
      <c r="AF1251" s="45">
        <f t="shared" si="422"/>
        <v>0</v>
      </c>
      <c r="AG1251" s="45">
        <f t="shared" si="423"/>
        <v>0</v>
      </c>
      <c r="AH1251" s="45">
        <f t="shared" si="424"/>
        <v>0</v>
      </c>
      <c r="AI1251" s="45">
        <f t="shared" si="425"/>
        <v>0</v>
      </c>
      <c r="AJ1251" s="45">
        <f t="shared" si="426"/>
        <v>0</v>
      </c>
      <c r="AK1251" s="45">
        <f t="shared" si="427"/>
        <v>0</v>
      </c>
      <c r="AL1251" s="45">
        <f t="shared" si="428"/>
        <v>0</v>
      </c>
      <c r="AM1251" s="45">
        <f t="shared" si="429"/>
        <v>0</v>
      </c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/>
      <c r="BD1251" s="45"/>
      <c r="BE1251" s="45"/>
      <c r="BF1251" s="45"/>
      <c r="BG1251" s="45"/>
      <c r="BH1251" s="45"/>
      <c r="BI1251" s="45"/>
      <c r="BJ1251" s="45"/>
      <c r="BK1251" s="45"/>
    </row>
    <row r="1252" spans="1:63">
      <c r="A1252" s="43"/>
      <c r="B1252" s="43"/>
      <c r="C1252" s="101"/>
      <c r="D1252" s="101"/>
      <c r="E1252" s="101"/>
      <c r="F1252" s="102"/>
      <c r="G1252" s="103"/>
      <c r="H1252" s="102"/>
      <c r="I1252" s="102"/>
      <c r="J1252" s="102"/>
      <c r="K1252" s="102"/>
      <c r="L1252" s="102" t="e">
        <f>IF(J1252="WAT",IF(I1252="PS","Pumped Storage","Hydro"),VLOOKUP(J1252,Instructions!$E$3:$F$42,2,FALSE))</f>
        <v>#N/A</v>
      </c>
      <c r="M1252" s="104"/>
      <c r="N1252" s="104"/>
      <c r="O1252" s="105"/>
      <c r="P1252" s="45"/>
      <c r="Q1252" s="45"/>
      <c r="R1252" s="45">
        <f t="shared" si="410"/>
        <v>0</v>
      </c>
      <c r="S1252" s="45">
        <f t="shared" si="431"/>
        <v>0</v>
      </c>
      <c r="T1252" s="45">
        <f t="shared" si="431"/>
        <v>0</v>
      </c>
      <c r="U1252" s="45">
        <f t="shared" si="411"/>
        <v>0</v>
      </c>
      <c r="V1252" s="45">
        <f t="shared" si="412"/>
        <v>0</v>
      </c>
      <c r="W1252" s="45">
        <f t="shared" si="413"/>
        <v>0</v>
      </c>
      <c r="X1252" s="45">
        <f t="shared" si="414"/>
        <v>0</v>
      </c>
      <c r="Y1252" s="45">
        <f t="shared" si="415"/>
        <v>0</v>
      </c>
      <c r="Z1252" s="45">
        <f t="shared" si="416"/>
        <v>0</v>
      </c>
      <c r="AA1252" s="45">
        <f t="shared" si="417"/>
        <v>0</v>
      </c>
      <c r="AB1252" s="45">
        <f t="shared" si="418"/>
        <v>0</v>
      </c>
      <c r="AC1252" s="45">
        <f t="shared" si="419"/>
        <v>0</v>
      </c>
      <c r="AD1252" s="45">
        <f t="shared" si="420"/>
        <v>0</v>
      </c>
      <c r="AE1252" s="45">
        <f t="shared" si="421"/>
        <v>0</v>
      </c>
      <c r="AF1252" s="45">
        <f t="shared" si="422"/>
        <v>0</v>
      </c>
      <c r="AG1252" s="45">
        <f t="shared" si="423"/>
        <v>0</v>
      </c>
      <c r="AH1252" s="45">
        <f t="shared" si="424"/>
        <v>0</v>
      </c>
      <c r="AI1252" s="45">
        <f t="shared" si="425"/>
        <v>0</v>
      </c>
      <c r="AJ1252" s="45">
        <f t="shared" si="426"/>
        <v>0</v>
      </c>
      <c r="AK1252" s="45">
        <f t="shared" si="427"/>
        <v>0</v>
      </c>
      <c r="AL1252" s="45">
        <f t="shared" si="428"/>
        <v>0</v>
      </c>
      <c r="AM1252" s="45">
        <f t="shared" si="429"/>
        <v>0</v>
      </c>
      <c r="AN1252" s="45"/>
      <c r="AO1252" s="45"/>
      <c r="AP1252" s="45"/>
      <c r="AQ1252" s="45"/>
      <c r="AR1252" s="45"/>
      <c r="AS1252" s="45"/>
      <c r="AT1252" s="45"/>
      <c r="AU1252" s="45"/>
      <c r="AV1252" s="45"/>
      <c r="AW1252" s="45"/>
      <c r="AX1252" s="45"/>
      <c r="AY1252" s="45"/>
      <c r="AZ1252" s="45"/>
      <c r="BA1252" s="45"/>
      <c r="BB1252" s="45"/>
      <c r="BC1252" s="45"/>
      <c r="BD1252" s="45"/>
      <c r="BE1252" s="45"/>
      <c r="BF1252" s="45"/>
      <c r="BG1252" s="45"/>
      <c r="BH1252" s="45"/>
      <c r="BI1252" s="45"/>
      <c r="BJ1252" s="45"/>
      <c r="BK1252" s="45"/>
    </row>
    <row r="1253" spans="1:63">
      <c r="A1253" s="43"/>
      <c r="B1253" s="43"/>
      <c r="C1253" s="101"/>
      <c r="D1253" s="101"/>
      <c r="E1253" s="101"/>
      <c r="F1253" s="102"/>
      <c r="G1253" s="103"/>
      <c r="H1253" s="102"/>
      <c r="I1253" s="102"/>
      <c r="J1253" s="102"/>
      <c r="K1253" s="102"/>
      <c r="L1253" s="102" t="e">
        <f>IF(J1253="WAT",IF(I1253="PS","Pumped Storage","Hydro"),VLOOKUP(J1253,Instructions!$E$3:$F$42,2,FALSE))</f>
        <v>#N/A</v>
      </c>
      <c r="M1253" s="104"/>
      <c r="N1253" s="104"/>
      <c r="O1253" s="105"/>
      <c r="P1253" s="45"/>
      <c r="Q1253" s="45"/>
      <c r="R1253" s="45">
        <f t="shared" si="410"/>
        <v>0</v>
      </c>
      <c r="S1253" s="45">
        <f t="shared" si="431"/>
        <v>0</v>
      </c>
      <c r="T1253" s="45">
        <f t="shared" si="431"/>
        <v>0</v>
      </c>
      <c r="U1253" s="45">
        <f t="shared" si="411"/>
        <v>0</v>
      </c>
      <c r="V1253" s="45">
        <f t="shared" si="412"/>
        <v>0</v>
      </c>
      <c r="W1253" s="45">
        <f t="shared" si="413"/>
        <v>0</v>
      </c>
      <c r="X1253" s="45">
        <f t="shared" si="414"/>
        <v>0</v>
      </c>
      <c r="Y1253" s="45">
        <f t="shared" si="415"/>
        <v>0</v>
      </c>
      <c r="Z1253" s="45">
        <f t="shared" si="416"/>
        <v>0</v>
      </c>
      <c r="AA1253" s="45">
        <f t="shared" si="417"/>
        <v>0</v>
      </c>
      <c r="AB1253" s="45">
        <f t="shared" si="418"/>
        <v>0</v>
      </c>
      <c r="AC1253" s="45">
        <f t="shared" si="419"/>
        <v>0</v>
      </c>
      <c r="AD1253" s="45">
        <f t="shared" si="420"/>
        <v>0</v>
      </c>
      <c r="AE1253" s="45">
        <f t="shared" si="421"/>
        <v>0</v>
      </c>
      <c r="AF1253" s="45">
        <f t="shared" si="422"/>
        <v>0</v>
      </c>
      <c r="AG1253" s="45">
        <f t="shared" si="423"/>
        <v>0</v>
      </c>
      <c r="AH1253" s="45">
        <f t="shared" si="424"/>
        <v>0</v>
      </c>
      <c r="AI1253" s="45">
        <f t="shared" si="425"/>
        <v>0</v>
      </c>
      <c r="AJ1253" s="45">
        <f t="shared" si="426"/>
        <v>0</v>
      </c>
      <c r="AK1253" s="45">
        <f t="shared" si="427"/>
        <v>0</v>
      </c>
      <c r="AL1253" s="45">
        <f t="shared" si="428"/>
        <v>0</v>
      </c>
      <c r="AM1253" s="45">
        <f t="shared" si="429"/>
        <v>0</v>
      </c>
      <c r="AN1253" s="45"/>
      <c r="AO1253" s="45"/>
      <c r="AP1253" s="45"/>
      <c r="AQ1253" s="45"/>
      <c r="AR1253" s="45"/>
      <c r="AS1253" s="45"/>
      <c r="AT1253" s="45"/>
      <c r="AU1253" s="45"/>
      <c r="AV1253" s="45"/>
      <c r="AW1253" s="45"/>
      <c r="AX1253" s="45"/>
      <c r="AY1253" s="45"/>
      <c r="AZ1253" s="45"/>
      <c r="BA1253" s="45"/>
      <c r="BB1253" s="45"/>
      <c r="BC1253" s="45"/>
      <c r="BD1253" s="45"/>
      <c r="BE1253" s="45"/>
      <c r="BF1253" s="45"/>
      <c r="BG1253" s="45"/>
      <c r="BH1253" s="45"/>
      <c r="BI1253" s="45"/>
      <c r="BJ1253" s="45"/>
      <c r="BK1253" s="45"/>
    </row>
    <row r="1254" spans="1:63">
      <c r="A1254" s="43"/>
      <c r="B1254" s="43"/>
      <c r="C1254" s="101"/>
      <c r="D1254" s="101"/>
      <c r="E1254" s="101"/>
      <c r="F1254" s="102"/>
      <c r="G1254" s="103"/>
      <c r="H1254" s="102"/>
      <c r="I1254" s="102"/>
      <c r="J1254" s="102"/>
      <c r="K1254" s="102"/>
      <c r="L1254" s="102" t="e">
        <f>IF(J1254="WAT",IF(I1254="PS","Pumped Storage","Hydro"),VLOOKUP(J1254,Instructions!$E$3:$F$42,2,FALSE))</f>
        <v>#N/A</v>
      </c>
      <c r="M1254" s="104"/>
      <c r="N1254" s="104"/>
      <c r="O1254" s="105"/>
      <c r="P1254" s="45"/>
      <c r="Q1254" s="45"/>
      <c r="R1254" s="45">
        <f t="shared" si="410"/>
        <v>0</v>
      </c>
      <c r="S1254" s="45">
        <f t="shared" si="431"/>
        <v>0</v>
      </c>
      <c r="T1254" s="45">
        <f t="shared" si="431"/>
        <v>0</v>
      </c>
      <c r="U1254" s="45">
        <f t="shared" si="411"/>
        <v>0</v>
      </c>
      <c r="V1254" s="45">
        <f t="shared" si="412"/>
        <v>0</v>
      </c>
      <c r="W1254" s="45">
        <f t="shared" si="413"/>
        <v>0</v>
      </c>
      <c r="X1254" s="45">
        <f t="shared" si="414"/>
        <v>0</v>
      </c>
      <c r="Y1254" s="45">
        <f t="shared" si="415"/>
        <v>0</v>
      </c>
      <c r="Z1254" s="45">
        <f t="shared" si="416"/>
        <v>0</v>
      </c>
      <c r="AA1254" s="45">
        <f t="shared" si="417"/>
        <v>0</v>
      </c>
      <c r="AB1254" s="45">
        <f t="shared" si="418"/>
        <v>0</v>
      </c>
      <c r="AC1254" s="45">
        <f t="shared" si="419"/>
        <v>0</v>
      </c>
      <c r="AD1254" s="45">
        <f t="shared" si="420"/>
        <v>0</v>
      </c>
      <c r="AE1254" s="45">
        <f t="shared" si="421"/>
        <v>0</v>
      </c>
      <c r="AF1254" s="45">
        <f t="shared" si="422"/>
        <v>0</v>
      </c>
      <c r="AG1254" s="45">
        <f t="shared" si="423"/>
        <v>0</v>
      </c>
      <c r="AH1254" s="45">
        <f t="shared" si="424"/>
        <v>0</v>
      </c>
      <c r="AI1254" s="45">
        <f t="shared" si="425"/>
        <v>0</v>
      </c>
      <c r="AJ1254" s="45">
        <f t="shared" si="426"/>
        <v>0</v>
      </c>
      <c r="AK1254" s="45">
        <f t="shared" si="427"/>
        <v>0</v>
      </c>
      <c r="AL1254" s="45">
        <f t="shared" si="428"/>
        <v>0</v>
      </c>
      <c r="AM1254" s="45">
        <f t="shared" si="429"/>
        <v>0</v>
      </c>
      <c r="AN1254" s="45"/>
      <c r="AO1254" s="45"/>
      <c r="AP1254" s="45"/>
      <c r="AQ1254" s="45"/>
      <c r="AR1254" s="45"/>
      <c r="AS1254" s="45"/>
      <c r="AT1254" s="45"/>
      <c r="AU1254" s="45"/>
      <c r="AV1254" s="45"/>
      <c r="AW1254" s="45"/>
      <c r="AX1254" s="45"/>
      <c r="AY1254" s="45"/>
      <c r="AZ1254" s="45"/>
      <c r="BA1254" s="45"/>
      <c r="BB1254" s="45"/>
      <c r="BC1254" s="45"/>
      <c r="BD1254" s="45"/>
      <c r="BE1254" s="45"/>
      <c r="BF1254" s="45"/>
      <c r="BG1254" s="45"/>
      <c r="BH1254" s="45"/>
      <c r="BI1254" s="45"/>
      <c r="BJ1254" s="45"/>
      <c r="BK1254" s="45"/>
    </row>
    <row r="1255" spans="1:63">
      <c r="A1255" s="43"/>
      <c r="B1255" s="43"/>
      <c r="C1255" s="101"/>
      <c r="D1255" s="101"/>
      <c r="E1255" s="101"/>
      <c r="F1255" s="102"/>
      <c r="G1255" s="103"/>
      <c r="H1255" s="102"/>
      <c r="I1255" s="102"/>
      <c r="J1255" s="102"/>
      <c r="K1255" s="102"/>
      <c r="L1255" s="102" t="e">
        <f>IF(J1255="WAT",IF(I1255="PS","Pumped Storage","Hydro"),VLOOKUP(J1255,Instructions!$E$3:$F$42,2,FALSE))</f>
        <v>#N/A</v>
      </c>
      <c r="M1255" s="104"/>
      <c r="N1255" s="104"/>
      <c r="O1255" s="105"/>
      <c r="P1255" s="45"/>
      <c r="Q1255" s="45"/>
      <c r="R1255" s="45">
        <f t="shared" si="410"/>
        <v>0</v>
      </c>
      <c r="S1255" s="45">
        <f t="shared" si="431"/>
        <v>0</v>
      </c>
      <c r="T1255" s="45">
        <f t="shared" si="431"/>
        <v>0</v>
      </c>
      <c r="U1255" s="45">
        <f t="shared" si="411"/>
        <v>0</v>
      </c>
      <c r="V1255" s="45">
        <f t="shared" si="412"/>
        <v>0</v>
      </c>
      <c r="W1255" s="45">
        <f t="shared" si="413"/>
        <v>0</v>
      </c>
      <c r="X1255" s="45">
        <f t="shared" si="414"/>
        <v>0</v>
      </c>
      <c r="Y1255" s="45">
        <f t="shared" si="415"/>
        <v>0</v>
      </c>
      <c r="Z1255" s="45">
        <f t="shared" si="416"/>
        <v>0</v>
      </c>
      <c r="AA1255" s="45">
        <f t="shared" si="417"/>
        <v>0</v>
      </c>
      <c r="AB1255" s="45">
        <f t="shared" si="418"/>
        <v>0</v>
      </c>
      <c r="AC1255" s="45">
        <f t="shared" si="419"/>
        <v>0</v>
      </c>
      <c r="AD1255" s="45">
        <f t="shared" si="420"/>
        <v>0</v>
      </c>
      <c r="AE1255" s="45">
        <f t="shared" si="421"/>
        <v>0</v>
      </c>
      <c r="AF1255" s="45">
        <f t="shared" si="422"/>
        <v>0</v>
      </c>
      <c r="AG1255" s="45">
        <f t="shared" si="423"/>
        <v>0</v>
      </c>
      <c r="AH1255" s="45">
        <f t="shared" si="424"/>
        <v>0</v>
      </c>
      <c r="AI1255" s="45">
        <f t="shared" si="425"/>
        <v>0</v>
      </c>
      <c r="AJ1255" s="45">
        <f t="shared" si="426"/>
        <v>0</v>
      </c>
      <c r="AK1255" s="45">
        <f t="shared" si="427"/>
        <v>0</v>
      </c>
      <c r="AL1255" s="45">
        <f t="shared" si="428"/>
        <v>0</v>
      </c>
      <c r="AM1255" s="45">
        <f t="shared" si="429"/>
        <v>0</v>
      </c>
      <c r="AN1255" s="45"/>
      <c r="AO1255" s="45"/>
      <c r="AP1255" s="45"/>
      <c r="AQ1255" s="45"/>
      <c r="AR1255" s="45"/>
      <c r="AS1255" s="45"/>
      <c r="AT1255" s="45"/>
      <c r="AU1255" s="45"/>
      <c r="AV1255" s="45"/>
      <c r="AW1255" s="45"/>
      <c r="AX1255" s="45"/>
      <c r="AY1255" s="45"/>
      <c r="AZ1255" s="45"/>
      <c r="BA1255" s="45"/>
      <c r="BB1255" s="45"/>
      <c r="BC1255" s="45"/>
      <c r="BD1255" s="45"/>
      <c r="BE1255" s="45"/>
      <c r="BF1255" s="45"/>
      <c r="BG1255" s="45"/>
      <c r="BH1255" s="45"/>
      <c r="BI1255" s="45"/>
      <c r="BJ1255" s="45"/>
      <c r="BK1255" s="45"/>
    </row>
    <row r="1256" spans="1:63">
      <c r="A1256" s="43"/>
      <c r="B1256" s="43"/>
      <c r="C1256" s="101"/>
      <c r="D1256" s="101"/>
      <c r="E1256" s="101"/>
      <c r="F1256" s="102"/>
      <c r="G1256" s="103"/>
      <c r="H1256" s="102"/>
      <c r="I1256" s="102"/>
      <c r="J1256" s="102"/>
      <c r="K1256" s="102"/>
      <c r="L1256" s="102" t="e">
        <f>IF(J1256="WAT",IF(I1256="PS","Pumped Storage","Hydro"),VLOOKUP(J1256,Instructions!$E$3:$F$42,2,FALSE))</f>
        <v>#N/A</v>
      </c>
      <c r="M1256" s="104"/>
      <c r="N1256" s="104"/>
      <c r="O1256" s="105"/>
      <c r="P1256" s="45"/>
      <c r="Q1256" s="45"/>
      <c r="R1256" s="45">
        <f t="shared" si="410"/>
        <v>0</v>
      </c>
      <c r="S1256" s="45">
        <f t="shared" si="431"/>
        <v>0</v>
      </c>
      <c r="T1256" s="45">
        <f t="shared" si="431"/>
        <v>0</v>
      </c>
      <c r="U1256" s="45">
        <f t="shared" si="411"/>
        <v>0</v>
      </c>
      <c r="V1256" s="45">
        <f t="shared" si="412"/>
        <v>0</v>
      </c>
      <c r="W1256" s="45">
        <f t="shared" si="413"/>
        <v>0</v>
      </c>
      <c r="X1256" s="45">
        <f t="shared" si="414"/>
        <v>0</v>
      </c>
      <c r="Y1256" s="45">
        <f t="shared" si="415"/>
        <v>0</v>
      </c>
      <c r="Z1256" s="45">
        <f t="shared" si="416"/>
        <v>0</v>
      </c>
      <c r="AA1256" s="45">
        <f t="shared" si="417"/>
        <v>0</v>
      </c>
      <c r="AB1256" s="45">
        <f t="shared" si="418"/>
        <v>0</v>
      </c>
      <c r="AC1256" s="45">
        <f t="shared" si="419"/>
        <v>0</v>
      </c>
      <c r="AD1256" s="45">
        <f t="shared" si="420"/>
        <v>0</v>
      </c>
      <c r="AE1256" s="45">
        <f t="shared" si="421"/>
        <v>0</v>
      </c>
      <c r="AF1256" s="45">
        <f t="shared" si="422"/>
        <v>0</v>
      </c>
      <c r="AG1256" s="45">
        <f t="shared" si="423"/>
        <v>0</v>
      </c>
      <c r="AH1256" s="45">
        <f t="shared" si="424"/>
        <v>0</v>
      </c>
      <c r="AI1256" s="45">
        <f t="shared" si="425"/>
        <v>0</v>
      </c>
      <c r="AJ1256" s="45">
        <f t="shared" si="426"/>
        <v>0</v>
      </c>
      <c r="AK1256" s="45">
        <f t="shared" si="427"/>
        <v>0</v>
      </c>
      <c r="AL1256" s="45">
        <f t="shared" si="428"/>
        <v>0</v>
      </c>
      <c r="AM1256" s="45">
        <f t="shared" si="429"/>
        <v>0</v>
      </c>
      <c r="AN1256" s="45"/>
      <c r="AO1256" s="45"/>
      <c r="AP1256" s="45"/>
      <c r="AQ1256" s="45"/>
      <c r="AR1256" s="45"/>
      <c r="AS1256" s="45"/>
      <c r="AT1256" s="45"/>
      <c r="AU1256" s="45"/>
      <c r="AV1256" s="45"/>
      <c r="AW1256" s="45"/>
      <c r="AX1256" s="45"/>
      <c r="AY1256" s="45"/>
      <c r="AZ1256" s="45"/>
      <c r="BA1256" s="45"/>
      <c r="BB1256" s="45"/>
      <c r="BC1256" s="45"/>
      <c r="BD1256" s="45"/>
      <c r="BE1256" s="45"/>
      <c r="BF1256" s="45"/>
      <c r="BG1256" s="45"/>
      <c r="BH1256" s="45"/>
      <c r="BI1256" s="45"/>
      <c r="BJ1256" s="45"/>
      <c r="BK1256" s="45"/>
    </row>
    <row r="1257" spans="1:63">
      <c r="A1257" s="43"/>
      <c r="B1257" s="43"/>
      <c r="C1257" s="101"/>
      <c r="D1257" s="101"/>
      <c r="E1257" s="101"/>
      <c r="F1257" s="102"/>
      <c r="G1257" s="103"/>
      <c r="H1257" s="102"/>
      <c r="I1257" s="102"/>
      <c r="J1257" s="102"/>
      <c r="K1257" s="102"/>
      <c r="L1257" s="102" t="e">
        <f>IF(J1257="WAT",IF(I1257="PS","Pumped Storage","Hydro"),VLOOKUP(J1257,Instructions!$E$3:$F$42,2,FALSE))</f>
        <v>#N/A</v>
      </c>
      <c r="M1257" s="104"/>
      <c r="N1257" s="104"/>
      <c r="O1257" s="105"/>
      <c r="P1257" s="45"/>
      <c r="Q1257" s="45"/>
      <c r="R1257" s="45">
        <f t="shared" si="410"/>
        <v>0</v>
      </c>
      <c r="S1257" s="45">
        <f t="shared" si="431"/>
        <v>0</v>
      </c>
      <c r="T1257" s="45">
        <f t="shared" si="431"/>
        <v>0</v>
      </c>
      <c r="U1257" s="45">
        <f t="shared" si="411"/>
        <v>0</v>
      </c>
      <c r="V1257" s="45">
        <f t="shared" si="412"/>
        <v>0</v>
      </c>
      <c r="W1257" s="45">
        <f t="shared" si="413"/>
        <v>0</v>
      </c>
      <c r="X1257" s="45">
        <f t="shared" si="414"/>
        <v>0</v>
      </c>
      <c r="Y1257" s="45">
        <f t="shared" si="415"/>
        <v>0</v>
      </c>
      <c r="Z1257" s="45">
        <f t="shared" si="416"/>
        <v>0</v>
      </c>
      <c r="AA1257" s="45">
        <f t="shared" si="417"/>
        <v>0</v>
      </c>
      <c r="AB1257" s="45">
        <f t="shared" si="418"/>
        <v>0</v>
      </c>
      <c r="AC1257" s="45">
        <f t="shared" si="419"/>
        <v>0</v>
      </c>
      <c r="AD1257" s="45">
        <f t="shared" si="420"/>
        <v>0</v>
      </c>
      <c r="AE1257" s="45">
        <f t="shared" si="421"/>
        <v>0</v>
      </c>
      <c r="AF1257" s="45">
        <f t="shared" si="422"/>
        <v>0</v>
      </c>
      <c r="AG1257" s="45">
        <f t="shared" si="423"/>
        <v>0</v>
      </c>
      <c r="AH1257" s="45">
        <f t="shared" si="424"/>
        <v>0</v>
      </c>
      <c r="AI1257" s="45">
        <f t="shared" si="425"/>
        <v>0</v>
      </c>
      <c r="AJ1257" s="45">
        <f t="shared" si="426"/>
        <v>0</v>
      </c>
      <c r="AK1257" s="45">
        <f t="shared" si="427"/>
        <v>0</v>
      </c>
      <c r="AL1257" s="45">
        <f t="shared" si="428"/>
        <v>0</v>
      </c>
      <c r="AM1257" s="45">
        <f t="shared" si="429"/>
        <v>0</v>
      </c>
      <c r="AN1257" s="45"/>
      <c r="AO1257" s="45"/>
      <c r="AP1257" s="45"/>
      <c r="AQ1257" s="45"/>
      <c r="AR1257" s="45"/>
      <c r="AS1257" s="45"/>
      <c r="AT1257" s="45"/>
      <c r="AU1257" s="45"/>
      <c r="AV1257" s="45"/>
      <c r="AW1257" s="45"/>
      <c r="AX1257" s="45"/>
      <c r="AY1257" s="45"/>
      <c r="AZ1257" s="45"/>
      <c r="BA1257" s="45"/>
      <c r="BB1257" s="45"/>
      <c r="BC1257" s="45"/>
      <c r="BD1257" s="45"/>
      <c r="BE1257" s="45"/>
      <c r="BF1257" s="45"/>
      <c r="BG1257" s="45"/>
      <c r="BH1257" s="45"/>
      <c r="BI1257" s="45"/>
      <c r="BJ1257" s="45"/>
      <c r="BK1257" s="45"/>
    </row>
    <row r="1258" spans="1:63">
      <c r="A1258" s="43"/>
      <c r="B1258" s="43"/>
      <c r="C1258" s="101"/>
      <c r="D1258" s="101"/>
      <c r="E1258" s="101"/>
      <c r="F1258" s="102"/>
      <c r="G1258" s="103"/>
      <c r="H1258" s="102"/>
      <c r="I1258" s="102"/>
      <c r="J1258" s="102"/>
      <c r="K1258" s="102"/>
      <c r="L1258" s="102" t="e">
        <f>IF(J1258="WAT",IF(I1258="PS","Pumped Storage","Hydro"),VLOOKUP(J1258,Instructions!$E$3:$F$42,2,FALSE))</f>
        <v>#N/A</v>
      </c>
      <c r="M1258" s="104"/>
      <c r="N1258" s="104"/>
      <c r="O1258" s="105"/>
      <c r="P1258" s="45"/>
      <c r="Q1258" s="45"/>
      <c r="R1258" s="45">
        <f t="shared" si="410"/>
        <v>0</v>
      </c>
      <c r="S1258" s="45">
        <f t="shared" si="431"/>
        <v>0</v>
      </c>
      <c r="T1258" s="45">
        <f t="shared" si="431"/>
        <v>0</v>
      </c>
      <c r="U1258" s="45">
        <f t="shared" si="411"/>
        <v>0</v>
      </c>
      <c r="V1258" s="45">
        <f t="shared" si="412"/>
        <v>0</v>
      </c>
      <c r="W1258" s="45">
        <f t="shared" si="413"/>
        <v>0</v>
      </c>
      <c r="X1258" s="45">
        <f t="shared" si="414"/>
        <v>0</v>
      </c>
      <c r="Y1258" s="45">
        <f t="shared" si="415"/>
        <v>0</v>
      </c>
      <c r="Z1258" s="45">
        <f t="shared" si="416"/>
        <v>0</v>
      </c>
      <c r="AA1258" s="45">
        <f t="shared" si="417"/>
        <v>0</v>
      </c>
      <c r="AB1258" s="45">
        <f t="shared" si="418"/>
        <v>0</v>
      </c>
      <c r="AC1258" s="45">
        <f t="shared" si="419"/>
        <v>0</v>
      </c>
      <c r="AD1258" s="45">
        <f t="shared" si="420"/>
        <v>0</v>
      </c>
      <c r="AE1258" s="45">
        <f t="shared" si="421"/>
        <v>0</v>
      </c>
      <c r="AF1258" s="45">
        <f t="shared" si="422"/>
        <v>0</v>
      </c>
      <c r="AG1258" s="45">
        <f t="shared" si="423"/>
        <v>0</v>
      </c>
      <c r="AH1258" s="45">
        <f t="shared" si="424"/>
        <v>0</v>
      </c>
      <c r="AI1258" s="45">
        <f t="shared" si="425"/>
        <v>0</v>
      </c>
      <c r="AJ1258" s="45">
        <f t="shared" si="426"/>
        <v>0</v>
      </c>
      <c r="AK1258" s="45">
        <f t="shared" si="427"/>
        <v>0</v>
      </c>
      <c r="AL1258" s="45">
        <f t="shared" si="428"/>
        <v>0</v>
      </c>
      <c r="AM1258" s="45">
        <f t="shared" si="429"/>
        <v>0</v>
      </c>
      <c r="AN1258" s="45"/>
      <c r="AO1258" s="45"/>
      <c r="AP1258" s="45"/>
      <c r="AQ1258" s="45"/>
      <c r="AR1258" s="45"/>
      <c r="AS1258" s="45"/>
      <c r="AT1258" s="45"/>
      <c r="AU1258" s="45"/>
      <c r="AV1258" s="45"/>
      <c r="AW1258" s="45"/>
      <c r="AX1258" s="45"/>
      <c r="AY1258" s="45"/>
      <c r="AZ1258" s="45"/>
      <c r="BA1258" s="45"/>
      <c r="BB1258" s="45"/>
      <c r="BC1258" s="45"/>
      <c r="BD1258" s="45"/>
      <c r="BE1258" s="45"/>
      <c r="BF1258" s="45"/>
      <c r="BG1258" s="45"/>
      <c r="BH1258" s="45"/>
      <c r="BI1258" s="45"/>
      <c r="BJ1258" s="45"/>
      <c r="BK1258" s="45"/>
    </row>
    <row r="1259" spans="1:63">
      <c r="A1259" s="43"/>
      <c r="B1259" s="43"/>
      <c r="C1259" s="101"/>
      <c r="D1259" s="101"/>
      <c r="E1259" s="101"/>
      <c r="F1259" s="102"/>
      <c r="G1259" s="103"/>
      <c r="H1259" s="102"/>
      <c r="I1259" s="102"/>
      <c r="J1259" s="102"/>
      <c r="K1259" s="102"/>
      <c r="L1259" s="102" t="e">
        <f>IF(J1259="WAT",IF(I1259="PS","Pumped Storage","Hydro"),VLOOKUP(J1259,Instructions!$E$3:$F$42,2,FALSE))</f>
        <v>#N/A</v>
      </c>
      <c r="M1259" s="104"/>
      <c r="N1259" s="104"/>
      <c r="O1259" s="105"/>
      <c r="P1259" s="45"/>
      <c r="Q1259" s="45"/>
      <c r="R1259" s="45">
        <f t="shared" si="410"/>
        <v>0</v>
      </c>
      <c r="S1259" s="45">
        <f t="shared" si="431"/>
        <v>0</v>
      </c>
      <c r="T1259" s="45">
        <f t="shared" si="431"/>
        <v>0</v>
      </c>
      <c r="U1259" s="45">
        <f t="shared" si="411"/>
        <v>0</v>
      </c>
      <c r="V1259" s="45">
        <f t="shared" si="412"/>
        <v>0</v>
      </c>
      <c r="W1259" s="45">
        <f t="shared" si="413"/>
        <v>0</v>
      </c>
      <c r="X1259" s="45">
        <f t="shared" si="414"/>
        <v>0</v>
      </c>
      <c r="Y1259" s="45">
        <f t="shared" si="415"/>
        <v>0</v>
      </c>
      <c r="Z1259" s="45">
        <f t="shared" si="416"/>
        <v>0</v>
      </c>
      <c r="AA1259" s="45">
        <f t="shared" si="417"/>
        <v>0</v>
      </c>
      <c r="AB1259" s="45">
        <f t="shared" si="418"/>
        <v>0</v>
      </c>
      <c r="AC1259" s="45">
        <f t="shared" si="419"/>
        <v>0</v>
      </c>
      <c r="AD1259" s="45">
        <f t="shared" si="420"/>
        <v>0</v>
      </c>
      <c r="AE1259" s="45">
        <f t="shared" si="421"/>
        <v>0</v>
      </c>
      <c r="AF1259" s="45">
        <f t="shared" si="422"/>
        <v>0</v>
      </c>
      <c r="AG1259" s="45">
        <f t="shared" si="423"/>
        <v>0</v>
      </c>
      <c r="AH1259" s="45">
        <f t="shared" si="424"/>
        <v>0</v>
      </c>
      <c r="AI1259" s="45">
        <f t="shared" si="425"/>
        <v>0</v>
      </c>
      <c r="AJ1259" s="45">
        <f t="shared" si="426"/>
        <v>0</v>
      </c>
      <c r="AK1259" s="45">
        <f t="shared" si="427"/>
        <v>0</v>
      </c>
      <c r="AL1259" s="45">
        <f t="shared" si="428"/>
        <v>0</v>
      </c>
      <c r="AM1259" s="45">
        <f t="shared" si="429"/>
        <v>0</v>
      </c>
      <c r="AN1259" s="45"/>
      <c r="AO1259" s="45"/>
      <c r="AP1259" s="45"/>
      <c r="AQ1259" s="45"/>
      <c r="AR1259" s="45"/>
      <c r="AS1259" s="45"/>
      <c r="AT1259" s="45"/>
      <c r="AU1259" s="45"/>
      <c r="AV1259" s="45"/>
      <c r="AW1259" s="45"/>
      <c r="AX1259" s="45"/>
      <c r="AY1259" s="45"/>
      <c r="AZ1259" s="45"/>
      <c r="BA1259" s="45"/>
      <c r="BB1259" s="45"/>
      <c r="BC1259" s="45"/>
      <c r="BD1259" s="45"/>
      <c r="BE1259" s="45"/>
      <c r="BF1259" s="45"/>
      <c r="BG1259" s="45"/>
      <c r="BH1259" s="45"/>
      <c r="BI1259" s="45"/>
      <c r="BJ1259" s="45"/>
      <c r="BK1259" s="45"/>
    </row>
    <row r="1260" spans="1:63">
      <c r="A1260" s="43"/>
      <c r="B1260" s="43"/>
      <c r="C1260" s="101"/>
      <c r="D1260" s="101"/>
      <c r="E1260" s="101"/>
      <c r="F1260" s="102"/>
      <c r="G1260" s="103"/>
      <c r="H1260" s="102"/>
      <c r="I1260" s="102"/>
      <c r="J1260" s="102"/>
      <c r="K1260" s="102"/>
      <c r="L1260" s="102" t="e">
        <f>IF(J1260="WAT",IF(I1260="PS","Pumped Storage","Hydro"),VLOOKUP(J1260,Instructions!$E$3:$F$42,2,FALSE))</f>
        <v>#N/A</v>
      </c>
      <c r="M1260" s="104"/>
      <c r="N1260" s="104"/>
      <c r="O1260" s="105"/>
      <c r="P1260" s="45"/>
      <c r="Q1260" s="45"/>
      <c r="R1260" s="45">
        <f t="shared" si="410"/>
        <v>0</v>
      </c>
      <c r="S1260" s="45">
        <f t="shared" si="431"/>
        <v>0</v>
      </c>
      <c r="T1260" s="45">
        <f t="shared" si="431"/>
        <v>0</v>
      </c>
      <c r="U1260" s="45">
        <f t="shared" si="411"/>
        <v>0</v>
      </c>
      <c r="V1260" s="45">
        <f t="shared" si="412"/>
        <v>0</v>
      </c>
      <c r="W1260" s="45">
        <f t="shared" si="413"/>
        <v>0</v>
      </c>
      <c r="X1260" s="45">
        <f t="shared" si="414"/>
        <v>0</v>
      </c>
      <c r="Y1260" s="45">
        <f t="shared" si="415"/>
        <v>0</v>
      </c>
      <c r="Z1260" s="45">
        <f t="shared" si="416"/>
        <v>0</v>
      </c>
      <c r="AA1260" s="45">
        <f t="shared" si="417"/>
        <v>0</v>
      </c>
      <c r="AB1260" s="45">
        <f t="shared" si="418"/>
        <v>0</v>
      </c>
      <c r="AC1260" s="45">
        <f t="shared" si="419"/>
        <v>0</v>
      </c>
      <c r="AD1260" s="45">
        <f t="shared" si="420"/>
        <v>0</v>
      </c>
      <c r="AE1260" s="45">
        <f t="shared" si="421"/>
        <v>0</v>
      </c>
      <c r="AF1260" s="45">
        <f t="shared" si="422"/>
        <v>0</v>
      </c>
      <c r="AG1260" s="45">
        <f t="shared" si="423"/>
        <v>0</v>
      </c>
      <c r="AH1260" s="45">
        <f t="shared" si="424"/>
        <v>0</v>
      </c>
      <c r="AI1260" s="45">
        <f t="shared" si="425"/>
        <v>0</v>
      </c>
      <c r="AJ1260" s="45">
        <f t="shared" si="426"/>
        <v>0</v>
      </c>
      <c r="AK1260" s="45">
        <f t="shared" si="427"/>
        <v>0</v>
      </c>
      <c r="AL1260" s="45">
        <f t="shared" si="428"/>
        <v>0</v>
      </c>
      <c r="AM1260" s="45">
        <f t="shared" si="429"/>
        <v>0</v>
      </c>
      <c r="AN1260" s="45"/>
      <c r="AO1260" s="45"/>
      <c r="AP1260" s="45"/>
      <c r="AQ1260" s="45"/>
      <c r="AR1260" s="45"/>
      <c r="AS1260" s="45"/>
      <c r="AT1260" s="45"/>
      <c r="AU1260" s="45"/>
      <c r="AV1260" s="45"/>
      <c r="AW1260" s="45"/>
      <c r="AX1260" s="45"/>
      <c r="AY1260" s="45"/>
      <c r="AZ1260" s="45"/>
      <c r="BA1260" s="45"/>
      <c r="BB1260" s="45"/>
      <c r="BC1260" s="45"/>
      <c r="BD1260" s="45"/>
      <c r="BE1260" s="45"/>
      <c r="BF1260" s="45"/>
      <c r="BG1260" s="45"/>
      <c r="BH1260" s="45"/>
      <c r="BI1260" s="45"/>
      <c r="BJ1260" s="45"/>
      <c r="BK1260" s="45"/>
    </row>
    <row r="1261" spans="1:63">
      <c r="A1261" s="43"/>
      <c r="B1261" s="43"/>
      <c r="C1261" s="101"/>
      <c r="D1261" s="101"/>
      <c r="E1261" s="101"/>
      <c r="F1261" s="102"/>
      <c r="G1261" s="103"/>
      <c r="H1261" s="102"/>
      <c r="I1261" s="102"/>
      <c r="J1261" s="102"/>
      <c r="K1261" s="102"/>
      <c r="L1261" s="102" t="e">
        <f>IF(J1261="WAT",IF(I1261="PS","Pumped Storage","Hydro"),VLOOKUP(J1261,Instructions!$E$3:$F$42,2,FALSE))</f>
        <v>#N/A</v>
      </c>
      <c r="M1261" s="104"/>
      <c r="N1261" s="104"/>
      <c r="O1261" s="105"/>
      <c r="P1261" s="45"/>
      <c r="Q1261" s="45"/>
      <c r="R1261" s="45">
        <f t="shared" si="410"/>
        <v>0</v>
      </c>
      <c r="S1261" s="45">
        <f t="shared" si="431"/>
        <v>0</v>
      </c>
      <c r="T1261" s="45">
        <f t="shared" si="431"/>
        <v>0</v>
      </c>
      <c r="U1261" s="45">
        <f t="shared" si="411"/>
        <v>0</v>
      </c>
      <c r="V1261" s="45">
        <f t="shared" si="412"/>
        <v>0</v>
      </c>
      <c r="W1261" s="45">
        <f t="shared" si="413"/>
        <v>0</v>
      </c>
      <c r="X1261" s="45">
        <f t="shared" si="414"/>
        <v>0</v>
      </c>
      <c r="Y1261" s="45">
        <f t="shared" si="415"/>
        <v>0</v>
      </c>
      <c r="Z1261" s="45">
        <f t="shared" si="416"/>
        <v>0</v>
      </c>
      <c r="AA1261" s="45">
        <f t="shared" si="417"/>
        <v>0</v>
      </c>
      <c r="AB1261" s="45">
        <f t="shared" si="418"/>
        <v>0</v>
      </c>
      <c r="AC1261" s="45">
        <f t="shared" si="419"/>
        <v>0</v>
      </c>
      <c r="AD1261" s="45">
        <f t="shared" si="420"/>
        <v>0</v>
      </c>
      <c r="AE1261" s="45">
        <f t="shared" si="421"/>
        <v>0</v>
      </c>
      <c r="AF1261" s="45">
        <f t="shared" si="422"/>
        <v>0</v>
      </c>
      <c r="AG1261" s="45">
        <f t="shared" si="423"/>
        <v>0</v>
      </c>
      <c r="AH1261" s="45">
        <f t="shared" si="424"/>
        <v>0</v>
      </c>
      <c r="AI1261" s="45">
        <f t="shared" si="425"/>
        <v>0</v>
      </c>
      <c r="AJ1261" s="45">
        <f t="shared" si="426"/>
        <v>0</v>
      </c>
      <c r="AK1261" s="45">
        <f t="shared" si="427"/>
        <v>0</v>
      </c>
      <c r="AL1261" s="45">
        <f t="shared" si="428"/>
        <v>0</v>
      </c>
      <c r="AM1261" s="45">
        <f t="shared" si="429"/>
        <v>0</v>
      </c>
      <c r="AN1261" s="45"/>
      <c r="AO1261" s="45"/>
      <c r="AP1261" s="45"/>
      <c r="AQ1261" s="45"/>
      <c r="AR1261" s="45"/>
      <c r="AS1261" s="45"/>
      <c r="AT1261" s="45"/>
      <c r="AU1261" s="45"/>
      <c r="AV1261" s="45"/>
      <c r="AW1261" s="45"/>
      <c r="AX1261" s="45"/>
      <c r="AY1261" s="45"/>
      <c r="AZ1261" s="45"/>
      <c r="BA1261" s="45"/>
      <c r="BB1261" s="45"/>
      <c r="BC1261" s="45"/>
      <c r="BD1261" s="45"/>
      <c r="BE1261" s="45"/>
      <c r="BF1261" s="45"/>
      <c r="BG1261" s="45"/>
      <c r="BH1261" s="45"/>
      <c r="BI1261" s="45"/>
      <c r="BJ1261" s="45"/>
      <c r="BK1261" s="45"/>
    </row>
    <row r="1262" spans="1:63">
      <c r="A1262" s="43"/>
      <c r="B1262" s="43"/>
      <c r="C1262" s="101"/>
      <c r="D1262" s="101"/>
      <c r="E1262" s="101"/>
      <c r="F1262" s="102"/>
      <c r="G1262" s="103"/>
      <c r="H1262" s="102"/>
      <c r="I1262" s="102"/>
      <c r="J1262" s="102"/>
      <c r="K1262" s="102"/>
      <c r="L1262" s="102" t="e">
        <f>IF(J1262="WAT",IF(I1262="PS","Pumped Storage","Hydro"),VLOOKUP(J1262,Instructions!$E$3:$F$42,2,FALSE))</f>
        <v>#N/A</v>
      </c>
      <c r="M1262" s="104"/>
      <c r="N1262" s="104"/>
      <c r="O1262" s="105"/>
      <c r="P1262" s="45"/>
      <c r="Q1262" s="45"/>
      <c r="R1262" s="45">
        <f t="shared" si="410"/>
        <v>0</v>
      </c>
      <c r="S1262" s="45">
        <f t="shared" si="431"/>
        <v>0</v>
      </c>
      <c r="T1262" s="45">
        <f t="shared" si="431"/>
        <v>0</v>
      </c>
      <c r="U1262" s="45">
        <f t="shared" si="411"/>
        <v>0</v>
      </c>
      <c r="V1262" s="45">
        <f t="shared" si="412"/>
        <v>0</v>
      </c>
      <c r="W1262" s="45">
        <f t="shared" si="413"/>
        <v>0</v>
      </c>
      <c r="X1262" s="45">
        <f t="shared" si="414"/>
        <v>0</v>
      </c>
      <c r="Y1262" s="45">
        <f t="shared" si="415"/>
        <v>0</v>
      </c>
      <c r="Z1262" s="45">
        <f t="shared" si="416"/>
        <v>0</v>
      </c>
      <c r="AA1262" s="45">
        <f t="shared" si="417"/>
        <v>0</v>
      </c>
      <c r="AB1262" s="45">
        <f t="shared" si="418"/>
        <v>0</v>
      </c>
      <c r="AC1262" s="45">
        <f t="shared" si="419"/>
        <v>0</v>
      </c>
      <c r="AD1262" s="45">
        <f t="shared" si="420"/>
        <v>0</v>
      </c>
      <c r="AE1262" s="45">
        <f t="shared" si="421"/>
        <v>0</v>
      </c>
      <c r="AF1262" s="45">
        <f t="shared" si="422"/>
        <v>0</v>
      </c>
      <c r="AG1262" s="45">
        <f t="shared" si="423"/>
        <v>0</v>
      </c>
      <c r="AH1262" s="45">
        <f t="shared" si="424"/>
        <v>0</v>
      </c>
      <c r="AI1262" s="45">
        <f t="shared" si="425"/>
        <v>0</v>
      </c>
      <c r="AJ1262" s="45">
        <f t="shared" si="426"/>
        <v>0</v>
      </c>
      <c r="AK1262" s="45">
        <f t="shared" si="427"/>
        <v>0</v>
      </c>
      <c r="AL1262" s="45">
        <f t="shared" si="428"/>
        <v>0</v>
      </c>
      <c r="AM1262" s="45">
        <f t="shared" si="429"/>
        <v>0</v>
      </c>
      <c r="AN1262" s="45"/>
      <c r="AO1262" s="45"/>
      <c r="AP1262" s="45"/>
      <c r="AQ1262" s="45"/>
      <c r="AR1262" s="45"/>
      <c r="AS1262" s="45"/>
      <c r="AT1262" s="45"/>
      <c r="AU1262" s="45"/>
      <c r="AV1262" s="45"/>
      <c r="AW1262" s="45"/>
      <c r="AX1262" s="45"/>
      <c r="AY1262" s="45"/>
      <c r="AZ1262" s="45"/>
      <c r="BA1262" s="45"/>
      <c r="BB1262" s="45"/>
      <c r="BC1262" s="45"/>
      <c r="BD1262" s="45"/>
      <c r="BE1262" s="45"/>
      <c r="BF1262" s="45"/>
      <c r="BG1262" s="45"/>
      <c r="BH1262" s="45"/>
      <c r="BI1262" s="45"/>
      <c r="BJ1262" s="45"/>
      <c r="BK1262" s="45"/>
    </row>
    <row r="1263" spans="1:63">
      <c r="A1263" s="43"/>
      <c r="B1263" s="43"/>
      <c r="C1263" s="101"/>
      <c r="D1263" s="101"/>
      <c r="E1263" s="101"/>
      <c r="F1263" s="102"/>
      <c r="G1263" s="103"/>
      <c r="H1263" s="102"/>
      <c r="I1263" s="102"/>
      <c r="J1263" s="102"/>
      <c r="K1263" s="102"/>
      <c r="L1263" s="102" t="e">
        <f>IF(J1263="WAT",IF(I1263="PS","Pumped Storage","Hydro"),VLOOKUP(J1263,Instructions!$E$3:$F$42,2,FALSE))</f>
        <v>#N/A</v>
      </c>
      <c r="M1263" s="104"/>
      <c r="N1263" s="104"/>
      <c r="O1263" s="105"/>
      <c r="P1263" s="45"/>
      <c r="Q1263" s="45"/>
      <c r="R1263" s="45">
        <f t="shared" si="410"/>
        <v>0</v>
      </c>
      <c r="S1263" s="45">
        <f t="shared" ref="S1263:T1282" si="432">R1263</f>
        <v>0</v>
      </c>
      <c r="T1263" s="45">
        <f t="shared" si="432"/>
        <v>0</v>
      </c>
      <c r="U1263" s="45">
        <f t="shared" si="411"/>
        <v>0</v>
      </c>
      <c r="V1263" s="45">
        <f t="shared" si="412"/>
        <v>0</v>
      </c>
      <c r="W1263" s="45">
        <f t="shared" si="413"/>
        <v>0</v>
      </c>
      <c r="X1263" s="45">
        <f t="shared" si="414"/>
        <v>0</v>
      </c>
      <c r="Y1263" s="45">
        <f t="shared" si="415"/>
        <v>0</v>
      </c>
      <c r="Z1263" s="45">
        <f t="shared" si="416"/>
        <v>0</v>
      </c>
      <c r="AA1263" s="45">
        <f t="shared" si="417"/>
        <v>0</v>
      </c>
      <c r="AB1263" s="45">
        <f t="shared" si="418"/>
        <v>0</v>
      </c>
      <c r="AC1263" s="45">
        <f t="shared" si="419"/>
        <v>0</v>
      </c>
      <c r="AD1263" s="45">
        <f t="shared" si="420"/>
        <v>0</v>
      </c>
      <c r="AE1263" s="45">
        <f t="shared" si="421"/>
        <v>0</v>
      </c>
      <c r="AF1263" s="45">
        <f t="shared" si="422"/>
        <v>0</v>
      </c>
      <c r="AG1263" s="45">
        <f t="shared" si="423"/>
        <v>0</v>
      </c>
      <c r="AH1263" s="45">
        <f t="shared" si="424"/>
        <v>0</v>
      </c>
      <c r="AI1263" s="45">
        <f t="shared" si="425"/>
        <v>0</v>
      </c>
      <c r="AJ1263" s="45">
        <f t="shared" si="426"/>
        <v>0</v>
      </c>
      <c r="AK1263" s="45">
        <f t="shared" si="427"/>
        <v>0</v>
      </c>
      <c r="AL1263" s="45">
        <f t="shared" si="428"/>
        <v>0</v>
      </c>
      <c r="AM1263" s="45">
        <f t="shared" si="429"/>
        <v>0</v>
      </c>
      <c r="AN1263" s="45"/>
      <c r="AO1263" s="45"/>
      <c r="AP1263" s="45"/>
      <c r="AQ1263" s="45"/>
      <c r="AR1263" s="45"/>
      <c r="AS1263" s="45"/>
      <c r="AT1263" s="45"/>
      <c r="AU1263" s="45"/>
      <c r="AV1263" s="45"/>
      <c r="AW1263" s="45"/>
      <c r="AX1263" s="45"/>
      <c r="AY1263" s="45"/>
      <c r="AZ1263" s="45"/>
      <c r="BA1263" s="45"/>
      <c r="BB1263" s="45"/>
      <c r="BC1263" s="45"/>
      <c r="BD1263" s="45"/>
      <c r="BE1263" s="45"/>
      <c r="BF1263" s="45"/>
      <c r="BG1263" s="45"/>
      <c r="BH1263" s="45"/>
      <c r="BI1263" s="45"/>
      <c r="BJ1263" s="45"/>
      <c r="BK1263" s="45"/>
    </row>
    <row r="1264" spans="1:63">
      <c r="A1264" s="43"/>
      <c r="B1264" s="43"/>
      <c r="C1264" s="101"/>
      <c r="D1264" s="101"/>
      <c r="E1264" s="101"/>
      <c r="F1264" s="102"/>
      <c r="G1264" s="103"/>
      <c r="H1264" s="102"/>
      <c r="I1264" s="102"/>
      <c r="J1264" s="102"/>
      <c r="K1264" s="102"/>
      <c r="L1264" s="102" t="e">
        <f>IF(J1264="WAT",IF(I1264="PS","Pumped Storage","Hydro"),VLOOKUP(J1264,Instructions!$E$3:$F$42,2,FALSE))</f>
        <v>#N/A</v>
      </c>
      <c r="M1264" s="104"/>
      <c r="N1264" s="104"/>
      <c r="O1264" s="105"/>
      <c r="P1264" s="45"/>
      <c r="Q1264" s="45"/>
      <c r="R1264" s="45">
        <f t="shared" si="410"/>
        <v>0</v>
      </c>
      <c r="S1264" s="45">
        <f t="shared" si="432"/>
        <v>0</v>
      </c>
      <c r="T1264" s="45">
        <f t="shared" si="432"/>
        <v>0</v>
      </c>
      <c r="U1264" s="45">
        <f t="shared" si="411"/>
        <v>0</v>
      </c>
      <c r="V1264" s="45">
        <f t="shared" si="412"/>
        <v>0</v>
      </c>
      <c r="W1264" s="45">
        <f t="shared" si="413"/>
        <v>0</v>
      </c>
      <c r="X1264" s="45">
        <f t="shared" si="414"/>
        <v>0</v>
      </c>
      <c r="Y1264" s="45">
        <f t="shared" si="415"/>
        <v>0</v>
      </c>
      <c r="Z1264" s="45">
        <f t="shared" si="416"/>
        <v>0</v>
      </c>
      <c r="AA1264" s="45">
        <f t="shared" si="417"/>
        <v>0</v>
      </c>
      <c r="AB1264" s="45">
        <f t="shared" si="418"/>
        <v>0</v>
      </c>
      <c r="AC1264" s="45">
        <f t="shared" si="419"/>
        <v>0</v>
      </c>
      <c r="AD1264" s="45">
        <f t="shared" si="420"/>
        <v>0</v>
      </c>
      <c r="AE1264" s="45">
        <f t="shared" si="421"/>
        <v>0</v>
      </c>
      <c r="AF1264" s="45">
        <f t="shared" si="422"/>
        <v>0</v>
      </c>
      <c r="AG1264" s="45">
        <f t="shared" si="423"/>
        <v>0</v>
      </c>
      <c r="AH1264" s="45">
        <f t="shared" si="424"/>
        <v>0</v>
      </c>
      <c r="AI1264" s="45">
        <f t="shared" si="425"/>
        <v>0</v>
      </c>
      <c r="AJ1264" s="45">
        <f t="shared" si="426"/>
        <v>0</v>
      </c>
      <c r="AK1264" s="45">
        <f t="shared" si="427"/>
        <v>0</v>
      </c>
      <c r="AL1264" s="45">
        <f t="shared" si="428"/>
        <v>0</v>
      </c>
      <c r="AM1264" s="45">
        <f t="shared" si="429"/>
        <v>0</v>
      </c>
      <c r="AN1264" s="45"/>
      <c r="AO1264" s="45"/>
      <c r="AP1264" s="45"/>
      <c r="AQ1264" s="45"/>
      <c r="AR1264" s="45"/>
      <c r="AS1264" s="45"/>
      <c r="AT1264" s="45"/>
      <c r="AU1264" s="45"/>
      <c r="AV1264" s="45"/>
      <c r="AW1264" s="45"/>
      <c r="AX1264" s="45"/>
      <c r="AY1264" s="45"/>
      <c r="AZ1264" s="45"/>
      <c r="BA1264" s="45"/>
      <c r="BB1264" s="45"/>
      <c r="BC1264" s="45"/>
      <c r="BD1264" s="45"/>
      <c r="BE1264" s="45"/>
      <c r="BF1264" s="45"/>
      <c r="BG1264" s="45"/>
      <c r="BH1264" s="45"/>
      <c r="BI1264" s="45"/>
      <c r="BJ1264" s="45"/>
      <c r="BK1264" s="45"/>
    </row>
    <row r="1265" spans="1:63">
      <c r="A1265" s="43"/>
      <c r="B1265" s="43"/>
      <c r="C1265" s="101"/>
      <c r="D1265" s="101"/>
      <c r="E1265" s="101"/>
      <c r="F1265" s="102"/>
      <c r="G1265" s="103"/>
      <c r="H1265" s="102"/>
      <c r="I1265" s="102"/>
      <c r="J1265" s="102"/>
      <c r="K1265" s="102"/>
      <c r="L1265" s="102" t="e">
        <f>IF(J1265="WAT",IF(I1265="PS","Pumped Storage","Hydro"),VLOOKUP(J1265,Instructions!$E$3:$F$42,2,FALSE))</f>
        <v>#N/A</v>
      </c>
      <c r="M1265" s="104"/>
      <c r="N1265" s="104"/>
      <c r="O1265" s="105"/>
      <c r="P1265" s="45"/>
      <c r="Q1265" s="45"/>
      <c r="R1265" s="45">
        <f t="shared" si="410"/>
        <v>0</v>
      </c>
      <c r="S1265" s="45">
        <f t="shared" si="432"/>
        <v>0</v>
      </c>
      <c r="T1265" s="45">
        <f t="shared" si="432"/>
        <v>0</v>
      </c>
      <c r="U1265" s="45">
        <f t="shared" si="411"/>
        <v>0</v>
      </c>
      <c r="V1265" s="45">
        <f t="shared" si="412"/>
        <v>0</v>
      </c>
      <c r="W1265" s="45">
        <f t="shared" si="413"/>
        <v>0</v>
      </c>
      <c r="X1265" s="45">
        <f t="shared" si="414"/>
        <v>0</v>
      </c>
      <c r="Y1265" s="45">
        <f t="shared" si="415"/>
        <v>0</v>
      </c>
      <c r="Z1265" s="45">
        <f t="shared" si="416"/>
        <v>0</v>
      </c>
      <c r="AA1265" s="45">
        <f t="shared" si="417"/>
        <v>0</v>
      </c>
      <c r="AB1265" s="45">
        <f t="shared" si="418"/>
        <v>0</v>
      </c>
      <c r="AC1265" s="45">
        <f t="shared" si="419"/>
        <v>0</v>
      </c>
      <c r="AD1265" s="45">
        <f t="shared" si="420"/>
        <v>0</v>
      </c>
      <c r="AE1265" s="45">
        <f t="shared" si="421"/>
        <v>0</v>
      </c>
      <c r="AF1265" s="45">
        <f t="shared" si="422"/>
        <v>0</v>
      </c>
      <c r="AG1265" s="45">
        <f t="shared" si="423"/>
        <v>0</v>
      </c>
      <c r="AH1265" s="45">
        <f t="shared" si="424"/>
        <v>0</v>
      </c>
      <c r="AI1265" s="45">
        <f t="shared" si="425"/>
        <v>0</v>
      </c>
      <c r="AJ1265" s="45">
        <f t="shared" si="426"/>
        <v>0</v>
      </c>
      <c r="AK1265" s="45">
        <f t="shared" si="427"/>
        <v>0</v>
      </c>
      <c r="AL1265" s="45">
        <f t="shared" si="428"/>
        <v>0</v>
      </c>
      <c r="AM1265" s="45">
        <f t="shared" si="429"/>
        <v>0</v>
      </c>
      <c r="AN1265" s="45"/>
      <c r="AO1265" s="45"/>
      <c r="AP1265" s="45"/>
      <c r="AQ1265" s="45"/>
      <c r="AR1265" s="45"/>
      <c r="AS1265" s="45"/>
      <c r="AT1265" s="45"/>
      <c r="AU1265" s="45"/>
      <c r="AV1265" s="45"/>
      <c r="AW1265" s="45"/>
      <c r="AX1265" s="45"/>
      <c r="AY1265" s="45"/>
      <c r="AZ1265" s="45"/>
      <c r="BA1265" s="45"/>
      <c r="BB1265" s="45"/>
      <c r="BC1265" s="45"/>
      <c r="BD1265" s="45"/>
      <c r="BE1265" s="45"/>
      <c r="BF1265" s="45"/>
      <c r="BG1265" s="45"/>
      <c r="BH1265" s="45"/>
      <c r="BI1265" s="45"/>
      <c r="BJ1265" s="45"/>
      <c r="BK1265" s="45"/>
    </row>
    <row r="1266" spans="1:63">
      <c r="A1266" s="43"/>
      <c r="B1266" s="43"/>
      <c r="C1266" s="101"/>
      <c r="D1266" s="101"/>
      <c r="E1266" s="101"/>
      <c r="F1266" s="102"/>
      <c r="G1266" s="103"/>
      <c r="H1266" s="102"/>
      <c r="I1266" s="102"/>
      <c r="J1266" s="102"/>
      <c r="K1266" s="102"/>
      <c r="L1266" s="102" t="e">
        <f>IF(J1266="WAT",IF(I1266="PS","Pumped Storage","Hydro"),VLOOKUP(J1266,Instructions!$E$3:$F$42,2,FALSE))</f>
        <v>#N/A</v>
      </c>
      <c r="M1266" s="104"/>
      <c r="N1266" s="104"/>
      <c r="O1266" s="105"/>
      <c r="P1266" s="45"/>
      <c r="Q1266" s="45"/>
      <c r="R1266" s="45">
        <f t="shared" si="410"/>
        <v>0</v>
      </c>
      <c r="S1266" s="45">
        <f t="shared" si="432"/>
        <v>0</v>
      </c>
      <c r="T1266" s="45">
        <f t="shared" si="432"/>
        <v>0</v>
      </c>
      <c r="U1266" s="45">
        <f t="shared" si="411"/>
        <v>0</v>
      </c>
      <c r="V1266" s="45">
        <f t="shared" si="412"/>
        <v>0</v>
      </c>
      <c r="W1266" s="45">
        <f t="shared" si="413"/>
        <v>0</v>
      </c>
      <c r="X1266" s="45">
        <f t="shared" si="414"/>
        <v>0</v>
      </c>
      <c r="Y1266" s="45">
        <f t="shared" si="415"/>
        <v>0</v>
      </c>
      <c r="Z1266" s="45">
        <f t="shared" si="416"/>
        <v>0</v>
      </c>
      <c r="AA1266" s="45">
        <f t="shared" si="417"/>
        <v>0</v>
      </c>
      <c r="AB1266" s="45">
        <f t="shared" si="418"/>
        <v>0</v>
      </c>
      <c r="AC1266" s="45">
        <f t="shared" si="419"/>
        <v>0</v>
      </c>
      <c r="AD1266" s="45">
        <f t="shared" si="420"/>
        <v>0</v>
      </c>
      <c r="AE1266" s="45">
        <f t="shared" si="421"/>
        <v>0</v>
      </c>
      <c r="AF1266" s="45">
        <f t="shared" si="422"/>
        <v>0</v>
      </c>
      <c r="AG1266" s="45">
        <f t="shared" si="423"/>
        <v>0</v>
      </c>
      <c r="AH1266" s="45">
        <f t="shared" si="424"/>
        <v>0</v>
      </c>
      <c r="AI1266" s="45">
        <f t="shared" si="425"/>
        <v>0</v>
      </c>
      <c r="AJ1266" s="45">
        <f t="shared" si="426"/>
        <v>0</v>
      </c>
      <c r="AK1266" s="45">
        <f t="shared" si="427"/>
        <v>0</v>
      </c>
      <c r="AL1266" s="45">
        <f t="shared" si="428"/>
        <v>0</v>
      </c>
      <c r="AM1266" s="45">
        <f t="shared" si="429"/>
        <v>0</v>
      </c>
      <c r="AN1266" s="45"/>
      <c r="AO1266" s="45"/>
      <c r="AP1266" s="45"/>
      <c r="AQ1266" s="45"/>
      <c r="AR1266" s="45"/>
      <c r="AS1266" s="45"/>
      <c r="AT1266" s="45"/>
      <c r="AU1266" s="45"/>
      <c r="AV1266" s="45"/>
      <c r="AW1266" s="45"/>
      <c r="AX1266" s="45"/>
      <c r="AY1266" s="45"/>
      <c r="AZ1266" s="45"/>
      <c r="BA1266" s="45"/>
      <c r="BB1266" s="45"/>
      <c r="BC1266" s="45"/>
      <c r="BD1266" s="45"/>
      <c r="BE1266" s="45"/>
      <c r="BF1266" s="45"/>
      <c r="BG1266" s="45"/>
      <c r="BH1266" s="45"/>
      <c r="BI1266" s="45"/>
      <c r="BJ1266" s="45"/>
      <c r="BK1266" s="45"/>
    </row>
    <row r="1267" spans="1:63">
      <c r="A1267" s="43"/>
      <c r="B1267" s="43"/>
      <c r="C1267" s="101"/>
      <c r="D1267" s="101"/>
      <c r="E1267" s="101"/>
      <c r="F1267" s="102"/>
      <c r="G1267" s="103"/>
      <c r="H1267" s="102"/>
      <c r="I1267" s="102"/>
      <c r="J1267" s="102"/>
      <c r="K1267" s="102"/>
      <c r="L1267" s="102" t="e">
        <f>IF(J1267="WAT",IF(I1267="PS","Pumped Storage","Hydro"),VLOOKUP(J1267,Instructions!$E$3:$F$42,2,FALSE))</f>
        <v>#N/A</v>
      </c>
      <c r="M1267" s="104"/>
      <c r="N1267" s="104"/>
      <c r="O1267" s="105"/>
      <c r="P1267" s="45"/>
      <c r="Q1267" s="45"/>
      <c r="R1267" s="45">
        <f t="shared" si="410"/>
        <v>0</v>
      </c>
      <c r="S1267" s="45">
        <f t="shared" si="432"/>
        <v>0</v>
      </c>
      <c r="T1267" s="45">
        <f t="shared" si="432"/>
        <v>0</v>
      </c>
      <c r="U1267" s="45">
        <f t="shared" si="411"/>
        <v>0</v>
      </c>
      <c r="V1267" s="45">
        <f t="shared" si="412"/>
        <v>0</v>
      </c>
      <c r="W1267" s="45">
        <f t="shared" si="413"/>
        <v>0</v>
      </c>
      <c r="X1267" s="45">
        <f t="shared" si="414"/>
        <v>0</v>
      </c>
      <c r="Y1267" s="45">
        <f t="shared" si="415"/>
        <v>0</v>
      </c>
      <c r="Z1267" s="45">
        <f t="shared" si="416"/>
        <v>0</v>
      </c>
      <c r="AA1267" s="45">
        <f t="shared" si="417"/>
        <v>0</v>
      </c>
      <c r="AB1267" s="45">
        <f t="shared" si="418"/>
        <v>0</v>
      </c>
      <c r="AC1267" s="45">
        <f t="shared" si="419"/>
        <v>0</v>
      </c>
      <c r="AD1267" s="45">
        <f t="shared" si="420"/>
        <v>0</v>
      </c>
      <c r="AE1267" s="45">
        <f t="shared" si="421"/>
        <v>0</v>
      </c>
      <c r="AF1267" s="45">
        <f t="shared" si="422"/>
        <v>0</v>
      </c>
      <c r="AG1267" s="45">
        <f t="shared" si="423"/>
        <v>0</v>
      </c>
      <c r="AH1267" s="45">
        <f t="shared" si="424"/>
        <v>0</v>
      </c>
      <c r="AI1267" s="45">
        <f t="shared" si="425"/>
        <v>0</v>
      </c>
      <c r="AJ1267" s="45">
        <f t="shared" si="426"/>
        <v>0</v>
      </c>
      <c r="AK1267" s="45">
        <f t="shared" si="427"/>
        <v>0</v>
      </c>
      <c r="AL1267" s="45">
        <f t="shared" si="428"/>
        <v>0</v>
      </c>
      <c r="AM1267" s="45">
        <f t="shared" si="429"/>
        <v>0</v>
      </c>
      <c r="AN1267" s="45"/>
      <c r="AO1267" s="45"/>
      <c r="AP1267" s="45"/>
      <c r="AQ1267" s="45"/>
      <c r="AR1267" s="45"/>
      <c r="AS1267" s="45"/>
      <c r="AT1267" s="45"/>
      <c r="AU1267" s="45"/>
      <c r="AV1267" s="45"/>
      <c r="AW1267" s="45"/>
      <c r="AX1267" s="45"/>
      <c r="AY1267" s="45"/>
      <c r="AZ1267" s="45"/>
      <c r="BA1267" s="45"/>
      <c r="BB1267" s="45"/>
      <c r="BC1267" s="45"/>
      <c r="BD1267" s="45"/>
      <c r="BE1267" s="45"/>
      <c r="BF1267" s="45"/>
      <c r="BG1267" s="45"/>
      <c r="BH1267" s="45"/>
      <c r="BI1267" s="45"/>
      <c r="BJ1267" s="45"/>
      <c r="BK1267" s="45"/>
    </row>
    <row r="1268" spans="1:63">
      <c r="A1268" s="43"/>
      <c r="B1268" s="43"/>
      <c r="C1268" s="101"/>
      <c r="D1268" s="101"/>
      <c r="E1268" s="101"/>
      <c r="F1268" s="102"/>
      <c r="G1268" s="103"/>
      <c r="H1268" s="102"/>
      <c r="I1268" s="102"/>
      <c r="J1268" s="102"/>
      <c r="K1268" s="102"/>
      <c r="L1268" s="102" t="e">
        <f>IF(J1268="WAT",IF(I1268="PS","Pumped Storage","Hydro"),VLOOKUP(J1268,Instructions!$E$3:$F$42,2,FALSE))</f>
        <v>#N/A</v>
      </c>
      <c r="M1268" s="104"/>
      <c r="N1268" s="104"/>
      <c r="O1268" s="105"/>
      <c r="P1268" s="45"/>
      <c r="Q1268" s="45"/>
      <c r="R1268" s="45">
        <f t="shared" si="410"/>
        <v>0</v>
      </c>
      <c r="S1268" s="45">
        <f t="shared" si="432"/>
        <v>0</v>
      </c>
      <c r="T1268" s="45">
        <f t="shared" si="432"/>
        <v>0</v>
      </c>
      <c r="U1268" s="45">
        <f t="shared" si="411"/>
        <v>0</v>
      </c>
      <c r="V1268" s="45">
        <f t="shared" si="412"/>
        <v>0</v>
      </c>
      <c r="W1268" s="45">
        <f t="shared" si="413"/>
        <v>0</v>
      </c>
      <c r="X1268" s="45">
        <f t="shared" si="414"/>
        <v>0</v>
      </c>
      <c r="Y1268" s="45">
        <f t="shared" si="415"/>
        <v>0</v>
      </c>
      <c r="Z1268" s="45">
        <f t="shared" si="416"/>
        <v>0</v>
      </c>
      <c r="AA1268" s="45">
        <f t="shared" si="417"/>
        <v>0</v>
      </c>
      <c r="AB1268" s="45">
        <f t="shared" si="418"/>
        <v>0</v>
      </c>
      <c r="AC1268" s="45">
        <f t="shared" si="419"/>
        <v>0</v>
      </c>
      <c r="AD1268" s="45">
        <f t="shared" si="420"/>
        <v>0</v>
      </c>
      <c r="AE1268" s="45">
        <f t="shared" si="421"/>
        <v>0</v>
      </c>
      <c r="AF1268" s="45">
        <f t="shared" si="422"/>
        <v>0</v>
      </c>
      <c r="AG1268" s="45">
        <f t="shared" si="423"/>
        <v>0</v>
      </c>
      <c r="AH1268" s="45">
        <f t="shared" si="424"/>
        <v>0</v>
      </c>
      <c r="AI1268" s="45">
        <f t="shared" si="425"/>
        <v>0</v>
      </c>
      <c r="AJ1268" s="45">
        <f t="shared" si="426"/>
        <v>0</v>
      </c>
      <c r="AK1268" s="45">
        <f t="shared" si="427"/>
        <v>0</v>
      </c>
      <c r="AL1268" s="45">
        <f t="shared" si="428"/>
        <v>0</v>
      </c>
      <c r="AM1268" s="45">
        <f t="shared" si="429"/>
        <v>0</v>
      </c>
      <c r="AN1268" s="45"/>
      <c r="AO1268" s="45"/>
      <c r="AP1268" s="45"/>
      <c r="AQ1268" s="45"/>
      <c r="AR1268" s="45"/>
      <c r="AS1268" s="45"/>
      <c r="AT1268" s="45"/>
      <c r="AU1268" s="45"/>
      <c r="AV1268" s="45"/>
      <c r="AW1268" s="45"/>
      <c r="AX1268" s="45"/>
      <c r="AY1268" s="45"/>
      <c r="AZ1268" s="45"/>
      <c r="BA1268" s="45"/>
      <c r="BB1268" s="45"/>
      <c r="BC1268" s="45"/>
      <c r="BD1268" s="45"/>
      <c r="BE1268" s="45"/>
      <c r="BF1268" s="45"/>
      <c r="BG1268" s="45"/>
      <c r="BH1268" s="45"/>
      <c r="BI1268" s="45"/>
      <c r="BJ1268" s="45"/>
      <c r="BK1268" s="45"/>
    </row>
    <row r="1269" spans="1:63">
      <c r="A1269" s="43"/>
      <c r="B1269" s="43"/>
      <c r="C1269" s="101"/>
      <c r="D1269" s="101"/>
      <c r="E1269" s="101"/>
      <c r="F1269" s="102"/>
      <c r="G1269" s="103"/>
      <c r="H1269" s="102"/>
      <c r="I1269" s="102"/>
      <c r="J1269" s="102"/>
      <c r="K1269" s="102"/>
      <c r="L1269" s="102" t="e">
        <f>IF(J1269="WAT",IF(I1269="PS","Pumped Storage","Hydro"),VLOOKUP(J1269,Instructions!$E$3:$F$42,2,FALSE))</f>
        <v>#N/A</v>
      </c>
      <c r="M1269" s="104"/>
      <c r="N1269" s="104"/>
      <c r="O1269" s="105"/>
      <c r="P1269" s="45"/>
      <c r="Q1269" s="45"/>
      <c r="R1269" s="45">
        <f t="shared" si="410"/>
        <v>0</v>
      </c>
      <c r="S1269" s="45">
        <f t="shared" si="432"/>
        <v>0</v>
      </c>
      <c r="T1269" s="45">
        <f t="shared" si="432"/>
        <v>0</v>
      </c>
      <c r="U1269" s="45">
        <f t="shared" si="411"/>
        <v>0</v>
      </c>
      <c r="V1269" s="45">
        <f t="shared" si="412"/>
        <v>0</v>
      </c>
      <c r="W1269" s="45">
        <f t="shared" si="413"/>
        <v>0</v>
      </c>
      <c r="X1269" s="45">
        <f t="shared" si="414"/>
        <v>0</v>
      </c>
      <c r="Y1269" s="45">
        <f t="shared" si="415"/>
        <v>0</v>
      </c>
      <c r="Z1269" s="45">
        <f t="shared" si="416"/>
        <v>0</v>
      </c>
      <c r="AA1269" s="45">
        <f t="shared" si="417"/>
        <v>0</v>
      </c>
      <c r="AB1269" s="45">
        <f t="shared" si="418"/>
        <v>0</v>
      </c>
      <c r="AC1269" s="45">
        <f t="shared" si="419"/>
        <v>0</v>
      </c>
      <c r="AD1269" s="45">
        <f t="shared" si="420"/>
        <v>0</v>
      </c>
      <c r="AE1269" s="45">
        <f t="shared" si="421"/>
        <v>0</v>
      </c>
      <c r="AF1269" s="45">
        <f t="shared" si="422"/>
        <v>0</v>
      </c>
      <c r="AG1269" s="45">
        <f t="shared" si="423"/>
        <v>0</v>
      </c>
      <c r="AH1269" s="45">
        <f t="shared" si="424"/>
        <v>0</v>
      </c>
      <c r="AI1269" s="45">
        <f t="shared" si="425"/>
        <v>0</v>
      </c>
      <c r="AJ1269" s="45">
        <f t="shared" si="426"/>
        <v>0</v>
      </c>
      <c r="AK1269" s="45">
        <f t="shared" si="427"/>
        <v>0</v>
      </c>
      <c r="AL1269" s="45">
        <f t="shared" si="428"/>
        <v>0</v>
      </c>
      <c r="AM1269" s="45">
        <f t="shared" si="429"/>
        <v>0</v>
      </c>
      <c r="AN1269" s="45"/>
      <c r="AO1269" s="45"/>
      <c r="AP1269" s="45"/>
      <c r="AQ1269" s="45"/>
      <c r="AR1269" s="45"/>
      <c r="AS1269" s="45"/>
      <c r="AT1269" s="45"/>
      <c r="AU1269" s="45"/>
      <c r="AV1269" s="45"/>
      <c r="AW1269" s="45"/>
      <c r="AX1269" s="45"/>
      <c r="AY1269" s="45"/>
      <c r="AZ1269" s="45"/>
      <c r="BA1269" s="45"/>
      <c r="BB1269" s="45"/>
      <c r="BC1269" s="45"/>
      <c r="BD1269" s="45"/>
      <c r="BE1269" s="45"/>
      <c r="BF1269" s="45"/>
      <c r="BG1269" s="45"/>
      <c r="BH1269" s="45"/>
      <c r="BI1269" s="45"/>
      <c r="BJ1269" s="45"/>
      <c r="BK1269" s="45"/>
    </row>
    <row r="1270" spans="1:63">
      <c r="A1270" s="43"/>
      <c r="B1270" s="43"/>
      <c r="C1270" s="101"/>
      <c r="D1270" s="101"/>
      <c r="E1270" s="101"/>
      <c r="F1270" s="102"/>
      <c r="G1270" s="103"/>
      <c r="H1270" s="102"/>
      <c r="I1270" s="102"/>
      <c r="J1270" s="102"/>
      <c r="K1270" s="102"/>
      <c r="L1270" s="102" t="e">
        <f>IF(J1270="WAT",IF(I1270="PS","Pumped Storage","Hydro"),VLOOKUP(J1270,Instructions!$E$3:$F$42,2,FALSE))</f>
        <v>#N/A</v>
      </c>
      <c r="M1270" s="104"/>
      <c r="N1270" s="104"/>
      <c r="O1270" s="105"/>
      <c r="P1270" s="45"/>
      <c r="Q1270" s="45"/>
      <c r="R1270" s="45">
        <f t="shared" si="410"/>
        <v>0</v>
      </c>
      <c r="S1270" s="45">
        <f t="shared" si="432"/>
        <v>0</v>
      </c>
      <c r="T1270" s="45">
        <f t="shared" si="432"/>
        <v>0</v>
      </c>
      <c r="U1270" s="45">
        <f t="shared" si="411"/>
        <v>0</v>
      </c>
      <c r="V1270" s="45">
        <f t="shared" si="412"/>
        <v>0</v>
      </c>
      <c r="W1270" s="45">
        <f t="shared" si="413"/>
        <v>0</v>
      </c>
      <c r="X1270" s="45">
        <f t="shared" si="414"/>
        <v>0</v>
      </c>
      <c r="Y1270" s="45">
        <f t="shared" si="415"/>
        <v>0</v>
      </c>
      <c r="Z1270" s="45">
        <f t="shared" si="416"/>
        <v>0</v>
      </c>
      <c r="AA1270" s="45">
        <f t="shared" si="417"/>
        <v>0</v>
      </c>
      <c r="AB1270" s="45">
        <f t="shared" si="418"/>
        <v>0</v>
      </c>
      <c r="AC1270" s="45">
        <f t="shared" si="419"/>
        <v>0</v>
      </c>
      <c r="AD1270" s="45">
        <f t="shared" si="420"/>
        <v>0</v>
      </c>
      <c r="AE1270" s="45">
        <f t="shared" si="421"/>
        <v>0</v>
      </c>
      <c r="AF1270" s="45">
        <f t="shared" si="422"/>
        <v>0</v>
      </c>
      <c r="AG1270" s="45">
        <f t="shared" si="423"/>
        <v>0</v>
      </c>
      <c r="AH1270" s="45">
        <f t="shared" si="424"/>
        <v>0</v>
      </c>
      <c r="AI1270" s="45">
        <f t="shared" si="425"/>
        <v>0</v>
      </c>
      <c r="AJ1270" s="45">
        <f t="shared" si="426"/>
        <v>0</v>
      </c>
      <c r="AK1270" s="45">
        <f t="shared" si="427"/>
        <v>0</v>
      </c>
      <c r="AL1270" s="45">
        <f t="shared" si="428"/>
        <v>0</v>
      </c>
      <c r="AM1270" s="45">
        <f t="shared" si="429"/>
        <v>0</v>
      </c>
      <c r="AN1270" s="45"/>
      <c r="AO1270" s="45"/>
      <c r="AP1270" s="45"/>
      <c r="AQ1270" s="45"/>
      <c r="AR1270" s="45"/>
      <c r="AS1270" s="45"/>
      <c r="AT1270" s="45"/>
      <c r="AU1270" s="45"/>
      <c r="AV1270" s="45"/>
      <c r="AW1270" s="45"/>
      <c r="AX1270" s="45"/>
      <c r="AY1270" s="45"/>
      <c r="AZ1270" s="45"/>
      <c r="BA1270" s="45"/>
      <c r="BB1270" s="45"/>
      <c r="BC1270" s="45"/>
      <c r="BD1270" s="45"/>
      <c r="BE1270" s="45"/>
      <c r="BF1270" s="45"/>
      <c r="BG1270" s="45"/>
      <c r="BH1270" s="45"/>
      <c r="BI1270" s="45"/>
      <c r="BJ1270" s="45"/>
      <c r="BK1270" s="45"/>
    </row>
    <row r="1271" spans="1:63">
      <c r="A1271" s="43"/>
      <c r="B1271" s="43"/>
      <c r="C1271" s="101"/>
      <c r="D1271" s="101"/>
      <c r="E1271" s="101"/>
      <c r="F1271" s="102"/>
      <c r="G1271" s="103"/>
      <c r="H1271" s="102"/>
      <c r="I1271" s="102"/>
      <c r="J1271" s="102"/>
      <c r="K1271" s="102"/>
      <c r="L1271" s="102" t="e">
        <f>IF(J1271="WAT",IF(I1271="PS","Pumped Storage","Hydro"),VLOOKUP(J1271,Instructions!$E$3:$F$42,2,FALSE))</f>
        <v>#N/A</v>
      </c>
      <c r="M1271" s="104"/>
      <c r="N1271" s="104"/>
      <c r="O1271" s="105"/>
      <c r="P1271" s="45"/>
      <c r="Q1271" s="45"/>
      <c r="R1271" s="45">
        <f t="shared" si="410"/>
        <v>0</v>
      </c>
      <c r="S1271" s="45">
        <f t="shared" si="432"/>
        <v>0</v>
      </c>
      <c r="T1271" s="45">
        <f t="shared" si="432"/>
        <v>0</v>
      </c>
      <c r="U1271" s="45">
        <f t="shared" si="411"/>
        <v>0</v>
      </c>
      <c r="V1271" s="45">
        <f t="shared" si="412"/>
        <v>0</v>
      </c>
      <c r="W1271" s="45">
        <f t="shared" si="413"/>
        <v>0</v>
      </c>
      <c r="X1271" s="45">
        <f t="shared" si="414"/>
        <v>0</v>
      </c>
      <c r="Y1271" s="45">
        <f t="shared" si="415"/>
        <v>0</v>
      </c>
      <c r="Z1271" s="45">
        <f t="shared" si="416"/>
        <v>0</v>
      </c>
      <c r="AA1271" s="45">
        <f t="shared" si="417"/>
        <v>0</v>
      </c>
      <c r="AB1271" s="45">
        <f t="shared" si="418"/>
        <v>0</v>
      </c>
      <c r="AC1271" s="45">
        <f t="shared" si="419"/>
        <v>0</v>
      </c>
      <c r="AD1271" s="45">
        <f t="shared" si="420"/>
        <v>0</v>
      </c>
      <c r="AE1271" s="45">
        <f t="shared" si="421"/>
        <v>0</v>
      </c>
      <c r="AF1271" s="45">
        <f t="shared" si="422"/>
        <v>0</v>
      </c>
      <c r="AG1271" s="45">
        <f t="shared" si="423"/>
        <v>0</v>
      </c>
      <c r="AH1271" s="45">
        <f t="shared" si="424"/>
        <v>0</v>
      </c>
      <c r="AI1271" s="45">
        <f t="shared" si="425"/>
        <v>0</v>
      </c>
      <c r="AJ1271" s="45">
        <f t="shared" si="426"/>
        <v>0</v>
      </c>
      <c r="AK1271" s="45">
        <f t="shared" si="427"/>
        <v>0</v>
      </c>
      <c r="AL1271" s="45">
        <f t="shared" si="428"/>
        <v>0</v>
      </c>
      <c r="AM1271" s="45">
        <f t="shared" si="429"/>
        <v>0</v>
      </c>
      <c r="AN1271" s="45"/>
      <c r="AO1271" s="45"/>
      <c r="AP1271" s="45"/>
      <c r="AQ1271" s="45"/>
      <c r="AR1271" s="45"/>
      <c r="AS1271" s="45"/>
      <c r="AT1271" s="45"/>
      <c r="AU1271" s="45"/>
      <c r="AV1271" s="45"/>
      <c r="AW1271" s="45"/>
      <c r="AX1271" s="45"/>
      <c r="AY1271" s="45"/>
      <c r="AZ1271" s="45"/>
      <c r="BA1271" s="45"/>
      <c r="BB1271" s="45"/>
      <c r="BC1271" s="45"/>
      <c r="BD1271" s="45"/>
      <c r="BE1271" s="45"/>
      <c r="BF1271" s="45"/>
      <c r="BG1271" s="45"/>
      <c r="BH1271" s="45"/>
      <c r="BI1271" s="45"/>
      <c r="BJ1271" s="45"/>
      <c r="BK1271" s="45"/>
    </row>
    <row r="1272" spans="1:63">
      <c r="A1272" s="43"/>
      <c r="B1272" s="43"/>
      <c r="C1272" s="101"/>
      <c r="D1272" s="101"/>
      <c r="E1272" s="101"/>
      <c r="F1272" s="102"/>
      <c r="G1272" s="103"/>
      <c r="H1272" s="102"/>
      <c r="I1272" s="102"/>
      <c r="J1272" s="102"/>
      <c r="K1272" s="102"/>
      <c r="L1272" s="102" t="e">
        <f>IF(J1272="WAT",IF(I1272="PS","Pumped Storage","Hydro"),VLOOKUP(J1272,Instructions!$E$3:$F$42,2,FALSE))</f>
        <v>#N/A</v>
      </c>
      <c r="M1272" s="104"/>
      <c r="N1272" s="104"/>
      <c r="O1272" s="105"/>
      <c r="P1272" s="45"/>
      <c r="Q1272" s="45"/>
      <c r="R1272" s="45">
        <f t="shared" si="410"/>
        <v>0</v>
      </c>
      <c r="S1272" s="45">
        <f t="shared" si="432"/>
        <v>0</v>
      </c>
      <c r="T1272" s="45">
        <f t="shared" si="432"/>
        <v>0</v>
      </c>
      <c r="U1272" s="45">
        <f t="shared" si="411"/>
        <v>0</v>
      </c>
      <c r="V1272" s="45">
        <f t="shared" si="412"/>
        <v>0</v>
      </c>
      <c r="W1272" s="45">
        <f t="shared" si="413"/>
        <v>0</v>
      </c>
      <c r="X1272" s="45">
        <f t="shared" si="414"/>
        <v>0</v>
      </c>
      <c r="Y1272" s="45">
        <f t="shared" si="415"/>
        <v>0</v>
      </c>
      <c r="Z1272" s="45">
        <f t="shared" si="416"/>
        <v>0</v>
      </c>
      <c r="AA1272" s="45">
        <f t="shared" si="417"/>
        <v>0</v>
      </c>
      <c r="AB1272" s="45">
        <f t="shared" si="418"/>
        <v>0</v>
      </c>
      <c r="AC1272" s="45">
        <f t="shared" si="419"/>
        <v>0</v>
      </c>
      <c r="AD1272" s="45">
        <f t="shared" si="420"/>
        <v>0</v>
      </c>
      <c r="AE1272" s="45">
        <f t="shared" si="421"/>
        <v>0</v>
      </c>
      <c r="AF1272" s="45">
        <f t="shared" si="422"/>
        <v>0</v>
      </c>
      <c r="AG1272" s="45">
        <f t="shared" si="423"/>
        <v>0</v>
      </c>
      <c r="AH1272" s="45">
        <f t="shared" si="424"/>
        <v>0</v>
      </c>
      <c r="AI1272" s="45">
        <f t="shared" si="425"/>
        <v>0</v>
      </c>
      <c r="AJ1272" s="45">
        <f t="shared" si="426"/>
        <v>0</v>
      </c>
      <c r="AK1272" s="45">
        <f t="shared" si="427"/>
        <v>0</v>
      </c>
      <c r="AL1272" s="45">
        <f t="shared" si="428"/>
        <v>0</v>
      </c>
      <c r="AM1272" s="45">
        <f t="shared" si="429"/>
        <v>0</v>
      </c>
      <c r="AN1272" s="45"/>
      <c r="AO1272" s="45"/>
      <c r="AP1272" s="45"/>
      <c r="AQ1272" s="45"/>
      <c r="AR1272" s="45"/>
      <c r="AS1272" s="45"/>
      <c r="AT1272" s="45"/>
      <c r="AU1272" s="45"/>
      <c r="AV1272" s="45"/>
      <c r="AW1272" s="45"/>
      <c r="AX1272" s="45"/>
      <c r="AY1272" s="45"/>
      <c r="AZ1272" s="45"/>
      <c r="BA1272" s="45"/>
      <c r="BB1272" s="45"/>
      <c r="BC1272" s="45"/>
      <c r="BD1272" s="45"/>
      <c r="BE1272" s="45"/>
      <c r="BF1272" s="45"/>
      <c r="BG1272" s="45"/>
      <c r="BH1272" s="45"/>
      <c r="BI1272" s="45"/>
      <c r="BJ1272" s="45"/>
      <c r="BK1272" s="45"/>
    </row>
    <row r="1273" spans="1:63">
      <c r="A1273" s="43"/>
      <c r="B1273" s="43"/>
      <c r="C1273" s="101"/>
      <c r="D1273" s="101"/>
      <c r="E1273" s="101"/>
      <c r="F1273" s="102"/>
      <c r="G1273" s="103"/>
      <c r="H1273" s="102"/>
      <c r="I1273" s="102"/>
      <c r="J1273" s="102"/>
      <c r="K1273" s="102"/>
      <c r="L1273" s="102" t="e">
        <f>IF(J1273="WAT",IF(I1273="PS","Pumped Storage","Hydro"),VLOOKUP(J1273,Instructions!$E$3:$F$42,2,FALSE))</f>
        <v>#N/A</v>
      </c>
      <c r="M1273" s="104"/>
      <c r="N1273" s="104"/>
      <c r="O1273" s="105"/>
      <c r="P1273" s="45"/>
      <c r="Q1273" s="45"/>
      <c r="R1273" s="45">
        <f t="shared" si="410"/>
        <v>0</v>
      </c>
      <c r="S1273" s="45">
        <f t="shared" si="432"/>
        <v>0</v>
      </c>
      <c r="T1273" s="45">
        <f t="shared" si="432"/>
        <v>0</v>
      </c>
      <c r="U1273" s="45">
        <f t="shared" si="411"/>
        <v>0</v>
      </c>
      <c r="V1273" s="45">
        <f t="shared" si="412"/>
        <v>0</v>
      </c>
      <c r="W1273" s="45">
        <f t="shared" si="413"/>
        <v>0</v>
      </c>
      <c r="X1273" s="45">
        <f t="shared" si="414"/>
        <v>0</v>
      </c>
      <c r="Y1273" s="45">
        <f t="shared" si="415"/>
        <v>0</v>
      </c>
      <c r="Z1273" s="45">
        <f t="shared" si="416"/>
        <v>0</v>
      </c>
      <c r="AA1273" s="45">
        <f t="shared" si="417"/>
        <v>0</v>
      </c>
      <c r="AB1273" s="45">
        <f t="shared" si="418"/>
        <v>0</v>
      </c>
      <c r="AC1273" s="45">
        <f t="shared" si="419"/>
        <v>0</v>
      </c>
      <c r="AD1273" s="45">
        <f t="shared" si="420"/>
        <v>0</v>
      </c>
      <c r="AE1273" s="45">
        <f t="shared" si="421"/>
        <v>0</v>
      </c>
      <c r="AF1273" s="45">
        <f t="shared" si="422"/>
        <v>0</v>
      </c>
      <c r="AG1273" s="45">
        <f t="shared" si="423"/>
        <v>0</v>
      </c>
      <c r="AH1273" s="45">
        <f t="shared" si="424"/>
        <v>0</v>
      </c>
      <c r="AI1273" s="45">
        <f t="shared" si="425"/>
        <v>0</v>
      </c>
      <c r="AJ1273" s="45">
        <f t="shared" si="426"/>
        <v>0</v>
      </c>
      <c r="AK1273" s="45">
        <f t="shared" si="427"/>
        <v>0</v>
      </c>
      <c r="AL1273" s="45">
        <f t="shared" si="428"/>
        <v>0</v>
      </c>
      <c r="AM1273" s="45">
        <f t="shared" si="429"/>
        <v>0</v>
      </c>
      <c r="AN1273" s="45"/>
      <c r="AO1273" s="45"/>
      <c r="AP1273" s="45"/>
      <c r="AQ1273" s="45"/>
      <c r="AR1273" s="45"/>
      <c r="AS1273" s="45"/>
      <c r="AT1273" s="45"/>
      <c r="AU1273" s="45"/>
      <c r="AV1273" s="45"/>
      <c r="AW1273" s="45"/>
      <c r="AX1273" s="45"/>
      <c r="AY1273" s="45"/>
      <c r="AZ1273" s="45"/>
      <c r="BA1273" s="45"/>
      <c r="BB1273" s="45"/>
      <c r="BC1273" s="45"/>
      <c r="BD1273" s="45"/>
      <c r="BE1273" s="45"/>
      <c r="BF1273" s="45"/>
      <c r="BG1273" s="45"/>
      <c r="BH1273" s="45"/>
      <c r="BI1273" s="45"/>
      <c r="BJ1273" s="45"/>
      <c r="BK1273" s="45"/>
    </row>
    <row r="1274" spans="1:63">
      <c r="A1274" s="43"/>
      <c r="B1274" s="43"/>
      <c r="C1274" s="101"/>
      <c r="D1274" s="101"/>
      <c r="E1274" s="101"/>
      <c r="F1274" s="102"/>
      <c r="G1274" s="103"/>
      <c r="H1274" s="102"/>
      <c r="I1274" s="102"/>
      <c r="J1274" s="102"/>
      <c r="K1274" s="102"/>
      <c r="L1274" s="102" t="e">
        <f>IF(J1274="WAT",IF(I1274="PS","Pumped Storage","Hydro"),VLOOKUP(J1274,Instructions!$E$3:$F$42,2,FALSE))</f>
        <v>#N/A</v>
      </c>
      <c r="M1274" s="104"/>
      <c r="N1274" s="104"/>
      <c r="O1274" s="105"/>
      <c r="P1274" s="45"/>
      <c r="Q1274" s="45"/>
      <c r="R1274" s="45">
        <f t="shared" si="410"/>
        <v>0</v>
      </c>
      <c r="S1274" s="45">
        <f t="shared" si="432"/>
        <v>0</v>
      </c>
      <c r="T1274" s="45">
        <f t="shared" si="432"/>
        <v>0</v>
      </c>
      <c r="U1274" s="45">
        <f t="shared" si="411"/>
        <v>0</v>
      </c>
      <c r="V1274" s="45">
        <f t="shared" si="412"/>
        <v>0</v>
      </c>
      <c r="W1274" s="45">
        <f t="shared" si="413"/>
        <v>0</v>
      </c>
      <c r="X1274" s="45">
        <f t="shared" si="414"/>
        <v>0</v>
      </c>
      <c r="Y1274" s="45">
        <f t="shared" si="415"/>
        <v>0</v>
      </c>
      <c r="Z1274" s="45">
        <f t="shared" si="416"/>
        <v>0</v>
      </c>
      <c r="AA1274" s="45">
        <f t="shared" si="417"/>
        <v>0</v>
      </c>
      <c r="AB1274" s="45">
        <f t="shared" si="418"/>
        <v>0</v>
      </c>
      <c r="AC1274" s="45">
        <f t="shared" si="419"/>
        <v>0</v>
      </c>
      <c r="AD1274" s="45">
        <f t="shared" si="420"/>
        <v>0</v>
      </c>
      <c r="AE1274" s="45">
        <f t="shared" si="421"/>
        <v>0</v>
      </c>
      <c r="AF1274" s="45">
        <f t="shared" si="422"/>
        <v>0</v>
      </c>
      <c r="AG1274" s="45">
        <f t="shared" si="423"/>
        <v>0</v>
      </c>
      <c r="AH1274" s="45">
        <f t="shared" si="424"/>
        <v>0</v>
      </c>
      <c r="AI1274" s="45">
        <f t="shared" si="425"/>
        <v>0</v>
      </c>
      <c r="AJ1274" s="45">
        <f t="shared" si="426"/>
        <v>0</v>
      </c>
      <c r="AK1274" s="45">
        <f t="shared" si="427"/>
        <v>0</v>
      </c>
      <c r="AL1274" s="45">
        <f t="shared" si="428"/>
        <v>0</v>
      </c>
      <c r="AM1274" s="45">
        <f t="shared" si="429"/>
        <v>0</v>
      </c>
      <c r="AN1274" s="45"/>
      <c r="AO1274" s="45"/>
      <c r="AP1274" s="45"/>
      <c r="AQ1274" s="45"/>
      <c r="AR1274" s="45"/>
      <c r="AS1274" s="45"/>
      <c r="AT1274" s="45"/>
      <c r="AU1274" s="45"/>
      <c r="AV1274" s="45"/>
      <c r="AW1274" s="45"/>
      <c r="AX1274" s="45"/>
      <c r="AY1274" s="45"/>
      <c r="AZ1274" s="45"/>
      <c r="BA1274" s="45"/>
      <c r="BB1274" s="45"/>
      <c r="BC1274" s="45"/>
      <c r="BD1274" s="45"/>
      <c r="BE1274" s="45"/>
      <c r="BF1274" s="45"/>
      <c r="BG1274" s="45"/>
      <c r="BH1274" s="45"/>
      <c r="BI1274" s="45"/>
      <c r="BJ1274" s="45"/>
      <c r="BK1274" s="45"/>
    </row>
    <row r="1275" spans="1:63">
      <c r="A1275" s="43"/>
      <c r="B1275" s="43"/>
      <c r="C1275" s="101"/>
      <c r="D1275" s="101"/>
      <c r="E1275" s="101"/>
      <c r="F1275" s="102"/>
      <c r="G1275" s="103"/>
      <c r="H1275" s="102"/>
      <c r="I1275" s="102"/>
      <c r="J1275" s="102"/>
      <c r="K1275" s="102"/>
      <c r="L1275" s="102" t="e">
        <f>IF(J1275="WAT",IF(I1275="PS","Pumped Storage","Hydro"),VLOOKUP(J1275,Instructions!$E$3:$F$42,2,FALSE))</f>
        <v>#N/A</v>
      </c>
      <c r="M1275" s="104"/>
      <c r="N1275" s="104"/>
      <c r="O1275" s="105"/>
      <c r="P1275" s="45"/>
      <c r="Q1275" s="45"/>
      <c r="R1275" s="45">
        <f t="shared" si="410"/>
        <v>0</v>
      </c>
      <c r="S1275" s="45">
        <f t="shared" si="432"/>
        <v>0</v>
      </c>
      <c r="T1275" s="45">
        <f t="shared" si="432"/>
        <v>0</v>
      </c>
      <c r="U1275" s="45">
        <f t="shared" si="411"/>
        <v>0</v>
      </c>
      <c r="V1275" s="45">
        <f t="shared" si="412"/>
        <v>0</v>
      </c>
      <c r="W1275" s="45">
        <f t="shared" si="413"/>
        <v>0</v>
      </c>
      <c r="X1275" s="45">
        <f t="shared" si="414"/>
        <v>0</v>
      </c>
      <c r="Y1275" s="45">
        <f t="shared" si="415"/>
        <v>0</v>
      </c>
      <c r="Z1275" s="45">
        <f t="shared" si="416"/>
        <v>0</v>
      </c>
      <c r="AA1275" s="45">
        <f t="shared" si="417"/>
        <v>0</v>
      </c>
      <c r="AB1275" s="45">
        <f t="shared" si="418"/>
        <v>0</v>
      </c>
      <c r="AC1275" s="45">
        <f t="shared" si="419"/>
        <v>0</v>
      </c>
      <c r="AD1275" s="45">
        <f t="shared" si="420"/>
        <v>0</v>
      </c>
      <c r="AE1275" s="45">
        <f t="shared" si="421"/>
        <v>0</v>
      </c>
      <c r="AF1275" s="45">
        <f t="shared" si="422"/>
        <v>0</v>
      </c>
      <c r="AG1275" s="45">
        <f t="shared" si="423"/>
        <v>0</v>
      </c>
      <c r="AH1275" s="45">
        <f t="shared" si="424"/>
        <v>0</v>
      </c>
      <c r="AI1275" s="45">
        <f t="shared" si="425"/>
        <v>0</v>
      </c>
      <c r="AJ1275" s="45">
        <f t="shared" si="426"/>
        <v>0</v>
      </c>
      <c r="AK1275" s="45">
        <f t="shared" si="427"/>
        <v>0</v>
      </c>
      <c r="AL1275" s="45">
        <f t="shared" si="428"/>
        <v>0</v>
      </c>
      <c r="AM1275" s="45">
        <f t="shared" si="429"/>
        <v>0</v>
      </c>
      <c r="AN1275" s="45"/>
      <c r="AO1275" s="45"/>
      <c r="AP1275" s="45"/>
      <c r="AQ1275" s="45"/>
      <c r="AR1275" s="45"/>
      <c r="AS1275" s="45"/>
      <c r="AT1275" s="45"/>
      <c r="AU1275" s="45"/>
      <c r="AV1275" s="45"/>
      <c r="AW1275" s="45"/>
      <c r="AX1275" s="45"/>
      <c r="AY1275" s="45"/>
      <c r="AZ1275" s="45"/>
      <c r="BA1275" s="45"/>
      <c r="BB1275" s="45"/>
      <c r="BC1275" s="45"/>
      <c r="BD1275" s="45"/>
      <c r="BE1275" s="45"/>
      <c r="BF1275" s="45"/>
      <c r="BG1275" s="45"/>
      <c r="BH1275" s="45"/>
      <c r="BI1275" s="45"/>
      <c r="BJ1275" s="45"/>
      <c r="BK1275" s="45"/>
    </row>
    <row r="1276" spans="1:63">
      <c r="A1276" s="43"/>
      <c r="B1276" s="43"/>
      <c r="C1276" s="101"/>
      <c r="D1276" s="101"/>
      <c r="E1276" s="101"/>
      <c r="F1276" s="102"/>
      <c r="G1276" s="103"/>
      <c r="H1276" s="102"/>
      <c r="I1276" s="102"/>
      <c r="J1276" s="102"/>
      <c r="K1276" s="102"/>
      <c r="L1276" s="102" t="e">
        <f>IF(J1276="WAT",IF(I1276="PS","Pumped Storage","Hydro"),VLOOKUP(J1276,Instructions!$E$3:$F$42,2,FALSE))</f>
        <v>#N/A</v>
      </c>
      <c r="M1276" s="104"/>
      <c r="N1276" s="104"/>
      <c r="O1276" s="105"/>
      <c r="P1276" s="45"/>
      <c r="Q1276" s="45"/>
      <c r="R1276" s="45">
        <f t="shared" si="410"/>
        <v>0</v>
      </c>
      <c r="S1276" s="45">
        <f t="shared" si="432"/>
        <v>0</v>
      </c>
      <c r="T1276" s="45">
        <f t="shared" si="432"/>
        <v>0</v>
      </c>
      <c r="U1276" s="45">
        <f t="shared" si="411"/>
        <v>0</v>
      </c>
      <c r="V1276" s="45">
        <f t="shared" si="412"/>
        <v>0</v>
      </c>
      <c r="W1276" s="45">
        <f t="shared" si="413"/>
        <v>0</v>
      </c>
      <c r="X1276" s="45">
        <f t="shared" si="414"/>
        <v>0</v>
      </c>
      <c r="Y1276" s="45">
        <f t="shared" si="415"/>
        <v>0</v>
      </c>
      <c r="Z1276" s="45">
        <f t="shared" si="416"/>
        <v>0</v>
      </c>
      <c r="AA1276" s="45">
        <f t="shared" si="417"/>
        <v>0</v>
      </c>
      <c r="AB1276" s="45">
        <f t="shared" si="418"/>
        <v>0</v>
      </c>
      <c r="AC1276" s="45">
        <f t="shared" si="419"/>
        <v>0</v>
      </c>
      <c r="AD1276" s="45">
        <f t="shared" si="420"/>
        <v>0</v>
      </c>
      <c r="AE1276" s="45">
        <f t="shared" si="421"/>
        <v>0</v>
      </c>
      <c r="AF1276" s="45">
        <f t="shared" si="422"/>
        <v>0</v>
      </c>
      <c r="AG1276" s="45">
        <f t="shared" si="423"/>
        <v>0</v>
      </c>
      <c r="AH1276" s="45">
        <f t="shared" si="424"/>
        <v>0</v>
      </c>
      <c r="AI1276" s="45">
        <f t="shared" si="425"/>
        <v>0</v>
      </c>
      <c r="AJ1276" s="45">
        <f t="shared" si="426"/>
        <v>0</v>
      </c>
      <c r="AK1276" s="45">
        <f t="shared" si="427"/>
        <v>0</v>
      </c>
      <c r="AL1276" s="45">
        <f t="shared" si="428"/>
        <v>0</v>
      </c>
      <c r="AM1276" s="45">
        <f t="shared" si="429"/>
        <v>0</v>
      </c>
      <c r="AN1276" s="45"/>
      <c r="AO1276" s="45"/>
      <c r="AP1276" s="45"/>
      <c r="AQ1276" s="45"/>
      <c r="AR1276" s="45"/>
      <c r="AS1276" s="45"/>
      <c r="AT1276" s="45"/>
      <c r="AU1276" s="45"/>
      <c r="AV1276" s="45"/>
      <c r="AW1276" s="45"/>
      <c r="AX1276" s="45"/>
      <c r="AY1276" s="45"/>
      <c r="AZ1276" s="45"/>
      <c r="BA1276" s="45"/>
      <c r="BB1276" s="45"/>
      <c r="BC1276" s="45"/>
      <c r="BD1276" s="45"/>
      <c r="BE1276" s="45"/>
      <c r="BF1276" s="45"/>
      <c r="BG1276" s="45"/>
      <c r="BH1276" s="45"/>
      <c r="BI1276" s="45"/>
      <c r="BJ1276" s="45"/>
      <c r="BK1276" s="45"/>
    </row>
    <row r="1277" spans="1:63">
      <c r="A1277" s="43"/>
      <c r="B1277" s="43"/>
      <c r="C1277" s="101"/>
      <c r="D1277" s="101"/>
      <c r="E1277" s="101"/>
      <c r="F1277" s="102"/>
      <c r="G1277" s="103"/>
      <c r="H1277" s="102"/>
      <c r="I1277" s="102"/>
      <c r="J1277" s="102"/>
      <c r="K1277" s="102"/>
      <c r="L1277" s="102" t="e">
        <f>IF(J1277="WAT",IF(I1277="PS","Pumped Storage","Hydro"),VLOOKUP(J1277,Instructions!$E$3:$F$42,2,FALSE))</f>
        <v>#N/A</v>
      </c>
      <c r="M1277" s="104"/>
      <c r="N1277" s="104"/>
      <c r="O1277" s="105"/>
      <c r="P1277" s="45"/>
      <c r="Q1277" s="45"/>
      <c r="R1277" s="45">
        <f t="shared" si="410"/>
        <v>0</v>
      </c>
      <c r="S1277" s="45">
        <f t="shared" si="432"/>
        <v>0</v>
      </c>
      <c r="T1277" s="45">
        <f t="shared" si="432"/>
        <v>0</v>
      </c>
      <c r="U1277" s="45">
        <f t="shared" si="411"/>
        <v>0</v>
      </c>
      <c r="V1277" s="45">
        <f t="shared" si="412"/>
        <v>0</v>
      </c>
      <c r="W1277" s="45">
        <f t="shared" si="413"/>
        <v>0</v>
      </c>
      <c r="X1277" s="45">
        <f t="shared" si="414"/>
        <v>0</v>
      </c>
      <c r="Y1277" s="45">
        <f t="shared" si="415"/>
        <v>0</v>
      </c>
      <c r="Z1277" s="45">
        <f t="shared" si="416"/>
        <v>0</v>
      </c>
      <c r="AA1277" s="45">
        <f t="shared" si="417"/>
        <v>0</v>
      </c>
      <c r="AB1277" s="45">
        <f t="shared" si="418"/>
        <v>0</v>
      </c>
      <c r="AC1277" s="45">
        <f t="shared" si="419"/>
        <v>0</v>
      </c>
      <c r="AD1277" s="45">
        <f t="shared" si="420"/>
        <v>0</v>
      </c>
      <c r="AE1277" s="45">
        <f t="shared" si="421"/>
        <v>0</v>
      </c>
      <c r="AF1277" s="45">
        <f t="shared" si="422"/>
        <v>0</v>
      </c>
      <c r="AG1277" s="45">
        <f t="shared" si="423"/>
        <v>0</v>
      </c>
      <c r="AH1277" s="45">
        <f t="shared" si="424"/>
        <v>0</v>
      </c>
      <c r="AI1277" s="45">
        <f t="shared" si="425"/>
        <v>0</v>
      </c>
      <c r="AJ1277" s="45">
        <f t="shared" si="426"/>
        <v>0</v>
      </c>
      <c r="AK1277" s="45">
        <f t="shared" si="427"/>
        <v>0</v>
      </c>
      <c r="AL1277" s="45">
        <f t="shared" si="428"/>
        <v>0</v>
      </c>
      <c r="AM1277" s="45">
        <f t="shared" si="429"/>
        <v>0</v>
      </c>
      <c r="AN1277" s="45"/>
      <c r="AO1277" s="45"/>
      <c r="AP1277" s="45"/>
      <c r="AQ1277" s="45"/>
      <c r="AR1277" s="45"/>
      <c r="AS1277" s="45"/>
      <c r="AT1277" s="45"/>
      <c r="AU1277" s="45"/>
      <c r="AV1277" s="45"/>
      <c r="AW1277" s="45"/>
      <c r="AX1277" s="45"/>
      <c r="AY1277" s="45"/>
      <c r="AZ1277" s="45"/>
      <c r="BA1277" s="45"/>
      <c r="BB1277" s="45"/>
      <c r="BC1277" s="45"/>
      <c r="BD1277" s="45"/>
      <c r="BE1277" s="45"/>
      <c r="BF1277" s="45"/>
      <c r="BG1277" s="45"/>
      <c r="BH1277" s="45"/>
      <c r="BI1277" s="45"/>
      <c r="BJ1277" s="45"/>
      <c r="BK1277" s="45"/>
    </row>
    <row r="1278" spans="1:63">
      <c r="A1278" s="43"/>
      <c r="B1278" s="43"/>
      <c r="C1278" s="101"/>
      <c r="D1278" s="101"/>
      <c r="E1278" s="101"/>
      <c r="F1278" s="102"/>
      <c r="G1278" s="103"/>
      <c r="H1278" s="102"/>
      <c r="I1278" s="102"/>
      <c r="J1278" s="102"/>
      <c r="K1278" s="102"/>
      <c r="L1278" s="102" t="e">
        <f>IF(J1278="WAT",IF(I1278="PS","Pumped Storage","Hydro"),VLOOKUP(J1278,Instructions!$E$3:$F$42,2,FALSE))</f>
        <v>#N/A</v>
      </c>
      <c r="M1278" s="104"/>
      <c r="N1278" s="104"/>
      <c r="O1278" s="105"/>
      <c r="P1278" s="45"/>
      <c r="Q1278" s="45"/>
      <c r="R1278" s="45">
        <f t="shared" si="410"/>
        <v>0</v>
      </c>
      <c r="S1278" s="45">
        <f t="shared" si="432"/>
        <v>0</v>
      </c>
      <c r="T1278" s="45">
        <f t="shared" si="432"/>
        <v>0</v>
      </c>
      <c r="U1278" s="45">
        <f t="shared" si="411"/>
        <v>0</v>
      </c>
      <c r="V1278" s="45">
        <f t="shared" si="412"/>
        <v>0</v>
      </c>
      <c r="W1278" s="45">
        <f t="shared" si="413"/>
        <v>0</v>
      </c>
      <c r="X1278" s="45">
        <f t="shared" si="414"/>
        <v>0</v>
      </c>
      <c r="Y1278" s="45">
        <f t="shared" si="415"/>
        <v>0</v>
      </c>
      <c r="Z1278" s="45">
        <f t="shared" si="416"/>
        <v>0</v>
      </c>
      <c r="AA1278" s="45">
        <f t="shared" si="417"/>
        <v>0</v>
      </c>
      <c r="AB1278" s="45">
        <f t="shared" si="418"/>
        <v>0</v>
      </c>
      <c r="AC1278" s="45">
        <f t="shared" si="419"/>
        <v>0</v>
      </c>
      <c r="AD1278" s="45">
        <f t="shared" si="420"/>
        <v>0</v>
      </c>
      <c r="AE1278" s="45">
        <f t="shared" si="421"/>
        <v>0</v>
      </c>
      <c r="AF1278" s="45">
        <f t="shared" si="422"/>
        <v>0</v>
      </c>
      <c r="AG1278" s="45">
        <f t="shared" si="423"/>
        <v>0</v>
      </c>
      <c r="AH1278" s="45">
        <f t="shared" si="424"/>
        <v>0</v>
      </c>
      <c r="AI1278" s="45">
        <f t="shared" si="425"/>
        <v>0</v>
      </c>
      <c r="AJ1278" s="45">
        <f t="shared" si="426"/>
        <v>0</v>
      </c>
      <c r="AK1278" s="45">
        <f t="shared" si="427"/>
        <v>0</v>
      </c>
      <c r="AL1278" s="45">
        <f t="shared" si="428"/>
        <v>0</v>
      </c>
      <c r="AM1278" s="45">
        <f t="shared" si="429"/>
        <v>0</v>
      </c>
      <c r="AN1278" s="45"/>
      <c r="AO1278" s="45"/>
      <c r="AP1278" s="45"/>
      <c r="AQ1278" s="45"/>
      <c r="AR1278" s="45"/>
      <c r="AS1278" s="45"/>
      <c r="AT1278" s="45"/>
      <c r="AU1278" s="45"/>
      <c r="AV1278" s="45"/>
      <c r="AW1278" s="45"/>
      <c r="AX1278" s="45"/>
      <c r="AY1278" s="45"/>
      <c r="AZ1278" s="45"/>
      <c r="BA1278" s="45"/>
      <c r="BB1278" s="45"/>
      <c r="BC1278" s="45"/>
      <c r="BD1278" s="45"/>
      <c r="BE1278" s="45"/>
      <c r="BF1278" s="45"/>
      <c r="BG1278" s="45"/>
      <c r="BH1278" s="45"/>
      <c r="BI1278" s="45"/>
      <c r="BJ1278" s="45"/>
      <c r="BK1278" s="45"/>
    </row>
    <row r="1279" spans="1:63">
      <c r="A1279" s="43"/>
      <c r="B1279" s="43"/>
      <c r="C1279" s="101"/>
      <c r="D1279" s="101"/>
      <c r="E1279" s="101"/>
      <c r="F1279" s="102"/>
      <c r="G1279" s="103"/>
      <c r="H1279" s="102"/>
      <c r="I1279" s="102"/>
      <c r="J1279" s="102"/>
      <c r="K1279" s="102"/>
      <c r="L1279" s="102" t="e">
        <f>IF(J1279="WAT",IF(I1279="PS","Pumped Storage","Hydro"),VLOOKUP(J1279,Instructions!$E$3:$F$42,2,FALSE))</f>
        <v>#N/A</v>
      </c>
      <c r="M1279" s="104"/>
      <c r="N1279" s="104"/>
      <c r="O1279" s="105"/>
      <c r="P1279" s="45"/>
      <c r="Q1279" s="45"/>
      <c r="R1279" s="45">
        <f t="shared" si="410"/>
        <v>0</v>
      </c>
      <c r="S1279" s="45">
        <f t="shared" si="432"/>
        <v>0</v>
      </c>
      <c r="T1279" s="45">
        <f t="shared" si="432"/>
        <v>0</v>
      </c>
      <c r="U1279" s="45">
        <f t="shared" si="411"/>
        <v>0</v>
      </c>
      <c r="V1279" s="45">
        <f t="shared" si="412"/>
        <v>0</v>
      </c>
      <c r="W1279" s="45">
        <f t="shared" si="413"/>
        <v>0</v>
      </c>
      <c r="X1279" s="45">
        <f t="shared" si="414"/>
        <v>0</v>
      </c>
      <c r="Y1279" s="45">
        <f t="shared" si="415"/>
        <v>0</v>
      </c>
      <c r="Z1279" s="45">
        <f t="shared" si="416"/>
        <v>0</v>
      </c>
      <c r="AA1279" s="45">
        <f t="shared" si="417"/>
        <v>0</v>
      </c>
      <c r="AB1279" s="45">
        <f t="shared" si="418"/>
        <v>0</v>
      </c>
      <c r="AC1279" s="45">
        <f t="shared" si="419"/>
        <v>0</v>
      </c>
      <c r="AD1279" s="45">
        <f t="shared" si="420"/>
        <v>0</v>
      </c>
      <c r="AE1279" s="45">
        <f t="shared" si="421"/>
        <v>0</v>
      </c>
      <c r="AF1279" s="45">
        <f t="shared" si="422"/>
        <v>0</v>
      </c>
      <c r="AG1279" s="45">
        <f t="shared" si="423"/>
        <v>0</v>
      </c>
      <c r="AH1279" s="45">
        <f t="shared" si="424"/>
        <v>0</v>
      </c>
      <c r="AI1279" s="45">
        <f t="shared" si="425"/>
        <v>0</v>
      </c>
      <c r="AJ1279" s="45">
        <f t="shared" si="426"/>
        <v>0</v>
      </c>
      <c r="AK1279" s="45">
        <f t="shared" si="427"/>
        <v>0</v>
      </c>
      <c r="AL1279" s="45">
        <f t="shared" si="428"/>
        <v>0</v>
      </c>
      <c r="AM1279" s="45">
        <f t="shared" si="429"/>
        <v>0</v>
      </c>
      <c r="AN1279" s="45"/>
      <c r="AO1279" s="45"/>
      <c r="AP1279" s="45"/>
      <c r="AQ1279" s="45"/>
      <c r="AR1279" s="45"/>
      <c r="AS1279" s="45"/>
      <c r="AT1279" s="45"/>
      <c r="AU1279" s="45"/>
      <c r="AV1279" s="45"/>
      <c r="AW1279" s="45"/>
      <c r="AX1279" s="45"/>
      <c r="AY1279" s="45"/>
      <c r="AZ1279" s="45"/>
      <c r="BA1279" s="45"/>
      <c r="BB1279" s="45"/>
      <c r="BC1279" s="45"/>
      <c r="BD1279" s="45"/>
      <c r="BE1279" s="45"/>
      <c r="BF1279" s="45"/>
      <c r="BG1279" s="45"/>
      <c r="BH1279" s="45"/>
      <c r="BI1279" s="45"/>
      <c r="BJ1279" s="45"/>
      <c r="BK1279" s="45"/>
    </row>
    <row r="1280" spans="1:63">
      <c r="A1280" s="43"/>
      <c r="B1280" s="43"/>
      <c r="C1280" s="101"/>
      <c r="D1280" s="101"/>
      <c r="E1280" s="101"/>
      <c r="F1280" s="102"/>
      <c r="G1280" s="103"/>
      <c r="H1280" s="102"/>
      <c r="I1280" s="102"/>
      <c r="J1280" s="102"/>
      <c r="K1280" s="102"/>
      <c r="L1280" s="102" t="e">
        <f>IF(J1280="WAT",IF(I1280="PS","Pumped Storage","Hydro"),VLOOKUP(J1280,Instructions!$E$3:$F$42,2,FALSE))</f>
        <v>#N/A</v>
      </c>
      <c r="M1280" s="104"/>
      <c r="N1280" s="104"/>
      <c r="O1280" s="105"/>
      <c r="P1280" s="45"/>
      <c r="Q1280" s="45"/>
      <c r="R1280" s="45">
        <f t="shared" si="410"/>
        <v>0</v>
      </c>
      <c r="S1280" s="45">
        <f t="shared" si="432"/>
        <v>0</v>
      </c>
      <c r="T1280" s="45">
        <f t="shared" si="432"/>
        <v>0</v>
      </c>
      <c r="U1280" s="45">
        <f t="shared" si="411"/>
        <v>0</v>
      </c>
      <c r="V1280" s="45">
        <f t="shared" si="412"/>
        <v>0</v>
      </c>
      <c r="W1280" s="45">
        <f t="shared" si="413"/>
        <v>0</v>
      </c>
      <c r="X1280" s="45">
        <f t="shared" si="414"/>
        <v>0</v>
      </c>
      <c r="Y1280" s="45">
        <f t="shared" si="415"/>
        <v>0</v>
      </c>
      <c r="Z1280" s="45">
        <f t="shared" si="416"/>
        <v>0</v>
      </c>
      <c r="AA1280" s="45">
        <f t="shared" si="417"/>
        <v>0</v>
      </c>
      <c r="AB1280" s="45">
        <f t="shared" si="418"/>
        <v>0</v>
      </c>
      <c r="AC1280" s="45">
        <f t="shared" si="419"/>
        <v>0</v>
      </c>
      <c r="AD1280" s="45">
        <f t="shared" si="420"/>
        <v>0</v>
      </c>
      <c r="AE1280" s="45">
        <f t="shared" si="421"/>
        <v>0</v>
      </c>
      <c r="AF1280" s="45">
        <f t="shared" si="422"/>
        <v>0</v>
      </c>
      <c r="AG1280" s="45">
        <f t="shared" si="423"/>
        <v>0</v>
      </c>
      <c r="AH1280" s="45">
        <f t="shared" si="424"/>
        <v>0</v>
      </c>
      <c r="AI1280" s="45">
        <f t="shared" si="425"/>
        <v>0</v>
      </c>
      <c r="AJ1280" s="45">
        <f t="shared" si="426"/>
        <v>0</v>
      </c>
      <c r="AK1280" s="45">
        <f t="shared" si="427"/>
        <v>0</v>
      </c>
      <c r="AL1280" s="45">
        <f t="shared" si="428"/>
        <v>0</v>
      </c>
      <c r="AM1280" s="45">
        <f t="shared" si="429"/>
        <v>0</v>
      </c>
      <c r="AN1280" s="45"/>
      <c r="AO1280" s="45"/>
      <c r="AP1280" s="45"/>
      <c r="AQ1280" s="45"/>
      <c r="AR1280" s="45"/>
      <c r="AS1280" s="45"/>
      <c r="AT1280" s="45"/>
      <c r="AU1280" s="45"/>
      <c r="AV1280" s="45"/>
      <c r="AW1280" s="45"/>
      <c r="AX1280" s="45"/>
      <c r="AY1280" s="45"/>
      <c r="AZ1280" s="45"/>
      <c r="BA1280" s="45"/>
      <c r="BB1280" s="45"/>
      <c r="BC1280" s="45"/>
      <c r="BD1280" s="45"/>
      <c r="BE1280" s="45"/>
      <c r="BF1280" s="45"/>
      <c r="BG1280" s="45"/>
      <c r="BH1280" s="45"/>
      <c r="BI1280" s="45"/>
      <c r="BJ1280" s="45"/>
      <c r="BK1280" s="45"/>
    </row>
    <row r="1281" spans="1:63">
      <c r="A1281" s="43"/>
      <c r="B1281" s="43"/>
      <c r="C1281" s="101"/>
      <c r="D1281" s="101"/>
      <c r="E1281" s="101"/>
      <c r="F1281" s="102"/>
      <c r="G1281" s="103"/>
      <c r="H1281" s="102"/>
      <c r="I1281" s="102"/>
      <c r="J1281" s="102"/>
      <c r="K1281" s="102"/>
      <c r="L1281" s="102" t="e">
        <f>IF(J1281="WAT",IF(I1281="PS","Pumped Storage","Hydro"),VLOOKUP(J1281,Instructions!$E$3:$F$42,2,FALSE))</f>
        <v>#N/A</v>
      </c>
      <c r="M1281" s="104"/>
      <c r="N1281" s="104"/>
      <c r="O1281" s="105"/>
      <c r="P1281" s="45"/>
      <c r="Q1281" s="45"/>
      <c r="R1281" s="45">
        <f t="shared" si="410"/>
        <v>0</v>
      </c>
      <c r="S1281" s="45">
        <f t="shared" si="432"/>
        <v>0</v>
      </c>
      <c r="T1281" s="45">
        <f t="shared" si="432"/>
        <v>0</v>
      </c>
      <c r="U1281" s="45">
        <f t="shared" si="411"/>
        <v>0</v>
      </c>
      <c r="V1281" s="45">
        <f t="shared" si="412"/>
        <v>0</v>
      </c>
      <c r="W1281" s="45">
        <f t="shared" si="413"/>
        <v>0</v>
      </c>
      <c r="X1281" s="45">
        <f t="shared" si="414"/>
        <v>0</v>
      </c>
      <c r="Y1281" s="45">
        <f t="shared" si="415"/>
        <v>0</v>
      </c>
      <c r="Z1281" s="45">
        <f t="shared" si="416"/>
        <v>0</v>
      </c>
      <c r="AA1281" s="45">
        <f t="shared" si="417"/>
        <v>0</v>
      </c>
      <c r="AB1281" s="45">
        <f t="shared" si="418"/>
        <v>0</v>
      </c>
      <c r="AC1281" s="45">
        <f t="shared" si="419"/>
        <v>0</v>
      </c>
      <c r="AD1281" s="45">
        <f t="shared" si="420"/>
        <v>0</v>
      </c>
      <c r="AE1281" s="45">
        <f t="shared" si="421"/>
        <v>0</v>
      </c>
      <c r="AF1281" s="45">
        <f t="shared" si="422"/>
        <v>0</v>
      </c>
      <c r="AG1281" s="45">
        <f t="shared" si="423"/>
        <v>0</v>
      </c>
      <c r="AH1281" s="45">
        <f t="shared" si="424"/>
        <v>0</v>
      </c>
      <c r="AI1281" s="45">
        <f t="shared" si="425"/>
        <v>0</v>
      </c>
      <c r="AJ1281" s="45">
        <f t="shared" si="426"/>
        <v>0</v>
      </c>
      <c r="AK1281" s="45">
        <f t="shared" si="427"/>
        <v>0</v>
      </c>
      <c r="AL1281" s="45">
        <f t="shared" si="428"/>
        <v>0</v>
      </c>
      <c r="AM1281" s="45">
        <f t="shared" si="429"/>
        <v>0</v>
      </c>
      <c r="AN1281" s="45"/>
      <c r="AO1281" s="45"/>
      <c r="AP1281" s="45"/>
      <c r="AQ1281" s="45"/>
      <c r="AR1281" s="45"/>
      <c r="AS1281" s="45"/>
      <c r="AT1281" s="45"/>
      <c r="AU1281" s="45"/>
      <c r="AV1281" s="45"/>
      <c r="AW1281" s="45"/>
      <c r="AX1281" s="45"/>
      <c r="AY1281" s="45"/>
      <c r="AZ1281" s="45"/>
      <c r="BA1281" s="45"/>
      <c r="BB1281" s="45"/>
      <c r="BC1281" s="45"/>
      <c r="BD1281" s="45"/>
      <c r="BE1281" s="45"/>
      <c r="BF1281" s="45"/>
      <c r="BG1281" s="45"/>
      <c r="BH1281" s="45"/>
      <c r="BI1281" s="45"/>
      <c r="BJ1281" s="45"/>
      <c r="BK1281" s="45"/>
    </row>
    <row r="1282" spans="1:63">
      <c r="A1282" s="43"/>
      <c r="B1282" s="43"/>
      <c r="C1282" s="101"/>
      <c r="D1282" s="101"/>
      <c r="E1282" s="101"/>
      <c r="F1282" s="102"/>
      <c r="G1282" s="103"/>
      <c r="H1282" s="102"/>
      <c r="I1282" s="102"/>
      <c r="J1282" s="102"/>
      <c r="K1282" s="102"/>
      <c r="L1282" s="102" t="e">
        <f>IF(J1282="WAT",IF(I1282="PS","Pumped Storage","Hydro"),VLOOKUP(J1282,Instructions!$E$3:$F$42,2,FALSE))</f>
        <v>#N/A</v>
      </c>
      <c r="M1282" s="104"/>
      <c r="N1282" s="104"/>
      <c r="O1282" s="105"/>
      <c r="P1282" s="45"/>
      <c r="Q1282" s="45"/>
      <c r="R1282" s="45">
        <f t="shared" si="410"/>
        <v>0</v>
      </c>
      <c r="S1282" s="45">
        <f t="shared" si="432"/>
        <v>0</v>
      </c>
      <c r="T1282" s="45">
        <f t="shared" si="432"/>
        <v>0</v>
      </c>
      <c r="U1282" s="45">
        <f t="shared" si="411"/>
        <v>0</v>
      </c>
      <c r="V1282" s="45">
        <f t="shared" si="412"/>
        <v>0</v>
      </c>
      <c r="W1282" s="45">
        <f t="shared" si="413"/>
        <v>0</v>
      </c>
      <c r="X1282" s="45">
        <f t="shared" si="414"/>
        <v>0</v>
      </c>
      <c r="Y1282" s="45">
        <f t="shared" si="415"/>
        <v>0</v>
      </c>
      <c r="Z1282" s="45">
        <f t="shared" si="416"/>
        <v>0</v>
      </c>
      <c r="AA1282" s="45">
        <f t="shared" si="417"/>
        <v>0</v>
      </c>
      <c r="AB1282" s="45">
        <f t="shared" si="418"/>
        <v>0</v>
      </c>
      <c r="AC1282" s="45">
        <f t="shared" si="419"/>
        <v>0</v>
      </c>
      <c r="AD1282" s="45">
        <f t="shared" si="420"/>
        <v>0</v>
      </c>
      <c r="AE1282" s="45">
        <f t="shared" si="421"/>
        <v>0</v>
      </c>
      <c r="AF1282" s="45">
        <f t="shared" si="422"/>
        <v>0</v>
      </c>
      <c r="AG1282" s="45">
        <f t="shared" si="423"/>
        <v>0</v>
      </c>
      <c r="AH1282" s="45">
        <f t="shared" si="424"/>
        <v>0</v>
      </c>
      <c r="AI1282" s="45">
        <f t="shared" si="425"/>
        <v>0</v>
      </c>
      <c r="AJ1282" s="45">
        <f t="shared" si="426"/>
        <v>0</v>
      </c>
      <c r="AK1282" s="45">
        <f t="shared" si="427"/>
        <v>0</v>
      </c>
      <c r="AL1282" s="45">
        <f t="shared" si="428"/>
        <v>0</v>
      </c>
      <c r="AM1282" s="45">
        <f t="shared" si="429"/>
        <v>0</v>
      </c>
      <c r="AN1282" s="45"/>
      <c r="AO1282" s="45"/>
      <c r="AP1282" s="45"/>
      <c r="AQ1282" s="45"/>
      <c r="AR1282" s="45"/>
      <c r="AS1282" s="45"/>
      <c r="AT1282" s="45"/>
      <c r="AU1282" s="45"/>
      <c r="AV1282" s="45"/>
      <c r="AW1282" s="45"/>
      <c r="AX1282" s="45"/>
      <c r="AY1282" s="45"/>
      <c r="AZ1282" s="45"/>
      <c r="BA1282" s="45"/>
      <c r="BB1282" s="45"/>
      <c r="BC1282" s="45"/>
      <c r="BD1282" s="45"/>
      <c r="BE1282" s="45"/>
      <c r="BF1282" s="45"/>
      <c r="BG1282" s="45"/>
      <c r="BH1282" s="45"/>
      <c r="BI1282" s="45"/>
      <c r="BJ1282" s="45"/>
      <c r="BK1282" s="45"/>
    </row>
    <row r="1283" spans="1:63">
      <c r="A1283" s="43"/>
      <c r="B1283" s="43"/>
      <c r="C1283" s="101"/>
      <c r="D1283" s="101"/>
      <c r="E1283" s="101"/>
      <c r="F1283" s="102"/>
      <c r="G1283" s="103"/>
      <c r="H1283" s="102"/>
      <c r="I1283" s="102"/>
      <c r="J1283" s="102"/>
      <c r="K1283" s="102"/>
      <c r="L1283" s="102" t="e">
        <f>IF(J1283="WAT",IF(I1283="PS","Pumped Storage","Hydro"),VLOOKUP(J1283,Instructions!$E$3:$F$42,2,FALSE))</f>
        <v>#N/A</v>
      </c>
      <c r="M1283" s="104"/>
      <c r="N1283" s="104"/>
      <c r="O1283" s="105"/>
      <c r="P1283" s="45"/>
      <c r="Q1283" s="45"/>
      <c r="R1283" s="45">
        <f t="shared" si="410"/>
        <v>0</v>
      </c>
      <c r="S1283" s="45">
        <f t="shared" ref="S1283:T1302" si="433">R1283</f>
        <v>0</v>
      </c>
      <c r="T1283" s="45">
        <f t="shared" si="433"/>
        <v>0</v>
      </c>
      <c r="U1283" s="45">
        <f t="shared" si="411"/>
        <v>0</v>
      </c>
      <c r="V1283" s="45">
        <f t="shared" si="412"/>
        <v>0</v>
      </c>
      <c r="W1283" s="45">
        <f t="shared" si="413"/>
        <v>0</v>
      </c>
      <c r="X1283" s="45">
        <f t="shared" si="414"/>
        <v>0</v>
      </c>
      <c r="Y1283" s="45">
        <f t="shared" si="415"/>
        <v>0</v>
      </c>
      <c r="Z1283" s="45">
        <f t="shared" si="416"/>
        <v>0</v>
      </c>
      <c r="AA1283" s="45">
        <f t="shared" si="417"/>
        <v>0</v>
      </c>
      <c r="AB1283" s="45">
        <f t="shared" si="418"/>
        <v>0</v>
      </c>
      <c r="AC1283" s="45">
        <f t="shared" si="419"/>
        <v>0</v>
      </c>
      <c r="AD1283" s="45">
        <f t="shared" si="420"/>
        <v>0</v>
      </c>
      <c r="AE1283" s="45">
        <f t="shared" si="421"/>
        <v>0</v>
      </c>
      <c r="AF1283" s="45">
        <f t="shared" si="422"/>
        <v>0</v>
      </c>
      <c r="AG1283" s="45">
        <f t="shared" si="423"/>
        <v>0</v>
      </c>
      <c r="AH1283" s="45">
        <f t="shared" si="424"/>
        <v>0</v>
      </c>
      <c r="AI1283" s="45">
        <f t="shared" si="425"/>
        <v>0</v>
      </c>
      <c r="AJ1283" s="45">
        <f t="shared" si="426"/>
        <v>0</v>
      </c>
      <c r="AK1283" s="45">
        <f t="shared" si="427"/>
        <v>0</v>
      </c>
      <c r="AL1283" s="45">
        <f t="shared" si="428"/>
        <v>0</v>
      </c>
      <c r="AM1283" s="45">
        <f t="shared" si="429"/>
        <v>0</v>
      </c>
      <c r="AN1283" s="45"/>
      <c r="AO1283" s="45"/>
      <c r="AP1283" s="45"/>
      <c r="AQ1283" s="45"/>
      <c r="AR1283" s="45"/>
      <c r="AS1283" s="45"/>
      <c r="AT1283" s="45"/>
      <c r="AU1283" s="45"/>
      <c r="AV1283" s="45"/>
      <c r="AW1283" s="45"/>
      <c r="AX1283" s="45"/>
      <c r="AY1283" s="45"/>
      <c r="AZ1283" s="45"/>
      <c r="BA1283" s="45"/>
      <c r="BB1283" s="45"/>
      <c r="BC1283" s="45"/>
      <c r="BD1283" s="45"/>
      <c r="BE1283" s="45"/>
      <c r="BF1283" s="45"/>
      <c r="BG1283" s="45"/>
      <c r="BH1283" s="45"/>
      <c r="BI1283" s="45"/>
      <c r="BJ1283" s="45"/>
      <c r="BK1283" s="45"/>
    </row>
    <row r="1284" spans="1:63">
      <c r="A1284" s="43"/>
      <c r="B1284" s="43"/>
      <c r="C1284" s="101"/>
      <c r="D1284" s="101"/>
      <c r="E1284" s="101"/>
      <c r="F1284" s="102"/>
      <c r="G1284" s="103"/>
      <c r="H1284" s="102"/>
      <c r="I1284" s="102"/>
      <c r="J1284" s="102"/>
      <c r="K1284" s="102"/>
      <c r="L1284" s="102" t="e">
        <f>IF(J1284="WAT",IF(I1284="PS","Pumped Storage","Hydro"),VLOOKUP(J1284,Instructions!$E$3:$F$42,2,FALSE))</f>
        <v>#N/A</v>
      </c>
      <c r="M1284" s="104"/>
      <c r="N1284" s="104"/>
      <c r="O1284" s="105"/>
      <c r="P1284" s="45"/>
      <c r="Q1284" s="45"/>
      <c r="R1284" s="45">
        <f t="shared" ref="R1284:R1347" si="434">P1284</f>
        <v>0</v>
      </c>
      <c r="S1284" s="45">
        <f t="shared" si="433"/>
        <v>0</v>
      </c>
      <c r="T1284" s="45">
        <f t="shared" si="433"/>
        <v>0</v>
      </c>
      <c r="U1284" s="45">
        <f t="shared" ref="U1284:U1347" si="435">T1284</f>
        <v>0</v>
      </c>
      <c r="V1284" s="45">
        <f t="shared" ref="V1284:V1347" si="436">U1284</f>
        <v>0</v>
      </c>
      <c r="W1284" s="45">
        <f t="shared" ref="W1284:W1347" si="437">V1284</f>
        <v>0</v>
      </c>
      <c r="X1284" s="45">
        <f t="shared" ref="X1284:X1347" si="438">W1284</f>
        <v>0</v>
      </c>
      <c r="Y1284" s="45">
        <f t="shared" ref="Y1284:Y1347" si="439">X1284</f>
        <v>0</v>
      </c>
      <c r="Z1284" s="45">
        <f t="shared" ref="Z1284:Z1347" si="440">Y1284</f>
        <v>0</v>
      </c>
      <c r="AA1284" s="45">
        <f t="shared" ref="AA1284:AA1347" si="441">Z1284</f>
        <v>0</v>
      </c>
      <c r="AB1284" s="45">
        <f t="shared" ref="AB1284:AB1347" si="442">AA1284</f>
        <v>0</v>
      </c>
      <c r="AC1284" s="45">
        <f t="shared" ref="AC1284:AC1347" si="443">Q1284</f>
        <v>0</v>
      </c>
      <c r="AD1284" s="45">
        <f t="shared" ref="AD1284:AD1347" si="444">AC1284</f>
        <v>0</v>
      </c>
      <c r="AE1284" s="45">
        <f t="shared" ref="AE1284:AE1347" si="445">AD1284</f>
        <v>0</v>
      </c>
      <c r="AF1284" s="45">
        <f t="shared" ref="AF1284:AF1347" si="446">AE1284</f>
        <v>0</v>
      </c>
      <c r="AG1284" s="45">
        <f t="shared" ref="AG1284:AG1347" si="447">AF1284</f>
        <v>0</v>
      </c>
      <c r="AH1284" s="45">
        <f t="shared" ref="AH1284:AH1347" si="448">AG1284</f>
        <v>0</v>
      </c>
      <c r="AI1284" s="45">
        <f t="shared" ref="AI1284:AI1347" si="449">AH1284</f>
        <v>0</v>
      </c>
      <c r="AJ1284" s="45">
        <f t="shared" ref="AJ1284:AJ1347" si="450">AI1284</f>
        <v>0</v>
      </c>
      <c r="AK1284" s="45">
        <f t="shared" ref="AK1284:AK1347" si="451">AJ1284</f>
        <v>0</v>
      </c>
      <c r="AL1284" s="45">
        <f t="shared" ref="AL1284:AL1347" si="452">AK1284</f>
        <v>0</v>
      </c>
      <c r="AM1284" s="45">
        <f t="shared" ref="AM1284:AM1347" si="453">AL1284</f>
        <v>0</v>
      </c>
      <c r="AN1284" s="45"/>
      <c r="AO1284" s="45"/>
      <c r="AP1284" s="45"/>
      <c r="AQ1284" s="45"/>
      <c r="AR1284" s="45"/>
      <c r="AS1284" s="45"/>
      <c r="AT1284" s="45"/>
      <c r="AU1284" s="45"/>
      <c r="AV1284" s="45"/>
      <c r="AW1284" s="45"/>
      <c r="AX1284" s="45"/>
      <c r="AY1284" s="45"/>
      <c r="AZ1284" s="45"/>
      <c r="BA1284" s="45"/>
      <c r="BB1284" s="45"/>
      <c r="BC1284" s="45"/>
      <c r="BD1284" s="45"/>
      <c r="BE1284" s="45"/>
      <c r="BF1284" s="45"/>
      <c r="BG1284" s="45"/>
      <c r="BH1284" s="45"/>
      <c r="BI1284" s="45"/>
      <c r="BJ1284" s="45"/>
      <c r="BK1284" s="45"/>
    </row>
    <row r="1285" spans="1:63">
      <c r="A1285" s="43"/>
      <c r="B1285" s="43"/>
      <c r="C1285" s="101"/>
      <c r="D1285" s="101"/>
      <c r="E1285" s="101"/>
      <c r="F1285" s="102"/>
      <c r="G1285" s="103"/>
      <c r="H1285" s="102"/>
      <c r="I1285" s="102"/>
      <c r="J1285" s="102"/>
      <c r="K1285" s="102"/>
      <c r="L1285" s="102" t="e">
        <f>IF(J1285="WAT",IF(I1285="PS","Pumped Storage","Hydro"),VLOOKUP(J1285,Instructions!$E$3:$F$42,2,FALSE))</f>
        <v>#N/A</v>
      </c>
      <c r="M1285" s="104"/>
      <c r="N1285" s="104"/>
      <c r="O1285" s="105"/>
      <c r="P1285" s="45"/>
      <c r="Q1285" s="45"/>
      <c r="R1285" s="45">
        <f t="shared" si="434"/>
        <v>0</v>
      </c>
      <c r="S1285" s="45">
        <f t="shared" si="433"/>
        <v>0</v>
      </c>
      <c r="T1285" s="45">
        <f t="shared" si="433"/>
        <v>0</v>
      </c>
      <c r="U1285" s="45">
        <f t="shared" si="435"/>
        <v>0</v>
      </c>
      <c r="V1285" s="45">
        <f t="shared" si="436"/>
        <v>0</v>
      </c>
      <c r="W1285" s="45">
        <f t="shared" si="437"/>
        <v>0</v>
      </c>
      <c r="X1285" s="45">
        <f t="shared" si="438"/>
        <v>0</v>
      </c>
      <c r="Y1285" s="45">
        <f t="shared" si="439"/>
        <v>0</v>
      </c>
      <c r="Z1285" s="45">
        <f t="shared" si="440"/>
        <v>0</v>
      </c>
      <c r="AA1285" s="45">
        <f t="shared" si="441"/>
        <v>0</v>
      </c>
      <c r="AB1285" s="45">
        <f t="shared" si="442"/>
        <v>0</v>
      </c>
      <c r="AC1285" s="45">
        <f t="shared" si="443"/>
        <v>0</v>
      </c>
      <c r="AD1285" s="45">
        <f t="shared" si="444"/>
        <v>0</v>
      </c>
      <c r="AE1285" s="45">
        <f t="shared" si="445"/>
        <v>0</v>
      </c>
      <c r="AF1285" s="45">
        <f t="shared" si="446"/>
        <v>0</v>
      </c>
      <c r="AG1285" s="45">
        <f t="shared" si="447"/>
        <v>0</v>
      </c>
      <c r="AH1285" s="45">
        <f t="shared" si="448"/>
        <v>0</v>
      </c>
      <c r="AI1285" s="45">
        <f t="shared" si="449"/>
        <v>0</v>
      </c>
      <c r="AJ1285" s="45">
        <f t="shared" si="450"/>
        <v>0</v>
      </c>
      <c r="AK1285" s="45">
        <f t="shared" si="451"/>
        <v>0</v>
      </c>
      <c r="AL1285" s="45">
        <f t="shared" si="452"/>
        <v>0</v>
      </c>
      <c r="AM1285" s="45">
        <f t="shared" si="453"/>
        <v>0</v>
      </c>
      <c r="AN1285" s="45"/>
      <c r="AO1285" s="45"/>
      <c r="AP1285" s="45"/>
      <c r="AQ1285" s="45"/>
      <c r="AR1285" s="45"/>
      <c r="AS1285" s="45"/>
      <c r="AT1285" s="45"/>
      <c r="AU1285" s="45"/>
      <c r="AV1285" s="45"/>
      <c r="AW1285" s="45"/>
      <c r="AX1285" s="45"/>
      <c r="AY1285" s="45"/>
      <c r="AZ1285" s="45"/>
      <c r="BA1285" s="45"/>
      <c r="BB1285" s="45"/>
      <c r="BC1285" s="45"/>
      <c r="BD1285" s="45"/>
      <c r="BE1285" s="45"/>
      <c r="BF1285" s="45"/>
      <c r="BG1285" s="45"/>
      <c r="BH1285" s="45"/>
      <c r="BI1285" s="45"/>
      <c r="BJ1285" s="45"/>
      <c r="BK1285" s="45"/>
    </row>
    <row r="1286" spans="1:63">
      <c r="A1286" s="43"/>
      <c r="B1286" s="43"/>
      <c r="C1286" s="101"/>
      <c r="D1286" s="101"/>
      <c r="E1286" s="101"/>
      <c r="F1286" s="102"/>
      <c r="G1286" s="103"/>
      <c r="H1286" s="102"/>
      <c r="I1286" s="102"/>
      <c r="J1286" s="102"/>
      <c r="K1286" s="102"/>
      <c r="L1286" s="102" t="e">
        <f>IF(J1286="WAT",IF(I1286="PS","Pumped Storage","Hydro"),VLOOKUP(J1286,Instructions!$E$3:$F$42,2,FALSE))</f>
        <v>#N/A</v>
      </c>
      <c r="M1286" s="104"/>
      <c r="N1286" s="104"/>
      <c r="O1286" s="105"/>
      <c r="P1286" s="45"/>
      <c r="Q1286" s="45"/>
      <c r="R1286" s="45">
        <f t="shared" si="434"/>
        <v>0</v>
      </c>
      <c r="S1286" s="45">
        <f t="shared" si="433"/>
        <v>0</v>
      </c>
      <c r="T1286" s="45">
        <f t="shared" si="433"/>
        <v>0</v>
      </c>
      <c r="U1286" s="45">
        <f t="shared" si="435"/>
        <v>0</v>
      </c>
      <c r="V1286" s="45">
        <f t="shared" si="436"/>
        <v>0</v>
      </c>
      <c r="W1286" s="45">
        <f t="shared" si="437"/>
        <v>0</v>
      </c>
      <c r="X1286" s="45">
        <f t="shared" si="438"/>
        <v>0</v>
      </c>
      <c r="Y1286" s="45">
        <f t="shared" si="439"/>
        <v>0</v>
      </c>
      <c r="Z1286" s="45">
        <f t="shared" si="440"/>
        <v>0</v>
      </c>
      <c r="AA1286" s="45">
        <f t="shared" si="441"/>
        <v>0</v>
      </c>
      <c r="AB1286" s="45">
        <f t="shared" si="442"/>
        <v>0</v>
      </c>
      <c r="AC1286" s="45">
        <f t="shared" si="443"/>
        <v>0</v>
      </c>
      <c r="AD1286" s="45">
        <f t="shared" si="444"/>
        <v>0</v>
      </c>
      <c r="AE1286" s="45">
        <f t="shared" si="445"/>
        <v>0</v>
      </c>
      <c r="AF1286" s="45">
        <f t="shared" si="446"/>
        <v>0</v>
      </c>
      <c r="AG1286" s="45">
        <f t="shared" si="447"/>
        <v>0</v>
      </c>
      <c r="AH1286" s="45">
        <f t="shared" si="448"/>
        <v>0</v>
      </c>
      <c r="AI1286" s="45">
        <f t="shared" si="449"/>
        <v>0</v>
      </c>
      <c r="AJ1286" s="45">
        <f t="shared" si="450"/>
        <v>0</v>
      </c>
      <c r="AK1286" s="45">
        <f t="shared" si="451"/>
        <v>0</v>
      </c>
      <c r="AL1286" s="45">
        <f t="shared" si="452"/>
        <v>0</v>
      </c>
      <c r="AM1286" s="45">
        <f t="shared" si="453"/>
        <v>0</v>
      </c>
      <c r="AN1286" s="45"/>
      <c r="AO1286" s="45"/>
      <c r="AP1286" s="45"/>
      <c r="AQ1286" s="45"/>
      <c r="AR1286" s="45"/>
      <c r="AS1286" s="45"/>
      <c r="AT1286" s="45"/>
      <c r="AU1286" s="45"/>
      <c r="AV1286" s="45"/>
      <c r="AW1286" s="45"/>
      <c r="AX1286" s="45"/>
      <c r="AY1286" s="45"/>
      <c r="AZ1286" s="45"/>
      <c r="BA1286" s="45"/>
      <c r="BB1286" s="45"/>
      <c r="BC1286" s="45"/>
      <c r="BD1286" s="45"/>
      <c r="BE1286" s="45"/>
      <c r="BF1286" s="45"/>
      <c r="BG1286" s="45"/>
      <c r="BH1286" s="45"/>
      <c r="BI1286" s="45"/>
      <c r="BJ1286" s="45"/>
      <c r="BK1286" s="45"/>
    </row>
    <row r="1287" spans="1:63">
      <c r="A1287" s="43"/>
      <c r="B1287" s="43"/>
      <c r="C1287" s="101"/>
      <c r="D1287" s="101"/>
      <c r="E1287" s="101"/>
      <c r="F1287" s="102"/>
      <c r="G1287" s="103"/>
      <c r="H1287" s="102"/>
      <c r="I1287" s="102"/>
      <c r="J1287" s="102"/>
      <c r="K1287" s="102"/>
      <c r="L1287" s="102" t="e">
        <f>IF(J1287="WAT",IF(I1287="PS","Pumped Storage","Hydro"),VLOOKUP(J1287,Instructions!$E$3:$F$42,2,FALSE))</f>
        <v>#N/A</v>
      </c>
      <c r="M1287" s="104"/>
      <c r="N1287" s="104"/>
      <c r="O1287" s="105"/>
      <c r="P1287" s="45"/>
      <c r="Q1287" s="45"/>
      <c r="R1287" s="45">
        <f t="shared" si="434"/>
        <v>0</v>
      </c>
      <c r="S1287" s="45">
        <f t="shared" si="433"/>
        <v>0</v>
      </c>
      <c r="T1287" s="45">
        <f t="shared" si="433"/>
        <v>0</v>
      </c>
      <c r="U1287" s="45">
        <f t="shared" si="435"/>
        <v>0</v>
      </c>
      <c r="V1287" s="45">
        <f t="shared" si="436"/>
        <v>0</v>
      </c>
      <c r="W1287" s="45">
        <f t="shared" si="437"/>
        <v>0</v>
      </c>
      <c r="X1287" s="45">
        <f t="shared" si="438"/>
        <v>0</v>
      </c>
      <c r="Y1287" s="45">
        <f t="shared" si="439"/>
        <v>0</v>
      </c>
      <c r="Z1287" s="45">
        <f t="shared" si="440"/>
        <v>0</v>
      </c>
      <c r="AA1287" s="45">
        <f t="shared" si="441"/>
        <v>0</v>
      </c>
      <c r="AB1287" s="45">
        <f t="shared" si="442"/>
        <v>0</v>
      </c>
      <c r="AC1287" s="45">
        <f t="shared" si="443"/>
        <v>0</v>
      </c>
      <c r="AD1287" s="45">
        <f t="shared" si="444"/>
        <v>0</v>
      </c>
      <c r="AE1287" s="45">
        <f t="shared" si="445"/>
        <v>0</v>
      </c>
      <c r="AF1287" s="45">
        <f t="shared" si="446"/>
        <v>0</v>
      </c>
      <c r="AG1287" s="45">
        <f t="shared" si="447"/>
        <v>0</v>
      </c>
      <c r="AH1287" s="45">
        <f t="shared" si="448"/>
        <v>0</v>
      </c>
      <c r="AI1287" s="45">
        <f t="shared" si="449"/>
        <v>0</v>
      </c>
      <c r="AJ1287" s="45">
        <f t="shared" si="450"/>
        <v>0</v>
      </c>
      <c r="AK1287" s="45">
        <f t="shared" si="451"/>
        <v>0</v>
      </c>
      <c r="AL1287" s="45">
        <f t="shared" si="452"/>
        <v>0</v>
      </c>
      <c r="AM1287" s="45">
        <f t="shared" si="453"/>
        <v>0</v>
      </c>
      <c r="AN1287" s="45"/>
      <c r="AO1287" s="45"/>
      <c r="AP1287" s="45"/>
      <c r="AQ1287" s="45"/>
      <c r="AR1287" s="45"/>
      <c r="AS1287" s="45"/>
      <c r="AT1287" s="45"/>
      <c r="AU1287" s="45"/>
      <c r="AV1287" s="45"/>
      <c r="AW1287" s="45"/>
      <c r="AX1287" s="45"/>
      <c r="AY1287" s="45"/>
      <c r="AZ1287" s="45"/>
      <c r="BA1287" s="45"/>
      <c r="BB1287" s="45"/>
      <c r="BC1287" s="45"/>
      <c r="BD1287" s="45"/>
      <c r="BE1287" s="45"/>
      <c r="BF1287" s="45"/>
      <c r="BG1287" s="45"/>
      <c r="BH1287" s="45"/>
      <c r="BI1287" s="45"/>
      <c r="BJ1287" s="45"/>
      <c r="BK1287" s="45"/>
    </row>
    <row r="1288" spans="1:63">
      <c r="A1288" s="43"/>
      <c r="B1288" s="43"/>
      <c r="C1288" s="101"/>
      <c r="D1288" s="101"/>
      <c r="E1288" s="101"/>
      <c r="F1288" s="102"/>
      <c r="G1288" s="103"/>
      <c r="H1288" s="102"/>
      <c r="I1288" s="102"/>
      <c r="J1288" s="102"/>
      <c r="K1288" s="102"/>
      <c r="L1288" s="102" t="e">
        <f>IF(J1288="WAT",IF(I1288="PS","Pumped Storage","Hydro"),VLOOKUP(J1288,Instructions!$E$3:$F$42,2,FALSE))</f>
        <v>#N/A</v>
      </c>
      <c r="M1288" s="104"/>
      <c r="N1288" s="104"/>
      <c r="O1288" s="105"/>
      <c r="P1288" s="45"/>
      <c r="Q1288" s="45"/>
      <c r="R1288" s="45">
        <f t="shared" si="434"/>
        <v>0</v>
      </c>
      <c r="S1288" s="45">
        <f t="shared" si="433"/>
        <v>0</v>
      </c>
      <c r="T1288" s="45">
        <f t="shared" si="433"/>
        <v>0</v>
      </c>
      <c r="U1288" s="45">
        <f t="shared" si="435"/>
        <v>0</v>
      </c>
      <c r="V1288" s="45">
        <f t="shared" si="436"/>
        <v>0</v>
      </c>
      <c r="W1288" s="45">
        <f t="shared" si="437"/>
        <v>0</v>
      </c>
      <c r="X1288" s="45">
        <f t="shared" si="438"/>
        <v>0</v>
      </c>
      <c r="Y1288" s="45">
        <f t="shared" si="439"/>
        <v>0</v>
      </c>
      <c r="Z1288" s="45">
        <f t="shared" si="440"/>
        <v>0</v>
      </c>
      <c r="AA1288" s="45">
        <f t="shared" si="441"/>
        <v>0</v>
      </c>
      <c r="AB1288" s="45">
        <f t="shared" si="442"/>
        <v>0</v>
      </c>
      <c r="AC1288" s="45">
        <f t="shared" si="443"/>
        <v>0</v>
      </c>
      <c r="AD1288" s="45">
        <f t="shared" si="444"/>
        <v>0</v>
      </c>
      <c r="AE1288" s="45">
        <f t="shared" si="445"/>
        <v>0</v>
      </c>
      <c r="AF1288" s="45">
        <f t="shared" si="446"/>
        <v>0</v>
      </c>
      <c r="AG1288" s="45">
        <f t="shared" si="447"/>
        <v>0</v>
      </c>
      <c r="AH1288" s="45">
        <f t="shared" si="448"/>
        <v>0</v>
      </c>
      <c r="AI1288" s="45">
        <f t="shared" si="449"/>
        <v>0</v>
      </c>
      <c r="AJ1288" s="45">
        <f t="shared" si="450"/>
        <v>0</v>
      </c>
      <c r="AK1288" s="45">
        <f t="shared" si="451"/>
        <v>0</v>
      </c>
      <c r="AL1288" s="45">
        <f t="shared" si="452"/>
        <v>0</v>
      </c>
      <c r="AM1288" s="45">
        <f t="shared" si="453"/>
        <v>0</v>
      </c>
      <c r="AN1288" s="45"/>
      <c r="AO1288" s="45"/>
      <c r="AP1288" s="45"/>
      <c r="AQ1288" s="45"/>
      <c r="AR1288" s="45"/>
      <c r="AS1288" s="45"/>
      <c r="AT1288" s="45"/>
      <c r="AU1288" s="45"/>
      <c r="AV1288" s="45"/>
      <c r="AW1288" s="45"/>
      <c r="AX1288" s="45"/>
      <c r="AY1288" s="45"/>
      <c r="AZ1288" s="45"/>
      <c r="BA1288" s="45"/>
      <c r="BB1288" s="45"/>
      <c r="BC1288" s="45"/>
      <c r="BD1288" s="45"/>
      <c r="BE1288" s="45"/>
      <c r="BF1288" s="45"/>
      <c r="BG1288" s="45"/>
      <c r="BH1288" s="45"/>
      <c r="BI1288" s="45"/>
      <c r="BJ1288" s="45"/>
      <c r="BK1288" s="45"/>
    </row>
    <row r="1289" spans="1:63">
      <c r="A1289" s="43"/>
      <c r="B1289" s="43"/>
      <c r="C1289" s="101"/>
      <c r="D1289" s="101"/>
      <c r="E1289" s="101"/>
      <c r="F1289" s="102"/>
      <c r="G1289" s="103"/>
      <c r="H1289" s="102"/>
      <c r="I1289" s="102"/>
      <c r="J1289" s="102"/>
      <c r="K1289" s="102"/>
      <c r="L1289" s="102" t="e">
        <f>IF(J1289="WAT",IF(I1289="PS","Pumped Storage","Hydro"),VLOOKUP(J1289,Instructions!$E$3:$F$42,2,FALSE))</f>
        <v>#N/A</v>
      </c>
      <c r="M1289" s="104"/>
      <c r="N1289" s="104"/>
      <c r="O1289" s="105"/>
      <c r="P1289" s="45"/>
      <c r="Q1289" s="45"/>
      <c r="R1289" s="45">
        <f t="shared" si="434"/>
        <v>0</v>
      </c>
      <c r="S1289" s="45">
        <f t="shared" si="433"/>
        <v>0</v>
      </c>
      <c r="T1289" s="45">
        <f t="shared" si="433"/>
        <v>0</v>
      </c>
      <c r="U1289" s="45">
        <f t="shared" si="435"/>
        <v>0</v>
      </c>
      <c r="V1289" s="45">
        <f t="shared" si="436"/>
        <v>0</v>
      </c>
      <c r="W1289" s="45">
        <f t="shared" si="437"/>
        <v>0</v>
      </c>
      <c r="X1289" s="45">
        <f t="shared" si="438"/>
        <v>0</v>
      </c>
      <c r="Y1289" s="45">
        <f t="shared" si="439"/>
        <v>0</v>
      </c>
      <c r="Z1289" s="45">
        <f t="shared" si="440"/>
        <v>0</v>
      </c>
      <c r="AA1289" s="45">
        <f t="shared" si="441"/>
        <v>0</v>
      </c>
      <c r="AB1289" s="45">
        <f t="shared" si="442"/>
        <v>0</v>
      </c>
      <c r="AC1289" s="45">
        <f t="shared" si="443"/>
        <v>0</v>
      </c>
      <c r="AD1289" s="45">
        <f t="shared" si="444"/>
        <v>0</v>
      </c>
      <c r="AE1289" s="45">
        <f t="shared" si="445"/>
        <v>0</v>
      </c>
      <c r="AF1289" s="45">
        <f t="shared" si="446"/>
        <v>0</v>
      </c>
      <c r="AG1289" s="45">
        <f t="shared" si="447"/>
        <v>0</v>
      </c>
      <c r="AH1289" s="45">
        <f t="shared" si="448"/>
        <v>0</v>
      </c>
      <c r="AI1289" s="45">
        <f t="shared" si="449"/>
        <v>0</v>
      </c>
      <c r="AJ1289" s="45">
        <f t="shared" si="450"/>
        <v>0</v>
      </c>
      <c r="AK1289" s="45">
        <f t="shared" si="451"/>
        <v>0</v>
      </c>
      <c r="AL1289" s="45">
        <f t="shared" si="452"/>
        <v>0</v>
      </c>
      <c r="AM1289" s="45">
        <f t="shared" si="453"/>
        <v>0</v>
      </c>
      <c r="AN1289" s="45"/>
      <c r="AO1289" s="45"/>
      <c r="AP1289" s="45"/>
      <c r="AQ1289" s="45"/>
      <c r="AR1289" s="45"/>
      <c r="AS1289" s="45"/>
      <c r="AT1289" s="45"/>
      <c r="AU1289" s="45"/>
      <c r="AV1289" s="45"/>
      <c r="AW1289" s="45"/>
      <c r="AX1289" s="45"/>
      <c r="AY1289" s="45"/>
      <c r="AZ1289" s="45"/>
      <c r="BA1289" s="45"/>
      <c r="BB1289" s="45"/>
      <c r="BC1289" s="45"/>
      <c r="BD1289" s="45"/>
      <c r="BE1289" s="45"/>
      <c r="BF1289" s="45"/>
      <c r="BG1289" s="45"/>
      <c r="BH1289" s="45"/>
      <c r="BI1289" s="45"/>
      <c r="BJ1289" s="45"/>
      <c r="BK1289" s="45"/>
    </row>
    <row r="1290" spans="1:63">
      <c r="A1290" s="43"/>
      <c r="B1290" s="43"/>
      <c r="C1290" s="101"/>
      <c r="D1290" s="101"/>
      <c r="E1290" s="101"/>
      <c r="F1290" s="102"/>
      <c r="G1290" s="103"/>
      <c r="H1290" s="102"/>
      <c r="I1290" s="102"/>
      <c r="J1290" s="102"/>
      <c r="K1290" s="102"/>
      <c r="L1290" s="102" t="e">
        <f>IF(J1290="WAT",IF(I1290="PS","Pumped Storage","Hydro"),VLOOKUP(J1290,Instructions!$E$3:$F$42,2,FALSE))</f>
        <v>#N/A</v>
      </c>
      <c r="M1290" s="104"/>
      <c r="N1290" s="104"/>
      <c r="O1290" s="105"/>
      <c r="P1290" s="45"/>
      <c r="Q1290" s="45"/>
      <c r="R1290" s="45">
        <f t="shared" si="434"/>
        <v>0</v>
      </c>
      <c r="S1290" s="45">
        <f t="shared" si="433"/>
        <v>0</v>
      </c>
      <c r="T1290" s="45">
        <f t="shared" si="433"/>
        <v>0</v>
      </c>
      <c r="U1290" s="45">
        <f t="shared" si="435"/>
        <v>0</v>
      </c>
      <c r="V1290" s="45">
        <f t="shared" si="436"/>
        <v>0</v>
      </c>
      <c r="W1290" s="45">
        <f t="shared" si="437"/>
        <v>0</v>
      </c>
      <c r="X1290" s="45">
        <f t="shared" si="438"/>
        <v>0</v>
      </c>
      <c r="Y1290" s="45">
        <f t="shared" si="439"/>
        <v>0</v>
      </c>
      <c r="Z1290" s="45">
        <f t="shared" si="440"/>
        <v>0</v>
      </c>
      <c r="AA1290" s="45">
        <f t="shared" si="441"/>
        <v>0</v>
      </c>
      <c r="AB1290" s="45">
        <f t="shared" si="442"/>
        <v>0</v>
      </c>
      <c r="AC1290" s="45">
        <f t="shared" si="443"/>
        <v>0</v>
      </c>
      <c r="AD1290" s="45">
        <f t="shared" si="444"/>
        <v>0</v>
      </c>
      <c r="AE1290" s="45">
        <f t="shared" si="445"/>
        <v>0</v>
      </c>
      <c r="AF1290" s="45">
        <f t="shared" si="446"/>
        <v>0</v>
      </c>
      <c r="AG1290" s="45">
        <f t="shared" si="447"/>
        <v>0</v>
      </c>
      <c r="AH1290" s="45">
        <f t="shared" si="448"/>
        <v>0</v>
      </c>
      <c r="AI1290" s="45">
        <f t="shared" si="449"/>
        <v>0</v>
      </c>
      <c r="AJ1290" s="45">
        <f t="shared" si="450"/>
        <v>0</v>
      </c>
      <c r="AK1290" s="45">
        <f t="shared" si="451"/>
        <v>0</v>
      </c>
      <c r="AL1290" s="45">
        <f t="shared" si="452"/>
        <v>0</v>
      </c>
      <c r="AM1290" s="45">
        <f t="shared" si="453"/>
        <v>0</v>
      </c>
      <c r="AN1290" s="45"/>
      <c r="AO1290" s="45"/>
      <c r="AP1290" s="45"/>
      <c r="AQ1290" s="45"/>
      <c r="AR1290" s="45"/>
      <c r="AS1290" s="45"/>
      <c r="AT1290" s="45"/>
      <c r="AU1290" s="45"/>
      <c r="AV1290" s="45"/>
      <c r="AW1290" s="45"/>
      <c r="AX1290" s="45"/>
      <c r="AY1290" s="45"/>
      <c r="AZ1290" s="45"/>
      <c r="BA1290" s="45"/>
      <c r="BB1290" s="45"/>
      <c r="BC1290" s="45"/>
      <c r="BD1290" s="45"/>
      <c r="BE1290" s="45"/>
      <c r="BF1290" s="45"/>
      <c r="BG1290" s="45"/>
      <c r="BH1290" s="45"/>
      <c r="BI1290" s="45"/>
      <c r="BJ1290" s="45"/>
      <c r="BK1290" s="45"/>
    </row>
    <row r="1291" spans="1:63">
      <c r="A1291" s="43"/>
      <c r="B1291" s="43"/>
      <c r="C1291" s="101"/>
      <c r="D1291" s="101"/>
      <c r="E1291" s="101"/>
      <c r="F1291" s="102"/>
      <c r="G1291" s="103"/>
      <c r="H1291" s="102"/>
      <c r="I1291" s="102"/>
      <c r="J1291" s="102"/>
      <c r="K1291" s="102"/>
      <c r="L1291" s="102" t="e">
        <f>IF(J1291="WAT",IF(I1291="PS","Pumped Storage","Hydro"),VLOOKUP(J1291,Instructions!$E$3:$F$42,2,FALSE))</f>
        <v>#N/A</v>
      </c>
      <c r="M1291" s="104"/>
      <c r="N1291" s="104"/>
      <c r="O1291" s="105"/>
      <c r="P1291" s="45"/>
      <c r="Q1291" s="45"/>
      <c r="R1291" s="45">
        <f t="shared" si="434"/>
        <v>0</v>
      </c>
      <c r="S1291" s="45">
        <f t="shared" si="433"/>
        <v>0</v>
      </c>
      <c r="T1291" s="45">
        <f t="shared" si="433"/>
        <v>0</v>
      </c>
      <c r="U1291" s="45">
        <f t="shared" si="435"/>
        <v>0</v>
      </c>
      <c r="V1291" s="45">
        <f t="shared" si="436"/>
        <v>0</v>
      </c>
      <c r="W1291" s="45">
        <f t="shared" si="437"/>
        <v>0</v>
      </c>
      <c r="X1291" s="45">
        <f t="shared" si="438"/>
        <v>0</v>
      </c>
      <c r="Y1291" s="45">
        <f t="shared" si="439"/>
        <v>0</v>
      </c>
      <c r="Z1291" s="45">
        <f t="shared" si="440"/>
        <v>0</v>
      </c>
      <c r="AA1291" s="45">
        <f t="shared" si="441"/>
        <v>0</v>
      </c>
      <c r="AB1291" s="45">
        <f t="shared" si="442"/>
        <v>0</v>
      </c>
      <c r="AC1291" s="45">
        <f t="shared" si="443"/>
        <v>0</v>
      </c>
      <c r="AD1291" s="45">
        <f t="shared" si="444"/>
        <v>0</v>
      </c>
      <c r="AE1291" s="45">
        <f t="shared" si="445"/>
        <v>0</v>
      </c>
      <c r="AF1291" s="45">
        <f t="shared" si="446"/>
        <v>0</v>
      </c>
      <c r="AG1291" s="45">
        <f t="shared" si="447"/>
        <v>0</v>
      </c>
      <c r="AH1291" s="45">
        <f t="shared" si="448"/>
        <v>0</v>
      </c>
      <c r="AI1291" s="45">
        <f t="shared" si="449"/>
        <v>0</v>
      </c>
      <c r="AJ1291" s="45">
        <f t="shared" si="450"/>
        <v>0</v>
      </c>
      <c r="AK1291" s="45">
        <f t="shared" si="451"/>
        <v>0</v>
      </c>
      <c r="AL1291" s="45">
        <f t="shared" si="452"/>
        <v>0</v>
      </c>
      <c r="AM1291" s="45">
        <f t="shared" si="453"/>
        <v>0</v>
      </c>
      <c r="AN1291" s="45"/>
      <c r="AO1291" s="45"/>
      <c r="AP1291" s="45"/>
      <c r="AQ1291" s="45"/>
      <c r="AR1291" s="45"/>
      <c r="AS1291" s="45"/>
      <c r="AT1291" s="45"/>
      <c r="AU1291" s="45"/>
      <c r="AV1291" s="45"/>
      <c r="AW1291" s="45"/>
      <c r="AX1291" s="45"/>
      <c r="AY1291" s="45"/>
      <c r="AZ1291" s="45"/>
      <c r="BA1291" s="45"/>
      <c r="BB1291" s="45"/>
      <c r="BC1291" s="45"/>
      <c r="BD1291" s="45"/>
      <c r="BE1291" s="45"/>
      <c r="BF1291" s="45"/>
      <c r="BG1291" s="45"/>
      <c r="BH1291" s="45"/>
      <c r="BI1291" s="45"/>
      <c r="BJ1291" s="45"/>
      <c r="BK1291" s="45"/>
    </row>
    <row r="1292" spans="1:63">
      <c r="A1292" s="43"/>
      <c r="B1292" s="43"/>
      <c r="C1292" s="101"/>
      <c r="D1292" s="101"/>
      <c r="E1292" s="101"/>
      <c r="F1292" s="102"/>
      <c r="G1292" s="103"/>
      <c r="H1292" s="102"/>
      <c r="I1292" s="102"/>
      <c r="J1292" s="102"/>
      <c r="K1292" s="102"/>
      <c r="L1292" s="102" t="e">
        <f>IF(J1292="WAT",IF(I1292="PS","Pumped Storage","Hydro"),VLOOKUP(J1292,Instructions!$E$3:$F$42,2,FALSE))</f>
        <v>#N/A</v>
      </c>
      <c r="M1292" s="104"/>
      <c r="N1292" s="104"/>
      <c r="O1292" s="105"/>
      <c r="P1292" s="45"/>
      <c r="Q1292" s="45"/>
      <c r="R1292" s="45">
        <f t="shared" si="434"/>
        <v>0</v>
      </c>
      <c r="S1292" s="45">
        <f t="shared" si="433"/>
        <v>0</v>
      </c>
      <c r="T1292" s="45">
        <f t="shared" si="433"/>
        <v>0</v>
      </c>
      <c r="U1292" s="45">
        <f t="shared" si="435"/>
        <v>0</v>
      </c>
      <c r="V1292" s="45">
        <f t="shared" si="436"/>
        <v>0</v>
      </c>
      <c r="W1292" s="45">
        <f t="shared" si="437"/>
        <v>0</v>
      </c>
      <c r="X1292" s="45">
        <f t="shared" si="438"/>
        <v>0</v>
      </c>
      <c r="Y1292" s="45">
        <f t="shared" si="439"/>
        <v>0</v>
      </c>
      <c r="Z1292" s="45">
        <f t="shared" si="440"/>
        <v>0</v>
      </c>
      <c r="AA1292" s="45">
        <f t="shared" si="441"/>
        <v>0</v>
      </c>
      <c r="AB1292" s="45">
        <f t="shared" si="442"/>
        <v>0</v>
      </c>
      <c r="AC1292" s="45">
        <f t="shared" si="443"/>
        <v>0</v>
      </c>
      <c r="AD1292" s="45">
        <f t="shared" si="444"/>
        <v>0</v>
      </c>
      <c r="AE1292" s="45">
        <f t="shared" si="445"/>
        <v>0</v>
      </c>
      <c r="AF1292" s="45">
        <f t="shared" si="446"/>
        <v>0</v>
      </c>
      <c r="AG1292" s="45">
        <f t="shared" si="447"/>
        <v>0</v>
      </c>
      <c r="AH1292" s="45">
        <f t="shared" si="448"/>
        <v>0</v>
      </c>
      <c r="AI1292" s="45">
        <f t="shared" si="449"/>
        <v>0</v>
      </c>
      <c r="AJ1292" s="45">
        <f t="shared" si="450"/>
        <v>0</v>
      </c>
      <c r="AK1292" s="45">
        <f t="shared" si="451"/>
        <v>0</v>
      </c>
      <c r="AL1292" s="45">
        <f t="shared" si="452"/>
        <v>0</v>
      </c>
      <c r="AM1292" s="45">
        <f t="shared" si="453"/>
        <v>0</v>
      </c>
      <c r="AN1292" s="45"/>
      <c r="AO1292" s="45"/>
      <c r="AP1292" s="45"/>
      <c r="AQ1292" s="45"/>
      <c r="AR1292" s="45"/>
      <c r="AS1292" s="45"/>
      <c r="AT1292" s="45"/>
      <c r="AU1292" s="45"/>
      <c r="AV1292" s="45"/>
      <c r="AW1292" s="45"/>
      <c r="AX1292" s="45"/>
      <c r="AY1292" s="45"/>
      <c r="AZ1292" s="45"/>
      <c r="BA1292" s="45"/>
      <c r="BB1292" s="45"/>
      <c r="BC1292" s="45"/>
      <c r="BD1292" s="45"/>
      <c r="BE1292" s="45"/>
      <c r="BF1292" s="45"/>
      <c r="BG1292" s="45"/>
      <c r="BH1292" s="45"/>
      <c r="BI1292" s="45"/>
      <c r="BJ1292" s="45"/>
      <c r="BK1292" s="45"/>
    </row>
    <row r="1293" spans="1:63">
      <c r="A1293" s="43"/>
      <c r="B1293" s="43"/>
      <c r="C1293" s="101"/>
      <c r="D1293" s="101"/>
      <c r="E1293" s="101"/>
      <c r="F1293" s="102"/>
      <c r="G1293" s="103"/>
      <c r="H1293" s="102"/>
      <c r="I1293" s="102"/>
      <c r="J1293" s="102"/>
      <c r="K1293" s="102"/>
      <c r="L1293" s="102" t="e">
        <f>IF(J1293="WAT",IF(I1293="PS","Pumped Storage","Hydro"),VLOOKUP(J1293,Instructions!$E$3:$F$42,2,FALSE))</f>
        <v>#N/A</v>
      </c>
      <c r="M1293" s="104"/>
      <c r="N1293" s="104"/>
      <c r="O1293" s="105"/>
      <c r="P1293" s="45"/>
      <c r="Q1293" s="45"/>
      <c r="R1293" s="45">
        <f t="shared" si="434"/>
        <v>0</v>
      </c>
      <c r="S1293" s="45">
        <f t="shared" si="433"/>
        <v>0</v>
      </c>
      <c r="T1293" s="45">
        <f t="shared" si="433"/>
        <v>0</v>
      </c>
      <c r="U1293" s="45">
        <f t="shared" si="435"/>
        <v>0</v>
      </c>
      <c r="V1293" s="45">
        <f t="shared" si="436"/>
        <v>0</v>
      </c>
      <c r="W1293" s="45">
        <f t="shared" si="437"/>
        <v>0</v>
      </c>
      <c r="X1293" s="45">
        <f t="shared" si="438"/>
        <v>0</v>
      </c>
      <c r="Y1293" s="45">
        <f t="shared" si="439"/>
        <v>0</v>
      </c>
      <c r="Z1293" s="45">
        <f t="shared" si="440"/>
        <v>0</v>
      </c>
      <c r="AA1293" s="45">
        <f t="shared" si="441"/>
        <v>0</v>
      </c>
      <c r="AB1293" s="45">
        <f t="shared" si="442"/>
        <v>0</v>
      </c>
      <c r="AC1293" s="45">
        <f t="shared" si="443"/>
        <v>0</v>
      </c>
      <c r="AD1293" s="45">
        <f t="shared" si="444"/>
        <v>0</v>
      </c>
      <c r="AE1293" s="45">
        <f t="shared" si="445"/>
        <v>0</v>
      </c>
      <c r="AF1293" s="45">
        <f t="shared" si="446"/>
        <v>0</v>
      </c>
      <c r="AG1293" s="45">
        <f t="shared" si="447"/>
        <v>0</v>
      </c>
      <c r="AH1293" s="45">
        <f t="shared" si="448"/>
        <v>0</v>
      </c>
      <c r="AI1293" s="45">
        <f t="shared" si="449"/>
        <v>0</v>
      </c>
      <c r="AJ1293" s="45">
        <f t="shared" si="450"/>
        <v>0</v>
      </c>
      <c r="AK1293" s="45">
        <f t="shared" si="451"/>
        <v>0</v>
      </c>
      <c r="AL1293" s="45">
        <f t="shared" si="452"/>
        <v>0</v>
      </c>
      <c r="AM1293" s="45">
        <f t="shared" si="453"/>
        <v>0</v>
      </c>
      <c r="AN1293" s="45"/>
      <c r="AO1293" s="45"/>
      <c r="AP1293" s="45"/>
      <c r="AQ1293" s="45"/>
      <c r="AR1293" s="45"/>
      <c r="AS1293" s="45"/>
      <c r="AT1293" s="45"/>
      <c r="AU1293" s="45"/>
      <c r="AV1293" s="45"/>
      <c r="AW1293" s="45"/>
      <c r="AX1293" s="45"/>
      <c r="AY1293" s="45"/>
      <c r="AZ1293" s="45"/>
      <c r="BA1293" s="45"/>
      <c r="BB1293" s="45"/>
      <c r="BC1293" s="45"/>
      <c r="BD1293" s="45"/>
      <c r="BE1293" s="45"/>
      <c r="BF1293" s="45"/>
      <c r="BG1293" s="45"/>
      <c r="BH1293" s="45"/>
      <c r="BI1293" s="45"/>
      <c r="BJ1293" s="45"/>
      <c r="BK1293" s="45"/>
    </row>
    <row r="1294" spans="1:63">
      <c r="A1294" s="43"/>
      <c r="B1294" s="43"/>
      <c r="C1294" s="101"/>
      <c r="D1294" s="101"/>
      <c r="E1294" s="101"/>
      <c r="F1294" s="102"/>
      <c r="G1294" s="103"/>
      <c r="H1294" s="102"/>
      <c r="I1294" s="102"/>
      <c r="J1294" s="102"/>
      <c r="K1294" s="102"/>
      <c r="L1294" s="102" t="e">
        <f>IF(J1294="WAT",IF(I1294="PS","Pumped Storage","Hydro"),VLOOKUP(J1294,Instructions!$E$3:$F$42,2,FALSE))</f>
        <v>#N/A</v>
      </c>
      <c r="M1294" s="104"/>
      <c r="N1294" s="104"/>
      <c r="O1294" s="105"/>
      <c r="P1294" s="45"/>
      <c r="Q1294" s="45"/>
      <c r="R1294" s="45">
        <f t="shared" si="434"/>
        <v>0</v>
      </c>
      <c r="S1294" s="45">
        <f t="shared" si="433"/>
        <v>0</v>
      </c>
      <c r="T1294" s="45">
        <f t="shared" si="433"/>
        <v>0</v>
      </c>
      <c r="U1294" s="45">
        <f t="shared" si="435"/>
        <v>0</v>
      </c>
      <c r="V1294" s="45">
        <f t="shared" si="436"/>
        <v>0</v>
      </c>
      <c r="W1294" s="45">
        <f t="shared" si="437"/>
        <v>0</v>
      </c>
      <c r="X1294" s="45">
        <f t="shared" si="438"/>
        <v>0</v>
      </c>
      <c r="Y1294" s="45">
        <f t="shared" si="439"/>
        <v>0</v>
      </c>
      <c r="Z1294" s="45">
        <f t="shared" si="440"/>
        <v>0</v>
      </c>
      <c r="AA1294" s="45">
        <f t="shared" si="441"/>
        <v>0</v>
      </c>
      <c r="AB1294" s="45">
        <f t="shared" si="442"/>
        <v>0</v>
      </c>
      <c r="AC1294" s="45">
        <f t="shared" si="443"/>
        <v>0</v>
      </c>
      <c r="AD1294" s="45">
        <f t="shared" si="444"/>
        <v>0</v>
      </c>
      <c r="AE1294" s="45">
        <f t="shared" si="445"/>
        <v>0</v>
      </c>
      <c r="AF1294" s="45">
        <f t="shared" si="446"/>
        <v>0</v>
      </c>
      <c r="AG1294" s="45">
        <f t="shared" si="447"/>
        <v>0</v>
      </c>
      <c r="AH1294" s="45">
        <f t="shared" si="448"/>
        <v>0</v>
      </c>
      <c r="AI1294" s="45">
        <f t="shared" si="449"/>
        <v>0</v>
      </c>
      <c r="AJ1294" s="45">
        <f t="shared" si="450"/>
        <v>0</v>
      </c>
      <c r="AK1294" s="45">
        <f t="shared" si="451"/>
        <v>0</v>
      </c>
      <c r="AL1294" s="45">
        <f t="shared" si="452"/>
        <v>0</v>
      </c>
      <c r="AM1294" s="45">
        <f t="shared" si="453"/>
        <v>0</v>
      </c>
      <c r="AN1294" s="45"/>
      <c r="AO1294" s="45"/>
      <c r="AP1294" s="45"/>
      <c r="AQ1294" s="45"/>
      <c r="AR1294" s="45"/>
      <c r="AS1294" s="45"/>
      <c r="AT1294" s="45"/>
      <c r="AU1294" s="45"/>
      <c r="AV1294" s="45"/>
      <c r="AW1294" s="45"/>
      <c r="AX1294" s="45"/>
      <c r="AY1294" s="45"/>
      <c r="AZ1294" s="45"/>
      <c r="BA1294" s="45"/>
      <c r="BB1294" s="45"/>
      <c r="BC1294" s="45"/>
      <c r="BD1294" s="45"/>
      <c r="BE1294" s="45"/>
      <c r="BF1294" s="45"/>
      <c r="BG1294" s="45"/>
      <c r="BH1294" s="45"/>
      <c r="BI1294" s="45"/>
      <c r="BJ1294" s="45"/>
      <c r="BK1294" s="45"/>
    </row>
    <row r="1295" spans="1:63">
      <c r="A1295" s="43"/>
      <c r="B1295" s="43"/>
      <c r="C1295" s="101"/>
      <c r="D1295" s="101"/>
      <c r="E1295" s="101"/>
      <c r="F1295" s="102"/>
      <c r="G1295" s="103"/>
      <c r="H1295" s="102"/>
      <c r="I1295" s="102"/>
      <c r="J1295" s="102"/>
      <c r="K1295" s="102"/>
      <c r="L1295" s="102" t="e">
        <f>IF(J1295="WAT",IF(I1295="PS","Pumped Storage","Hydro"),VLOOKUP(J1295,Instructions!$E$3:$F$42,2,FALSE))</f>
        <v>#N/A</v>
      </c>
      <c r="M1295" s="104"/>
      <c r="N1295" s="104"/>
      <c r="O1295" s="105"/>
      <c r="P1295" s="45"/>
      <c r="Q1295" s="45"/>
      <c r="R1295" s="45">
        <f t="shared" si="434"/>
        <v>0</v>
      </c>
      <c r="S1295" s="45">
        <f t="shared" si="433"/>
        <v>0</v>
      </c>
      <c r="T1295" s="45">
        <f t="shared" si="433"/>
        <v>0</v>
      </c>
      <c r="U1295" s="45">
        <f t="shared" si="435"/>
        <v>0</v>
      </c>
      <c r="V1295" s="45">
        <f t="shared" si="436"/>
        <v>0</v>
      </c>
      <c r="W1295" s="45">
        <f t="shared" si="437"/>
        <v>0</v>
      </c>
      <c r="X1295" s="45">
        <f t="shared" si="438"/>
        <v>0</v>
      </c>
      <c r="Y1295" s="45">
        <f t="shared" si="439"/>
        <v>0</v>
      </c>
      <c r="Z1295" s="45">
        <f t="shared" si="440"/>
        <v>0</v>
      </c>
      <c r="AA1295" s="45">
        <f t="shared" si="441"/>
        <v>0</v>
      </c>
      <c r="AB1295" s="45">
        <f t="shared" si="442"/>
        <v>0</v>
      </c>
      <c r="AC1295" s="45">
        <f t="shared" si="443"/>
        <v>0</v>
      </c>
      <c r="AD1295" s="45">
        <f t="shared" si="444"/>
        <v>0</v>
      </c>
      <c r="AE1295" s="45">
        <f t="shared" si="445"/>
        <v>0</v>
      </c>
      <c r="AF1295" s="45">
        <f t="shared" si="446"/>
        <v>0</v>
      </c>
      <c r="AG1295" s="45">
        <f t="shared" si="447"/>
        <v>0</v>
      </c>
      <c r="AH1295" s="45">
        <f t="shared" si="448"/>
        <v>0</v>
      </c>
      <c r="AI1295" s="45">
        <f t="shared" si="449"/>
        <v>0</v>
      </c>
      <c r="AJ1295" s="45">
        <f t="shared" si="450"/>
        <v>0</v>
      </c>
      <c r="AK1295" s="45">
        <f t="shared" si="451"/>
        <v>0</v>
      </c>
      <c r="AL1295" s="45">
        <f t="shared" si="452"/>
        <v>0</v>
      </c>
      <c r="AM1295" s="45">
        <f t="shared" si="453"/>
        <v>0</v>
      </c>
      <c r="AN1295" s="45"/>
      <c r="AO1295" s="45"/>
      <c r="AP1295" s="45"/>
      <c r="AQ1295" s="45"/>
      <c r="AR1295" s="45"/>
      <c r="AS1295" s="45"/>
      <c r="AT1295" s="45"/>
      <c r="AU1295" s="45"/>
      <c r="AV1295" s="45"/>
      <c r="AW1295" s="45"/>
      <c r="AX1295" s="45"/>
      <c r="AY1295" s="45"/>
      <c r="AZ1295" s="45"/>
      <c r="BA1295" s="45"/>
      <c r="BB1295" s="45"/>
      <c r="BC1295" s="45"/>
      <c r="BD1295" s="45"/>
      <c r="BE1295" s="45"/>
      <c r="BF1295" s="45"/>
      <c r="BG1295" s="45"/>
      <c r="BH1295" s="45"/>
      <c r="BI1295" s="45"/>
      <c r="BJ1295" s="45"/>
      <c r="BK1295" s="45"/>
    </row>
    <row r="1296" spans="1:63">
      <c r="A1296" s="43"/>
      <c r="B1296" s="43"/>
      <c r="C1296" s="101"/>
      <c r="D1296" s="101"/>
      <c r="E1296" s="101"/>
      <c r="F1296" s="102"/>
      <c r="G1296" s="103"/>
      <c r="H1296" s="102"/>
      <c r="I1296" s="102"/>
      <c r="J1296" s="102"/>
      <c r="K1296" s="102"/>
      <c r="L1296" s="102" t="e">
        <f>IF(J1296="WAT",IF(I1296="PS","Pumped Storage","Hydro"),VLOOKUP(J1296,Instructions!$E$3:$F$42,2,FALSE))</f>
        <v>#N/A</v>
      </c>
      <c r="M1296" s="104"/>
      <c r="N1296" s="104"/>
      <c r="O1296" s="105"/>
      <c r="P1296" s="45"/>
      <c r="Q1296" s="45"/>
      <c r="R1296" s="45">
        <f t="shared" si="434"/>
        <v>0</v>
      </c>
      <c r="S1296" s="45">
        <f t="shared" si="433"/>
        <v>0</v>
      </c>
      <c r="T1296" s="45">
        <f t="shared" si="433"/>
        <v>0</v>
      </c>
      <c r="U1296" s="45">
        <f t="shared" si="435"/>
        <v>0</v>
      </c>
      <c r="V1296" s="45">
        <f t="shared" si="436"/>
        <v>0</v>
      </c>
      <c r="W1296" s="45">
        <f t="shared" si="437"/>
        <v>0</v>
      </c>
      <c r="X1296" s="45">
        <f t="shared" si="438"/>
        <v>0</v>
      </c>
      <c r="Y1296" s="45">
        <f t="shared" si="439"/>
        <v>0</v>
      </c>
      <c r="Z1296" s="45">
        <f t="shared" si="440"/>
        <v>0</v>
      </c>
      <c r="AA1296" s="45">
        <f t="shared" si="441"/>
        <v>0</v>
      </c>
      <c r="AB1296" s="45">
        <f t="shared" si="442"/>
        <v>0</v>
      </c>
      <c r="AC1296" s="45">
        <f t="shared" si="443"/>
        <v>0</v>
      </c>
      <c r="AD1296" s="45">
        <f t="shared" si="444"/>
        <v>0</v>
      </c>
      <c r="AE1296" s="45">
        <f t="shared" si="445"/>
        <v>0</v>
      </c>
      <c r="AF1296" s="45">
        <f t="shared" si="446"/>
        <v>0</v>
      </c>
      <c r="AG1296" s="45">
        <f t="shared" si="447"/>
        <v>0</v>
      </c>
      <c r="AH1296" s="45">
        <f t="shared" si="448"/>
        <v>0</v>
      </c>
      <c r="AI1296" s="45">
        <f t="shared" si="449"/>
        <v>0</v>
      </c>
      <c r="AJ1296" s="45">
        <f t="shared" si="450"/>
        <v>0</v>
      </c>
      <c r="AK1296" s="45">
        <f t="shared" si="451"/>
        <v>0</v>
      </c>
      <c r="AL1296" s="45">
        <f t="shared" si="452"/>
        <v>0</v>
      </c>
      <c r="AM1296" s="45">
        <f t="shared" si="453"/>
        <v>0</v>
      </c>
      <c r="AN1296" s="45"/>
      <c r="AO1296" s="45"/>
      <c r="AP1296" s="45"/>
      <c r="AQ1296" s="45"/>
      <c r="AR1296" s="45"/>
      <c r="AS1296" s="45"/>
      <c r="AT1296" s="45"/>
      <c r="AU1296" s="45"/>
      <c r="AV1296" s="45"/>
      <c r="AW1296" s="45"/>
      <c r="AX1296" s="45"/>
      <c r="AY1296" s="45"/>
      <c r="AZ1296" s="45"/>
      <c r="BA1296" s="45"/>
      <c r="BB1296" s="45"/>
      <c r="BC1296" s="45"/>
      <c r="BD1296" s="45"/>
      <c r="BE1296" s="45"/>
      <c r="BF1296" s="45"/>
      <c r="BG1296" s="45"/>
      <c r="BH1296" s="45"/>
      <c r="BI1296" s="45"/>
      <c r="BJ1296" s="45"/>
      <c r="BK1296" s="45"/>
    </row>
    <row r="1297" spans="1:63">
      <c r="A1297" s="43"/>
      <c r="B1297" s="43"/>
      <c r="C1297" s="101"/>
      <c r="D1297" s="101"/>
      <c r="E1297" s="101"/>
      <c r="F1297" s="102"/>
      <c r="G1297" s="103"/>
      <c r="H1297" s="102"/>
      <c r="I1297" s="102"/>
      <c r="J1297" s="102"/>
      <c r="K1297" s="102"/>
      <c r="L1297" s="102" t="e">
        <f>IF(J1297="WAT",IF(I1297="PS","Pumped Storage","Hydro"),VLOOKUP(J1297,Instructions!$E$3:$F$42,2,FALSE))</f>
        <v>#N/A</v>
      </c>
      <c r="M1297" s="104"/>
      <c r="N1297" s="104"/>
      <c r="O1297" s="105"/>
      <c r="P1297" s="45"/>
      <c r="Q1297" s="45"/>
      <c r="R1297" s="45">
        <f t="shared" si="434"/>
        <v>0</v>
      </c>
      <c r="S1297" s="45">
        <f t="shared" si="433"/>
        <v>0</v>
      </c>
      <c r="T1297" s="45">
        <f t="shared" si="433"/>
        <v>0</v>
      </c>
      <c r="U1297" s="45">
        <f t="shared" si="435"/>
        <v>0</v>
      </c>
      <c r="V1297" s="45">
        <f t="shared" si="436"/>
        <v>0</v>
      </c>
      <c r="W1297" s="45">
        <f t="shared" si="437"/>
        <v>0</v>
      </c>
      <c r="X1297" s="45">
        <f t="shared" si="438"/>
        <v>0</v>
      </c>
      <c r="Y1297" s="45">
        <f t="shared" si="439"/>
        <v>0</v>
      </c>
      <c r="Z1297" s="45">
        <f t="shared" si="440"/>
        <v>0</v>
      </c>
      <c r="AA1297" s="45">
        <f t="shared" si="441"/>
        <v>0</v>
      </c>
      <c r="AB1297" s="45">
        <f t="shared" si="442"/>
        <v>0</v>
      </c>
      <c r="AC1297" s="45">
        <f t="shared" si="443"/>
        <v>0</v>
      </c>
      <c r="AD1297" s="45">
        <f t="shared" si="444"/>
        <v>0</v>
      </c>
      <c r="AE1297" s="45">
        <f t="shared" si="445"/>
        <v>0</v>
      </c>
      <c r="AF1297" s="45">
        <f t="shared" si="446"/>
        <v>0</v>
      </c>
      <c r="AG1297" s="45">
        <f t="shared" si="447"/>
        <v>0</v>
      </c>
      <c r="AH1297" s="45">
        <f t="shared" si="448"/>
        <v>0</v>
      </c>
      <c r="AI1297" s="45">
        <f t="shared" si="449"/>
        <v>0</v>
      </c>
      <c r="AJ1297" s="45">
        <f t="shared" si="450"/>
        <v>0</v>
      </c>
      <c r="AK1297" s="45">
        <f t="shared" si="451"/>
        <v>0</v>
      </c>
      <c r="AL1297" s="45">
        <f t="shared" si="452"/>
        <v>0</v>
      </c>
      <c r="AM1297" s="45">
        <f t="shared" si="453"/>
        <v>0</v>
      </c>
      <c r="AN1297" s="45"/>
      <c r="AO1297" s="45"/>
      <c r="AP1297" s="45"/>
      <c r="AQ1297" s="45"/>
      <c r="AR1297" s="45"/>
      <c r="AS1297" s="45"/>
      <c r="AT1297" s="45"/>
      <c r="AU1297" s="45"/>
      <c r="AV1297" s="45"/>
      <c r="AW1297" s="45"/>
      <c r="AX1297" s="45"/>
      <c r="AY1297" s="45"/>
      <c r="AZ1297" s="45"/>
      <c r="BA1297" s="45"/>
      <c r="BB1297" s="45"/>
      <c r="BC1297" s="45"/>
      <c r="BD1297" s="45"/>
      <c r="BE1297" s="45"/>
      <c r="BF1297" s="45"/>
      <c r="BG1297" s="45"/>
      <c r="BH1297" s="45"/>
      <c r="BI1297" s="45"/>
      <c r="BJ1297" s="45"/>
      <c r="BK1297" s="45"/>
    </row>
    <row r="1298" spans="1:63">
      <c r="A1298" s="43"/>
      <c r="B1298" s="43"/>
      <c r="C1298" s="101"/>
      <c r="D1298" s="101"/>
      <c r="E1298" s="101"/>
      <c r="F1298" s="102"/>
      <c r="G1298" s="103"/>
      <c r="H1298" s="102"/>
      <c r="I1298" s="102"/>
      <c r="J1298" s="102"/>
      <c r="K1298" s="102"/>
      <c r="L1298" s="102" t="e">
        <f>IF(J1298="WAT",IF(I1298="PS","Pumped Storage","Hydro"),VLOOKUP(J1298,Instructions!$E$3:$F$42,2,FALSE))</f>
        <v>#N/A</v>
      </c>
      <c r="M1298" s="104"/>
      <c r="N1298" s="104"/>
      <c r="O1298" s="105"/>
      <c r="P1298" s="45"/>
      <c r="Q1298" s="45"/>
      <c r="R1298" s="45">
        <f t="shared" si="434"/>
        <v>0</v>
      </c>
      <c r="S1298" s="45">
        <f t="shared" si="433"/>
        <v>0</v>
      </c>
      <c r="T1298" s="45">
        <f t="shared" si="433"/>
        <v>0</v>
      </c>
      <c r="U1298" s="45">
        <f t="shared" si="435"/>
        <v>0</v>
      </c>
      <c r="V1298" s="45">
        <f t="shared" si="436"/>
        <v>0</v>
      </c>
      <c r="W1298" s="45">
        <f t="shared" si="437"/>
        <v>0</v>
      </c>
      <c r="X1298" s="45">
        <f t="shared" si="438"/>
        <v>0</v>
      </c>
      <c r="Y1298" s="45">
        <f t="shared" si="439"/>
        <v>0</v>
      </c>
      <c r="Z1298" s="45">
        <f t="shared" si="440"/>
        <v>0</v>
      </c>
      <c r="AA1298" s="45">
        <f t="shared" si="441"/>
        <v>0</v>
      </c>
      <c r="AB1298" s="45">
        <f t="shared" si="442"/>
        <v>0</v>
      </c>
      <c r="AC1298" s="45">
        <f t="shared" si="443"/>
        <v>0</v>
      </c>
      <c r="AD1298" s="45">
        <f t="shared" si="444"/>
        <v>0</v>
      </c>
      <c r="AE1298" s="45">
        <f t="shared" si="445"/>
        <v>0</v>
      </c>
      <c r="AF1298" s="45">
        <f t="shared" si="446"/>
        <v>0</v>
      </c>
      <c r="AG1298" s="45">
        <f t="shared" si="447"/>
        <v>0</v>
      </c>
      <c r="AH1298" s="45">
        <f t="shared" si="448"/>
        <v>0</v>
      </c>
      <c r="AI1298" s="45">
        <f t="shared" si="449"/>
        <v>0</v>
      </c>
      <c r="AJ1298" s="45">
        <f t="shared" si="450"/>
        <v>0</v>
      </c>
      <c r="AK1298" s="45">
        <f t="shared" si="451"/>
        <v>0</v>
      </c>
      <c r="AL1298" s="45">
        <f t="shared" si="452"/>
        <v>0</v>
      </c>
      <c r="AM1298" s="45">
        <f t="shared" si="453"/>
        <v>0</v>
      </c>
      <c r="AN1298" s="45"/>
      <c r="AO1298" s="45"/>
      <c r="AP1298" s="45"/>
      <c r="AQ1298" s="45"/>
      <c r="AR1298" s="45"/>
      <c r="AS1298" s="45"/>
      <c r="AT1298" s="45"/>
      <c r="AU1298" s="45"/>
      <c r="AV1298" s="45"/>
      <c r="AW1298" s="45"/>
      <c r="AX1298" s="45"/>
      <c r="AY1298" s="45"/>
      <c r="AZ1298" s="45"/>
      <c r="BA1298" s="45"/>
      <c r="BB1298" s="45"/>
      <c r="BC1298" s="45"/>
      <c r="BD1298" s="45"/>
      <c r="BE1298" s="45"/>
      <c r="BF1298" s="45"/>
      <c r="BG1298" s="45"/>
      <c r="BH1298" s="45"/>
      <c r="BI1298" s="45"/>
      <c r="BJ1298" s="45"/>
      <c r="BK1298" s="45"/>
    </row>
    <row r="1299" spans="1:63">
      <c r="A1299" s="43"/>
      <c r="B1299" s="43"/>
      <c r="C1299" s="101"/>
      <c r="D1299" s="101"/>
      <c r="E1299" s="101"/>
      <c r="F1299" s="102"/>
      <c r="G1299" s="103"/>
      <c r="H1299" s="102"/>
      <c r="I1299" s="102"/>
      <c r="J1299" s="102"/>
      <c r="K1299" s="102"/>
      <c r="L1299" s="102" t="e">
        <f>IF(J1299="WAT",IF(I1299="PS","Pumped Storage","Hydro"),VLOOKUP(J1299,Instructions!$E$3:$F$42,2,FALSE))</f>
        <v>#N/A</v>
      </c>
      <c r="M1299" s="104"/>
      <c r="N1299" s="104"/>
      <c r="O1299" s="105"/>
      <c r="P1299" s="45"/>
      <c r="Q1299" s="45"/>
      <c r="R1299" s="45">
        <f t="shared" si="434"/>
        <v>0</v>
      </c>
      <c r="S1299" s="45">
        <f t="shared" si="433"/>
        <v>0</v>
      </c>
      <c r="T1299" s="45">
        <f t="shared" si="433"/>
        <v>0</v>
      </c>
      <c r="U1299" s="45">
        <f t="shared" si="435"/>
        <v>0</v>
      </c>
      <c r="V1299" s="45">
        <f t="shared" si="436"/>
        <v>0</v>
      </c>
      <c r="W1299" s="45">
        <f t="shared" si="437"/>
        <v>0</v>
      </c>
      <c r="X1299" s="45">
        <f t="shared" si="438"/>
        <v>0</v>
      </c>
      <c r="Y1299" s="45">
        <f t="shared" si="439"/>
        <v>0</v>
      </c>
      <c r="Z1299" s="45">
        <f t="shared" si="440"/>
        <v>0</v>
      </c>
      <c r="AA1299" s="45">
        <f t="shared" si="441"/>
        <v>0</v>
      </c>
      <c r="AB1299" s="45">
        <f t="shared" si="442"/>
        <v>0</v>
      </c>
      <c r="AC1299" s="45">
        <f t="shared" si="443"/>
        <v>0</v>
      </c>
      <c r="AD1299" s="45">
        <f t="shared" si="444"/>
        <v>0</v>
      </c>
      <c r="AE1299" s="45">
        <f t="shared" si="445"/>
        <v>0</v>
      </c>
      <c r="AF1299" s="45">
        <f t="shared" si="446"/>
        <v>0</v>
      </c>
      <c r="AG1299" s="45">
        <f t="shared" si="447"/>
        <v>0</v>
      </c>
      <c r="AH1299" s="45">
        <f t="shared" si="448"/>
        <v>0</v>
      </c>
      <c r="AI1299" s="45">
        <f t="shared" si="449"/>
        <v>0</v>
      </c>
      <c r="AJ1299" s="45">
        <f t="shared" si="450"/>
        <v>0</v>
      </c>
      <c r="AK1299" s="45">
        <f t="shared" si="451"/>
        <v>0</v>
      </c>
      <c r="AL1299" s="45">
        <f t="shared" si="452"/>
        <v>0</v>
      </c>
      <c r="AM1299" s="45">
        <f t="shared" si="453"/>
        <v>0</v>
      </c>
      <c r="AN1299" s="45"/>
      <c r="AO1299" s="45"/>
      <c r="AP1299" s="45"/>
      <c r="AQ1299" s="45"/>
      <c r="AR1299" s="45"/>
      <c r="AS1299" s="45"/>
      <c r="AT1299" s="45"/>
      <c r="AU1299" s="45"/>
      <c r="AV1299" s="45"/>
      <c r="AW1299" s="45"/>
      <c r="AX1299" s="45"/>
      <c r="AY1299" s="45"/>
      <c r="AZ1299" s="45"/>
      <c r="BA1299" s="45"/>
      <c r="BB1299" s="45"/>
      <c r="BC1299" s="45"/>
      <c r="BD1299" s="45"/>
      <c r="BE1299" s="45"/>
      <c r="BF1299" s="45"/>
      <c r="BG1299" s="45"/>
      <c r="BH1299" s="45"/>
      <c r="BI1299" s="45"/>
      <c r="BJ1299" s="45"/>
      <c r="BK1299" s="45"/>
    </row>
    <row r="1300" spans="1:63">
      <c r="A1300" s="43"/>
      <c r="B1300" s="43"/>
      <c r="C1300" s="101"/>
      <c r="D1300" s="101"/>
      <c r="E1300" s="101"/>
      <c r="F1300" s="102"/>
      <c r="G1300" s="103"/>
      <c r="H1300" s="102"/>
      <c r="I1300" s="102"/>
      <c r="J1300" s="102"/>
      <c r="K1300" s="102"/>
      <c r="L1300" s="102" t="e">
        <f>IF(J1300="WAT",IF(I1300="PS","Pumped Storage","Hydro"),VLOOKUP(J1300,Instructions!$E$3:$F$42,2,FALSE))</f>
        <v>#N/A</v>
      </c>
      <c r="M1300" s="104"/>
      <c r="N1300" s="104"/>
      <c r="O1300" s="105"/>
      <c r="P1300" s="45"/>
      <c r="Q1300" s="45"/>
      <c r="R1300" s="45">
        <f t="shared" si="434"/>
        <v>0</v>
      </c>
      <c r="S1300" s="45">
        <f t="shared" si="433"/>
        <v>0</v>
      </c>
      <c r="T1300" s="45">
        <f t="shared" si="433"/>
        <v>0</v>
      </c>
      <c r="U1300" s="45">
        <f t="shared" si="435"/>
        <v>0</v>
      </c>
      <c r="V1300" s="45">
        <f t="shared" si="436"/>
        <v>0</v>
      </c>
      <c r="W1300" s="45">
        <f t="shared" si="437"/>
        <v>0</v>
      </c>
      <c r="X1300" s="45">
        <f t="shared" si="438"/>
        <v>0</v>
      </c>
      <c r="Y1300" s="45">
        <f t="shared" si="439"/>
        <v>0</v>
      </c>
      <c r="Z1300" s="45">
        <f t="shared" si="440"/>
        <v>0</v>
      </c>
      <c r="AA1300" s="45">
        <f t="shared" si="441"/>
        <v>0</v>
      </c>
      <c r="AB1300" s="45">
        <f t="shared" si="442"/>
        <v>0</v>
      </c>
      <c r="AC1300" s="45">
        <f t="shared" si="443"/>
        <v>0</v>
      </c>
      <c r="AD1300" s="45">
        <f t="shared" si="444"/>
        <v>0</v>
      </c>
      <c r="AE1300" s="45">
        <f t="shared" si="445"/>
        <v>0</v>
      </c>
      <c r="AF1300" s="45">
        <f t="shared" si="446"/>
        <v>0</v>
      </c>
      <c r="AG1300" s="45">
        <f t="shared" si="447"/>
        <v>0</v>
      </c>
      <c r="AH1300" s="45">
        <f t="shared" si="448"/>
        <v>0</v>
      </c>
      <c r="AI1300" s="45">
        <f t="shared" si="449"/>
        <v>0</v>
      </c>
      <c r="AJ1300" s="45">
        <f t="shared" si="450"/>
        <v>0</v>
      </c>
      <c r="AK1300" s="45">
        <f t="shared" si="451"/>
        <v>0</v>
      </c>
      <c r="AL1300" s="45">
        <f t="shared" si="452"/>
        <v>0</v>
      </c>
      <c r="AM1300" s="45">
        <f t="shared" si="453"/>
        <v>0</v>
      </c>
      <c r="AN1300" s="45"/>
      <c r="AO1300" s="45"/>
      <c r="AP1300" s="45"/>
      <c r="AQ1300" s="45"/>
      <c r="AR1300" s="45"/>
      <c r="AS1300" s="45"/>
      <c r="AT1300" s="45"/>
      <c r="AU1300" s="45"/>
      <c r="AV1300" s="45"/>
      <c r="AW1300" s="45"/>
      <c r="AX1300" s="45"/>
      <c r="AY1300" s="45"/>
      <c r="AZ1300" s="45"/>
      <c r="BA1300" s="45"/>
      <c r="BB1300" s="45"/>
      <c r="BC1300" s="45"/>
      <c r="BD1300" s="45"/>
      <c r="BE1300" s="45"/>
      <c r="BF1300" s="45"/>
      <c r="BG1300" s="45"/>
      <c r="BH1300" s="45"/>
      <c r="BI1300" s="45"/>
      <c r="BJ1300" s="45"/>
      <c r="BK1300" s="45"/>
    </row>
    <row r="1301" spans="1:63">
      <c r="A1301" s="43"/>
      <c r="B1301" s="43"/>
      <c r="C1301" s="101"/>
      <c r="D1301" s="101"/>
      <c r="E1301" s="101"/>
      <c r="F1301" s="102"/>
      <c r="G1301" s="103"/>
      <c r="H1301" s="102"/>
      <c r="I1301" s="102"/>
      <c r="J1301" s="102"/>
      <c r="K1301" s="102"/>
      <c r="L1301" s="102" t="e">
        <f>IF(J1301="WAT",IF(I1301="PS","Pumped Storage","Hydro"),VLOOKUP(J1301,Instructions!$E$3:$F$42,2,FALSE))</f>
        <v>#N/A</v>
      </c>
      <c r="M1301" s="104"/>
      <c r="N1301" s="104"/>
      <c r="O1301" s="105"/>
      <c r="P1301" s="45"/>
      <c r="Q1301" s="45"/>
      <c r="R1301" s="45">
        <f t="shared" si="434"/>
        <v>0</v>
      </c>
      <c r="S1301" s="45">
        <f t="shared" si="433"/>
        <v>0</v>
      </c>
      <c r="T1301" s="45">
        <f t="shared" si="433"/>
        <v>0</v>
      </c>
      <c r="U1301" s="45">
        <f t="shared" si="435"/>
        <v>0</v>
      </c>
      <c r="V1301" s="45">
        <f t="shared" si="436"/>
        <v>0</v>
      </c>
      <c r="W1301" s="45">
        <f t="shared" si="437"/>
        <v>0</v>
      </c>
      <c r="X1301" s="45">
        <f t="shared" si="438"/>
        <v>0</v>
      </c>
      <c r="Y1301" s="45">
        <f t="shared" si="439"/>
        <v>0</v>
      </c>
      <c r="Z1301" s="45">
        <f t="shared" si="440"/>
        <v>0</v>
      </c>
      <c r="AA1301" s="45">
        <f t="shared" si="441"/>
        <v>0</v>
      </c>
      <c r="AB1301" s="45">
        <f t="shared" si="442"/>
        <v>0</v>
      </c>
      <c r="AC1301" s="45">
        <f t="shared" si="443"/>
        <v>0</v>
      </c>
      <c r="AD1301" s="45">
        <f t="shared" si="444"/>
        <v>0</v>
      </c>
      <c r="AE1301" s="45">
        <f t="shared" si="445"/>
        <v>0</v>
      </c>
      <c r="AF1301" s="45">
        <f t="shared" si="446"/>
        <v>0</v>
      </c>
      <c r="AG1301" s="45">
        <f t="shared" si="447"/>
        <v>0</v>
      </c>
      <c r="AH1301" s="45">
        <f t="shared" si="448"/>
        <v>0</v>
      </c>
      <c r="AI1301" s="45">
        <f t="shared" si="449"/>
        <v>0</v>
      </c>
      <c r="AJ1301" s="45">
        <f t="shared" si="450"/>
        <v>0</v>
      </c>
      <c r="AK1301" s="45">
        <f t="shared" si="451"/>
        <v>0</v>
      </c>
      <c r="AL1301" s="45">
        <f t="shared" si="452"/>
        <v>0</v>
      </c>
      <c r="AM1301" s="45">
        <f t="shared" si="453"/>
        <v>0</v>
      </c>
      <c r="AN1301" s="45"/>
      <c r="AO1301" s="45"/>
      <c r="AP1301" s="45"/>
      <c r="AQ1301" s="45"/>
      <c r="AR1301" s="45"/>
      <c r="AS1301" s="45"/>
      <c r="AT1301" s="45"/>
      <c r="AU1301" s="45"/>
      <c r="AV1301" s="45"/>
      <c r="AW1301" s="45"/>
      <c r="AX1301" s="45"/>
      <c r="AY1301" s="45"/>
      <c r="AZ1301" s="45"/>
      <c r="BA1301" s="45"/>
      <c r="BB1301" s="45"/>
      <c r="BC1301" s="45"/>
      <c r="BD1301" s="45"/>
      <c r="BE1301" s="45"/>
      <c r="BF1301" s="45"/>
      <c r="BG1301" s="45"/>
      <c r="BH1301" s="45"/>
      <c r="BI1301" s="45"/>
      <c r="BJ1301" s="45"/>
      <c r="BK1301" s="45"/>
    </row>
    <row r="1302" spans="1:63">
      <c r="A1302" s="43"/>
      <c r="B1302" s="43"/>
      <c r="C1302" s="101"/>
      <c r="D1302" s="101"/>
      <c r="E1302" s="101"/>
      <c r="F1302" s="102"/>
      <c r="G1302" s="103"/>
      <c r="H1302" s="102"/>
      <c r="I1302" s="102"/>
      <c r="J1302" s="102"/>
      <c r="K1302" s="102"/>
      <c r="L1302" s="102" t="e">
        <f>IF(J1302="WAT",IF(I1302="PS","Pumped Storage","Hydro"),VLOOKUP(J1302,Instructions!$E$3:$F$42,2,FALSE))</f>
        <v>#N/A</v>
      </c>
      <c r="M1302" s="104"/>
      <c r="N1302" s="104"/>
      <c r="O1302" s="105"/>
      <c r="P1302" s="45"/>
      <c r="Q1302" s="45"/>
      <c r="R1302" s="45">
        <f t="shared" si="434"/>
        <v>0</v>
      </c>
      <c r="S1302" s="45">
        <f t="shared" si="433"/>
        <v>0</v>
      </c>
      <c r="T1302" s="45">
        <f t="shared" si="433"/>
        <v>0</v>
      </c>
      <c r="U1302" s="45">
        <f t="shared" si="435"/>
        <v>0</v>
      </c>
      <c r="V1302" s="45">
        <f t="shared" si="436"/>
        <v>0</v>
      </c>
      <c r="W1302" s="45">
        <f t="shared" si="437"/>
        <v>0</v>
      </c>
      <c r="X1302" s="45">
        <f t="shared" si="438"/>
        <v>0</v>
      </c>
      <c r="Y1302" s="45">
        <f t="shared" si="439"/>
        <v>0</v>
      </c>
      <c r="Z1302" s="45">
        <f t="shared" si="440"/>
        <v>0</v>
      </c>
      <c r="AA1302" s="45">
        <f t="shared" si="441"/>
        <v>0</v>
      </c>
      <c r="AB1302" s="45">
        <f t="shared" si="442"/>
        <v>0</v>
      </c>
      <c r="AC1302" s="45">
        <f t="shared" si="443"/>
        <v>0</v>
      </c>
      <c r="AD1302" s="45">
        <f t="shared" si="444"/>
        <v>0</v>
      </c>
      <c r="AE1302" s="45">
        <f t="shared" si="445"/>
        <v>0</v>
      </c>
      <c r="AF1302" s="45">
        <f t="shared" si="446"/>
        <v>0</v>
      </c>
      <c r="AG1302" s="45">
        <f t="shared" si="447"/>
        <v>0</v>
      </c>
      <c r="AH1302" s="45">
        <f t="shared" si="448"/>
        <v>0</v>
      </c>
      <c r="AI1302" s="45">
        <f t="shared" si="449"/>
        <v>0</v>
      </c>
      <c r="AJ1302" s="45">
        <f t="shared" si="450"/>
        <v>0</v>
      </c>
      <c r="AK1302" s="45">
        <f t="shared" si="451"/>
        <v>0</v>
      </c>
      <c r="AL1302" s="45">
        <f t="shared" si="452"/>
        <v>0</v>
      </c>
      <c r="AM1302" s="45">
        <f t="shared" si="453"/>
        <v>0</v>
      </c>
      <c r="AN1302" s="45"/>
      <c r="AO1302" s="45"/>
      <c r="AP1302" s="45"/>
      <c r="AQ1302" s="45"/>
      <c r="AR1302" s="45"/>
      <c r="AS1302" s="45"/>
      <c r="AT1302" s="45"/>
      <c r="AU1302" s="45"/>
      <c r="AV1302" s="45"/>
      <c r="AW1302" s="45"/>
      <c r="AX1302" s="45"/>
      <c r="AY1302" s="45"/>
      <c r="AZ1302" s="45"/>
      <c r="BA1302" s="45"/>
      <c r="BB1302" s="45"/>
      <c r="BC1302" s="45"/>
      <c r="BD1302" s="45"/>
      <c r="BE1302" s="45"/>
      <c r="BF1302" s="45"/>
      <c r="BG1302" s="45"/>
      <c r="BH1302" s="45"/>
      <c r="BI1302" s="45"/>
      <c r="BJ1302" s="45"/>
      <c r="BK1302" s="45"/>
    </row>
    <row r="1303" spans="1:63">
      <c r="A1303" s="43"/>
      <c r="B1303" s="43"/>
      <c r="C1303" s="101"/>
      <c r="D1303" s="101"/>
      <c r="E1303" s="101"/>
      <c r="F1303" s="102"/>
      <c r="G1303" s="103"/>
      <c r="H1303" s="102"/>
      <c r="I1303" s="102"/>
      <c r="J1303" s="102"/>
      <c r="K1303" s="102"/>
      <c r="L1303" s="102" t="e">
        <f>IF(J1303="WAT",IF(I1303="PS","Pumped Storage","Hydro"),VLOOKUP(J1303,Instructions!$E$3:$F$42,2,FALSE))</f>
        <v>#N/A</v>
      </c>
      <c r="M1303" s="104"/>
      <c r="N1303" s="104"/>
      <c r="O1303" s="105"/>
      <c r="P1303" s="45"/>
      <c r="Q1303" s="45"/>
      <c r="R1303" s="45">
        <f t="shared" si="434"/>
        <v>0</v>
      </c>
      <c r="S1303" s="45">
        <f t="shared" ref="S1303:T1322" si="454">R1303</f>
        <v>0</v>
      </c>
      <c r="T1303" s="45">
        <f t="shared" si="454"/>
        <v>0</v>
      </c>
      <c r="U1303" s="45">
        <f t="shared" si="435"/>
        <v>0</v>
      </c>
      <c r="V1303" s="45">
        <f t="shared" si="436"/>
        <v>0</v>
      </c>
      <c r="W1303" s="45">
        <f t="shared" si="437"/>
        <v>0</v>
      </c>
      <c r="X1303" s="45">
        <f t="shared" si="438"/>
        <v>0</v>
      </c>
      <c r="Y1303" s="45">
        <f t="shared" si="439"/>
        <v>0</v>
      </c>
      <c r="Z1303" s="45">
        <f t="shared" si="440"/>
        <v>0</v>
      </c>
      <c r="AA1303" s="45">
        <f t="shared" si="441"/>
        <v>0</v>
      </c>
      <c r="AB1303" s="45">
        <f t="shared" si="442"/>
        <v>0</v>
      </c>
      <c r="AC1303" s="45">
        <f t="shared" si="443"/>
        <v>0</v>
      </c>
      <c r="AD1303" s="45">
        <f t="shared" si="444"/>
        <v>0</v>
      </c>
      <c r="AE1303" s="45">
        <f t="shared" si="445"/>
        <v>0</v>
      </c>
      <c r="AF1303" s="45">
        <f t="shared" si="446"/>
        <v>0</v>
      </c>
      <c r="AG1303" s="45">
        <f t="shared" si="447"/>
        <v>0</v>
      </c>
      <c r="AH1303" s="45">
        <f t="shared" si="448"/>
        <v>0</v>
      </c>
      <c r="AI1303" s="45">
        <f t="shared" si="449"/>
        <v>0</v>
      </c>
      <c r="AJ1303" s="45">
        <f t="shared" si="450"/>
        <v>0</v>
      </c>
      <c r="AK1303" s="45">
        <f t="shared" si="451"/>
        <v>0</v>
      </c>
      <c r="AL1303" s="45">
        <f t="shared" si="452"/>
        <v>0</v>
      </c>
      <c r="AM1303" s="45">
        <f t="shared" si="453"/>
        <v>0</v>
      </c>
      <c r="AN1303" s="45"/>
      <c r="AO1303" s="45"/>
      <c r="AP1303" s="45"/>
      <c r="AQ1303" s="45"/>
      <c r="AR1303" s="45"/>
      <c r="AS1303" s="45"/>
      <c r="AT1303" s="45"/>
      <c r="AU1303" s="45"/>
      <c r="AV1303" s="45"/>
      <c r="AW1303" s="45"/>
      <c r="AX1303" s="45"/>
      <c r="AY1303" s="45"/>
      <c r="AZ1303" s="45"/>
      <c r="BA1303" s="45"/>
      <c r="BB1303" s="45"/>
      <c r="BC1303" s="45"/>
      <c r="BD1303" s="45"/>
      <c r="BE1303" s="45"/>
      <c r="BF1303" s="45"/>
      <c r="BG1303" s="45"/>
      <c r="BH1303" s="45"/>
      <c r="BI1303" s="45"/>
      <c r="BJ1303" s="45"/>
      <c r="BK1303" s="45"/>
    </row>
    <row r="1304" spans="1:63">
      <c r="A1304" s="43"/>
      <c r="B1304" s="43"/>
      <c r="C1304" s="101"/>
      <c r="D1304" s="101"/>
      <c r="E1304" s="101"/>
      <c r="F1304" s="102"/>
      <c r="G1304" s="103"/>
      <c r="H1304" s="102"/>
      <c r="I1304" s="102"/>
      <c r="J1304" s="102"/>
      <c r="K1304" s="102"/>
      <c r="L1304" s="102" t="e">
        <f>IF(J1304="WAT",IF(I1304="PS","Pumped Storage","Hydro"),VLOOKUP(J1304,Instructions!$E$3:$F$42,2,FALSE))</f>
        <v>#N/A</v>
      </c>
      <c r="M1304" s="104"/>
      <c r="N1304" s="104"/>
      <c r="O1304" s="105"/>
      <c r="P1304" s="45"/>
      <c r="Q1304" s="45"/>
      <c r="R1304" s="45">
        <f t="shared" si="434"/>
        <v>0</v>
      </c>
      <c r="S1304" s="45">
        <f t="shared" si="454"/>
        <v>0</v>
      </c>
      <c r="T1304" s="45">
        <f t="shared" si="454"/>
        <v>0</v>
      </c>
      <c r="U1304" s="45">
        <f t="shared" si="435"/>
        <v>0</v>
      </c>
      <c r="V1304" s="45">
        <f t="shared" si="436"/>
        <v>0</v>
      </c>
      <c r="W1304" s="45">
        <f t="shared" si="437"/>
        <v>0</v>
      </c>
      <c r="X1304" s="45">
        <f t="shared" si="438"/>
        <v>0</v>
      </c>
      <c r="Y1304" s="45">
        <f t="shared" si="439"/>
        <v>0</v>
      </c>
      <c r="Z1304" s="45">
        <f t="shared" si="440"/>
        <v>0</v>
      </c>
      <c r="AA1304" s="45">
        <f t="shared" si="441"/>
        <v>0</v>
      </c>
      <c r="AB1304" s="45">
        <f t="shared" si="442"/>
        <v>0</v>
      </c>
      <c r="AC1304" s="45">
        <f t="shared" si="443"/>
        <v>0</v>
      </c>
      <c r="AD1304" s="45">
        <f t="shared" si="444"/>
        <v>0</v>
      </c>
      <c r="AE1304" s="45">
        <f t="shared" si="445"/>
        <v>0</v>
      </c>
      <c r="AF1304" s="45">
        <f t="shared" si="446"/>
        <v>0</v>
      </c>
      <c r="AG1304" s="45">
        <f t="shared" si="447"/>
        <v>0</v>
      </c>
      <c r="AH1304" s="45">
        <f t="shared" si="448"/>
        <v>0</v>
      </c>
      <c r="AI1304" s="45">
        <f t="shared" si="449"/>
        <v>0</v>
      </c>
      <c r="AJ1304" s="45">
        <f t="shared" si="450"/>
        <v>0</v>
      </c>
      <c r="AK1304" s="45">
        <f t="shared" si="451"/>
        <v>0</v>
      </c>
      <c r="AL1304" s="45">
        <f t="shared" si="452"/>
        <v>0</v>
      </c>
      <c r="AM1304" s="45">
        <f t="shared" si="453"/>
        <v>0</v>
      </c>
      <c r="AN1304" s="45"/>
      <c r="AO1304" s="45"/>
      <c r="AP1304" s="45"/>
      <c r="AQ1304" s="45"/>
      <c r="AR1304" s="45"/>
      <c r="AS1304" s="45"/>
      <c r="AT1304" s="45"/>
      <c r="AU1304" s="45"/>
      <c r="AV1304" s="45"/>
      <c r="AW1304" s="45"/>
      <c r="AX1304" s="45"/>
      <c r="AY1304" s="45"/>
      <c r="AZ1304" s="45"/>
      <c r="BA1304" s="45"/>
      <c r="BB1304" s="45"/>
      <c r="BC1304" s="45"/>
      <c r="BD1304" s="45"/>
      <c r="BE1304" s="45"/>
      <c r="BF1304" s="45"/>
      <c r="BG1304" s="45"/>
      <c r="BH1304" s="45"/>
      <c r="BI1304" s="45"/>
      <c r="BJ1304" s="45"/>
      <c r="BK1304" s="45"/>
    </row>
    <row r="1305" spans="1:63">
      <c r="A1305" s="43"/>
      <c r="B1305" s="43"/>
      <c r="C1305" s="101"/>
      <c r="D1305" s="101"/>
      <c r="E1305" s="101"/>
      <c r="F1305" s="102"/>
      <c r="G1305" s="103"/>
      <c r="H1305" s="102"/>
      <c r="I1305" s="102"/>
      <c r="J1305" s="102"/>
      <c r="K1305" s="102"/>
      <c r="L1305" s="102" t="e">
        <f>IF(J1305="WAT",IF(I1305="PS","Pumped Storage","Hydro"),VLOOKUP(J1305,Instructions!$E$3:$F$42,2,FALSE))</f>
        <v>#N/A</v>
      </c>
      <c r="M1305" s="104"/>
      <c r="N1305" s="104"/>
      <c r="O1305" s="105"/>
      <c r="P1305" s="45"/>
      <c r="Q1305" s="45"/>
      <c r="R1305" s="45">
        <f t="shared" si="434"/>
        <v>0</v>
      </c>
      <c r="S1305" s="45">
        <f t="shared" si="454"/>
        <v>0</v>
      </c>
      <c r="T1305" s="45">
        <f t="shared" si="454"/>
        <v>0</v>
      </c>
      <c r="U1305" s="45">
        <f t="shared" si="435"/>
        <v>0</v>
      </c>
      <c r="V1305" s="45">
        <f t="shared" si="436"/>
        <v>0</v>
      </c>
      <c r="W1305" s="45">
        <f t="shared" si="437"/>
        <v>0</v>
      </c>
      <c r="X1305" s="45">
        <f t="shared" si="438"/>
        <v>0</v>
      </c>
      <c r="Y1305" s="45">
        <f t="shared" si="439"/>
        <v>0</v>
      </c>
      <c r="Z1305" s="45">
        <f t="shared" si="440"/>
        <v>0</v>
      </c>
      <c r="AA1305" s="45">
        <f t="shared" si="441"/>
        <v>0</v>
      </c>
      <c r="AB1305" s="45">
        <f t="shared" si="442"/>
        <v>0</v>
      </c>
      <c r="AC1305" s="45">
        <f t="shared" si="443"/>
        <v>0</v>
      </c>
      <c r="AD1305" s="45">
        <f t="shared" si="444"/>
        <v>0</v>
      </c>
      <c r="AE1305" s="45">
        <f t="shared" si="445"/>
        <v>0</v>
      </c>
      <c r="AF1305" s="45">
        <f t="shared" si="446"/>
        <v>0</v>
      </c>
      <c r="AG1305" s="45">
        <f t="shared" si="447"/>
        <v>0</v>
      </c>
      <c r="AH1305" s="45">
        <f t="shared" si="448"/>
        <v>0</v>
      </c>
      <c r="AI1305" s="45">
        <f t="shared" si="449"/>
        <v>0</v>
      </c>
      <c r="AJ1305" s="45">
        <f t="shared" si="450"/>
        <v>0</v>
      </c>
      <c r="AK1305" s="45">
        <f t="shared" si="451"/>
        <v>0</v>
      </c>
      <c r="AL1305" s="45">
        <f t="shared" si="452"/>
        <v>0</v>
      </c>
      <c r="AM1305" s="45">
        <f t="shared" si="453"/>
        <v>0</v>
      </c>
      <c r="AN1305" s="45"/>
      <c r="AO1305" s="45"/>
      <c r="AP1305" s="45"/>
      <c r="AQ1305" s="45"/>
      <c r="AR1305" s="45"/>
      <c r="AS1305" s="45"/>
      <c r="AT1305" s="45"/>
      <c r="AU1305" s="45"/>
      <c r="AV1305" s="45"/>
      <c r="AW1305" s="45"/>
      <c r="AX1305" s="45"/>
      <c r="AY1305" s="45"/>
      <c r="AZ1305" s="45"/>
      <c r="BA1305" s="45"/>
      <c r="BB1305" s="45"/>
      <c r="BC1305" s="45"/>
      <c r="BD1305" s="45"/>
      <c r="BE1305" s="45"/>
      <c r="BF1305" s="45"/>
      <c r="BG1305" s="45"/>
      <c r="BH1305" s="45"/>
      <c r="BI1305" s="45"/>
      <c r="BJ1305" s="45"/>
      <c r="BK1305" s="45"/>
    </row>
    <row r="1306" spans="1:63">
      <c r="A1306" s="43"/>
      <c r="B1306" s="43"/>
      <c r="C1306" s="101"/>
      <c r="D1306" s="101"/>
      <c r="E1306" s="101"/>
      <c r="F1306" s="102"/>
      <c r="G1306" s="103"/>
      <c r="H1306" s="102"/>
      <c r="I1306" s="102"/>
      <c r="J1306" s="102"/>
      <c r="K1306" s="102"/>
      <c r="L1306" s="102" t="e">
        <f>IF(J1306="WAT",IF(I1306="PS","Pumped Storage","Hydro"),VLOOKUP(J1306,Instructions!$E$3:$F$42,2,FALSE))</f>
        <v>#N/A</v>
      </c>
      <c r="M1306" s="104"/>
      <c r="N1306" s="104"/>
      <c r="O1306" s="105"/>
      <c r="P1306" s="45"/>
      <c r="Q1306" s="45"/>
      <c r="R1306" s="45">
        <f t="shared" si="434"/>
        <v>0</v>
      </c>
      <c r="S1306" s="45">
        <f t="shared" si="454"/>
        <v>0</v>
      </c>
      <c r="T1306" s="45">
        <f t="shared" si="454"/>
        <v>0</v>
      </c>
      <c r="U1306" s="45">
        <f t="shared" si="435"/>
        <v>0</v>
      </c>
      <c r="V1306" s="45">
        <f t="shared" si="436"/>
        <v>0</v>
      </c>
      <c r="W1306" s="45">
        <f t="shared" si="437"/>
        <v>0</v>
      </c>
      <c r="X1306" s="45">
        <f t="shared" si="438"/>
        <v>0</v>
      </c>
      <c r="Y1306" s="45">
        <f t="shared" si="439"/>
        <v>0</v>
      </c>
      <c r="Z1306" s="45">
        <f t="shared" si="440"/>
        <v>0</v>
      </c>
      <c r="AA1306" s="45">
        <f t="shared" si="441"/>
        <v>0</v>
      </c>
      <c r="AB1306" s="45">
        <f t="shared" si="442"/>
        <v>0</v>
      </c>
      <c r="AC1306" s="45">
        <f t="shared" si="443"/>
        <v>0</v>
      </c>
      <c r="AD1306" s="45">
        <f t="shared" si="444"/>
        <v>0</v>
      </c>
      <c r="AE1306" s="45">
        <f t="shared" si="445"/>
        <v>0</v>
      </c>
      <c r="AF1306" s="45">
        <f t="shared" si="446"/>
        <v>0</v>
      </c>
      <c r="AG1306" s="45">
        <f t="shared" si="447"/>
        <v>0</v>
      </c>
      <c r="AH1306" s="45">
        <f t="shared" si="448"/>
        <v>0</v>
      </c>
      <c r="AI1306" s="45">
        <f t="shared" si="449"/>
        <v>0</v>
      </c>
      <c r="AJ1306" s="45">
        <f t="shared" si="450"/>
        <v>0</v>
      </c>
      <c r="AK1306" s="45">
        <f t="shared" si="451"/>
        <v>0</v>
      </c>
      <c r="AL1306" s="45">
        <f t="shared" si="452"/>
        <v>0</v>
      </c>
      <c r="AM1306" s="45">
        <f t="shared" si="453"/>
        <v>0</v>
      </c>
      <c r="AN1306" s="45"/>
      <c r="AO1306" s="45"/>
      <c r="AP1306" s="45"/>
      <c r="AQ1306" s="45"/>
      <c r="AR1306" s="45"/>
      <c r="AS1306" s="45"/>
      <c r="AT1306" s="45"/>
      <c r="AU1306" s="45"/>
      <c r="AV1306" s="45"/>
      <c r="AW1306" s="45"/>
      <c r="AX1306" s="45"/>
      <c r="AY1306" s="45"/>
      <c r="AZ1306" s="45"/>
      <c r="BA1306" s="45"/>
      <c r="BB1306" s="45"/>
      <c r="BC1306" s="45"/>
      <c r="BD1306" s="45"/>
      <c r="BE1306" s="45"/>
      <c r="BF1306" s="45"/>
      <c r="BG1306" s="45"/>
      <c r="BH1306" s="45"/>
      <c r="BI1306" s="45"/>
      <c r="BJ1306" s="45"/>
      <c r="BK1306" s="45"/>
    </row>
    <row r="1307" spans="1:63">
      <c r="A1307" s="43"/>
      <c r="B1307" s="43"/>
      <c r="C1307" s="101"/>
      <c r="D1307" s="101"/>
      <c r="E1307" s="101"/>
      <c r="F1307" s="102"/>
      <c r="G1307" s="103"/>
      <c r="H1307" s="102"/>
      <c r="I1307" s="102"/>
      <c r="J1307" s="102"/>
      <c r="K1307" s="102"/>
      <c r="L1307" s="102" t="e">
        <f>IF(J1307="WAT",IF(I1307="PS","Pumped Storage","Hydro"),VLOOKUP(J1307,Instructions!$E$3:$F$42,2,FALSE))</f>
        <v>#N/A</v>
      </c>
      <c r="M1307" s="104"/>
      <c r="N1307" s="104"/>
      <c r="O1307" s="105"/>
      <c r="P1307" s="45"/>
      <c r="Q1307" s="45"/>
      <c r="R1307" s="45">
        <f t="shared" si="434"/>
        <v>0</v>
      </c>
      <c r="S1307" s="45">
        <f t="shared" si="454"/>
        <v>0</v>
      </c>
      <c r="T1307" s="45">
        <f t="shared" si="454"/>
        <v>0</v>
      </c>
      <c r="U1307" s="45">
        <f t="shared" si="435"/>
        <v>0</v>
      </c>
      <c r="V1307" s="45">
        <f t="shared" si="436"/>
        <v>0</v>
      </c>
      <c r="W1307" s="45">
        <f t="shared" si="437"/>
        <v>0</v>
      </c>
      <c r="X1307" s="45">
        <f t="shared" si="438"/>
        <v>0</v>
      </c>
      <c r="Y1307" s="45">
        <f t="shared" si="439"/>
        <v>0</v>
      </c>
      <c r="Z1307" s="45">
        <f t="shared" si="440"/>
        <v>0</v>
      </c>
      <c r="AA1307" s="45">
        <f t="shared" si="441"/>
        <v>0</v>
      </c>
      <c r="AB1307" s="45">
        <f t="shared" si="442"/>
        <v>0</v>
      </c>
      <c r="AC1307" s="45">
        <f t="shared" si="443"/>
        <v>0</v>
      </c>
      <c r="AD1307" s="45">
        <f t="shared" si="444"/>
        <v>0</v>
      </c>
      <c r="AE1307" s="45">
        <f t="shared" si="445"/>
        <v>0</v>
      </c>
      <c r="AF1307" s="45">
        <f t="shared" si="446"/>
        <v>0</v>
      </c>
      <c r="AG1307" s="45">
        <f t="shared" si="447"/>
        <v>0</v>
      </c>
      <c r="AH1307" s="45">
        <f t="shared" si="448"/>
        <v>0</v>
      </c>
      <c r="AI1307" s="45">
        <f t="shared" si="449"/>
        <v>0</v>
      </c>
      <c r="AJ1307" s="45">
        <f t="shared" si="450"/>
        <v>0</v>
      </c>
      <c r="AK1307" s="45">
        <f t="shared" si="451"/>
        <v>0</v>
      </c>
      <c r="AL1307" s="45">
        <f t="shared" si="452"/>
        <v>0</v>
      </c>
      <c r="AM1307" s="45">
        <f t="shared" si="453"/>
        <v>0</v>
      </c>
      <c r="AN1307" s="45"/>
      <c r="AO1307" s="45"/>
      <c r="AP1307" s="45"/>
      <c r="AQ1307" s="45"/>
      <c r="AR1307" s="45"/>
      <c r="AS1307" s="45"/>
      <c r="AT1307" s="45"/>
      <c r="AU1307" s="45"/>
      <c r="AV1307" s="45"/>
      <c r="AW1307" s="45"/>
      <c r="AX1307" s="45"/>
      <c r="AY1307" s="45"/>
      <c r="AZ1307" s="45"/>
      <c r="BA1307" s="45"/>
      <c r="BB1307" s="45"/>
      <c r="BC1307" s="45"/>
      <c r="BD1307" s="45"/>
      <c r="BE1307" s="45"/>
      <c r="BF1307" s="45"/>
      <c r="BG1307" s="45"/>
      <c r="BH1307" s="45"/>
      <c r="BI1307" s="45"/>
      <c r="BJ1307" s="45"/>
      <c r="BK1307" s="45"/>
    </row>
    <row r="1308" spans="1:63">
      <c r="A1308" s="43"/>
      <c r="B1308" s="43"/>
      <c r="C1308" s="101"/>
      <c r="D1308" s="101"/>
      <c r="E1308" s="101"/>
      <c r="F1308" s="102"/>
      <c r="G1308" s="103"/>
      <c r="H1308" s="102"/>
      <c r="I1308" s="102"/>
      <c r="J1308" s="102"/>
      <c r="K1308" s="102"/>
      <c r="L1308" s="102" t="e">
        <f>IF(J1308="WAT",IF(I1308="PS","Pumped Storage","Hydro"),VLOOKUP(J1308,Instructions!$E$3:$F$42,2,FALSE))</f>
        <v>#N/A</v>
      </c>
      <c r="M1308" s="104"/>
      <c r="N1308" s="104"/>
      <c r="O1308" s="105"/>
      <c r="P1308" s="45"/>
      <c r="Q1308" s="45"/>
      <c r="R1308" s="45">
        <f t="shared" si="434"/>
        <v>0</v>
      </c>
      <c r="S1308" s="45">
        <f t="shared" si="454"/>
        <v>0</v>
      </c>
      <c r="T1308" s="45">
        <f t="shared" si="454"/>
        <v>0</v>
      </c>
      <c r="U1308" s="45">
        <f t="shared" si="435"/>
        <v>0</v>
      </c>
      <c r="V1308" s="45">
        <f t="shared" si="436"/>
        <v>0</v>
      </c>
      <c r="W1308" s="45">
        <f t="shared" si="437"/>
        <v>0</v>
      </c>
      <c r="X1308" s="45">
        <f t="shared" si="438"/>
        <v>0</v>
      </c>
      <c r="Y1308" s="45">
        <f t="shared" si="439"/>
        <v>0</v>
      </c>
      <c r="Z1308" s="45">
        <f t="shared" si="440"/>
        <v>0</v>
      </c>
      <c r="AA1308" s="45">
        <f t="shared" si="441"/>
        <v>0</v>
      </c>
      <c r="AB1308" s="45">
        <f t="shared" si="442"/>
        <v>0</v>
      </c>
      <c r="AC1308" s="45">
        <f t="shared" si="443"/>
        <v>0</v>
      </c>
      <c r="AD1308" s="45">
        <f t="shared" si="444"/>
        <v>0</v>
      </c>
      <c r="AE1308" s="45">
        <f t="shared" si="445"/>
        <v>0</v>
      </c>
      <c r="AF1308" s="45">
        <f t="shared" si="446"/>
        <v>0</v>
      </c>
      <c r="AG1308" s="45">
        <f t="shared" si="447"/>
        <v>0</v>
      </c>
      <c r="AH1308" s="45">
        <f t="shared" si="448"/>
        <v>0</v>
      </c>
      <c r="AI1308" s="45">
        <f t="shared" si="449"/>
        <v>0</v>
      </c>
      <c r="AJ1308" s="45">
        <f t="shared" si="450"/>
        <v>0</v>
      </c>
      <c r="AK1308" s="45">
        <f t="shared" si="451"/>
        <v>0</v>
      </c>
      <c r="AL1308" s="45">
        <f t="shared" si="452"/>
        <v>0</v>
      </c>
      <c r="AM1308" s="45">
        <f t="shared" si="453"/>
        <v>0</v>
      </c>
      <c r="AN1308" s="45"/>
      <c r="AO1308" s="45"/>
      <c r="AP1308" s="45"/>
      <c r="AQ1308" s="45"/>
      <c r="AR1308" s="45"/>
      <c r="AS1308" s="45"/>
      <c r="AT1308" s="45"/>
      <c r="AU1308" s="45"/>
      <c r="AV1308" s="45"/>
      <c r="AW1308" s="45"/>
      <c r="AX1308" s="45"/>
      <c r="AY1308" s="45"/>
      <c r="AZ1308" s="45"/>
      <c r="BA1308" s="45"/>
      <c r="BB1308" s="45"/>
      <c r="BC1308" s="45"/>
      <c r="BD1308" s="45"/>
      <c r="BE1308" s="45"/>
      <c r="BF1308" s="45"/>
      <c r="BG1308" s="45"/>
      <c r="BH1308" s="45"/>
      <c r="BI1308" s="45"/>
      <c r="BJ1308" s="45"/>
      <c r="BK1308" s="45"/>
    </row>
    <row r="1309" spans="1:63">
      <c r="A1309" s="43"/>
      <c r="B1309" s="43"/>
      <c r="C1309" s="101"/>
      <c r="D1309" s="101"/>
      <c r="E1309" s="101"/>
      <c r="F1309" s="102"/>
      <c r="G1309" s="103"/>
      <c r="H1309" s="102"/>
      <c r="I1309" s="102"/>
      <c r="J1309" s="102"/>
      <c r="K1309" s="102"/>
      <c r="L1309" s="102" t="e">
        <f>IF(J1309="WAT",IF(I1309="PS","Pumped Storage","Hydro"),VLOOKUP(J1309,Instructions!$E$3:$F$42,2,FALSE))</f>
        <v>#N/A</v>
      </c>
      <c r="M1309" s="104"/>
      <c r="N1309" s="104"/>
      <c r="O1309" s="105"/>
      <c r="P1309" s="45"/>
      <c r="Q1309" s="45"/>
      <c r="R1309" s="45">
        <f t="shared" si="434"/>
        <v>0</v>
      </c>
      <c r="S1309" s="45">
        <f t="shared" si="454"/>
        <v>0</v>
      </c>
      <c r="T1309" s="45">
        <f t="shared" si="454"/>
        <v>0</v>
      </c>
      <c r="U1309" s="45">
        <f t="shared" si="435"/>
        <v>0</v>
      </c>
      <c r="V1309" s="45">
        <f t="shared" si="436"/>
        <v>0</v>
      </c>
      <c r="W1309" s="45">
        <f t="shared" si="437"/>
        <v>0</v>
      </c>
      <c r="X1309" s="45">
        <f t="shared" si="438"/>
        <v>0</v>
      </c>
      <c r="Y1309" s="45">
        <f t="shared" si="439"/>
        <v>0</v>
      </c>
      <c r="Z1309" s="45">
        <f t="shared" si="440"/>
        <v>0</v>
      </c>
      <c r="AA1309" s="45">
        <f t="shared" si="441"/>
        <v>0</v>
      </c>
      <c r="AB1309" s="45">
        <f t="shared" si="442"/>
        <v>0</v>
      </c>
      <c r="AC1309" s="45">
        <f t="shared" si="443"/>
        <v>0</v>
      </c>
      <c r="AD1309" s="45">
        <f t="shared" si="444"/>
        <v>0</v>
      </c>
      <c r="AE1309" s="45">
        <f t="shared" si="445"/>
        <v>0</v>
      </c>
      <c r="AF1309" s="45">
        <f t="shared" si="446"/>
        <v>0</v>
      </c>
      <c r="AG1309" s="45">
        <f t="shared" si="447"/>
        <v>0</v>
      </c>
      <c r="AH1309" s="45">
        <f t="shared" si="448"/>
        <v>0</v>
      </c>
      <c r="AI1309" s="45">
        <f t="shared" si="449"/>
        <v>0</v>
      </c>
      <c r="AJ1309" s="45">
        <f t="shared" si="450"/>
        <v>0</v>
      </c>
      <c r="AK1309" s="45">
        <f t="shared" si="451"/>
        <v>0</v>
      </c>
      <c r="AL1309" s="45">
        <f t="shared" si="452"/>
        <v>0</v>
      </c>
      <c r="AM1309" s="45">
        <f t="shared" si="453"/>
        <v>0</v>
      </c>
      <c r="AN1309" s="45"/>
      <c r="AO1309" s="45"/>
      <c r="AP1309" s="45"/>
      <c r="AQ1309" s="45"/>
      <c r="AR1309" s="45"/>
      <c r="AS1309" s="45"/>
      <c r="AT1309" s="45"/>
      <c r="AU1309" s="45"/>
      <c r="AV1309" s="45"/>
      <c r="AW1309" s="45"/>
      <c r="AX1309" s="45"/>
      <c r="AY1309" s="45"/>
      <c r="AZ1309" s="45"/>
      <c r="BA1309" s="45"/>
      <c r="BB1309" s="45"/>
      <c r="BC1309" s="45"/>
      <c r="BD1309" s="45"/>
      <c r="BE1309" s="45"/>
      <c r="BF1309" s="45"/>
      <c r="BG1309" s="45"/>
      <c r="BH1309" s="45"/>
      <c r="BI1309" s="45"/>
      <c r="BJ1309" s="45"/>
      <c r="BK1309" s="45"/>
    </row>
    <row r="1310" spans="1:63">
      <c r="A1310" s="43"/>
      <c r="B1310" s="43"/>
      <c r="C1310" s="101"/>
      <c r="D1310" s="101"/>
      <c r="E1310" s="101"/>
      <c r="F1310" s="102"/>
      <c r="G1310" s="103"/>
      <c r="H1310" s="102"/>
      <c r="I1310" s="102"/>
      <c r="J1310" s="102"/>
      <c r="K1310" s="102"/>
      <c r="L1310" s="102" t="e">
        <f>IF(J1310="WAT",IF(I1310="PS","Pumped Storage","Hydro"),VLOOKUP(J1310,Instructions!$E$3:$F$42,2,FALSE))</f>
        <v>#N/A</v>
      </c>
      <c r="M1310" s="104"/>
      <c r="N1310" s="104"/>
      <c r="O1310" s="105"/>
      <c r="P1310" s="45"/>
      <c r="Q1310" s="45"/>
      <c r="R1310" s="45">
        <f t="shared" si="434"/>
        <v>0</v>
      </c>
      <c r="S1310" s="45">
        <f t="shared" si="454"/>
        <v>0</v>
      </c>
      <c r="T1310" s="45">
        <f t="shared" si="454"/>
        <v>0</v>
      </c>
      <c r="U1310" s="45">
        <f t="shared" si="435"/>
        <v>0</v>
      </c>
      <c r="V1310" s="45">
        <f t="shared" si="436"/>
        <v>0</v>
      </c>
      <c r="W1310" s="45">
        <f t="shared" si="437"/>
        <v>0</v>
      </c>
      <c r="X1310" s="45">
        <f t="shared" si="438"/>
        <v>0</v>
      </c>
      <c r="Y1310" s="45">
        <f t="shared" si="439"/>
        <v>0</v>
      </c>
      <c r="Z1310" s="45">
        <f t="shared" si="440"/>
        <v>0</v>
      </c>
      <c r="AA1310" s="45">
        <f t="shared" si="441"/>
        <v>0</v>
      </c>
      <c r="AB1310" s="45">
        <f t="shared" si="442"/>
        <v>0</v>
      </c>
      <c r="AC1310" s="45">
        <f t="shared" si="443"/>
        <v>0</v>
      </c>
      <c r="AD1310" s="45">
        <f t="shared" si="444"/>
        <v>0</v>
      </c>
      <c r="AE1310" s="45">
        <f t="shared" si="445"/>
        <v>0</v>
      </c>
      <c r="AF1310" s="45">
        <f t="shared" si="446"/>
        <v>0</v>
      </c>
      <c r="AG1310" s="45">
        <f t="shared" si="447"/>
        <v>0</v>
      </c>
      <c r="AH1310" s="45">
        <f t="shared" si="448"/>
        <v>0</v>
      </c>
      <c r="AI1310" s="45">
        <f t="shared" si="449"/>
        <v>0</v>
      </c>
      <c r="AJ1310" s="45">
        <f t="shared" si="450"/>
        <v>0</v>
      </c>
      <c r="AK1310" s="45">
        <f t="shared" si="451"/>
        <v>0</v>
      </c>
      <c r="AL1310" s="45">
        <f t="shared" si="452"/>
        <v>0</v>
      </c>
      <c r="AM1310" s="45">
        <f t="shared" si="453"/>
        <v>0</v>
      </c>
      <c r="AN1310" s="45"/>
      <c r="AO1310" s="45"/>
      <c r="AP1310" s="45"/>
      <c r="AQ1310" s="45"/>
      <c r="AR1310" s="45"/>
      <c r="AS1310" s="45"/>
      <c r="AT1310" s="45"/>
      <c r="AU1310" s="45"/>
      <c r="AV1310" s="45"/>
      <c r="AW1310" s="45"/>
      <c r="AX1310" s="45"/>
      <c r="AY1310" s="45"/>
      <c r="AZ1310" s="45"/>
      <c r="BA1310" s="45"/>
      <c r="BB1310" s="45"/>
      <c r="BC1310" s="45"/>
      <c r="BD1310" s="45"/>
      <c r="BE1310" s="45"/>
      <c r="BF1310" s="45"/>
      <c r="BG1310" s="45"/>
      <c r="BH1310" s="45"/>
      <c r="BI1310" s="45"/>
      <c r="BJ1310" s="45"/>
      <c r="BK1310" s="45"/>
    </row>
    <row r="1311" spans="1:63">
      <c r="A1311" s="43"/>
      <c r="B1311" s="43"/>
      <c r="C1311" s="101"/>
      <c r="D1311" s="101"/>
      <c r="E1311" s="101"/>
      <c r="F1311" s="102"/>
      <c r="G1311" s="103"/>
      <c r="H1311" s="102"/>
      <c r="I1311" s="102"/>
      <c r="J1311" s="102"/>
      <c r="K1311" s="102"/>
      <c r="L1311" s="102" t="e">
        <f>IF(J1311="WAT",IF(I1311="PS","Pumped Storage","Hydro"),VLOOKUP(J1311,Instructions!$E$3:$F$42,2,FALSE))</f>
        <v>#N/A</v>
      </c>
      <c r="M1311" s="104"/>
      <c r="N1311" s="104"/>
      <c r="O1311" s="105"/>
      <c r="P1311" s="45"/>
      <c r="Q1311" s="45"/>
      <c r="R1311" s="45">
        <f t="shared" si="434"/>
        <v>0</v>
      </c>
      <c r="S1311" s="45">
        <f t="shared" si="454"/>
        <v>0</v>
      </c>
      <c r="T1311" s="45">
        <f t="shared" si="454"/>
        <v>0</v>
      </c>
      <c r="U1311" s="45">
        <f t="shared" si="435"/>
        <v>0</v>
      </c>
      <c r="V1311" s="45">
        <f t="shared" si="436"/>
        <v>0</v>
      </c>
      <c r="W1311" s="45">
        <f t="shared" si="437"/>
        <v>0</v>
      </c>
      <c r="X1311" s="45">
        <f t="shared" si="438"/>
        <v>0</v>
      </c>
      <c r="Y1311" s="45">
        <f t="shared" si="439"/>
        <v>0</v>
      </c>
      <c r="Z1311" s="45">
        <f t="shared" si="440"/>
        <v>0</v>
      </c>
      <c r="AA1311" s="45">
        <f t="shared" si="441"/>
        <v>0</v>
      </c>
      <c r="AB1311" s="45">
        <f t="shared" si="442"/>
        <v>0</v>
      </c>
      <c r="AC1311" s="45">
        <f t="shared" si="443"/>
        <v>0</v>
      </c>
      <c r="AD1311" s="45">
        <f t="shared" si="444"/>
        <v>0</v>
      </c>
      <c r="AE1311" s="45">
        <f t="shared" si="445"/>
        <v>0</v>
      </c>
      <c r="AF1311" s="45">
        <f t="shared" si="446"/>
        <v>0</v>
      </c>
      <c r="AG1311" s="45">
        <f t="shared" si="447"/>
        <v>0</v>
      </c>
      <c r="AH1311" s="45">
        <f t="shared" si="448"/>
        <v>0</v>
      </c>
      <c r="AI1311" s="45">
        <f t="shared" si="449"/>
        <v>0</v>
      </c>
      <c r="AJ1311" s="45">
        <f t="shared" si="450"/>
        <v>0</v>
      </c>
      <c r="AK1311" s="45">
        <f t="shared" si="451"/>
        <v>0</v>
      </c>
      <c r="AL1311" s="45">
        <f t="shared" si="452"/>
        <v>0</v>
      </c>
      <c r="AM1311" s="45">
        <f t="shared" si="453"/>
        <v>0</v>
      </c>
      <c r="AN1311" s="45"/>
      <c r="AO1311" s="45"/>
      <c r="AP1311" s="45"/>
      <c r="AQ1311" s="45"/>
      <c r="AR1311" s="45"/>
      <c r="AS1311" s="45"/>
      <c r="AT1311" s="45"/>
      <c r="AU1311" s="45"/>
      <c r="AV1311" s="45"/>
      <c r="AW1311" s="45"/>
      <c r="AX1311" s="45"/>
      <c r="AY1311" s="45"/>
      <c r="AZ1311" s="45"/>
      <c r="BA1311" s="45"/>
      <c r="BB1311" s="45"/>
      <c r="BC1311" s="45"/>
      <c r="BD1311" s="45"/>
      <c r="BE1311" s="45"/>
      <c r="BF1311" s="45"/>
      <c r="BG1311" s="45"/>
      <c r="BH1311" s="45"/>
      <c r="BI1311" s="45"/>
      <c r="BJ1311" s="45"/>
      <c r="BK1311" s="45"/>
    </row>
    <row r="1312" spans="1:63">
      <c r="A1312" s="43"/>
      <c r="B1312" s="43"/>
      <c r="C1312" s="101"/>
      <c r="D1312" s="101"/>
      <c r="E1312" s="101"/>
      <c r="F1312" s="102"/>
      <c r="G1312" s="103"/>
      <c r="H1312" s="102"/>
      <c r="I1312" s="102"/>
      <c r="J1312" s="102"/>
      <c r="K1312" s="102"/>
      <c r="L1312" s="102" t="e">
        <f>IF(J1312="WAT",IF(I1312="PS","Pumped Storage","Hydro"),VLOOKUP(J1312,Instructions!$E$3:$F$42,2,FALSE))</f>
        <v>#N/A</v>
      </c>
      <c r="M1312" s="104"/>
      <c r="N1312" s="104"/>
      <c r="O1312" s="105"/>
      <c r="P1312" s="45"/>
      <c r="Q1312" s="45"/>
      <c r="R1312" s="45">
        <f t="shared" si="434"/>
        <v>0</v>
      </c>
      <c r="S1312" s="45">
        <f t="shared" si="454"/>
        <v>0</v>
      </c>
      <c r="T1312" s="45">
        <f t="shared" si="454"/>
        <v>0</v>
      </c>
      <c r="U1312" s="45">
        <f t="shared" si="435"/>
        <v>0</v>
      </c>
      <c r="V1312" s="45">
        <f t="shared" si="436"/>
        <v>0</v>
      </c>
      <c r="W1312" s="45">
        <f t="shared" si="437"/>
        <v>0</v>
      </c>
      <c r="X1312" s="45">
        <f t="shared" si="438"/>
        <v>0</v>
      </c>
      <c r="Y1312" s="45">
        <f t="shared" si="439"/>
        <v>0</v>
      </c>
      <c r="Z1312" s="45">
        <f t="shared" si="440"/>
        <v>0</v>
      </c>
      <c r="AA1312" s="45">
        <f t="shared" si="441"/>
        <v>0</v>
      </c>
      <c r="AB1312" s="45">
        <f t="shared" si="442"/>
        <v>0</v>
      </c>
      <c r="AC1312" s="45">
        <f t="shared" si="443"/>
        <v>0</v>
      </c>
      <c r="AD1312" s="45">
        <f t="shared" si="444"/>
        <v>0</v>
      </c>
      <c r="AE1312" s="45">
        <f t="shared" si="445"/>
        <v>0</v>
      </c>
      <c r="AF1312" s="45">
        <f t="shared" si="446"/>
        <v>0</v>
      </c>
      <c r="AG1312" s="45">
        <f t="shared" si="447"/>
        <v>0</v>
      </c>
      <c r="AH1312" s="45">
        <f t="shared" si="448"/>
        <v>0</v>
      </c>
      <c r="AI1312" s="45">
        <f t="shared" si="449"/>
        <v>0</v>
      </c>
      <c r="AJ1312" s="45">
        <f t="shared" si="450"/>
        <v>0</v>
      </c>
      <c r="AK1312" s="45">
        <f t="shared" si="451"/>
        <v>0</v>
      </c>
      <c r="AL1312" s="45">
        <f t="shared" si="452"/>
        <v>0</v>
      </c>
      <c r="AM1312" s="45">
        <f t="shared" si="453"/>
        <v>0</v>
      </c>
      <c r="AN1312" s="45"/>
      <c r="AO1312" s="45"/>
      <c r="AP1312" s="45"/>
      <c r="AQ1312" s="45"/>
      <c r="AR1312" s="45"/>
      <c r="AS1312" s="45"/>
      <c r="AT1312" s="45"/>
      <c r="AU1312" s="45"/>
      <c r="AV1312" s="45"/>
      <c r="AW1312" s="45"/>
      <c r="AX1312" s="45"/>
      <c r="AY1312" s="45"/>
      <c r="AZ1312" s="45"/>
      <c r="BA1312" s="45"/>
      <c r="BB1312" s="45"/>
      <c r="BC1312" s="45"/>
      <c r="BD1312" s="45"/>
      <c r="BE1312" s="45"/>
      <c r="BF1312" s="45"/>
      <c r="BG1312" s="45"/>
      <c r="BH1312" s="45"/>
      <c r="BI1312" s="45"/>
      <c r="BJ1312" s="45"/>
      <c r="BK1312" s="45"/>
    </row>
    <row r="1313" spans="1:63">
      <c r="A1313" s="43"/>
      <c r="B1313" s="43"/>
      <c r="C1313" s="101"/>
      <c r="D1313" s="101"/>
      <c r="E1313" s="101"/>
      <c r="F1313" s="102"/>
      <c r="G1313" s="103"/>
      <c r="H1313" s="102"/>
      <c r="I1313" s="102"/>
      <c r="J1313" s="102"/>
      <c r="K1313" s="102"/>
      <c r="L1313" s="102" t="e">
        <f>IF(J1313="WAT",IF(I1313="PS","Pumped Storage","Hydro"),VLOOKUP(J1313,Instructions!$E$3:$F$42,2,FALSE))</f>
        <v>#N/A</v>
      </c>
      <c r="M1313" s="104"/>
      <c r="N1313" s="104"/>
      <c r="O1313" s="105"/>
      <c r="P1313" s="45"/>
      <c r="Q1313" s="45"/>
      <c r="R1313" s="45">
        <f t="shared" si="434"/>
        <v>0</v>
      </c>
      <c r="S1313" s="45">
        <f t="shared" si="454"/>
        <v>0</v>
      </c>
      <c r="T1313" s="45">
        <f t="shared" si="454"/>
        <v>0</v>
      </c>
      <c r="U1313" s="45">
        <f t="shared" si="435"/>
        <v>0</v>
      </c>
      <c r="V1313" s="45">
        <f t="shared" si="436"/>
        <v>0</v>
      </c>
      <c r="W1313" s="45">
        <f t="shared" si="437"/>
        <v>0</v>
      </c>
      <c r="X1313" s="45">
        <f t="shared" si="438"/>
        <v>0</v>
      </c>
      <c r="Y1313" s="45">
        <f t="shared" si="439"/>
        <v>0</v>
      </c>
      <c r="Z1313" s="45">
        <f t="shared" si="440"/>
        <v>0</v>
      </c>
      <c r="AA1313" s="45">
        <f t="shared" si="441"/>
        <v>0</v>
      </c>
      <c r="AB1313" s="45">
        <f t="shared" si="442"/>
        <v>0</v>
      </c>
      <c r="AC1313" s="45">
        <f t="shared" si="443"/>
        <v>0</v>
      </c>
      <c r="AD1313" s="45">
        <f t="shared" si="444"/>
        <v>0</v>
      </c>
      <c r="AE1313" s="45">
        <f t="shared" si="445"/>
        <v>0</v>
      </c>
      <c r="AF1313" s="45">
        <f t="shared" si="446"/>
        <v>0</v>
      </c>
      <c r="AG1313" s="45">
        <f t="shared" si="447"/>
        <v>0</v>
      </c>
      <c r="AH1313" s="45">
        <f t="shared" si="448"/>
        <v>0</v>
      </c>
      <c r="AI1313" s="45">
        <f t="shared" si="449"/>
        <v>0</v>
      </c>
      <c r="AJ1313" s="45">
        <f t="shared" si="450"/>
        <v>0</v>
      </c>
      <c r="AK1313" s="45">
        <f t="shared" si="451"/>
        <v>0</v>
      </c>
      <c r="AL1313" s="45">
        <f t="shared" si="452"/>
        <v>0</v>
      </c>
      <c r="AM1313" s="45">
        <f t="shared" si="453"/>
        <v>0</v>
      </c>
      <c r="AN1313" s="45"/>
      <c r="AO1313" s="45"/>
      <c r="AP1313" s="45"/>
      <c r="AQ1313" s="45"/>
      <c r="AR1313" s="45"/>
      <c r="AS1313" s="45"/>
      <c r="AT1313" s="45"/>
      <c r="AU1313" s="45"/>
      <c r="AV1313" s="45"/>
      <c r="AW1313" s="45"/>
      <c r="AX1313" s="45"/>
      <c r="AY1313" s="45"/>
      <c r="AZ1313" s="45"/>
      <c r="BA1313" s="45"/>
      <c r="BB1313" s="45"/>
      <c r="BC1313" s="45"/>
      <c r="BD1313" s="45"/>
      <c r="BE1313" s="45"/>
      <c r="BF1313" s="45"/>
      <c r="BG1313" s="45"/>
      <c r="BH1313" s="45"/>
      <c r="BI1313" s="45"/>
      <c r="BJ1313" s="45"/>
      <c r="BK1313" s="45"/>
    </row>
    <row r="1314" spans="1:63">
      <c r="A1314" s="43"/>
      <c r="B1314" s="43"/>
      <c r="C1314" s="101"/>
      <c r="D1314" s="101"/>
      <c r="E1314" s="101"/>
      <c r="F1314" s="102"/>
      <c r="G1314" s="103"/>
      <c r="H1314" s="102"/>
      <c r="I1314" s="102"/>
      <c r="J1314" s="102"/>
      <c r="K1314" s="102"/>
      <c r="L1314" s="102" t="e">
        <f>IF(J1314="WAT",IF(I1314="PS","Pumped Storage","Hydro"),VLOOKUP(J1314,Instructions!$E$3:$F$42,2,FALSE))</f>
        <v>#N/A</v>
      </c>
      <c r="M1314" s="104"/>
      <c r="N1314" s="104"/>
      <c r="O1314" s="105"/>
      <c r="P1314" s="45"/>
      <c r="Q1314" s="45"/>
      <c r="R1314" s="45">
        <f t="shared" si="434"/>
        <v>0</v>
      </c>
      <c r="S1314" s="45">
        <f t="shared" si="454"/>
        <v>0</v>
      </c>
      <c r="T1314" s="45">
        <f t="shared" si="454"/>
        <v>0</v>
      </c>
      <c r="U1314" s="45">
        <f t="shared" si="435"/>
        <v>0</v>
      </c>
      <c r="V1314" s="45">
        <f t="shared" si="436"/>
        <v>0</v>
      </c>
      <c r="W1314" s="45">
        <f t="shared" si="437"/>
        <v>0</v>
      </c>
      <c r="X1314" s="45">
        <f t="shared" si="438"/>
        <v>0</v>
      </c>
      <c r="Y1314" s="45">
        <f t="shared" si="439"/>
        <v>0</v>
      </c>
      <c r="Z1314" s="45">
        <f t="shared" si="440"/>
        <v>0</v>
      </c>
      <c r="AA1314" s="45">
        <f t="shared" si="441"/>
        <v>0</v>
      </c>
      <c r="AB1314" s="45">
        <f t="shared" si="442"/>
        <v>0</v>
      </c>
      <c r="AC1314" s="45">
        <f t="shared" si="443"/>
        <v>0</v>
      </c>
      <c r="AD1314" s="45">
        <f t="shared" si="444"/>
        <v>0</v>
      </c>
      <c r="AE1314" s="45">
        <f t="shared" si="445"/>
        <v>0</v>
      </c>
      <c r="AF1314" s="45">
        <f t="shared" si="446"/>
        <v>0</v>
      </c>
      <c r="AG1314" s="45">
        <f t="shared" si="447"/>
        <v>0</v>
      </c>
      <c r="AH1314" s="45">
        <f t="shared" si="448"/>
        <v>0</v>
      </c>
      <c r="AI1314" s="45">
        <f t="shared" si="449"/>
        <v>0</v>
      </c>
      <c r="AJ1314" s="45">
        <f t="shared" si="450"/>
        <v>0</v>
      </c>
      <c r="AK1314" s="45">
        <f t="shared" si="451"/>
        <v>0</v>
      </c>
      <c r="AL1314" s="45">
        <f t="shared" si="452"/>
        <v>0</v>
      </c>
      <c r="AM1314" s="45">
        <f t="shared" si="453"/>
        <v>0</v>
      </c>
      <c r="AN1314" s="45"/>
      <c r="AO1314" s="45"/>
      <c r="AP1314" s="45"/>
      <c r="AQ1314" s="45"/>
      <c r="AR1314" s="45"/>
      <c r="AS1314" s="45"/>
      <c r="AT1314" s="45"/>
      <c r="AU1314" s="45"/>
      <c r="AV1314" s="45"/>
      <c r="AW1314" s="45"/>
      <c r="AX1314" s="45"/>
      <c r="AY1314" s="45"/>
      <c r="AZ1314" s="45"/>
      <c r="BA1314" s="45"/>
      <c r="BB1314" s="45"/>
      <c r="BC1314" s="45"/>
      <c r="BD1314" s="45"/>
      <c r="BE1314" s="45"/>
      <c r="BF1314" s="45"/>
      <c r="BG1314" s="45"/>
      <c r="BH1314" s="45"/>
      <c r="BI1314" s="45"/>
      <c r="BJ1314" s="45"/>
      <c r="BK1314" s="45"/>
    </row>
    <row r="1315" spans="1:63">
      <c r="A1315" s="43"/>
      <c r="B1315" s="43"/>
      <c r="C1315" s="101"/>
      <c r="D1315" s="101"/>
      <c r="E1315" s="101"/>
      <c r="F1315" s="102"/>
      <c r="G1315" s="103"/>
      <c r="H1315" s="102"/>
      <c r="I1315" s="102"/>
      <c r="J1315" s="102"/>
      <c r="K1315" s="102"/>
      <c r="L1315" s="102" t="e">
        <f>IF(J1315="WAT",IF(I1315="PS","Pumped Storage","Hydro"),VLOOKUP(J1315,Instructions!$E$3:$F$42,2,FALSE))</f>
        <v>#N/A</v>
      </c>
      <c r="M1315" s="104"/>
      <c r="N1315" s="104"/>
      <c r="O1315" s="105"/>
      <c r="P1315" s="45"/>
      <c r="Q1315" s="45"/>
      <c r="R1315" s="45">
        <f t="shared" si="434"/>
        <v>0</v>
      </c>
      <c r="S1315" s="45">
        <f t="shared" si="454"/>
        <v>0</v>
      </c>
      <c r="T1315" s="45">
        <f t="shared" si="454"/>
        <v>0</v>
      </c>
      <c r="U1315" s="45">
        <f t="shared" si="435"/>
        <v>0</v>
      </c>
      <c r="V1315" s="45">
        <f t="shared" si="436"/>
        <v>0</v>
      </c>
      <c r="W1315" s="45">
        <f t="shared" si="437"/>
        <v>0</v>
      </c>
      <c r="X1315" s="45">
        <f t="shared" si="438"/>
        <v>0</v>
      </c>
      <c r="Y1315" s="45">
        <f t="shared" si="439"/>
        <v>0</v>
      </c>
      <c r="Z1315" s="45">
        <f t="shared" si="440"/>
        <v>0</v>
      </c>
      <c r="AA1315" s="45">
        <f t="shared" si="441"/>
        <v>0</v>
      </c>
      <c r="AB1315" s="45">
        <f t="shared" si="442"/>
        <v>0</v>
      </c>
      <c r="AC1315" s="45">
        <f t="shared" si="443"/>
        <v>0</v>
      </c>
      <c r="AD1315" s="45">
        <f t="shared" si="444"/>
        <v>0</v>
      </c>
      <c r="AE1315" s="45">
        <f t="shared" si="445"/>
        <v>0</v>
      </c>
      <c r="AF1315" s="45">
        <f t="shared" si="446"/>
        <v>0</v>
      </c>
      <c r="AG1315" s="45">
        <f t="shared" si="447"/>
        <v>0</v>
      </c>
      <c r="AH1315" s="45">
        <f t="shared" si="448"/>
        <v>0</v>
      </c>
      <c r="AI1315" s="45">
        <f t="shared" si="449"/>
        <v>0</v>
      </c>
      <c r="AJ1315" s="45">
        <f t="shared" si="450"/>
        <v>0</v>
      </c>
      <c r="AK1315" s="45">
        <f t="shared" si="451"/>
        <v>0</v>
      </c>
      <c r="AL1315" s="45">
        <f t="shared" si="452"/>
        <v>0</v>
      </c>
      <c r="AM1315" s="45">
        <f t="shared" si="453"/>
        <v>0</v>
      </c>
      <c r="AN1315" s="45"/>
      <c r="AO1315" s="45"/>
      <c r="AP1315" s="45"/>
      <c r="AQ1315" s="45"/>
      <c r="AR1315" s="45"/>
      <c r="AS1315" s="45"/>
      <c r="AT1315" s="45"/>
      <c r="AU1315" s="45"/>
      <c r="AV1315" s="45"/>
      <c r="AW1315" s="45"/>
      <c r="AX1315" s="45"/>
      <c r="AY1315" s="45"/>
      <c r="AZ1315" s="45"/>
      <c r="BA1315" s="45"/>
      <c r="BB1315" s="45"/>
      <c r="BC1315" s="45"/>
      <c r="BD1315" s="45"/>
      <c r="BE1315" s="45"/>
      <c r="BF1315" s="45"/>
      <c r="BG1315" s="45"/>
      <c r="BH1315" s="45"/>
      <c r="BI1315" s="45"/>
      <c r="BJ1315" s="45"/>
      <c r="BK1315" s="45"/>
    </row>
    <row r="1316" spans="1:63">
      <c r="A1316" s="43"/>
      <c r="B1316" s="43"/>
      <c r="C1316" s="101"/>
      <c r="D1316" s="101"/>
      <c r="E1316" s="101"/>
      <c r="F1316" s="102"/>
      <c r="G1316" s="103"/>
      <c r="H1316" s="102"/>
      <c r="I1316" s="102"/>
      <c r="J1316" s="102"/>
      <c r="K1316" s="102"/>
      <c r="L1316" s="102" t="e">
        <f>IF(J1316="WAT",IF(I1316="PS","Pumped Storage","Hydro"),VLOOKUP(J1316,Instructions!$E$3:$F$42,2,FALSE))</f>
        <v>#N/A</v>
      </c>
      <c r="M1316" s="104"/>
      <c r="N1316" s="104"/>
      <c r="O1316" s="105"/>
      <c r="P1316" s="45"/>
      <c r="Q1316" s="45"/>
      <c r="R1316" s="45">
        <f t="shared" si="434"/>
        <v>0</v>
      </c>
      <c r="S1316" s="45">
        <f t="shared" si="454"/>
        <v>0</v>
      </c>
      <c r="T1316" s="45">
        <f t="shared" si="454"/>
        <v>0</v>
      </c>
      <c r="U1316" s="45">
        <f t="shared" si="435"/>
        <v>0</v>
      </c>
      <c r="V1316" s="45">
        <f t="shared" si="436"/>
        <v>0</v>
      </c>
      <c r="W1316" s="45">
        <f t="shared" si="437"/>
        <v>0</v>
      </c>
      <c r="X1316" s="45">
        <f t="shared" si="438"/>
        <v>0</v>
      </c>
      <c r="Y1316" s="45">
        <f t="shared" si="439"/>
        <v>0</v>
      </c>
      <c r="Z1316" s="45">
        <f t="shared" si="440"/>
        <v>0</v>
      </c>
      <c r="AA1316" s="45">
        <f t="shared" si="441"/>
        <v>0</v>
      </c>
      <c r="AB1316" s="45">
        <f t="shared" si="442"/>
        <v>0</v>
      </c>
      <c r="AC1316" s="45">
        <f t="shared" si="443"/>
        <v>0</v>
      </c>
      <c r="AD1316" s="45">
        <f t="shared" si="444"/>
        <v>0</v>
      </c>
      <c r="AE1316" s="45">
        <f t="shared" si="445"/>
        <v>0</v>
      </c>
      <c r="AF1316" s="45">
        <f t="shared" si="446"/>
        <v>0</v>
      </c>
      <c r="AG1316" s="45">
        <f t="shared" si="447"/>
        <v>0</v>
      </c>
      <c r="AH1316" s="45">
        <f t="shared" si="448"/>
        <v>0</v>
      </c>
      <c r="AI1316" s="45">
        <f t="shared" si="449"/>
        <v>0</v>
      </c>
      <c r="AJ1316" s="45">
        <f t="shared" si="450"/>
        <v>0</v>
      </c>
      <c r="AK1316" s="45">
        <f t="shared" si="451"/>
        <v>0</v>
      </c>
      <c r="AL1316" s="45">
        <f t="shared" si="452"/>
        <v>0</v>
      </c>
      <c r="AM1316" s="45">
        <f t="shared" si="453"/>
        <v>0</v>
      </c>
      <c r="AN1316" s="45"/>
      <c r="AO1316" s="45"/>
      <c r="AP1316" s="45"/>
      <c r="AQ1316" s="45"/>
      <c r="AR1316" s="45"/>
      <c r="AS1316" s="45"/>
      <c r="AT1316" s="45"/>
      <c r="AU1316" s="45"/>
      <c r="AV1316" s="45"/>
      <c r="AW1316" s="45"/>
      <c r="AX1316" s="45"/>
      <c r="AY1316" s="45"/>
      <c r="AZ1316" s="45"/>
      <c r="BA1316" s="45"/>
      <c r="BB1316" s="45"/>
      <c r="BC1316" s="45"/>
      <c r="BD1316" s="45"/>
      <c r="BE1316" s="45"/>
      <c r="BF1316" s="45"/>
      <c r="BG1316" s="45"/>
      <c r="BH1316" s="45"/>
      <c r="BI1316" s="45"/>
      <c r="BJ1316" s="45"/>
      <c r="BK1316" s="45"/>
    </row>
    <row r="1317" spans="1:63">
      <c r="A1317" s="43"/>
      <c r="B1317" s="43"/>
      <c r="C1317" s="101"/>
      <c r="D1317" s="101"/>
      <c r="E1317" s="101"/>
      <c r="F1317" s="102"/>
      <c r="G1317" s="103"/>
      <c r="H1317" s="102"/>
      <c r="I1317" s="102"/>
      <c r="J1317" s="102"/>
      <c r="K1317" s="102"/>
      <c r="L1317" s="102" t="e">
        <f>IF(J1317="WAT",IF(I1317="PS","Pumped Storage","Hydro"),VLOOKUP(J1317,Instructions!$E$3:$F$42,2,FALSE))</f>
        <v>#N/A</v>
      </c>
      <c r="M1317" s="104"/>
      <c r="N1317" s="104"/>
      <c r="O1317" s="105"/>
      <c r="P1317" s="45"/>
      <c r="Q1317" s="45"/>
      <c r="R1317" s="45">
        <f t="shared" si="434"/>
        <v>0</v>
      </c>
      <c r="S1317" s="45">
        <f t="shared" si="454"/>
        <v>0</v>
      </c>
      <c r="T1317" s="45">
        <f t="shared" si="454"/>
        <v>0</v>
      </c>
      <c r="U1317" s="45">
        <f t="shared" si="435"/>
        <v>0</v>
      </c>
      <c r="V1317" s="45">
        <f t="shared" si="436"/>
        <v>0</v>
      </c>
      <c r="W1317" s="45">
        <f t="shared" si="437"/>
        <v>0</v>
      </c>
      <c r="X1317" s="45">
        <f t="shared" si="438"/>
        <v>0</v>
      </c>
      <c r="Y1317" s="45">
        <f t="shared" si="439"/>
        <v>0</v>
      </c>
      <c r="Z1317" s="45">
        <f t="shared" si="440"/>
        <v>0</v>
      </c>
      <c r="AA1317" s="45">
        <f t="shared" si="441"/>
        <v>0</v>
      </c>
      <c r="AB1317" s="45">
        <f t="shared" si="442"/>
        <v>0</v>
      </c>
      <c r="AC1317" s="45">
        <f t="shared" si="443"/>
        <v>0</v>
      </c>
      <c r="AD1317" s="45">
        <f t="shared" si="444"/>
        <v>0</v>
      </c>
      <c r="AE1317" s="45">
        <f t="shared" si="445"/>
        <v>0</v>
      </c>
      <c r="AF1317" s="45">
        <f t="shared" si="446"/>
        <v>0</v>
      </c>
      <c r="AG1317" s="45">
        <f t="shared" si="447"/>
        <v>0</v>
      </c>
      <c r="AH1317" s="45">
        <f t="shared" si="448"/>
        <v>0</v>
      </c>
      <c r="AI1317" s="45">
        <f t="shared" si="449"/>
        <v>0</v>
      </c>
      <c r="AJ1317" s="45">
        <f t="shared" si="450"/>
        <v>0</v>
      </c>
      <c r="AK1317" s="45">
        <f t="shared" si="451"/>
        <v>0</v>
      </c>
      <c r="AL1317" s="45">
        <f t="shared" si="452"/>
        <v>0</v>
      </c>
      <c r="AM1317" s="45">
        <f t="shared" si="453"/>
        <v>0</v>
      </c>
      <c r="AN1317" s="45"/>
      <c r="AO1317" s="45"/>
      <c r="AP1317" s="45"/>
      <c r="AQ1317" s="45"/>
      <c r="AR1317" s="45"/>
      <c r="AS1317" s="45"/>
      <c r="AT1317" s="45"/>
      <c r="AU1317" s="45"/>
      <c r="AV1317" s="45"/>
      <c r="AW1317" s="45"/>
      <c r="AX1317" s="45"/>
      <c r="AY1317" s="45"/>
      <c r="AZ1317" s="45"/>
      <c r="BA1317" s="45"/>
      <c r="BB1317" s="45"/>
      <c r="BC1317" s="45"/>
      <c r="BD1317" s="45"/>
      <c r="BE1317" s="45"/>
      <c r="BF1317" s="45"/>
      <c r="BG1317" s="45"/>
      <c r="BH1317" s="45"/>
      <c r="BI1317" s="45"/>
      <c r="BJ1317" s="45"/>
      <c r="BK1317" s="45"/>
    </row>
    <row r="1318" spans="1:63">
      <c r="A1318" s="43"/>
      <c r="B1318" s="43"/>
      <c r="C1318" s="101"/>
      <c r="D1318" s="101"/>
      <c r="E1318" s="101"/>
      <c r="F1318" s="102"/>
      <c r="G1318" s="103"/>
      <c r="H1318" s="102"/>
      <c r="I1318" s="102"/>
      <c r="J1318" s="102"/>
      <c r="K1318" s="102"/>
      <c r="L1318" s="102" t="e">
        <f>IF(J1318="WAT",IF(I1318="PS","Pumped Storage","Hydro"),VLOOKUP(J1318,Instructions!$E$3:$F$42,2,FALSE))</f>
        <v>#N/A</v>
      </c>
      <c r="M1318" s="104"/>
      <c r="N1318" s="104"/>
      <c r="O1318" s="105"/>
      <c r="P1318" s="45"/>
      <c r="Q1318" s="45"/>
      <c r="R1318" s="45">
        <f t="shared" si="434"/>
        <v>0</v>
      </c>
      <c r="S1318" s="45">
        <f t="shared" si="454"/>
        <v>0</v>
      </c>
      <c r="T1318" s="45">
        <f t="shared" si="454"/>
        <v>0</v>
      </c>
      <c r="U1318" s="45">
        <f t="shared" si="435"/>
        <v>0</v>
      </c>
      <c r="V1318" s="45">
        <f t="shared" si="436"/>
        <v>0</v>
      </c>
      <c r="W1318" s="45">
        <f t="shared" si="437"/>
        <v>0</v>
      </c>
      <c r="X1318" s="45">
        <f t="shared" si="438"/>
        <v>0</v>
      </c>
      <c r="Y1318" s="45">
        <f t="shared" si="439"/>
        <v>0</v>
      </c>
      <c r="Z1318" s="45">
        <f t="shared" si="440"/>
        <v>0</v>
      </c>
      <c r="AA1318" s="45">
        <f t="shared" si="441"/>
        <v>0</v>
      </c>
      <c r="AB1318" s="45">
        <f t="shared" si="442"/>
        <v>0</v>
      </c>
      <c r="AC1318" s="45">
        <f t="shared" si="443"/>
        <v>0</v>
      </c>
      <c r="AD1318" s="45">
        <f t="shared" si="444"/>
        <v>0</v>
      </c>
      <c r="AE1318" s="45">
        <f t="shared" si="445"/>
        <v>0</v>
      </c>
      <c r="AF1318" s="45">
        <f t="shared" si="446"/>
        <v>0</v>
      </c>
      <c r="AG1318" s="45">
        <f t="shared" si="447"/>
        <v>0</v>
      </c>
      <c r="AH1318" s="45">
        <f t="shared" si="448"/>
        <v>0</v>
      </c>
      <c r="AI1318" s="45">
        <f t="shared" si="449"/>
        <v>0</v>
      </c>
      <c r="AJ1318" s="45">
        <f t="shared" si="450"/>
        <v>0</v>
      </c>
      <c r="AK1318" s="45">
        <f t="shared" si="451"/>
        <v>0</v>
      </c>
      <c r="AL1318" s="45">
        <f t="shared" si="452"/>
        <v>0</v>
      </c>
      <c r="AM1318" s="45">
        <f t="shared" si="453"/>
        <v>0</v>
      </c>
      <c r="AN1318" s="45"/>
      <c r="AO1318" s="45"/>
      <c r="AP1318" s="45"/>
      <c r="AQ1318" s="45"/>
      <c r="AR1318" s="45"/>
      <c r="AS1318" s="45"/>
      <c r="AT1318" s="45"/>
      <c r="AU1318" s="45"/>
      <c r="AV1318" s="45"/>
      <c r="AW1318" s="45"/>
      <c r="AX1318" s="45"/>
      <c r="AY1318" s="45"/>
      <c r="AZ1318" s="45"/>
      <c r="BA1318" s="45"/>
      <c r="BB1318" s="45"/>
      <c r="BC1318" s="45"/>
      <c r="BD1318" s="45"/>
      <c r="BE1318" s="45"/>
      <c r="BF1318" s="45"/>
      <c r="BG1318" s="45"/>
      <c r="BH1318" s="45"/>
      <c r="BI1318" s="45"/>
      <c r="BJ1318" s="45"/>
      <c r="BK1318" s="45"/>
    </row>
    <row r="1319" spans="1:63">
      <c r="A1319" s="43"/>
      <c r="B1319" s="43"/>
      <c r="C1319" s="101"/>
      <c r="D1319" s="101"/>
      <c r="E1319" s="101"/>
      <c r="F1319" s="102"/>
      <c r="G1319" s="103"/>
      <c r="H1319" s="102"/>
      <c r="I1319" s="102"/>
      <c r="J1319" s="102"/>
      <c r="K1319" s="102"/>
      <c r="L1319" s="102" t="e">
        <f>IF(J1319="WAT",IF(I1319="PS","Pumped Storage","Hydro"),VLOOKUP(J1319,Instructions!$E$3:$F$42,2,FALSE))</f>
        <v>#N/A</v>
      </c>
      <c r="M1319" s="104"/>
      <c r="N1319" s="104"/>
      <c r="O1319" s="105"/>
      <c r="P1319" s="45"/>
      <c r="Q1319" s="45"/>
      <c r="R1319" s="45">
        <f t="shared" si="434"/>
        <v>0</v>
      </c>
      <c r="S1319" s="45">
        <f t="shared" si="454"/>
        <v>0</v>
      </c>
      <c r="T1319" s="45">
        <f t="shared" si="454"/>
        <v>0</v>
      </c>
      <c r="U1319" s="45">
        <f t="shared" si="435"/>
        <v>0</v>
      </c>
      <c r="V1319" s="45">
        <f t="shared" si="436"/>
        <v>0</v>
      </c>
      <c r="W1319" s="45">
        <f t="shared" si="437"/>
        <v>0</v>
      </c>
      <c r="X1319" s="45">
        <f t="shared" si="438"/>
        <v>0</v>
      </c>
      <c r="Y1319" s="45">
        <f t="shared" si="439"/>
        <v>0</v>
      </c>
      <c r="Z1319" s="45">
        <f t="shared" si="440"/>
        <v>0</v>
      </c>
      <c r="AA1319" s="45">
        <f t="shared" si="441"/>
        <v>0</v>
      </c>
      <c r="AB1319" s="45">
        <f t="shared" si="442"/>
        <v>0</v>
      </c>
      <c r="AC1319" s="45">
        <f t="shared" si="443"/>
        <v>0</v>
      </c>
      <c r="AD1319" s="45">
        <f t="shared" si="444"/>
        <v>0</v>
      </c>
      <c r="AE1319" s="45">
        <f t="shared" si="445"/>
        <v>0</v>
      </c>
      <c r="AF1319" s="45">
        <f t="shared" si="446"/>
        <v>0</v>
      </c>
      <c r="AG1319" s="45">
        <f t="shared" si="447"/>
        <v>0</v>
      </c>
      <c r="AH1319" s="45">
        <f t="shared" si="448"/>
        <v>0</v>
      </c>
      <c r="AI1319" s="45">
        <f t="shared" si="449"/>
        <v>0</v>
      </c>
      <c r="AJ1319" s="45">
        <f t="shared" si="450"/>
        <v>0</v>
      </c>
      <c r="AK1319" s="45">
        <f t="shared" si="451"/>
        <v>0</v>
      </c>
      <c r="AL1319" s="45">
        <f t="shared" si="452"/>
        <v>0</v>
      </c>
      <c r="AM1319" s="45">
        <f t="shared" si="453"/>
        <v>0</v>
      </c>
      <c r="AN1319" s="45"/>
      <c r="AO1319" s="45"/>
      <c r="AP1319" s="45"/>
      <c r="AQ1319" s="45"/>
      <c r="AR1319" s="45"/>
      <c r="AS1319" s="45"/>
      <c r="AT1319" s="45"/>
      <c r="AU1319" s="45"/>
      <c r="AV1319" s="45"/>
      <c r="AW1319" s="45"/>
      <c r="AX1319" s="45"/>
      <c r="AY1319" s="45"/>
      <c r="AZ1319" s="45"/>
      <c r="BA1319" s="45"/>
      <c r="BB1319" s="45"/>
      <c r="BC1319" s="45"/>
      <c r="BD1319" s="45"/>
      <c r="BE1319" s="45"/>
      <c r="BF1319" s="45"/>
      <c r="BG1319" s="45"/>
      <c r="BH1319" s="45"/>
      <c r="BI1319" s="45"/>
      <c r="BJ1319" s="45"/>
      <c r="BK1319" s="45"/>
    </row>
    <row r="1320" spans="1:63">
      <c r="A1320" s="43"/>
      <c r="B1320" s="43"/>
      <c r="C1320" s="101"/>
      <c r="D1320" s="101"/>
      <c r="E1320" s="101"/>
      <c r="F1320" s="102"/>
      <c r="G1320" s="103"/>
      <c r="H1320" s="102"/>
      <c r="I1320" s="102"/>
      <c r="J1320" s="102"/>
      <c r="K1320" s="102"/>
      <c r="L1320" s="102" t="e">
        <f>IF(J1320="WAT",IF(I1320="PS","Pumped Storage","Hydro"),VLOOKUP(J1320,Instructions!$E$3:$F$42,2,FALSE))</f>
        <v>#N/A</v>
      </c>
      <c r="M1320" s="104"/>
      <c r="N1320" s="104"/>
      <c r="O1320" s="105"/>
      <c r="P1320" s="45"/>
      <c r="Q1320" s="45"/>
      <c r="R1320" s="45">
        <f t="shared" si="434"/>
        <v>0</v>
      </c>
      <c r="S1320" s="45">
        <f t="shared" si="454"/>
        <v>0</v>
      </c>
      <c r="T1320" s="45">
        <f t="shared" si="454"/>
        <v>0</v>
      </c>
      <c r="U1320" s="45">
        <f t="shared" si="435"/>
        <v>0</v>
      </c>
      <c r="V1320" s="45">
        <f t="shared" si="436"/>
        <v>0</v>
      </c>
      <c r="W1320" s="45">
        <f t="shared" si="437"/>
        <v>0</v>
      </c>
      <c r="X1320" s="45">
        <f t="shared" si="438"/>
        <v>0</v>
      </c>
      <c r="Y1320" s="45">
        <f t="shared" si="439"/>
        <v>0</v>
      </c>
      <c r="Z1320" s="45">
        <f t="shared" si="440"/>
        <v>0</v>
      </c>
      <c r="AA1320" s="45">
        <f t="shared" si="441"/>
        <v>0</v>
      </c>
      <c r="AB1320" s="45">
        <f t="shared" si="442"/>
        <v>0</v>
      </c>
      <c r="AC1320" s="45">
        <f t="shared" si="443"/>
        <v>0</v>
      </c>
      <c r="AD1320" s="45">
        <f t="shared" si="444"/>
        <v>0</v>
      </c>
      <c r="AE1320" s="45">
        <f t="shared" si="445"/>
        <v>0</v>
      </c>
      <c r="AF1320" s="45">
        <f t="shared" si="446"/>
        <v>0</v>
      </c>
      <c r="AG1320" s="45">
        <f t="shared" si="447"/>
        <v>0</v>
      </c>
      <c r="AH1320" s="45">
        <f t="shared" si="448"/>
        <v>0</v>
      </c>
      <c r="AI1320" s="45">
        <f t="shared" si="449"/>
        <v>0</v>
      </c>
      <c r="AJ1320" s="45">
        <f t="shared" si="450"/>
        <v>0</v>
      </c>
      <c r="AK1320" s="45">
        <f t="shared" si="451"/>
        <v>0</v>
      </c>
      <c r="AL1320" s="45">
        <f t="shared" si="452"/>
        <v>0</v>
      </c>
      <c r="AM1320" s="45">
        <f t="shared" si="453"/>
        <v>0</v>
      </c>
      <c r="AN1320" s="45"/>
      <c r="AO1320" s="45"/>
      <c r="AP1320" s="45"/>
      <c r="AQ1320" s="45"/>
      <c r="AR1320" s="45"/>
      <c r="AS1320" s="45"/>
      <c r="AT1320" s="45"/>
      <c r="AU1320" s="45"/>
      <c r="AV1320" s="45"/>
      <c r="AW1320" s="45"/>
      <c r="AX1320" s="45"/>
      <c r="AY1320" s="45"/>
      <c r="AZ1320" s="45"/>
      <c r="BA1320" s="45"/>
      <c r="BB1320" s="45"/>
      <c r="BC1320" s="45"/>
      <c r="BD1320" s="45"/>
      <c r="BE1320" s="45"/>
      <c r="BF1320" s="45"/>
      <c r="BG1320" s="45"/>
      <c r="BH1320" s="45"/>
      <c r="BI1320" s="45"/>
      <c r="BJ1320" s="45"/>
      <c r="BK1320" s="45"/>
    </row>
    <row r="1321" spans="1:63">
      <c r="A1321" s="43"/>
      <c r="B1321" s="43"/>
      <c r="C1321" s="101"/>
      <c r="D1321" s="101"/>
      <c r="E1321" s="101"/>
      <c r="F1321" s="102"/>
      <c r="G1321" s="103"/>
      <c r="H1321" s="102"/>
      <c r="I1321" s="102"/>
      <c r="J1321" s="102"/>
      <c r="K1321" s="102"/>
      <c r="L1321" s="102" t="e">
        <f>IF(J1321="WAT",IF(I1321="PS","Pumped Storage","Hydro"),VLOOKUP(J1321,Instructions!$E$3:$F$42,2,FALSE))</f>
        <v>#N/A</v>
      </c>
      <c r="M1321" s="104"/>
      <c r="N1321" s="104"/>
      <c r="O1321" s="105"/>
      <c r="P1321" s="45"/>
      <c r="Q1321" s="45"/>
      <c r="R1321" s="45">
        <f t="shared" si="434"/>
        <v>0</v>
      </c>
      <c r="S1321" s="45">
        <f t="shared" si="454"/>
        <v>0</v>
      </c>
      <c r="T1321" s="45">
        <f t="shared" si="454"/>
        <v>0</v>
      </c>
      <c r="U1321" s="45">
        <f t="shared" si="435"/>
        <v>0</v>
      </c>
      <c r="V1321" s="45">
        <f t="shared" si="436"/>
        <v>0</v>
      </c>
      <c r="W1321" s="45">
        <f t="shared" si="437"/>
        <v>0</v>
      </c>
      <c r="X1321" s="45">
        <f t="shared" si="438"/>
        <v>0</v>
      </c>
      <c r="Y1321" s="45">
        <f t="shared" si="439"/>
        <v>0</v>
      </c>
      <c r="Z1321" s="45">
        <f t="shared" si="440"/>
        <v>0</v>
      </c>
      <c r="AA1321" s="45">
        <f t="shared" si="441"/>
        <v>0</v>
      </c>
      <c r="AB1321" s="45">
        <f t="shared" si="442"/>
        <v>0</v>
      </c>
      <c r="AC1321" s="45">
        <f t="shared" si="443"/>
        <v>0</v>
      </c>
      <c r="AD1321" s="45">
        <f t="shared" si="444"/>
        <v>0</v>
      </c>
      <c r="AE1321" s="45">
        <f t="shared" si="445"/>
        <v>0</v>
      </c>
      <c r="AF1321" s="45">
        <f t="shared" si="446"/>
        <v>0</v>
      </c>
      <c r="AG1321" s="45">
        <f t="shared" si="447"/>
        <v>0</v>
      </c>
      <c r="AH1321" s="45">
        <f t="shared" si="448"/>
        <v>0</v>
      </c>
      <c r="AI1321" s="45">
        <f t="shared" si="449"/>
        <v>0</v>
      </c>
      <c r="AJ1321" s="45">
        <f t="shared" si="450"/>
        <v>0</v>
      </c>
      <c r="AK1321" s="45">
        <f t="shared" si="451"/>
        <v>0</v>
      </c>
      <c r="AL1321" s="45">
        <f t="shared" si="452"/>
        <v>0</v>
      </c>
      <c r="AM1321" s="45">
        <f t="shared" si="453"/>
        <v>0</v>
      </c>
      <c r="AN1321" s="45"/>
      <c r="AO1321" s="45"/>
      <c r="AP1321" s="45"/>
      <c r="AQ1321" s="45"/>
      <c r="AR1321" s="45"/>
      <c r="AS1321" s="45"/>
      <c r="AT1321" s="45"/>
      <c r="AU1321" s="45"/>
      <c r="AV1321" s="45"/>
      <c r="AW1321" s="45"/>
      <c r="AX1321" s="45"/>
      <c r="AY1321" s="45"/>
      <c r="AZ1321" s="45"/>
      <c r="BA1321" s="45"/>
      <c r="BB1321" s="45"/>
      <c r="BC1321" s="45"/>
      <c r="BD1321" s="45"/>
      <c r="BE1321" s="45"/>
      <c r="BF1321" s="45"/>
      <c r="BG1321" s="45"/>
      <c r="BH1321" s="45"/>
      <c r="BI1321" s="45"/>
      <c r="BJ1321" s="45"/>
      <c r="BK1321" s="45"/>
    </row>
    <row r="1322" spans="1:63">
      <c r="A1322" s="43"/>
      <c r="B1322" s="43"/>
      <c r="C1322" s="101"/>
      <c r="D1322" s="101"/>
      <c r="E1322" s="101"/>
      <c r="F1322" s="102"/>
      <c r="G1322" s="103"/>
      <c r="H1322" s="102"/>
      <c r="I1322" s="102"/>
      <c r="J1322" s="102"/>
      <c r="K1322" s="102"/>
      <c r="L1322" s="102" t="e">
        <f>IF(J1322="WAT",IF(I1322="PS","Pumped Storage","Hydro"),VLOOKUP(J1322,Instructions!$E$3:$F$42,2,FALSE))</f>
        <v>#N/A</v>
      </c>
      <c r="M1322" s="104"/>
      <c r="N1322" s="104"/>
      <c r="O1322" s="105"/>
      <c r="P1322" s="45"/>
      <c r="Q1322" s="45"/>
      <c r="R1322" s="45">
        <f t="shared" si="434"/>
        <v>0</v>
      </c>
      <c r="S1322" s="45">
        <f t="shared" si="454"/>
        <v>0</v>
      </c>
      <c r="T1322" s="45">
        <f t="shared" si="454"/>
        <v>0</v>
      </c>
      <c r="U1322" s="45">
        <f t="shared" si="435"/>
        <v>0</v>
      </c>
      <c r="V1322" s="45">
        <f t="shared" si="436"/>
        <v>0</v>
      </c>
      <c r="W1322" s="45">
        <f t="shared" si="437"/>
        <v>0</v>
      </c>
      <c r="X1322" s="45">
        <f t="shared" si="438"/>
        <v>0</v>
      </c>
      <c r="Y1322" s="45">
        <f t="shared" si="439"/>
        <v>0</v>
      </c>
      <c r="Z1322" s="45">
        <f t="shared" si="440"/>
        <v>0</v>
      </c>
      <c r="AA1322" s="45">
        <f t="shared" si="441"/>
        <v>0</v>
      </c>
      <c r="AB1322" s="45">
        <f t="shared" si="442"/>
        <v>0</v>
      </c>
      <c r="AC1322" s="45">
        <f t="shared" si="443"/>
        <v>0</v>
      </c>
      <c r="AD1322" s="45">
        <f t="shared" si="444"/>
        <v>0</v>
      </c>
      <c r="AE1322" s="45">
        <f t="shared" si="445"/>
        <v>0</v>
      </c>
      <c r="AF1322" s="45">
        <f t="shared" si="446"/>
        <v>0</v>
      </c>
      <c r="AG1322" s="45">
        <f t="shared" si="447"/>
        <v>0</v>
      </c>
      <c r="AH1322" s="45">
        <f t="shared" si="448"/>
        <v>0</v>
      </c>
      <c r="AI1322" s="45">
        <f t="shared" si="449"/>
        <v>0</v>
      </c>
      <c r="AJ1322" s="45">
        <f t="shared" si="450"/>
        <v>0</v>
      </c>
      <c r="AK1322" s="45">
        <f t="shared" si="451"/>
        <v>0</v>
      </c>
      <c r="AL1322" s="45">
        <f t="shared" si="452"/>
        <v>0</v>
      </c>
      <c r="AM1322" s="45">
        <f t="shared" si="453"/>
        <v>0</v>
      </c>
      <c r="AN1322" s="45"/>
      <c r="AO1322" s="45"/>
      <c r="AP1322" s="45"/>
      <c r="AQ1322" s="45"/>
      <c r="AR1322" s="45"/>
      <c r="AS1322" s="45"/>
      <c r="AT1322" s="45"/>
      <c r="AU1322" s="45"/>
      <c r="AV1322" s="45"/>
      <c r="AW1322" s="45"/>
      <c r="AX1322" s="45"/>
      <c r="AY1322" s="45"/>
      <c r="AZ1322" s="45"/>
      <c r="BA1322" s="45"/>
      <c r="BB1322" s="45"/>
      <c r="BC1322" s="45"/>
      <c r="BD1322" s="45"/>
      <c r="BE1322" s="45"/>
      <c r="BF1322" s="45"/>
      <c r="BG1322" s="45"/>
      <c r="BH1322" s="45"/>
      <c r="BI1322" s="45"/>
      <c r="BJ1322" s="45"/>
      <c r="BK1322" s="45"/>
    </row>
    <row r="1323" spans="1:63">
      <c r="A1323" s="43"/>
      <c r="B1323" s="43"/>
      <c r="C1323" s="101"/>
      <c r="D1323" s="101"/>
      <c r="E1323" s="101"/>
      <c r="F1323" s="102"/>
      <c r="G1323" s="103"/>
      <c r="H1323" s="102"/>
      <c r="I1323" s="102"/>
      <c r="J1323" s="102"/>
      <c r="K1323" s="102"/>
      <c r="L1323" s="102" t="e">
        <f>IF(J1323="WAT",IF(I1323="PS","Pumped Storage","Hydro"),VLOOKUP(J1323,Instructions!$E$3:$F$42,2,FALSE))</f>
        <v>#N/A</v>
      </c>
      <c r="M1323" s="104"/>
      <c r="N1323" s="104"/>
      <c r="O1323" s="105"/>
      <c r="P1323" s="45"/>
      <c r="Q1323" s="45"/>
      <c r="R1323" s="45">
        <f t="shared" si="434"/>
        <v>0</v>
      </c>
      <c r="S1323" s="45">
        <f t="shared" ref="S1323:T1342" si="455">R1323</f>
        <v>0</v>
      </c>
      <c r="T1323" s="45">
        <f t="shared" si="455"/>
        <v>0</v>
      </c>
      <c r="U1323" s="45">
        <f t="shared" si="435"/>
        <v>0</v>
      </c>
      <c r="V1323" s="45">
        <f t="shared" si="436"/>
        <v>0</v>
      </c>
      <c r="W1323" s="45">
        <f t="shared" si="437"/>
        <v>0</v>
      </c>
      <c r="X1323" s="45">
        <f t="shared" si="438"/>
        <v>0</v>
      </c>
      <c r="Y1323" s="45">
        <f t="shared" si="439"/>
        <v>0</v>
      </c>
      <c r="Z1323" s="45">
        <f t="shared" si="440"/>
        <v>0</v>
      </c>
      <c r="AA1323" s="45">
        <f t="shared" si="441"/>
        <v>0</v>
      </c>
      <c r="AB1323" s="45">
        <f t="shared" si="442"/>
        <v>0</v>
      </c>
      <c r="AC1323" s="45">
        <f t="shared" si="443"/>
        <v>0</v>
      </c>
      <c r="AD1323" s="45">
        <f t="shared" si="444"/>
        <v>0</v>
      </c>
      <c r="AE1323" s="45">
        <f t="shared" si="445"/>
        <v>0</v>
      </c>
      <c r="AF1323" s="45">
        <f t="shared" si="446"/>
        <v>0</v>
      </c>
      <c r="AG1323" s="45">
        <f t="shared" si="447"/>
        <v>0</v>
      </c>
      <c r="AH1323" s="45">
        <f t="shared" si="448"/>
        <v>0</v>
      </c>
      <c r="AI1323" s="45">
        <f t="shared" si="449"/>
        <v>0</v>
      </c>
      <c r="AJ1323" s="45">
        <f t="shared" si="450"/>
        <v>0</v>
      </c>
      <c r="AK1323" s="45">
        <f t="shared" si="451"/>
        <v>0</v>
      </c>
      <c r="AL1323" s="45">
        <f t="shared" si="452"/>
        <v>0</v>
      </c>
      <c r="AM1323" s="45">
        <f t="shared" si="453"/>
        <v>0</v>
      </c>
      <c r="AN1323" s="45"/>
      <c r="AO1323" s="45"/>
      <c r="AP1323" s="45"/>
      <c r="AQ1323" s="45"/>
      <c r="AR1323" s="45"/>
      <c r="AS1323" s="45"/>
      <c r="AT1323" s="45"/>
      <c r="AU1323" s="45"/>
      <c r="AV1323" s="45"/>
      <c r="AW1323" s="45"/>
      <c r="AX1323" s="45"/>
      <c r="AY1323" s="45"/>
      <c r="AZ1323" s="45"/>
      <c r="BA1323" s="45"/>
      <c r="BB1323" s="45"/>
      <c r="BC1323" s="45"/>
      <c r="BD1323" s="45"/>
      <c r="BE1323" s="45"/>
      <c r="BF1323" s="45"/>
      <c r="BG1323" s="45"/>
      <c r="BH1323" s="45"/>
      <c r="BI1323" s="45"/>
      <c r="BJ1323" s="45"/>
      <c r="BK1323" s="45"/>
    </row>
    <row r="1324" spans="1:63">
      <c r="A1324" s="43"/>
      <c r="B1324" s="43"/>
      <c r="C1324" s="101"/>
      <c r="D1324" s="101"/>
      <c r="E1324" s="101"/>
      <c r="F1324" s="102"/>
      <c r="G1324" s="103"/>
      <c r="H1324" s="102"/>
      <c r="I1324" s="102"/>
      <c r="J1324" s="102"/>
      <c r="K1324" s="102"/>
      <c r="L1324" s="102" t="e">
        <f>IF(J1324="WAT",IF(I1324="PS","Pumped Storage","Hydro"),VLOOKUP(J1324,Instructions!$E$3:$F$42,2,FALSE))</f>
        <v>#N/A</v>
      </c>
      <c r="M1324" s="104"/>
      <c r="N1324" s="104"/>
      <c r="O1324" s="105"/>
      <c r="P1324" s="45"/>
      <c r="Q1324" s="45"/>
      <c r="R1324" s="45">
        <f t="shared" si="434"/>
        <v>0</v>
      </c>
      <c r="S1324" s="45">
        <f t="shared" si="455"/>
        <v>0</v>
      </c>
      <c r="T1324" s="45">
        <f t="shared" si="455"/>
        <v>0</v>
      </c>
      <c r="U1324" s="45">
        <f t="shared" si="435"/>
        <v>0</v>
      </c>
      <c r="V1324" s="45">
        <f t="shared" si="436"/>
        <v>0</v>
      </c>
      <c r="W1324" s="45">
        <f t="shared" si="437"/>
        <v>0</v>
      </c>
      <c r="X1324" s="45">
        <f t="shared" si="438"/>
        <v>0</v>
      </c>
      <c r="Y1324" s="45">
        <f t="shared" si="439"/>
        <v>0</v>
      </c>
      <c r="Z1324" s="45">
        <f t="shared" si="440"/>
        <v>0</v>
      </c>
      <c r="AA1324" s="45">
        <f t="shared" si="441"/>
        <v>0</v>
      </c>
      <c r="AB1324" s="45">
        <f t="shared" si="442"/>
        <v>0</v>
      </c>
      <c r="AC1324" s="45">
        <f t="shared" si="443"/>
        <v>0</v>
      </c>
      <c r="AD1324" s="45">
        <f t="shared" si="444"/>
        <v>0</v>
      </c>
      <c r="AE1324" s="45">
        <f t="shared" si="445"/>
        <v>0</v>
      </c>
      <c r="AF1324" s="45">
        <f t="shared" si="446"/>
        <v>0</v>
      </c>
      <c r="AG1324" s="45">
        <f t="shared" si="447"/>
        <v>0</v>
      </c>
      <c r="AH1324" s="45">
        <f t="shared" si="448"/>
        <v>0</v>
      </c>
      <c r="AI1324" s="45">
        <f t="shared" si="449"/>
        <v>0</v>
      </c>
      <c r="AJ1324" s="45">
        <f t="shared" si="450"/>
        <v>0</v>
      </c>
      <c r="AK1324" s="45">
        <f t="shared" si="451"/>
        <v>0</v>
      </c>
      <c r="AL1324" s="45">
        <f t="shared" si="452"/>
        <v>0</v>
      </c>
      <c r="AM1324" s="45">
        <f t="shared" si="453"/>
        <v>0</v>
      </c>
      <c r="AN1324" s="45"/>
      <c r="AO1324" s="45"/>
      <c r="AP1324" s="45"/>
      <c r="AQ1324" s="45"/>
      <c r="AR1324" s="45"/>
      <c r="AS1324" s="45"/>
      <c r="AT1324" s="45"/>
      <c r="AU1324" s="45"/>
      <c r="AV1324" s="45"/>
      <c r="AW1324" s="45"/>
      <c r="AX1324" s="45"/>
      <c r="AY1324" s="45"/>
      <c r="AZ1324" s="45"/>
      <c r="BA1324" s="45"/>
      <c r="BB1324" s="45"/>
      <c r="BC1324" s="45"/>
      <c r="BD1324" s="45"/>
      <c r="BE1324" s="45"/>
      <c r="BF1324" s="45"/>
      <c r="BG1324" s="45"/>
      <c r="BH1324" s="45"/>
      <c r="BI1324" s="45"/>
      <c r="BJ1324" s="45"/>
      <c r="BK1324" s="45"/>
    </row>
    <row r="1325" spans="1:63">
      <c r="A1325" s="43"/>
      <c r="B1325" s="43"/>
      <c r="C1325" s="101"/>
      <c r="D1325" s="101"/>
      <c r="E1325" s="101"/>
      <c r="F1325" s="102"/>
      <c r="G1325" s="103"/>
      <c r="H1325" s="102"/>
      <c r="I1325" s="102"/>
      <c r="J1325" s="102"/>
      <c r="K1325" s="102"/>
      <c r="L1325" s="102" t="e">
        <f>IF(J1325="WAT",IF(I1325="PS","Pumped Storage","Hydro"),VLOOKUP(J1325,Instructions!$E$3:$F$42,2,FALSE))</f>
        <v>#N/A</v>
      </c>
      <c r="M1325" s="104"/>
      <c r="N1325" s="104"/>
      <c r="O1325" s="105"/>
      <c r="P1325" s="45"/>
      <c r="Q1325" s="45"/>
      <c r="R1325" s="45">
        <f t="shared" si="434"/>
        <v>0</v>
      </c>
      <c r="S1325" s="45">
        <f t="shared" si="455"/>
        <v>0</v>
      </c>
      <c r="T1325" s="45">
        <f t="shared" si="455"/>
        <v>0</v>
      </c>
      <c r="U1325" s="45">
        <f t="shared" si="435"/>
        <v>0</v>
      </c>
      <c r="V1325" s="45">
        <f t="shared" si="436"/>
        <v>0</v>
      </c>
      <c r="W1325" s="45">
        <f t="shared" si="437"/>
        <v>0</v>
      </c>
      <c r="X1325" s="45">
        <f t="shared" si="438"/>
        <v>0</v>
      </c>
      <c r="Y1325" s="45">
        <f t="shared" si="439"/>
        <v>0</v>
      </c>
      <c r="Z1325" s="45">
        <f t="shared" si="440"/>
        <v>0</v>
      </c>
      <c r="AA1325" s="45">
        <f t="shared" si="441"/>
        <v>0</v>
      </c>
      <c r="AB1325" s="45">
        <f t="shared" si="442"/>
        <v>0</v>
      </c>
      <c r="AC1325" s="45">
        <f t="shared" si="443"/>
        <v>0</v>
      </c>
      <c r="AD1325" s="45">
        <f t="shared" si="444"/>
        <v>0</v>
      </c>
      <c r="AE1325" s="45">
        <f t="shared" si="445"/>
        <v>0</v>
      </c>
      <c r="AF1325" s="45">
        <f t="shared" si="446"/>
        <v>0</v>
      </c>
      <c r="AG1325" s="45">
        <f t="shared" si="447"/>
        <v>0</v>
      </c>
      <c r="AH1325" s="45">
        <f t="shared" si="448"/>
        <v>0</v>
      </c>
      <c r="AI1325" s="45">
        <f t="shared" si="449"/>
        <v>0</v>
      </c>
      <c r="AJ1325" s="45">
        <f t="shared" si="450"/>
        <v>0</v>
      </c>
      <c r="AK1325" s="45">
        <f t="shared" si="451"/>
        <v>0</v>
      </c>
      <c r="AL1325" s="45">
        <f t="shared" si="452"/>
        <v>0</v>
      </c>
      <c r="AM1325" s="45">
        <f t="shared" si="453"/>
        <v>0</v>
      </c>
      <c r="AN1325" s="45"/>
      <c r="AO1325" s="45"/>
      <c r="AP1325" s="45"/>
      <c r="AQ1325" s="45"/>
      <c r="AR1325" s="45"/>
      <c r="AS1325" s="45"/>
      <c r="AT1325" s="45"/>
      <c r="AU1325" s="45"/>
      <c r="AV1325" s="45"/>
      <c r="AW1325" s="45"/>
      <c r="AX1325" s="45"/>
      <c r="AY1325" s="45"/>
      <c r="AZ1325" s="45"/>
      <c r="BA1325" s="45"/>
      <c r="BB1325" s="45"/>
      <c r="BC1325" s="45"/>
      <c r="BD1325" s="45"/>
      <c r="BE1325" s="45"/>
      <c r="BF1325" s="45"/>
      <c r="BG1325" s="45"/>
      <c r="BH1325" s="45"/>
      <c r="BI1325" s="45"/>
      <c r="BJ1325" s="45"/>
      <c r="BK1325" s="45"/>
    </row>
    <row r="1326" spans="1:63">
      <c r="A1326" s="43"/>
      <c r="B1326" s="43"/>
      <c r="C1326" s="101"/>
      <c r="D1326" s="101"/>
      <c r="E1326" s="101"/>
      <c r="F1326" s="102"/>
      <c r="G1326" s="103"/>
      <c r="H1326" s="102"/>
      <c r="I1326" s="102"/>
      <c r="J1326" s="102"/>
      <c r="K1326" s="102"/>
      <c r="L1326" s="102" t="e">
        <f>IF(J1326="WAT",IF(I1326="PS","Pumped Storage","Hydro"),VLOOKUP(J1326,Instructions!$E$3:$F$42,2,FALSE))</f>
        <v>#N/A</v>
      </c>
      <c r="M1326" s="104"/>
      <c r="N1326" s="104"/>
      <c r="O1326" s="105"/>
      <c r="P1326" s="45"/>
      <c r="Q1326" s="45"/>
      <c r="R1326" s="45">
        <f t="shared" si="434"/>
        <v>0</v>
      </c>
      <c r="S1326" s="45">
        <f t="shared" si="455"/>
        <v>0</v>
      </c>
      <c r="T1326" s="45">
        <f t="shared" si="455"/>
        <v>0</v>
      </c>
      <c r="U1326" s="45">
        <f t="shared" si="435"/>
        <v>0</v>
      </c>
      <c r="V1326" s="45">
        <f t="shared" si="436"/>
        <v>0</v>
      </c>
      <c r="W1326" s="45">
        <f t="shared" si="437"/>
        <v>0</v>
      </c>
      <c r="X1326" s="45">
        <f t="shared" si="438"/>
        <v>0</v>
      </c>
      <c r="Y1326" s="45">
        <f t="shared" si="439"/>
        <v>0</v>
      </c>
      <c r="Z1326" s="45">
        <f t="shared" si="440"/>
        <v>0</v>
      </c>
      <c r="AA1326" s="45">
        <f t="shared" si="441"/>
        <v>0</v>
      </c>
      <c r="AB1326" s="45">
        <f t="shared" si="442"/>
        <v>0</v>
      </c>
      <c r="AC1326" s="45">
        <f t="shared" si="443"/>
        <v>0</v>
      </c>
      <c r="AD1326" s="45">
        <f t="shared" si="444"/>
        <v>0</v>
      </c>
      <c r="AE1326" s="45">
        <f t="shared" si="445"/>
        <v>0</v>
      </c>
      <c r="AF1326" s="45">
        <f t="shared" si="446"/>
        <v>0</v>
      </c>
      <c r="AG1326" s="45">
        <f t="shared" si="447"/>
        <v>0</v>
      </c>
      <c r="AH1326" s="45">
        <f t="shared" si="448"/>
        <v>0</v>
      </c>
      <c r="AI1326" s="45">
        <f t="shared" si="449"/>
        <v>0</v>
      </c>
      <c r="AJ1326" s="45">
        <f t="shared" si="450"/>
        <v>0</v>
      </c>
      <c r="AK1326" s="45">
        <f t="shared" si="451"/>
        <v>0</v>
      </c>
      <c r="AL1326" s="45">
        <f t="shared" si="452"/>
        <v>0</v>
      </c>
      <c r="AM1326" s="45">
        <f t="shared" si="453"/>
        <v>0</v>
      </c>
      <c r="AN1326" s="45"/>
      <c r="AO1326" s="45"/>
      <c r="AP1326" s="45"/>
      <c r="AQ1326" s="45"/>
      <c r="AR1326" s="45"/>
      <c r="AS1326" s="45"/>
      <c r="AT1326" s="45"/>
      <c r="AU1326" s="45"/>
      <c r="AV1326" s="45"/>
      <c r="AW1326" s="45"/>
      <c r="AX1326" s="45"/>
      <c r="AY1326" s="45"/>
      <c r="AZ1326" s="45"/>
      <c r="BA1326" s="45"/>
      <c r="BB1326" s="45"/>
      <c r="BC1326" s="45"/>
      <c r="BD1326" s="45"/>
      <c r="BE1326" s="45"/>
      <c r="BF1326" s="45"/>
      <c r="BG1326" s="45"/>
      <c r="BH1326" s="45"/>
      <c r="BI1326" s="45"/>
      <c r="BJ1326" s="45"/>
      <c r="BK1326" s="45"/>
    </row>
    <row r="1327" spans="1:63">
      <c r="A1327" s="43"/>
      <c r="B1327" s="43"/>
      <c r="C1327" s="101"/>
      <c r="D1327" s="101"/>
      <c r="E1327" s="101"/>
      <c r="F1327" s="102"/>
      <c r="G1327" s="103"/>
      <c r="H1327" s="102"/>
      <c r="I1327" s="102"/>
      <c r="J1327" s="102"/>
      <c r="K1327" s="102"/>
      <c r="L1327" s="102" t="e">
        <f>IF(J1327="WAT",IF(I1327="PS","Pumped Storage","Hydro"),VLOOKUP(J1327,Instructions!$E$3:$F$42,2,FALSE))</f>
        <v>#N/A</v>
      </c>
      <c r="M1327" s="104"/>
      <c r="N1327" s="104"/>
      <c r="O1327" s="105"/>
      <c r="P1327" s="45"/>
      <c r="Q1327" s="45"/>
      <c r="R1327" s="45">
        <f t="shared" si="434"/>
        <v>0</v>
      </c>
      <c r="S1327" s="45">
        <f t="shared" si="455"/>
        <v>0</v>
      </c>
      <c r="T1327" s="45">
        <f t="shared" si="455"/>
        <v>0</v>
      </c>
      <c r="U1327" s="45">
        <f t="shared" si="435"/>
        <v>0</v>
      </c>
      <c r="V1327" s="45">
        <f t="shared" si="436"/>
        <v>0</v>
      </c>
      <c r="W1327" s="45">
        <f t="shared" si="437"/>
        <v>0</v>
      </c>
      <c r="X1327" s="45">
        <f t="shared" si="438"/>
        <v>0</v>
      </c>
      <c r="Y1327" s="45">
        <f t="shared" si="439"/>
        <v>0</v>
      </c>
      <c r="Z1327" s="45">
        <f t="shared" si="440"/>
        <v>0</v>
      </c>
      <c r="AA1327" s="45">
        <f t="shared" si="441"/>
        <v>0</v>
      </c>
      <c r="AB1327" s="45">
        <f t="shared" si="442"/>
        <v>0</v>
      </c>
      <c r="AC1327" s="45">
        <f t="shared" si="443"/>
        <v>0</v>
      </c>
      <c r="AD1327" s="45">
        <f t="shared" si="444"/>
        <v>0</v>
      </c>
      <c r="AE1327" s="45">
        <f t="shared" si="445"/>
        <v>0</v>
      </c>
      <c r="AF1327" s="45">
        <f t="shared" si="446"/>
        <v>0</v>
      </c>
      <c r="AG1327" s="45">
        <f t="shared" si="447"/>
        <v>0</v>
      </c>
      <c r="AH1327" s="45">
        <f t="shared" si="448"/>
        <v>0</v>
      </c>
      <c r="AI1327" s="45">
        <f t="shared" si="449"/>
        <v>0</v>
      </c>
      <c r="AJ1327" s="45">
        <f t="shared" si="450"/>
        <v>0</v>
      </c>
      <c r="AK1327" s="45">
        <f t="shared" si="451"/>
        <v>0</v>
      </c>
      <c r="AL1327" s="45">
        <f t="shared" si="452"/>
        <v>0</v>
      </c>
      <c r="AM1327" s="45">
        <f t="shared" si="453"/>
        <v>0</v>
      </c>
      <c r="AN1327" s="45"/>
      <c r="AO1327" s="45"/>
      <c r="AP1327" s="45"/>
      <c r="AQ1327" s="45"/>
      <c r="AR1327" s="45"/>
      <c r="AS1327" s="45"/>
      <c r="AT1327" s="45"/>
      <c r="AU1327" s="45"/>
      <c r="AV1327" s="45"/>
      <c r="AW1327" s="45"/>
      <c r="AX1327" s="45"/>
      <c r="AY1327" s="45"/>
      <c r="AZ1327" s="45"/>
      <c r="BA1327" s="45"/>
      <c r="BB1327" s="45"/>
      <c r="BC1327" s="45"/>
      <c r="BD1327" s="45"/>
      <c r="BE1327" s="45"/>
      <c r="BF1327" s="45"/>
      <c r="BG1327" s="45"/>
      <c r="BH1327" s="45"/>
      <c r="BI1327" s="45"/>
      <c r="BJ1327" s="45"/>
      <c r="BK1327" s="45"/>
    </row>
    <row r="1328" spans="1:63">
      <c r="A1328" s="43"/>
      <c r="B1328" s="43"/>
      <c r="C1328" s="101"/>
      <c r="D1328" s="101"/>
      <c r="E1328" s="101"/>
      <c r="F1328" s="102"/>
      <c r="G1328" s="103"/>
      <c r="H1328" s="102"/>
      <c r="I1328" s="102"/>
      <c r="J1328" s="102"/>
      <c r="K1328" s="102"/>
      <c r="L1328" s="102" t="e">
        <f>IF(J1328="WAT",IF(I1328="PS","Pumped Storage","Hydro"),VLOOKUP(J1328,Instructions!$E$3:$F$42,2,FALSE))</f>
        <v>#N/A</v>
      </c>
      <c r="M1328" s="104"/>
      <c r="N1328" s="104"/>
      <c r="O1328" s="105"/>
      <c r="P1328" s="45"/>
      <c r="Q1328" s="45"/>
      <c r="R1328" s="45">
        <f t="shared" si="434"/>
        <v>0</v>
      </c>
      <c r="S1328" s="45">
        <f t="shared" si="455"/>
        <v>0</v>
      </c>
      <c r="T1328" s="45">
        <f t="shared" si="455"/>
        <v>0</v>
      </c>
      <c r="U1328" s="45">
        <f t="shared" si="435"/>
        <v>0</v>
      </c>
      <c r="V1328" s="45">
        <f t="shared" si="436"/>
        <v>0</v>
      </c>
      <c r="W1328" s="45">
        <f t="shared" si="437"/>
        <v>0</v>
      </c>
      <c r="X1328" s="45">
        <f t="shared" si="438"/>
        <v>0</v>
      </c>
      <c r="Y1328" s="45">
        <f t="shared" si="439"/>
        <v>0</v>
      </c>
      <c r="Z1328" s="45">
        <f t="shared" si="440"/>
        <v>0</v>
      </c>
      <c r="AA1328" s="45">
        <f t="shared" si="441"/>
        <v>0</v>
      </c>
      <c r="AB1328" s="45">
        <f t="shared" si="442"/>
        <v>0</v>
      </c>
      <c r="AC1328" s="45">
        <f t="shared" si="443"/>
        <v>0</v>
      </c>
      <c r="AD1328" s="45">
        <f t="shared" si="444"/>
        <v>0</v>
      </c>
      <c r="AE1328" s="45">
        <f t="shared" si="445"/>
        <v>0</v>
      </c>
      <c r="AF1328" s="45">
        <f t="shared" si="446"/>
        <v>0</v>
      </c>
      <c r="AG1328" s="45">
        <f t="shared" si="447"/>
        <v>0</v>
      </c>
      <c r="AH1328" s="45">
        <f t="shared" si="448"/>
        <v>0</v>
      </c>
      <c r="AI1328" s="45">
        <f t="shared" si="449"/>
        <v>0</v>
      </c>
      <c r="AJ1328" s="45">
        <f t="shared" si="450"/>
        <v>0</v>
      </c>
      <c r="AK1328" s="45">
        <f t="shared" si="451"/>
        <v>0</v>
      </c>
      <c r="AL1328" s="45">
        <f t="shared" si="452"/>
        <v>0</v>
      </c>
      <c r="AM1328" s="45">
        <f t="shared" si="453"/>
        <v>0</v>
      </c>
      <c r="AN1328" s="45"/>
      <c r="AO1328" s="45"/>
      <c r="AP1328" s="45"/>
      <c r="AQ1328" s="45"/>
      <c r="AR1328" s="45"/>
      <c r="AS1328" s="45"/>
      <c r="AT1328" s="45"/>
      <c r="AU1328" s="45"/>
      <c r="AV1328" s="45"/>
      <c r="AW1328" s="45"/>
      <c r="AX1328" s="45"/>
      <c r="AY1328" s="45"/>
      <c r="AZ1328" s="45"/>
      <c r="BA1328" s="45"/>
      <c r="BB1328" s="45"/>
      <c r="BC1328" s="45"/>
      <c r="BD1328" s="45"/>
      <c r="BE1328" s="45"/>
      <c r="BF1328" s="45"/>
      <c r="BG1328" s="45"/>
      <c r="BH1328" s="45"/>
      <c r="BI1328" s="45"/>
      <c r="BJ1328" s="45"/>
      <c r="BK1328" s="45"/>
    </row>
    <row r="1329" spans="1:63">
      <c r="A1329" s="43"/>
      <c r="B1329" s="43"/>
      <c r="C1329" s="101"/>
      <c r="D1329" s="101"/>
      <c r="E1329" s="101"/>
      <c r="F1329" s="102"/>
      <c r="G1329" s="103"/>
      <c r="H1329" s="102"/>
      <c r="I1329" s="102"/>
      <c r="J1329" s="102"/>
      <c r="K1329" s="102"/>
      <c r="L1329" s="102" t="e">
        <f>IF(J1329="WAT",IF(I1329="PS","Pumped Storage","Hydro"),VLOOKUP(J1329,Instructions!$E$3:$F$42,2,FALSE))</f>
        <v>#N/A</v>
      </c>
      <c r="M1329" s="104"/>
      <c r="N1329" s="104"/>
      <c r="O1329" s="105"/>
      <c r="P1329" s="45"/>
      <c r="Q1329" s="45"/>
      <c r="R1329" s="45">
        <f t="shared" si="434"/>
        <v>0</v>
      </c>
      <c r="S1329" s="45">
        <f t="shared" si="455"/>
        <v>0</v>
      </c>
      <c r="T1329" s="45">
        <f t="shared" si="455"/>
        <v>0</v>
      </c>
      <c r="U1329" s="45">
        <f t="shared" si="435"/>
        <v>0</v>
      </c>
      <c r="V1329" s="45">
        <f t="shared" si="436"/>
        <v>0</v>
      </c>
      <c r="W1329" s="45">
        <f t="shared" si="437"/>
        <v>0</v>
      </c>
      <c r="X1329" s="45">
        <f t="shared" si="438"/>
        <v>0</v>
      </c>
      <c r="Y1329" s="45">
        <f t="shared" si="439"/>
        <v>0</v>
      </c>
      <c r="Z1329" s="45">
        <f t="shared" si="440"/>
        <v>0</v>
      </c>
      <c r="AA1329" s="45">
        <f t="shared" si="441"/>
        <v>0</v>
      </c>
      <c r="AB1329" s="45">
        <f t="shared" si="442"/>
        <v>0</v>
      </c>
      <c r="AC1329" s="45">
        <f t="shared" si="443"/>
        <v>0</v>
      </c>
      <c r="AD1329" s="45">
        <f t="shared" si="444"/>
        <v>0</v>
      </c>
      <c r="AE1329" s="45">
        <f t="shared" si="445"/>
        <v>0</v>
      </c>
      <c r="AF1329" s="45">
        <f t="shared" si="446"/>
        <v>0</v>
      </c>
      <c r="AG1329" s="45">
        <f t="shared" si="447"/>
        <v>0</v>
      </c>
      <c r="AH1329" s="45">
        <f t="shared" si="448"/>
        <v>0</v>
      </c>
      <c r="AI1329" s="45">
        <f t="shared" si="449"/>
        <v>0</v>
      </c>
      <c r="AJ1329" s="45">
        <f t="shared" si="450"/>
        <v>0</v>
      </c>
      <c r="AK1329" s="45">
        <f t="shared" si="451"/>
        <v>0</v>
      </c>
      <c r="AL1329" s="45">
        <f t="shared" si="452"/>
        <v>0</v>
      </c>
      <c r="AM1329" s="45">
        <f t="shared" si="453"/>
        <v>0</v>
      </c>
      <c r="AN1329" s="45"/>
      <c r="AO1329" s="45"/>
      <c r="AP1329" s="45"/>
      <c r="AQ1329" s="45"/>
      <c r="AR1329" s="45"/>
      <c r="AS1329" s="45"/>
      <c r="AT1329" s="45"/>
      <c r="AU1329" s="45"/>
      <c r="AV1329" s="45"/>
      <c r="AW1329" s="45"/>
      <c r="AX1329" s="45"/>
      <c r="AY1329" s="45"/>
      <c r="AZ1329" s="45"/>
      <c r="BA1329" s="45"/>
      <c r="BB1329" s="45"/>
      <c r="BC1329" s="45"/>
      <c r="BD1329" s="45"/>
      <c r="BE1329" s="45"/>
      <c r="BF1329" s="45"/>
      <c r="BG1329" s="45"/>
      <c r="BH1329" s="45"/>
      <c r="BI1329" s="45"/>
      <c r="BJ1329" s="45"/>
      <c r="BK1329" s="45"/>
    </row>
    <row r="1330" spans="1:63">
      <c r="A1330" s="43"/>
      <c r="B1330" s="43"/>
      <c r="C1330" s="101"/>
      <c r="D1330" s="101"/>
      <c r="E1330" s="101"/>
      <c r="F1330" s="102"/>
      <c r="G1330" s="103"/>
      <c r="H1330" s="102"/>
      <c r="I1330" s="102"/>
      <c r="J1330" s="102"/>
      <c r="K1330" s="102"/>
      <c r="L1330" s="102" t="e">
        <f>IF(J1330="WAT",IF(I1330="PS","Pumped Storage","Hydro"),VLOOKUP(J1330,Instructions!$E$3:$F$42,2,FALSE))</f>
        <v>#N/A</v>
      </c>
      <c r="M1330" s="104"/>
      <c r="N1330" s="104"/>
      <c r="O1330" s="105"/>
      <c r="P1330" s="45"/>
      <c r="Q1330" s="45"/>
      <c r="R1330" s="45">
        <f t="shared" si="434"/>
        <v>0</v>
      </c>
      <c r="S1330" s="45">
        <f t="shared" si="455"/>
        <v>0</v>
      </c>
      <c r="T1330" s="45">
        <f t="shared" si="455"/>
        <v>0</v>
      </c>
      <c r="U1330" s="45">
        <f t="shared" si="435"/>
        <v>0</v>
      </c>
      <c r="V1330" s="45">
        <f t="shared" si="436"/>
        <v>0</v>
      </c>
      <c r="W1330" s="45">
        <f t="shared" si="437"/>
        <v>0</v>
      </c>
      <c r="X1330" s="45">
        <f t="shared" si="438"/>
        <v>0</v>
      </c>
      <c r="Y1330" s="45">
        <f t="shared" si="439"/>
        <v>0</v>
      </c>
      <c r="Z1330" s="45">
        <f t="shared" si="440"/>
        <v>0</v>
      </c>
      <c r="AA1330" s="45">
        <f t="shared" si="441"/>
        <v>0</v>
      </c>
      <c r="AB1330" s="45">
        <f t="shared" si="442"/>
        <v>0</v>
      </c>
      <c r="AC1330" s="45">
        <f t="shared" si="443"/>
        <v>0</v>
      </c>
      <c r="AD1330" s="45">
        <f t="shared" si="444"/>
        <v>0</v>
      </c>
      <c r="AE1330" s="45">
        <f t="shared" si="445"/>
        <v>0</v>
      </c>
      <c r="AF1330" s="45">
        <f t="shared" si="446"/>
        <v>0</v>
      </c>
      <c r="AG1330" s="45">
        <f t="shared" si="447"/>
        <v>0</v>
      </c>
      <c r="AH1330" s="45">
        <f t="shared" si="448"/>
        <v>0</v>
      </c>
      <c r="AI1330" s="45">
        <f t="shared" si="449"/>
        <v>0</v>
      </c>
      <c r="AJ1330" s="45">
        <f t="shared" si="450"/>
        <v>0</v>
      </c>
      <c r="AK1330" s="45">
        <f t="shared" si="451"/>
        <v>0</v>
      </c>
      <c r="AL1330" s="45">
        <f t="shared" si="452"/>
        <v>0</v>
      </c>
      <c r="AM1330" s="45">
        <f t="shared" si="453"/>
        <v>0</v>
      </c>
      <c r="AN1330" s="45"/>
      <c r="AO1330" s="45"/>
      <c r="AP1330" s="45"/>
      <c r="AQ1330" s="45"/>
      <c r="AR1330" s="45"/>
      <c r="AS1330" s="45"/>
      <c r="AT1330" s="45"/>
      <c r="AU1330" s="45"/>
      <c r="AV1330" s="45"/>
      <c r="AW1330" s="45"/>
      <c r="AX1330" s="45"/>
      <c r="AY1330" s="45"/>
      <c r="AZ1330" s="45"/>
      <c r="BA1330" s="45"/>
      <c r="BB1330" s="45"/>
      <c r="BC1330" s="45"/>
      <c r="BD1330" s="45"/>
      <c r="BE1330" s="45"/>
      <c r="BF1330" s="45"/>
      <c r="BG1330" s="45"/>
      <c r="BH1330" s="45"/>
      <c r="BI1330" s="45"/>
      <c r="BJ1330" s="45"/>
      <c r="BK1330" s="45"/>
    </row>
    <row r="1331" spans="1:63">
      <c r="A1331" s="43"/>
      <c r="B1331" s="43"/>
      <c r="C1331" s="101"/>
      <c r="D1331" s="101"/>
      <c r="E1331" s="101"/>
      <c r="F1331" s="102"/>
      <c r="G1331" s="103"/>
      <c r="H1331" s="102"/>
      <c r="I1331" s="102"/>
      <c r="J1331" s="102"/>
      <c r="K1331" s="102"/>
      <c r="L1331" s="102" t="e">
        <f>IF(J1331="WAT",IF(I1331="PS","Pumped Storage","Hydro"),VLOOKUP(J1331,Instructions!$E$3:$F$42,2,FALSE))</f>
        <v>#N/A</v>
      </c>
      <c r="M1331" s="104"/>
      <c r="N1331" s="104"/>
      <c r="O1331" s="105"/>
      <c r="P1331" s="45"/>
      <c r="Q1331" s="45"/>
      <c r="R1331" s="45">
        <f t="shared" si="434"/>
        <v>0</v>
      </c>
      <c r="S1331" s="45">
        <f t="shared" si="455"/>
        <v>0</v>
      </c>
      <c r="T1331" s="45">
        <f t="shared" si="455"/>
        <v>0</v>
      </c>
      <c r="U1331" s="45">
        <f t="shared" si="435"/>
        <v>0</v>
      </c>
      <c r="V1331" s="45">
        <f t="shared" si="436"/>
        <v>0</v>
      </c>
      <c r="W1331" s="45">
        <f t="shared" si="437"/>
        <v>0</v>
      </c>
      <c r="X1331" s="45">
        <f t="shared" si="438"/>
        <v>0</v>
      </c>
      <c r="Y1331" s="45">
        <f t="shared" si="439"/>
        <v>0</v>
      </c>
      <c r="Z1331" s="45">
        <f t="shared" si="440"/>
        <v>0</v>
      </c>
      <c r="AA1331" s="45">
        <f t="shared" si="441"/>
        <v>0</v>
      </c>
      <c r="AB1331" s="45">
        <f t="shared" si="442"/>
        <v>0</v>
      </c>
      <c r="AC1331" s="45">
        <f t="shared" si="443"/>
        <v>0</v>
      </c>
      <c r="AD1331" s="45">
        <f t="shared" si="444"/>
        <v>0</v>
      </c>
      <c r="AE1331" s="45">
        <f t="shared" si="445"/>
        <v>0</v>
      </c>
      <c r="AF1331" s="45">
        <f t="shared" si="446"/>
        <v>0</v>
      </c>
      <c r="AG1331" s="45">
        <f t="shared" si="447"/>
        <v>0</v>
      </c>
      <c r="AH1331" s="45">
        <f t="shared" si="448"/>
        <v>0</v>
      </c>
      <c r="AI1331" s="45">
        <f t="shared" si="449"/>
        <v>0</v>
      </c>
      <c r="AJ1331" s="45">
        <f t="shared" si="450"/>
        <v>0</v>
      </c>
      <c r="AK1331" s="45">
        <f t="shared" si="451"/>
        <v>0</v>
      </c>
      <c r="AL1331" s="45">
        <f t="shared" si="452"/>
        <v>0</v>
      </c>
      <c r="AM1331" s="45">
        <f t="shared" si="453"/>
        <v>0</v>
      </c>
      <c r="AN1331" s="45"/>
      <c r="AO1331" s="45"/>
      <c r="AP1331" s="45"/>
      <c r="AQ1331" s="45"/>
      <c r="AR1331" s="45"/>
      <c r="AS1331" s="45"/>
      <c r="AT1331" s="45"/>
      <c r="AU1331" s="45"/>
      <c r="AV1331" s="45"/>
      <c r="AW1331" s="45"/>
      <c r="AX1331" s="45"/>
      <c r="AY1331" s="45"/>
      <c r="AZ1331" s="45"/>
      <c r="BA1331" s="45"/>
      <c r="BB1331" s="45"/>
      <c r="BC1331" s="45"/>
      <c r="BD1331" s="45"/>
      <c r="BE1331" s="45"/>
      <c r="BF1331" s="45"/>
      <c r="BG1331" s="45"/>
      <c r="BH1331" s="45"/>
      <c r="BI1331" s="45"/>
      <c r="BJ1331" s="45"/>
      <c r="BK1331" s="45"/>
    </row>
    <row r="1332" spans="1:63">
      <c r="A1332" s="43"/>
      <c r="B1332" s="43"/>
      <c r="C1332" s="101"/>
      <c r="D1332" s="101"/>
      <c r="E1332" s="101"/>
      <c r="F1332" s="102"/>
      <c r="G1332" s="103"/>
      <c r="H1332" s="102"/>
      <c r="I1332" s="102"/>
      <c r="J1332" s="102"/>
      <c r="K1332" s="102"/>
      <c r="L1332" s="102" t="e">
        <f>IF(J1332="WAT",IF(I1332="PS","Pumped Storage","Hydro"),VLOOKUP(J1332,Instructions!$E$3:$F$42,2,FALSE))</f>
        <v>#N/A</v>
      </c>
      <c r="M1332" s="104"/>
      <c r="N1332" s="104"/>
      <c r="O1332" s="105"/>
      <c r="P1332" s="45"/>
      <c r="Q1332" s="45"/>
      <c r="R1332" s="45">
        <f t="shared" si="434"/>
        <v>0</v>
      </c>
      <c r="S1332" s="45">
        <f t="shared" si="455"/>
        <v>0</v>
      </c>
      <c r="T1332" s="45">
        <f t="shared" si="455"/>
        <v>0</v>
      </c>
      <c r="U1332" s="45">
        <f t="shared" si="435"/>
        <v>0</v>
      </c>
      <c r="V1332" s="45">
        <f t="shared" si="436"/>
        <v>0</v>
      </c>
      <c r="W1332" s="45">
        <f t="shared" si="437"/>
        <v>0</v>
      </c>
      <c r="X1332" s="45">
        <f t="shared" si="438"/>
        <v>0</v>
      </c>
      <c r="Y1332" s="45">
        <f t="shared" si="439"/>
        <v>0</v>
      </c>
      <c r="Z1332" s="45">
        <f t="shared" si="440"/>
        <v>0</v>
      </c>
      <c r="AA1332" s="45">
        <f t="shared" si="441"/>
        <v>0</v>
      </c>
      <c r="AB1332" s="45">
        <f t="shared" si="442"/>
        <v>0</v>
      </c>
      <c r="AC1332" s="45">
        <f t="shared" si="443"/>
        <v>0</v>
      </c>
      <c r="AD1332" s="45">
        <f t="shared" si="444"/>
        <v>0</v>
      </c>
      <c r="AE1332" s="45">
        <f t="shared" si="445"/>
        <v>0</v>
      </c>
      <c r="AF1332" s="45">
        <f t="shared" si="446"/>
        <v>0</v>
      </c>
      <c r="AG1332" s="45">
        <f t="shared" si="447"/>
        <v>0</v>
      </c>
      <c r="AH1332" s="45">
        <f t="shared" si="448"/>
        <v>0</v>
      </c>
      <c r="AI1332" s="45">
        <f t="shared" si="449"/>
        <v>0</v>
      </c>
      <c r="AJ1332" s="45">
        <f t="shared" si="450"/>
        <v>0</v>
      </c>
      <c r="AK1332" s="45">
        <f t="shared" si="451"/>
        <v>0</v>
      </c>
      <c r="AL1332" s="45">
        <f t="shared" si="452"/>
        <v>0</v>
      </c>
      <c r="AM1332" s="45">
        <f t="shared" si="453"/>
        <v>0</v>
      </c>
      <c r="AN1332" s="45"/>
      <c r="AO1332" s="45"/>
      <c r="AP1332" s="45"/>
      <c r="AQ1332" s="45"/>
      <c r="AR1332" s="45"/>
      <c r="AS1332" s="45"/>
      <c r="AT1332" s="45"/>
      <c r="AU1332" s="45"/>
      <c r="AV1332" s="45"/>
      <c r="AW1332" s="45"/>
      <c r="AX1332" s="45"/>
      <c r="AY1332" s="45"/>
      <c r="AZ1332" s="45"/>
      <c r="BA1332" s="45"/>
      <c r="BB1332" s="45"/>
      <c r="BC1332" s="45"/>
      <c r="BD1332" s="45"/>
      <c r="BE1332" s="45"/>
      <c r="BF1332" s="45"/>
      <c r="BG1332" s="45"/>
      <c r="BH1332" s="45"/>
      <c r="BI1332" s="45"/>
      <c r="BJ1332" s="45"/>
      <c r="BK1332" s="45"/>
    </row>
    <row r="1333" spans="1:63">
      <c r="A1333" s="43"/>
      <c r="B1333" s="43"/>
      <c r="C1333" s="101"/>
      <c r="D1333" s="101"/>
      <c r="E1333" s="101"/>
      <c r="F1333" s="102"/>
      <c r="G1333" s="103"/>
      <c r="H1333" s="102"/>
      <c r="I1333" s="102"/>
      <c r="J1333" s="102"/>
      <c r="K1333" s="102"/>
      <c r="L1333" s="102" t="e">
        <f>IF(J1333="WAT",IF(I1333="PS","Pumped Storage","Hydro"),VLOOKUP(J1333,Instructions!$E$3:$F$42,2,FALSE))</f>
        <v>#N/A</v>
      </c>
      <c r="M1333" s="104"/>
      <c r="N1333" s="104"/>
      <c r="O1333" s="105"/>
      <c r="P1333" s="45"/>
      <c r="Q1333" s="45"/>
      <c r="R1333" s="45">
        <f t="shared" si="434"/>
        <v>0</v>
      </c>
      <c r="S1333" s="45">
        <f t="shared" si="455"/>
        <v>0</v>
      </c>
      <c r="T1333" s="45">
        <f t="shared" si="455"/>
        <v>0</v>
      </c>
      <c r="U1333" s="45">
        <f t="shared" si="435"/>
        <v>0</v>
      </c>
      <c r="V1333" s="45">
        <f t="shared" si="436"/>
        <v>0</v>
      </c>
      <c r="W1333" s="45">
        <f t="shared" si="437"/>
        <v>0</v>
      </c>
      <c r="X1333" s="45">
        <f t="shared" si="438"/>
        <v>0</v>
      </c>
      <c r="Y1333" s="45">
        <f t="shared" si="439"/>
        <v>0</v>
      </c>
      <c r="Z1333" s="45">
        <f t="shared" si="440"/>
        <v>0</v>
      </c>
      <c r="AA1333" s="45">
        <f t="shared" si="441"/>
        <v>0</v>
      </c>
      <c r="AB1333" s="45">
        <f t="shared" si="442"/>
        <v>0</v>
      </c>
      <c r="AC1333" s="45">
        <f t="shared" si="443"/>
        <v>0</v>
      </c>
      <c r="AD1333" s="45">
        <f t="shared" si="444"/>
        <v>0</v>
      </c>
      <c r="AE1333" s="45">
        <f t="shared" si="445"/>
        <v>0</v>
      </c>
      <c r="AF1333" s="45">
        <f t="shared" si="446"/>
        <v>0</v>
      </c>
      <c r="AG1333" s="45">
        <f t="shared" si="447"/>
        <v>0</v>
      </c>
      <c r="AH1333" s="45">
        <f t="shared" si="448"/>
        <v>0</v>
      </c>
      <c r="AI1333" s="45">
        <f t="shared" si="449"/>
        <v>0</v>
      </c>
      <c r="AJ1333" s="45">
        <f t="shared" si="450"/>
        <v>0</v>
      </c>
      <c r="AK1333" s="45">
        <f t="shared" si="451"/>
        <v>0</v>
      </c>
      <c r="AL1333" s="45">
        <f t="shared" si="452"/>
        <v>0</v>
      </c>
      <c r="AM1333" s="45">
        <f t="shared" si="453"/>
        <v>0</v>
      </c>
      <c r="AN1333" s="45"/>
      <c r="AO1333" s="45"/>
      <c r="AP1333" s="45"/>
      <c r="AQ1333" s="45"/>
      <c r="AR1333" s="45"/>
      <c r="AS1333" s="45"/>
      <c r="AT1333" s="45"/>
      <c r="AU1333" s="45"/>
      <c r="AV1333" s="45"/>
      <c r="AW1333" s="45"/>
      <c r="AX1333" s="45"/>
      <c r="AY1333" s="45"/>
      <c r="AZ1333" s="45"/>
      <c r="BA1333" s="45"/>
      <c r="BB1333" s="45"/>
      <c r="BC1333" s="45"/>
      <c r="BD1333" s="45"/>
      <c r="BE1333" s="45"/>
      <c r="BF1333" s="45"/>
      <c r="BG1333" s="45"/>
      <c r="BH1333" s="45"/>
      <c r="BI1333" s="45"/>
      <c r="BJ1333" s="45"/>
      <c r="BK1333" s="45"/>
    </row>
    <row r="1334" spans="1:63">
      <c r="A1334" s="43"/>
      <c r="B1334" s="43"/>
      <c r="C1334" s="101"/>
      <c r="D1334" s="101"/>
      <c r="E1334" s="101"/>
      <c r="F1334" s="102"/>
      <c r="G1334" s="103"/>
      <c r="H1334" s="102"/>
      <c r="I1334" s="102"/>
      <c r="J1334" s="102"/>
      <c r="K1334" s="102"/>
      <c r="L1334" s="102" t="e">
        <f>IF(J1334="WAT",IF(I1334="PS","Pumped Storage","Hydro"),VLOOKUP(J1334,Instructions!$E$3:$F$42,2,FALSE))</f>
        <v>#N/A</v>
      </c>
      <c r="M1334" s="104"/>
      <c r="N1334" s="104"/>
      <c r="O1334" s="105"/>
      <c r="P1334" s="45"/>
      <c r="Q1334" s="45"/>
      <c r="R1334" s="45">
        <f t="shared" si="434"/>
        <v>0</v>
      </c>
      <c r="S1334" s="45">
        <f t="shared" si="455"/>
        <v>0</v>
      </c>
      <c r="T1334" s="45">
        <f t="shared" si="455"/>
        <v>0</v>
      </c>
      <c r="U1334" s="45">
        <f t="shared" si="435"/>
        <v>0</v>
      </c>
      <c r="V1334" s="45">
        <f t="shared" si="436"/>
        <v>0</v>
      </c>
      <c r="W1334" s="45">
        <f t="shared" si="437"/>
        <v>0</v>
      </c>
      <c r="X1334" s="45">
        <f t="shared" si="438"/>
        <v>0</v>
      </c>
      <c r="Y1334" s="45">
        <f t="shared" si="439"/>
        <v>0</v>
      </c>
      <c r="Z1334" s="45">
        <f t="shared" si="440"/>
        <v>0</v>
      </c>
      <c r="AA1334" s="45">
        <f t="shared" si="441"/>
        <v>0</v>
      </c>
      <c r="AB1334" s="45">
        <f t="shared" si="442"/>
        <v>0</v>
      </c>
      <c r="AC1334" s="45">
        <f t="shared" si="443"/>
        <v>0</v>
      </c>
      <c r="AD1334" s="45">
        <f t="shared" si="444"/>
        <v>0</v>
      </c>
      <c r="AE1334" s="45">
        <f t="shared" si="445"/>
        <v>0</v>
      </c>
      <c r="AF1334" s="45">
        <f t="shared" si="446"/>
        <v>0</v>
      </c>
      <c r="AG1334" s="45">
        <f t="shared" si="447"/>
        <v>0</v>
      </c>
      <c r="AH1334" s="45">
        <f t="shared" si="448"/>
        <v>0</v>
      </c>
      <c r="AI1334" s="45">
        <f t="shared" si="449"/>
        <v>0</v>
      </c>
      <c r="AJ1334" s="45">
        <f t="shared" si="450"/>
        <v>0</v>
      </c>
      <c r="AK1334" s="45">
        <f t="shared" si="451"/>
        <v>0</v>
      </c>
      <c r="AL1334" s="45">
        <f t="shared" si="452"/>
        <v>0</v>
      </c>
      <c r="AM1334" s="45">
        <f t="shared" si="453"/>
        <v>0</v>
      </c>
      <c r="AN1334" s="45"/>
      <c r="AO1334" s="45"/>
      <c r="AP1334" s="45"/>
      <c r="AQ1334" s="45"/>
      <c r="AR1334" s="45"/>
      <c r="AS1334" s="45"/>
      <c r="AT1334" s="45"/>
      <c r="AU1334" s="45"/>
      <c r="AV1334" s="45"/>
      <c r="AW1334" s="45"/>
      <c r="AX1334" s="45"/>
      <c r="AY1334" s="45"/>
      <c r="AZ1334" s="45"/>
      <c r="BA1334" s="45"/>
      <c r="BB1334" s="45"/>
      <c r="BC1334" s="45"/>
      <c r="BD1334" s="45"/>
      <c r="BE1334" s="45"/>
      <c r="BF1334" s="45"/>
      <c r="BG1334" s="45"/>
      <c r="BH1334" s="45"/>
      <c r="BI1334" s="45"/>
      <c r="BJ1334" s="45"/>
      <c r="BK1334" s="45"/>
    </row>
    <row r="1335" spans="1:63">
      <c r="A1335" s="43"/>
      <c r="B1335" s="43"/>
      <c r="C1335" s="101"/>
      <c r="D1335" s="101"/>
      <c r="E1335" s="101"/>
      <c r="F1335" s="102"/>
      <c r="G1335" s="103"/>
      <c r="H1335" s="102"/>
      <c r="I1335" s="102"/>
      <c r="J1335" s="102"/>
      <c r="K1335" s="102"/>
      <c r="L1335" s="102" t="e">
        <f>IF(J1335="WAT",IF(I1335="PS","Pumped Storage","Hydro"),VLOOKUP(J1335,Instructions!$E$3:$F$42,2,FALSE))</f>
        <v>#N/A</v>
      </c>
      <c r="M1335" s="104"/>
      <c r="N1335" s="104"/>
      <c r="O1335" s="105"/>
      <c r="P1335" s="45"/>
      <c r="Q1335" s="45"/>
      <c r="R1335" s="45">
        <f t="shared" si="434"/>
        <v>0</v>
      </c>
      <c r="S1335" s="45">
        <f t="shared" si="455"/>
        <v>0</v>
      </c>
      <c r="T1335" s="45">
        <f t="shared" si="455"/>
        <v>0</v>
      </c>
      <c r="U1335" s="45">
        <f t="shared" si="435"/>
        <v>0</v>
      </c>
      <c r="V1335" s="45">
        <f t="shared" si="436"/>
        <v>0</v>
      </c>
      <c r="W1335" s="45">
        <f t="shared" si="437"/>
        <v>0</v>
      </c>
      <c r="X1335" s="45">
        <f t="shared" si="438"/>
        <v>0</v>
      </c>
      <c r="Y1335" s="45">
        <f t="shared" si="439"/>
        <v>0</v>
      </c>
      <c r="Z1335" s="45">
        <f t="shared" si="440"/>
        <v>0</v>
      </c>
      <c r="AA1335" s="45">
        <f t="shared" si="441"/>
        <v>0</v>
      </c>
      <c r="AB1335" s="45">
        <f t="shared" si="442"/>
        <v>0</v>
      </c>
      <c r="AC1335" s="45">
        <f t="shared" si="443"/>
        <v>0</v>
      </c>
      <c r="AD1335" s="45">
        <f t="shared" si="444"/>
        <v>0</v>
      </c>
      <c r="AE1335" s="45">
        <f t="shared" si="445"/>
        <v>0</v>
      </c>
      <c r="AF1335" s="45">
        <f t="shared" si="446"/>
        <v>0</v>
      </c>
      <c r="AG1335" s="45">
        <f t="shared" si="447"/>
        <v>0</v>
      </c>
      <c r="AH1335" s="45">
        <f t="shared" si="448"/>
        <v>0</v>
      </c>
      <c r="AI1335" s="45">
        <f t="shared" si="449"/>
        <v>0</v>
      </c>
      <c r="AJ1335" s="45">
        <f t="shared" si="450"/>
        <v>0</v>
      </c>
      <c r="AK1335" s="45">
        <f t="shared" si="451"/>
        <v>0</v>
      </c>
      <c r="AL1335" s="45">
        <f t="shared" si="452"/>
        <v>0</v>
      </c>
      <c r="AM1335" s="45">
        <f t="shared" si="453"/>
        <v>0</v>
      </c>
      <c r="AN1335" s="45"/>
      <c r="AO1335" s="45"/>
      <c r="AP1335" s="45"/>
      <c r="AQ1335" s="45"/>
      <c r="AR1335" s="45"/>
      <c r="AS1335" s="45"/>
      <c r="AT1335" s="45"/>
      <c r="AU1335" s="45"/>
      <c r="AV1335" s="45"/>
      <c r="AW1335" s="45"/>
      <c r="AX1335" s="45"/>
      <c r="AY1335" s="45"/>
      <c r="AZ1335" s="45"/>
      <c r="BA1335" s="45"/>
      <c r="BB1335" s="45"/>
      <c r="BC1335" s="45"/>
      <c r="BD1335" s="45"/>
      <c r="BE1335" s="45"/>
      <c r="BF1335" s="45"/>
      <c r="BG1335" s="45"/>
      <c r="BH1335" s="45"/>
      <c r="BI1335" s="45"/>
      <c r="BJ1335" s="45"/>
      <c r="BK1335" s="45"/>
    </row>
    <row r="1336" spans="1:63">
      <c r="A1336" s="43"/>
      <c r="B1336" s="43"/>
      <c r="C1336" s="101"/>
      <c r="D1336" s="101"/>
      <c r="E1336" s="101"/>
      <c r="F1336" s="102"/>
      <c r="G1336" s="103"/>
      <c r="H1336" s="102"/>
      <c r="I1336" s="102"/>
      <c r="J1336" s="102"/>
      <c r="K1336" s="102"/>
      <c r="L1336" s="102" t="e">
        <f>IF(J1336="WAT",IF(I1336="PS","Pumped Storage","Hydro"),VLOOKUP(J1336,Instructions!$E$3:$F$42,2,FALSE))</f>
        <v>#N/A</v>
      </c>
      <c r="M1336" s="104"/>
      <c r="N1336" s="104"/>
      <c r="O1336" s="105"/>
      <c r="P1336" s="45"/>
      <c r="Q1336" s="45"/>
      <c r="R1336" s="45">
        <f t="shared" si="434"/>
        <v>0</v>
      </c>
      <c r="S1336" s="45">
        <f t="shared" si="455"/>
        <v>0</v>
      </c>
      <c r="T1336" s="45">
        <f t="shared" si="455"/>
        <v>0</v>
      </c>
      <c r="U1336" s="45">
        <f t="shared" si="435"/>
        <v>0</v>
      </c>
      <c r="V1336" s="45">
        <f t="shared" si="436"/>
        <v>0</v>
      </c>
      <c r="W1336" s="45">
        <f t="shared" si="437"/>
        <v>0</v>
      </c>
      <c r="X1336" s="45">
        <f t="shared" si="438"/>
        <v>0</v>
      </c>
      <c r="Y1336" s="45">
        <f t="shared" si="439"/>
        <v>0</v>
      </c>
      <c r="Z1336" s="45">
        <f t="shared" si="440"/>
        <v>0</v>
      </c>
      <c r="AA1336" s="45">
        <f t="shared" si="441"/>
        <v>0</v>
      </c>
      <c r="AB1336" s="45">
        <f t="shared" si="442"/>
        <v>0</v>
      </c>
      <c r="AC1336" s="45">
        <f t="shared" si="443"/>
        <v>0</v>
      </c>
      <c r="AD1336" s="45">
        <f t="shared" si="444"/>
        <v>0</v>
      </c>
      <c r="AE1336" s="45">
        <f t="shared" si="445"/>
        <v>0</v>
      </c>
      <c r="AF1336" s="45">
        <f t="shared" si="446"/>
        <v>0</v>
      </c>
      <c r="AG1336" s="45">
        <f t="shared" si="447"/>
        <v>0</v>
      </c>
      <c r="AH1336" s="45">
        <f t="shared" si="448"/>
        <v>0</v>
      </c>
      <c r="AI1336" s="45">
        <f t="shared" si="449"/>
        <v>0</v>
      </c>
      <c r="AJ1336" s="45">
        <f t="shared" si="450"/>
        <v>0</v>
      </c>
      <c r="AK1336" s="45">
        <f t="shared" si="451"/>
        <v>0</v>
      </c>
      <c r="AL1336" s="45">
        <f t="shared" si="452"/>
        <v>0</v>
      </c>
      <c r="AM1336" s="45">
        <f t="shared" si="453"/>
        <v>0</v>
      </c>
      <c r="AN1336" s="45"/>
      <c r="AO1336" s="45"/>
      <c r="AP1336" s="45"/>
      <c r="AQ1336" s="45"/>
      <c r="AR1336" s="45"/>
      <c r="AS1336" s="45"/>
      <c r="AT1336" s="45"/>
      <c r="AU1336" s="45"/>
      <c r="AV1336" s="45"/>
      <c r="AW1336" s="45"/>
      <c r="AX1336" s="45"/>
      <c r="AY1336" s="45"/>
      <c r="AZ1336" s="45"/>
      <c r="BA1336" s="45"/>
      <c r="BB1336" s="45"/>
      <c r="BC1336" s="45"/>
      <c r="BD1336" s="45"/>
      <c r="BE1336" s="45"/>
      <c r="BF1336" s="45"/>
      <c r="BG1336" s="45"/>
      <c r="BH1336" s="45"/>
      <c r="BI1336" s="45"/>
      <c r="BJ1336" s="45"/>
      <c r="BK1336" s="45"/>
    </row>
    <row r="1337" spans="1:63">
      <c r="A1337" s="43"/>
      <c r="B1337" s="43"/>
      <c r="C1337" s="101"/>
      <c r="D1337" s="101"/>
      <c r="E1337" s="101"/>
      <c r="F1337" s="102"/>
      <c r="G1337" s="103"/>
      <c r="H1337" s="102"/>
      <c r="I1337" s="102"/>
      <c r="J1337" s="102"/>
      <c r="K1337" s="102"/>
      <c r="L1337" s="102" t="e">
        <f>IF(J1337="WAT",IF(I1337="PS","Pumped Storage","Hydro"),VLOOKUP(J1337,Instructions!$E$3:$F$42,2,FALSE))</f>
        <v>#N/A</v>
      </c>
      <c r="M1337" s="104"/>
      <c r="N1337" s="104"/>
      <c r="O1337" s="105"/>
      <c r="P1337" s="45"/>
      <c r="Q1337" s="45"/>
      <c r="R1337" s="45">
        <f t="shared" si="434"/>
        <v>0</v>
      </c>
      <c r="S1337" s="45">
        <f t="shared" si="455"/>
        <v>0</v>
      </c>
      <c r="T1337" s="45">
        <f t="shared" si="455"/>
        <v>0</v>
      </c>
      <c r="U1337" s="45">
        <f t="shared" si="435"/>
        <v>0</v>
      </c>
      <c r="V1337" s="45">
        <f t="shared" si="436"/>
        <v>0</v>
      </c>
      <c r="W1337" s="45">
        <f t="shared" si="437"/>
        <v>0</v>
      </c>
      <c r="X1337" s="45">
        <f t="shared" si="438"/>
        <v>0</v>
      </c>
      <c r="Y1337" s="45">
        <f t="shared" si="439"/>
        <v>0</v>
      </c>
      <c r="Z1337" s="45">
        <f t="shared" si="440"/>
        <v>0</v>
      </c>
      <c r="AA1337" s="45">
        <f t="shared" si="441"/>
        <v>0</v>
      </c>
      <c r="AB1337" s="45">
        <f t="shared" si="442"/>
        <v>0</v>
      </c>
      <c r="AC1337" s="45">
        <f t="shared" si="443"/>
        <v>0</v>
      </c>
      <c r="AD1337" s="45">
        <f t="shared" si="444"/>
        <v>0</v>
      </c>
      <c r="AE1337" s="45">
        <f t="shared" si="445"/>
        <v>0</v>
      </c>
      <c r="AF1337" s="45">
        <f t="shared" si="446"/>
        <v>0</v>
      </c>
      <c r="AG1337" s="45">
        <f t="shared" si="447"/>
        <v>0</v>
      </c>
      <c r="AH1337" s="45">
        <f t="shared" si="448"/>
        <v>0</v>
      </c>
      <c r="AI1337" s="45">
        <f t="shared" si="449"/>
        <v>0</v>
      </c>
      <c r="AJ1337" s="45">
        <f t="shared" si="450"/>
        <v>0</v>
      </c>
      <c r="AK1337" s="45">
        <f t="shared" si="451"/>
        <v>0</v>
      </c>
      <c r="AL1337" s="45">
        <f t="shared" si="452"/>
        <v>0</v>
      </c>
      <c r="AM1337" s="45">
        <f t="shared" si="453"/>
        <v>0</v>
      </c>
      <c r="AN1337" s="45"/>
      <c r="AO1337" s="45"/>
      <c r="AP1337" s="45"/>
      <c r="AQ1337" s="45"/>
      <c r="AR1337" s="45"/>
      <c r="AS1337" s="45"/>
      <c r="AT1337" s="45"/>
      <c r="AU1337" s="45"/>
      <c r="AV1337" s="45"/>
      <c r="AW1337" s="45"/>
      <c r="AX1337" s="45"/>
      <c r="AY1337" s="45"/>
      <c r="AZ1337" s="45"/>
      <c r="BA1337" s="45"/>
      <c r="BB1337" s="45"/>
      <c r="BC1337" s="45"/>
      <c r="BD1337" s="45"/>
      <c r="BE1337" s="45"/>
      <c r="BF1337" s="45"/>
      <c r="BG1337" s="45"/>
      <c r="BH1337" s="45"/>
      <c r="BI1337" s="45"/>
      <c r="BJ1337" s="45"/>
      <c r="BK1337" s="45"/>
    </row>
    <row r="1338" spans="1:63">
      <c r="A1338" s="43"/>
      <c r="B1338" s="43"/>
      <c r="C1338" s="101"/>
      <c r="D1338" s="101"/>
      <c r="E1338" s="101"/>
      <c r="F1338" s="102"/>
      <c r="G1338" s="103"/>
      <c r="H1338" s="102"/>
      <c r="I1338" s="102"/>
      <c r="J1338" s="102"/>
      <c r="K1338" s="102"/>
      <c r="L1338" s="102" t="e">
        <f>IF(J1338="WAT",IF(I1338="PS","Pumped Storage","Hydro"),VLOOKUP(J1338,Instructions!$E$3:$F$42,2,FALSE))</f>
        <v>#N/A</v>
      </c>
      <c r="M1338" s="104"/>
      <c r="N1338" s="104"/>
      <c r="O1338" s="105"/>
      <c r="P1338" s="45"/>
      <c r="Q1338" s="45"/>
      <c r="R1338" s="45">
        <f t="shared" si="434"/>
        <v>0</v>
      </c>
      <c r="S1338" s="45">
        <f t="shared" si="455"/>
        <v>0</v>
      </c>
      <c r="T1338" s="45">
        <f t="shared" si="455"/>
        <v>0</v>
      </c>
      <c r="U1338" s="45">
        <f t="shared" si="435"/>
        <v>0</v>
      </c>
      <c r="V1338" s="45">
        <f t="shared" si="436"/>
        <v>0</v>
      </c>
      <c r="W1338" s="45">
        <f t="shared" si="437"/>
        <v>0</v>
      </c>
      <c r="X1338" s="45">
        <f t="shared" si="438"/>
        <v>0</v>
      </c>
      <c r="Y1338" s="45">
        <f t="shared" si="439"/>
        <v>0</v>
      </c>
      <c r="Z1338" s="45">
        <f t="shared" si="440"/>
        <v>0</v>
      </c>
      <c r="AA1338" s="45">
        <f t="shared" si="441"/>
        <v>0</v>
      </c>
      <c r="AB1338" s="45">
        <f t="shared" si="442"/>
        <v>0</v>
      </c>
      <c r="AC1338" s="45">
        <f t="shared" si="443"/>
        <v>0</v>
      </c>
      <c r="AD1338" s="45">
        <f t="shared" si="444"/>
        <v>0</v>
      </c>
      <c r="AE1338" s="45">
        <f t="shared" si="445"/>
        <v>0</v>
      </c>
      <c r="AF1338" s="45">
        <f t="shared" si="446"/>
        <v>0</v>
      </c>
      <c r="AG1338" s="45">
        <f t="shared" si="447"/>
        <v>0</v>
      </c>
      <c r="AH1338" s="45">
        <f t="shared" si="448"/>
        <v>0</v>
      </c>
      <c r="AI1338" s="45">
        <f t="shared" si="449"/>
        <v>0</v>
      </c>
      <c r="AJ1338" s="45">
        <f t="shared" si="450"/>
        <v>0</v>
      </c>
      <c r="AK1338" s="45">
        <f t="shared" si="451"/>
        <v>0</v>
      </c>
      <c r="AL1338" s="45">
        <f t="shared" si="452"/>
        <v>0</v>
      </c>
      <c r="AM1338" s="45">
        <f t="shared" si="453"/>
        <v>0</v>
      </c>
      <c r="AN1338" s="45"/>
      <c r="AO1338" s="45"/>
      <c r="AP1338" s="45"/>
      <c r="AQ1338" s="45"/>
      <c r="AR1338" s="45"/>
      <c r="AS1338" s="45"/>
      <c r="AT1338" s="45"/>
      <c r="AU1338" s="45"/>
      <c r="AV1338" s="45"/>
      <c r="AW1338" s="45"/>
      <c r="AX1338" s="45"/>
      <c r="AY1338" s="45"/>
      <c r="AZ1338" s="45"/>
      <c r="BA1338" s="45"/>
      <c r="BB1338" s="45"/>
      <c r="BC1338" s="45"/>
      <c r="BD1338" s="45"/>
      <c r="BE1338" s="45"/>
      <c r="BF1338" s="45"/>
      <c r="BG1338" s="45"/>
      <c r="BH1338" s="45"/>
      <c r="BI1338" s="45"/>
      <c r="BJ1338" s="45"/>
      <c r="BK1338" s="45"/>
    </row>
    <row r="1339" spans="1:63">
      <c r="A1339" s="43"/>
      <c r="B1339" s="43"/>
      <c r="C1339" s="101"/>
      <c r="D1339" s="101"/>
      <c r="E1339" s="101"/>
      <c r="F1339" s="102"/>
      <c r="G1339" s="103"/>
      <c r="H1339" s="102"/>
      <c r="I1339" s="102"/>
      <c r="J1339" s="102"/>
      <c r="K1339" s="102"/>
      <c r="L1339" s="102" t="e">
        <f>IF(J1339="WAT",IF(I1339="PS","Pumped Storage","Hydro"),VLOOKUP(J1339,Instructions!$E$3:$F$42,2,FALSE))</f>
        <v>#N/A</v>
      </c>
      <c r="M1339" s="104"/>
      <c r="N1339" s="104"/>
      <c r="O1339" s="105"/>
      <c r="P1339" s="45"/>
      <c r="Q1339" s="45"/>
      <c r="R1339" s="45">
        <f t="shared" si="434"/>
        <v>0</v>
      </c>
      <c r="S1339" s="45">
        <f t="shared" si="455"/>
        <v>0</v>
      </c>
      <c r="T1339" s="45">
        <f t="shared" si="455"/>
        <v>0</v>
      </c>
      <c r="U1339" s="45">
        <f t="shared" si="435"/>
        <v>0</v>
      </c>
      <c r="V1339" s="45">
        <f t="shared" si="436"/>
        <v>0</v>
      </c>
      <c r="W1339" s="45">
        <f t="shared" si="437"/>
        <v>0</v>
      </c>
      <c r="X1339" s="45">
        <f t="shared" si="438"/>
        <v>0</v>
      </c>
      <c r="Y1339" s="45">
        <f t="shared" si="439"/>
        <v>0</v>
      </c>
      <c r="Z1339" s="45">
        <f t="shared" si="440"/>
        <v>0</v>
      </c>
      <c r="AA1339" s="45">
        <f t="shared" si="441"/>
        <v>0</v>
      </c>
      <c r="AB1339" s="45">
        <f t="shared" si="442"/>
        <v>0</v>
      </c>
      <c r="AC1339" s="45">
        <f t="shared" si="443"/>
        <v>0</v>
      </c>
      <c r="AD1339" s="45">
        <f t="shared" si="444"/>
        <v>0</v>
      </c>
      <c r="AE1339" s="45">
        <f t="shared" si="445"/>
        <v>0</v>
      </c>
      <c r="AF1339" s="45">
        <f t="shared" si="446"/>
        <v>0</v>
      </c>
      <c r="AG1339" s="45">
        <f t="shared" si="447"/>
        <v>0</v>
      </c>
      <c r="AH1339" s="45">
        <f t="shared" si="448"/>
        <v>0</v>
      </c>
      <c r="AI1339" s="45">
        <f t="shared" si="449"/>
        <v>0</v>
      </c>
      <c r="AJ1339" s="45">
        <f t="shared" si="450"/>
        <v>0</v>
      </c>
      <c r="AK1339" s="45">
        <f t="shared" si="451"/>
        <v>0</v>
      </c>
      <c r="AL1339" s="45">
        <f t="shared" si="452"/>
        <v>0</v>
      </c>
      <c r="AM1339" s="45">
        <f t="shared" si="453"/>
        <v>0</v>
      </c>
      <c r="AN1339" s="45"/>
      <c r="AO1339" s="45"/>
      <c r="AP1339" s="45"/>
      <c r="AQ1339" s="45"/>
      <c r="AR1339" s="45"/>
      <c r="AS1339" s="45"/>
      <c r="AT1339" s="45"/>
      <c r="AU1339" s="45"/>
      <c r="AV1339" s="45"/>
      <c r="AW1339" s="45"/>
      <c r="AX1339" s="45"/>
      <c r="AY1339" s="45"/>
      <c r="AZ1339" s="45"/>
      <c r="BA1339" s="45"/>
      <c r="BB1339" s="45"/>
      <c r="BC1339" s="45"/>
      <c r="BD1339" s="45"/>
      <c r="BE1339" s="45"/>
      <c r="BF1339" s="45"/>
      <c r="BG1339" s="45"/>
      <c r="BH1339" s="45"/>
      <c r="BI1339" s="45"/>
      <c r="BJ1339" s="45"/>
      <c r="BK1339" s="45"/>
    </row>
    <row r="1340" spans="1:63">
      <c r="A1340" s="43"/>
      <c r="B1340" s="43"/>
      <c r="C1340" s="101"/>
      <c r="D1340" s="101"/>
      <c r="E1340" s="101"/>
      <c r="F1340" s="102"/>
      <c r="G1340" s="103"/>
      <c r="H1340" s="102"/>
      <c r="I1340" s="102"/>
      <c r="J1340" s="102"/>
      <c r="K1340" s="102"/>
      <c r="L1340" s="102" t="e">
        <f>IF(J1340="WAT",IF(I1340="PS","Pumped Storage","Hydro"),VLOOKUP(J1340,Instructions!$E$3:$F$42,2,FALSE))</f>
        <v>#N/A</v>
      </c>
      <c r="M1340" s="104"/>
      <c r="N1340" s="104"/>
      <c r="O1340" s="105"/>
      <c r="P1340" s="45"/>
      <c r="Q1340" s="45"/>
      <c r="R1340" s="45">
        <f t="shared" si="434"/>
        <v>0</v>
      </c>
      <c r="S1340" s="45">
        <f t="shared" si="455"/>
        <v>0</v>
      </c>
      <c r="T1340" s="45">
        <f t="shared" si="455"/>
        <v>0</v>
      </c>
      <c r="U1340" s="45">
        <f t="shared" si="435"/>
        <v>0</v>
      </c>
      <c r="V1340" s="45">
        <f t="shared" si="436"/>
        <v>0</v>
      </c>
      <c r="W1340" s="45">
        <f t="shared" si="437"/>
        <v>0</v>
      </c>
      <c r="X1340" s="45">
        <f t="shared" si="438"/>
        <v>0</v>
      </c>
      <c r="Y1340" s="45">
        <f t="shared" si="439"/>
        <v>0</v>
      </c>
      <c r="Z1340" s="45">
        <f t="shared" si="440"/>
        <v>0</v>
      </c>
      <c r="AA1340" s="45">
        <f t="shared" si="441"/>
        <v>0</v>
      </c>
      <c r="AB1340" s="45">
        <f t="shared" si="442"/>
        <v>0</v>
      </c>
      <c r="AC1340" s="45">
        <f t="shared" si="443"/>
        <v>0</v>
      </c>
      <c r="AD1340" s="45">
        <f t="shared" si="444"/>
        <v>0</v>
      </c>
      <c r="AE1340" s="45">
        <f t="shared" si="445"/>
        <v>0</v>
      </c>
      <c r="AF1340" s="45">
        <f t="shared" si="446"/>
        <v>0</v>
      </c>
      <c r="AG1340" s="45">
        <f t="shared" si="447"/>
        <v>0</v>
      </c>
      <c r="AH1340" s="45">
        <f t="shared" si="448"/>
        <v>0</v>
      </c>
      <c r="AI1340" s="45">
        <f t="shared" si="449"/>
        <v>0</v>
      </c>
      <c r="AJ1340" s="45">
        <f t="shared" si="450"/>
        <v>0</v>
      </c>
      <c r="AK1340" s="45">
        <f t="shared" si="451"/>
        <v>0</v>
      </c>
      <c r="AL1340" s="45">
        <f t="shared" si="452"/>
        <v>0</v>
      </c>
      <c r="AM1340" s="45">
        <f t="shared" si="453"/>
        <v>0</v>
      </c>
      <c r="AN1340" s="45"/>
      <c r="AO1340" s="45"/>
      <c r="AP1340" s="45"/>
      <c r="AQ1340" s="45"/>
      <c r="AR1340" s="45"/>
      <c r="AS1340" s="45"/>
      <c r="AT1340" s="45"/>
      <c r="AU1340" s="45"/>
      <c r="AV1340" s="45"/>
      <c r="AW1340" s="45"/>
      <c r="AX1340" s="45"/>
      <c r="AY1340" s="45"/>
      <c r="AZ1340" s="45"/>
      <c r="BA1340" s="45"/>
      <c r="BB1340" s="45"/>
      <c r="BC1340" s="45"/>
      <c r="BD1340" s="45"/>
      <c r="BE1340" s="45"/>
      <c r="BF1340" s="45"/>
      <c r="BG1340" s="45"/>
      <c r="BH1340" s="45"/>
      <c r="BI1340" s="45"/>
      <c r="BJ1340" s="45"/>
      <c r="BK1340" s="45"/>
    </row>
    <row r="1341" spans="1:63">
      <c r="A1341" s="43"/>
      <c r="B1341" s="43"/>
      <c r="C1341" s="101"/>
      <c r="D1341" s="101"/>
      <c r="E1341" s="101"/>
      <c r="F1341" s="102"/>
      <c r="G1341" s="103"/>
      <c r="H1341" s="102"/>
      <c r="I1341" s="102"/>
      <c r="J1341" s="102"/>
      <c r="K1341" s="102"/>
      <c r="L1341" s="102" t="e">
        <f>IF(J1341="WAT",IF(I1341="PS","Pumped Storage","Hydro"),VLOOKUP(J1341,Instructions!$E$3:$F$42,2,FALSE))</f>
        <v>#N/A</v>
      </c>
      <c r="M1341" s="104"/>
      <c r="N1341" s="104"/>
      <c r="O1341" s="105"/>
      <c r="P1341" s="45"/>
      <c r="Q1341" s="45"/>
      <c r="R1341" s="45">
        <f t="shared" si="434"/>
        <v>0</v>
      </c>
      <c r="S1341" s="45">
        <f t="shared" si="455"/>
        <v>0</v>
      </c>
      <c r="T1341" s="45">
        <f t="shared" si="455"/>
        <v>0</v>
      </c>
      <c r="U1341" s="45">
        <f t="shared" si="435"/>
        <v>0</v>
      </c>
      <c r="V1341" s="45">
        <f t="shared" si="436"/>
        <v>0</v>
      </c>
      <c r="W1341" s="45">
        <f t="shared" si="437"/>
        <v>0</v>
      </c>
      <c r="X1341" s="45">
        <f t="shared" si="438"/>
        <v>0</v>
      </c>
      <c r="Y1341" s="45">
        <f t="shared" si="439"/>
        <v>0</v>
      </c>
      <c r="Z1341" s="45">
        <f t="shared" si="440"/>
        <v>0</v>
      </c>
      <c r="AA1341" s="45">
        <f t="shared" si="441"/>
        <v>0</v>
      </c>
      <c r="AB1341" s="45">
        <f t="shared" si="442"/>
        <v>0</v>
      </c>
      <c r="AC1341" s="45">
        <f t="shared" si="443"/>
        <v>0</v>
      </c>
      <c r="AD1341" s="45">
        <f t="shared" si="444"/>
        <v>0</v>
      </c>
      <c r="AE1341" s="45">
        <f t="shared" si="445"/>
        <v>0</v>
      </c>
      <c r="AF1341" s="45">
        <f t="shared" si="446"/>
        <v>0</v>
      </c>
      <c r="AG1341" s="45">
        <f t="shared" si="447"/>
        <v>0</v>
      </c>
      <c r="AH1341" s="45">
        <f t="shared" si="448"/>
        <v>0</v>
      </c>
      <c r="AI1341" s="45">
        <f t="shared" si="449"/>
        <v>0</v>
      </c>
      <c r="AJ1341" s="45">
        <f t="shared" si="450"/>
        <v>0</v>
      </c>
      <c r="AK1341" s="45">
        <f t="shared" si="451"/>
        <v>0</v>
      </c>
      <c r="AL1341" s="45">
        <f t="shared" si="452"/>
        <v>0</v>
      </c>
      <c r="AM1341" s="45">
        <f t="shared" si="453"/>
        <v>0</v>
      </c>
      <c r="AN1341" s="45"/>
      <c r="AO1341" s="45"/>
      <c r="AP1341" s="45"/>
      <c r="AQ1341" s="45"/>
      <c r="AR1341" s="45"/>
      <c r="AS1341" s="45"/>
      <c r="AT1341" s="45"/>
      <c r="AU1341" s="45"/>
      <c r="AV1341" s="45"/>
      <c r="AW1341" s="45"/>
      <c r="AX1341" s="45"/>
      <c r="AY1341" s="45"/>
      <c r="AZ1341" s="45"/>
      <c r="BA1341" s="45"/>
      <c r="BB1341" s="45"/>
      <c r="BC1341" s="45"/>
      <c r="BD1341" s="45"/>
      <c r="BE1341" s="45"/>
      <c r="BF1341" s="45"/>
      <c r="BG1341" s="45"/>
      <c r="BH1341" s="45"/>
      <c r="BI1341" s="45"/>
      <c r="BJ1341" s="45"/>
      <c r="BK1341" s="45"/>
    </row>
    <row r="1342" spans="1:63">
      <c r="A1342" s="43"/>
      <c r="B1342" s="43"/>
      <c r="C1342" s="101"/>
      <c r="D1342" s="101"/>
      <c r="E1342" s="101"/>
      <c r="F1342" s="102"/>
      <c r="G1342" s="103"/>
      <c r="H1342" s="102"/>
      <c r="I1342" s="102"/>
      <c r="J1342" s="102"/>
      <c r="K1342" s="102"/>
      <c r="L1342" s="102" t="e">
        <f>IF(J1342="WAT",IF(I1342="PS","Pumped Storage","Hydro"),VLOOKUP(J1342,Instructions!$E$3:$F$42,2,FALSE))</f>
        <v>#N/A</v>
      </c>
      <c r="M1342" s="104"/>
      <c r="N1342" s="104"/>
      <c r="O1342" s="105"/>
      <c r="P1342" s="45"/>
      <c r="Q1342" s="45"/>
      <c r="R1342" s="45">
        <f t="shared" si="434"/>
        <v>0</v>
      </c>
      <c r="S1342" s="45">
        <f t="shared" si="455"/>
        <v>0</v>
      </c>
      <c r="T1342" s="45">
        <f t="shared" si="455"/>
        <v>0</v>
      </c>
      <c r="U1342" s="45">
        <f t="shared" si="435"/>
        <v>0</v>
      </c>
      <c r="V1342" s="45">
        <f t="shared" si="436"/>
        <v>0</v>
      </c>
      <c r="W1342" s="45">
        <f t="shared" si="437"/>
        <v>0</v>
      </c>
      <c r="X1342" s="45">
        <f t="shared" si="438"/>
        <v>0</v>
      </c>
      <c r="Y1342" s="45">
        <f t="shared" si="439"/>
        <v>0</v>
      </c>
      <c r="Z1342" s="45">
        <f t="shared" si="440"/>
        <v>0</v>
      </c>
      <c r="AA1342" s="45">
        <f t="shared" si="441"/>
        <v>0</v>
      </c>
      <c r="AB1342" s="45">
        <f t="shared" si="442"/>
        <v>0</v>
      </c>
      <c r="AC1342" s="45">
        <f t="shared" si="443"/>
        <v>0</v>
      </c>
      <c r="AD1342" s="45">
        <f t="shared" si="444"/>
        <v>0</v>
      </c>
      <c r="AE1342" s="45">
        <f t="shared" si="445"/>
        <v>0</v>
      </c>
      <c r="AF1342" s="45">
        <f t="shared" si="446"/>
        <v>0</v>
      </c>
      <c r="AG1342" s="45">
        <f t="shared" si="447"/>
        <v>0</v>
      </c>
      <c r="AH1342" s="45">
        <f t="shared" si="448"/>
        <v>0</v>
      </c>
      <c r="AI1342" s="45">
        <f t="shared" si="449"/>
        <v>0</v>
      </c>
      <c r="AJ1342" s="45">
        <f t="shared" si="450"/>
        <v>0</v>
      </c>
      <c r="AK1342" s="45">
        <f t="shared" si="451"/>
        <v>0</v>
      </c>
      <c r="AL1342" s="45">
        <f t="shared" si="452"/>
        <v>0</v>
      </c>
      <c r="AM1342" s="45">
        <f t="shared" si="453"/>
        <v>0</v>
      </c>
      <c r="AN1342" s="45"/>
      <c r="AO1342" s="45"/>
      <c r="AP1342" s="45"/>
      <c r="AQ1342" s="45"/>
      <c r="AR1342" s="45"/>
      <c r="AS1342" s="45"/>
      <c r="AT1342" s="45"/>
      <c r="AU1342" s="45"/>
      <c r="AV1342" s="45"/>
      <c r="AW1342" s="45"/>
      <c r="AX1342" s="45"/>
      <c r="AY1342" s="45"/>
      <c r="AZ1342" s="45"/>
      <c r="BA1342" s="45"/>
      <c r="BB1342" s="45"/>
      <c r="BC1342" s="45"/>
      <c r="BD1342" s="45"/>
      <c r="BE1342" s="45"/>
      <c r="BF1342" s="45"/>
      <c r="BG1342" s="45"/>
      <c r="BH1342" s="45"/>
      <c r="BI1342" s="45"/>
      <c r="BJ1342" s="45"/>
      <c r="BK1342" s="45"/>
    </row>
    <row r="1343" spans="1:63">
      <c r="A1343" s="43"/>
      <c r="B1343" s="43"/>
      <c r="C1343" s="101"/>
      <c r="D1343" s="101"/>
      <c r="E1343" s="101"/>
      <c r="F1343" s="102"/>
      <c r="G1343" s="103"/>
      <c r="H1343" s="102"/>
      <c r="I1343" s="102"/>
      <c r="J1343" s="102"/>
      <c r="K1343" s="102"/>
      <c r="L1343" s="102" t="e">
        <f>IF(J1343="WAT",IF(I1343="PS","Pumped Storage","Hydro"),VLOOKUP(J1343,Instructions!$E$3:$F$42,2,FALSE))</f>
        <v>#N/A</v>
      </c>
      <c r="M1343" s="104"/>
      <c r="N1343" s="104"/>
      <c r="O1343" s="105"/>
      <c r="P1343" s="45"/>
      <c r="Q1343" s="45"/>
      <c r="R1343" s="45">
        <f t="shared" si="434"/>
        <v>0</v>
      </c>
      <c r="S1343" s="45">
        <f t="shared" ref="S1343:T1362" si="456">R1343</f>
        <v>0</v>
      </c>
      <c r="T1343" s="45">
        <f t="shared" si="456"/>
        <v>0</v>
      </c>
      <c r="U1343" s="45">
        <f t="shared" si="435"/>
        <v>0</v>
      </c>
      <c r="V1343" s="45">
        <f t="shared" si="436"/>
        <v>0</v>
      </c>
      <c r="W1343" s="45">
        <f t="shared" si="437"/>
        <v>0</v>
      </c>
      <c r="X1343" s="45">
        <f t="shared" si="438"/>
        <v>0</v>
      </c>
      <c r="Y1343" s="45">
        <f t="shared" si="439"/>
        <v>0</v>
      </c>
      <c r="Z1343" s="45">
        <f t="shared" si="440"/>
        <v>0</v>
      </c>
      <c r="AA1343" s="45">
        <f t="shared" si="441"/>
        <v>0</v>
      </c>
      <c r="AB1343" s="45">
        <f t="shared" si="442"/>
        <v>0</v>
      </c>
      <c r="AC1343" s="45">
        <f t="shared" si="443"/>
        <v>0</v>
      </c>
      <c r="AD1343" s="45">
        <f t="shared" si="444"/>
        <v>0</v>
      </c>
      <c r="AE1343" s="45">
        <f t="shared" si="445"/>
        <v>0</v>
      </c>
      <c r="AF1343" s="45">
        <f t="shared" si="446"/>
        <v>0</v>
      </c>
      <c r="AG1343" s="45">
        <f t="shared" si="447"/>
        <v>0</v>
      </c>
      <c r="AH1343" s="45">
        <f t="shared" si="448"/>
        <v>0</v>
      </c>
      <c r="AI1343" s="45">
        <f t="shared" si="449"/>
        <v>0</v>
      </c>
      <c r="AJ1343" s="45">
        <f t="shared" si="450"/>
        <v>0</v>
      </c>
      <c r="AK1343" s="45">
        <f t="shared" si="451"/>
        <v>0</v>
      </c>
      <c r="AL1343" s="45">
        <f t="shared" si="452"/>
        <v>0</v>
      </c>
      <c r="AM1343" s="45">
        <f t="shared" si="453"/>
        <v>0</v>
      </c>
      <c r="AN1343" s="45"/>
      <c r="AO1343" s="45"/>
      <c r="AP1343" s="45"/>
      <c r="AQ1343" s="45"/>
      <c r="AR1343" s="45"/>
      <c r="AS1343" s="45"/>
      <c r="AT1343" s="45"/>
      <c r="AU1343" s="45"/>
      <c r="AV1343" s="45"/>
      <c r="AW1343" s="45"/>
      <c r="AX1343" s="45"/>
      <c r="AY1343" s="45"/>
      <c r="AZ1343" s="45"/>
      <c r="BA1343" s="45"/>
      <c r="BB1343" s="45"/>
      <c r="BC1343" s="45"/>
      <c r="BD1343" s="45"/>
      <c r="BE1343" s="45"/>
      <c r="BF1343" s="45"/>
      <c r="BG1343" s="45"/>
      <c r="BH1343" s="45"/>
      <c r="BI1343" s="45"/>
      <c r="BJ1343" s="45"/>
      <c r="BK1343" s="45"/>
    </row>
    <row r="1344" spans="1:63">
      <c r="A1344" s="43"/>
      <c r="B1344" s="43"/>
      <c r="C1344" s="101"/>
      <c r="D1344" s="101"/>
      <c r="E1344" s="101"/>
      <c r="F1344" s="102"/>
      <c r="G1344" s="103"/>
      <c r="H1344" s="102"/>
      <c r="I1344" s="102"/>
      <c r="J1344" s="102"/>
      <c r="K1344" s="102"/>
      <c r="L1344" s="102" t="e">
        <f>IF(J1344="WAT",IF(I1344="PS","Pumped Storage","Hydro"),VLOOKUP(J1344,Instructions!$E$3:$F$42,2,FALSE))</f>
        <v>#N/A</v>
      </c>
      <c r="M1344" s="104"/>
      <c r="N1344" s="104"/>
      <c r="O1344" s="105"/>
      <c r="P1344" s="45"/>
      <c r="Q1344" s="45"/>
      <c r="R1344" s="45">
        <f t="shared" si="434"/>
        <v>0</v>
      </c>
      <c r="S1344" s="45">
        <f t="shared" si="456"/>
        <v>0</v>
      </c>
      <c r="T1344" s="45">
        <f t="shared" si="456"/>
        <v>0</v>
      </c>
      <c r="U1344" s="45">
        <f t="shared" si="435"/>
        <v>0</v>
      </c>
      <c r="V1344" s="45">
        <f t="shared" si="436"/>
        <v>0</v>
      </c>
      <c r="W1344" s="45">
        <f t="shared" si="437"/>
        <v>0</v>
      </c>
      <c r="X1344" s="45">
        <f t="shared" si="438"/>
        <v>0</v>
      </c>
      <c r="Y1344" s="45">
        <f t="shared" si="439"/>
        <v>0</v>
      </c>
      <c r="Z1344" s="45">
        <f t="shared" si="440"/>
        <v>0</v>
      </c>
      <c r="AA1344" s="45">
        <f t="shared" si="441"/>
        <v>0</v>
      </c>
      <c r="AB1344" s="45">
        <f t="shared" si="442"/>
        <v>0</v>
      </c>
      <c r="AC1344" s="45">
        <f t="shared" si="443"/>
        <v>0</v>
      </c>
      <c r="AD1344" s="45">
        <f t="shared" si="444"/>
        <v>0</v>
      </c>
      <c r="AE1344" s="45">
        <f t="shared" si="445"/>
        <v>0</v>
      </c>
      <c r="AF1344" s="45">
        <f t="shared" si="446"/>
        <v>0</v>
      </c>
      <c r="AG1344" s="45">
        <f t="shared" si="447"/>
        <v>0</v>
      </c>
      <c r="AH1344" s="45">
        <f t="shared" si="448"/>
        <v>0</v>
      </c>
      <c r="AI1344" s="45">
        <f t="shared" si="449"/>
        <v>0</v>
      </c>
      <c r="AJ1344" s="45">
        <f t="shared" si="450"/>
        <v>0</v>
      </c>
      <c r="AK1344" s="45">
        <f t="shared" si="451"/>
        <v>0</v>
      </c>
      <c r="AL1344" s="45">
        <f t="shared" si="452"/>
        <v>0</v>
      </c>
      <c r="AM1344" s="45">
        <f t="shared" si="453"/>
        <v>0</v>
      </c>
      <c r="AN1344" s="45"/>
      <c r="AO1344" s="45"/>
      <c r="AP1344" s="45"/>
      <c r="AQ1344" s="45"/>
      <c r="AR1344" s="45"/>
      <c r="AS1344" s="45"/>
      <c r="AT1344" s="45"/>
      <c r="AU1344" s="45"/>
      <c r="AV1344" s="45"/>
      <c r="AW1344" s="45"/>
      <c r="AX1344" s="45"/>
      <c r="AY1344" s="45"/>
      <c r="AZ1344" s="45"/>
      <c r="BA1344" s="45"/>
      <c r="BB1344" s="45"/>
      <c r="BC1344" s="45"/>
      <c r="BD1344" s="45"/>
      <c r="BE1344" s="45"/>
      <c r="BF1344" s="45"/>
      <c r="BG1344" s="45"/>
      <c r="BH1344" s="45"/>
      <c r="BI1344" s="45"/>
      <c r="BJ1344" s="45"/>
      <c r="BK1344" s="45"/>
    </row>
    <row r="1345" spans="1:63">
      <c r="A1345" s="43"/>
      <c r="B1345" s="43"/>
      <c r="C1345" s="101"/>
      <c r="D1345" s="101"/>
      <c r="E1345" s="101"/>
      <c r="F1345" s="102"/>
      <c r="G1345" s="103"/>
      <c r="H1345" s="102"/>
      <c r="I1345" s="102"/>
      <c r="J1345" s="102"/>
      <c r="K1345" s="102"/>
      <c r="L1345" s="102" t="e">
        <f>IF(J1345="WAT",IF(I1345="PS","Pumped Storage","Hydro"),VLOOKUP(J1345,Instructions!$E$3:$F$42,2,FALSE))</f>
        <v>#N/A</v>
      </c>
      <c r="M1345" s="104"/>
      <c r="N1345" s="104"/>
      <c r="O1345" s="105"/>
      <c r="P1345" s="45"/>
      <c r="Q1345" s="45"/>
      <c r="R1345" s="45">
        <f t="shared" si="434"/>
        <v>0</v>
      </c>
      <c r="S1345" s="45">
        <f t="shared" si="456"/>
        <v>0</v>
      </c>
      <c r="T1345" s="45">
        <f t="shared" si="456"/>
        <v>0</v>
      </c>
      <c r="U1345" s="45">
        <f t="shared" si="435"/>
        <v>0</v>
      </c>
      <c r="V1345" s="45">
        <f t="shared" si="436"/>
        <v>0</v>
      </c>
      <c r="W1345" s="45">
        <f t="shared" si="437"/>
        <v>0</v>
      </c>
      <c r="X1345" s="45">
        <f t="shared" si="438"/>
        <v>0</v>
      </c>
      <c r="Y1345" s="45">
        <f t="shared" si="439"/>
        <v>0</v>
      </c>
      <c r="Z1345" s="45">
        <f t="shared" si="440"/>
        <v>0</v>
      </c>
      <c r="AA1345" s="45">
        <f t="shared" si="441"/>
        <v>0</v>
      </c>
      <c r="AB1345" s="45">
        <f t="shared" si="442"/>
        <v>0</v>
      </c>
      <c r="AC1345" s="45">
        <f t="shared" si="443"/>
        <v>0</v>
      </c>
      <c r="AD1345" s="45">
        <f t="shared" si="444"/>
        <v>0</v>
      </c>
      <c r="AE1345" s="45">
        <f t="shared" si="445"/>
        <v>0</v>
      </c>
      <c r="AF1345" s="45">
        <f t="shared" si="446"/>
        <v>0</v>
      </c>
      <c r="AG1345" s="45">
        <f t="shared" si="447"/>
        <v>0</v>
      </c>
      <c r="AH1345" s="45">
        <f t="shared" si="448"/>
        <v>0</v>
      </c>
      <c r="AI1345" s="45">
        <f t="shared" si="449"/>
        <v>0</v>
      </c>
      <c r="AJ1345" s="45">
        <f t="shared" si="450"/>
        <v>0</v>
      </c>
      <c r="AK1345" s="45">
        <f t="shared" si="451"/>
        <v>0</v>
      </c>
      <c r="AL1345" s="45">
        <f t="shared" si="452"/>
        <v>0</v>
      </c>
      <c r="AM1345" s="45">
        <f t="shared" si="453"/>
        <v>0</v>
      </c>
      <c r="AN1345" s="45"/>
      <c r="AO1345" s="45"/>
      <c r="AP1345" s="45"/>
      <c r="AQ1345" s="45"/>
      <c r="AR1345" s="45"/>
      <c r="AS1345" s="45"/>
      <c r="AT1345" s="45"/>
      <c r="AU1345" s="45"/>
      <c r="AV1345" s="45"/>
      <c r="AW1345" s="45"/>
      <c r="AX1345" s="45"/>
      <c r="AY1345" s="45"/>
      <c r="AZ1345" s="45"/>
      <c r="BA1345" s="45"/>
      <c r="BB1345" s="45"/>
      <c r="BC1345" s="45"/>
      <c r="BD1345" s="45"/>
      <c r="BE1345" s="45"/>
      <c r="BF1345" s="45"/>
      <c r="BG1345" s="45"/>
      <c r="BH1345" s="45"/>
      <c r="BI1345" s="45"/>
      <c r="BJ1345" s="45"/>
      <c r="BK1345" s="45"/>
    </row>
    <row r="1346" spans="1:63">
      <c r="A1346" s="43"/>
      <c r="B1346" s="43"/>
      <c r="C1346" s="101"/>
      <c r="D1346" s="101"/>
      <c r="E1346" s="101"/>
      <c r="F1346" s="102"/>
      <c r="G1346" s="103"/>
      <c r="H1346" s="102"/>
      <c r="I1346" s="102"/>
      <c r="J1346" s="102"/>
      <c r="K1346" s="102"/>
      <c r="L1346" s="102" t="e">
        <f>IF(J1346="WAT",IF(I1346="PS","Pumped Storage","Hydro"),VLOOKUP(J1346,Instructions!$E$3:$F$42,2,FALSE))</f>
        <v>#N/A</v>
      </c>
      <c r="M1346" s="104"/>
      <c r="N1346" s="104"/>
      <c r="O1346" s="105"/>
      <c r="P1346" s="45"/>
      <c r="Q1346" s="45"/>
      <c r="R1346" s="45">
        <f t="shared" si="434"/>
        <v>0</v>
      </c>
      <c r="S1346" s="45">
        <f t="shared" si="456"/>
        <v>0</v>
      </c>
      <c r="T1346" s="45">
        <f t="shared" si="456"/>
        <v>0</v>
      </c>
      <c r="U1346" s="45">
        <f t="shared" si="435"/>
        <v>0</v>
      </c>
      <c r="V1346" s="45">
        <f t="shared" si="436"/>
        <v>0</v>
      </c>
      <c r="W1346" s="45">
        <f t="shared" si="437"/>
        <v>0</v>
      </c>
      <c r="X1346" s="45">
        <f t="shared" si="438"/>
        <v>0</v>
      </c>
      <c r="Y1346" s="45">
        <f t="shared" si="439"/>
        <v>0</v>
      </c>
      <c r="Z1346" s="45">
        <f t="shared" si="440"/>
        <v>0</v>
      </c>
      <c r="AA1346" s="45">
        <f t="shared" si="441"/>
        <v>0</v>
      </c>
      <c r="AB1346" s="45">
        <f t="shared" si="442"/>
        <v>0</v>
      </c>
      <c r="AC1346" s="45">
        <f t="shared" si="443"/>
        <v>0</v>
      </c>
      <c r="AD1346" s="45">
        <f t="shared" si="444"/>
        <v>0</v>
      </c>
      <c r="AE1346" s="45">
        <f t="shared" si="445"/>
        <v>0</v>
      </c>
      <c r="AF1346" s="45">
        <f t="shared" si="446"/>
        <v>0</v>
      </c>
      <c r="AG1346" s="45">
        <f t="shared" si="447"/>
        <v>0</v>
      </c>
      <c r="AH1346" s="45">
        <f t="shared" si="448"/>
        <v>0</v>
      </c>
      <c r="AI1346" s="45">
        <f t="shared" si="449"/>
        <v>0</v>
      </c>
      <c r="AJ1346" s="45">
        <f t="shared" si="450"/>
        <v>0</v>
      </c>
      <c r="AK1346" s="45">
        <f t="shared" si="451"/>
        <v>0</v>
      </c>
      <c r="AL1346" s="45">
        <f t="shared" si="452"/>
        <v>0</v>
      </c>
      <c r="AM1346" s="45">
        <f t="shared" si="453"/>
        <v>0</v>
      </c>
      <c r="AN1346" s="45"/>
      <c r="AO1346" s="45"/>
      <c r="AP1346" s="45"/>
      <c r="AQ1346" s="45"/>
      <c r="AR1346" s="45"/>
      <c r="AS1346" s="45"/>
      <c r="AT1346" s="45"/>
      <c r="AU1346" s="45"/>
      <c r="AV1346" s="45"/>
      <c r="AW1346" s="45"/>
      <c r="AX1346" s="45"/>
      <c r="AY1346" s="45"/>
      <c r="AZ1346" s="45"/>
      <c r="BA1346" s="45"/>
      <c r="BB1346" s="45"/>
      <c r="BC1346" s="45"/>
      <c r="BD1346" s="45"/>
      <c r="BE1346" s="45"/>
      <c r="BF1346" s="45"/>
      <c r="BG1346" s="45"/>
      <c r="BH1346" s="45"/>
      <c r="BI1346" s="45"/>
      <c r="BJ1346" s="45"/>
      <c r="BK1346" s="45"/>
    </row>
    <row r="1347" spans="1:63">
      <c r="A1347" s="43"/>
      <c r="B1347" s="43"/>
      <c r="C1347" s="101"/>
      <c r="D1347" s="101"/>
      <c r="E1347" s="101"/>
      <c r="F1347" s="102"/>
      <c r="G1347" s="103"/>
      <c r="H1347" s="102"/>
      <c r="I1347" s="102"/>
      <c r="J1347" s="102"/>
      <c r="K1347" s="102"/>
      <c r="L1347" s="102" t="e">
        <f>IF(J1347="WAT",IF(I1347="PS","Pumped Storage","Hydro"),VLOOKUP(J1347,Instructions!$E$3:$F$42,2,FALSE))</f>
        <v>#N/A</v>
      </c>
      <c r="M1347" s="104"/>
      <c r="N1347" s="104"/>
      <c r="O1347" s="105"/>
      <c r="P1347" s="45"/>
      <c r="Q1347" s="45"/>
      <c r="R1347" s="45">
        <f t="shared" si="434"/>
        <v>0</v>
      </c>
      <c r="S1347" s="45">
        <f t="shared" si="456"/>
        <v>0</v>
      </c>
      <c r="T1347" s="45">
        <f t="shared" si="456"/>
        <v>0</v>
      </c>
      <c r="U1347" s="45">
        <f t="shared" si="435"/>
        <v>0</v>
      </c>
      <c r="V1347" s="45">
        <f t="shared" si="436"/>
        <v>0</v>
      </c>
      <c r="W1347" s="45">
        <f t="shared" si="437"/>
        <v>0</v>
      </c>
      <c r="X1347" s="45">
        <f t="shared" si="438"/>
        <v>0</v>
      </c>
      <c r="Y1347" s="45">
        <f t="shared" si="439"/>
        <v>0</v>
      </c>
      <c r="Z1347" s="45">
        <f t="shared" si="440"/>
        <v>0</v>
      </c>
      <c r="AA1347" s="45">
        <f t="shared" si="441"/>
        <v>0</v>
      </c>
      <c r="AB1347" s="45">
        <f t="shared" si="442"/>
        <v>0</v>
      </c>
      <c r="AC1347" s="45">
        <f t="shared" si="443"/>
        <v>0</v>
      </c>
      <c r="AD1347" s="45">
        <f t="shared" si="444"/>
        <v>0</v>
      </c>
      <c r="AE1347" s="45">
        <f t="shared" si="445"/>
        <v>0</v>
      </c>
      <c r="AF1347" s="45">
        <f t="shared" si="446"/>
        <v>0</v>
      </c>
      <c r="AG1347" s="45">
        <f t="shared" si="447"/>
        <v>0</v>
      </c>
      <c r="AH1347" s="45">
        <f t="shared" si="448"/>
        <v>0</v>
      </c>
      <c r="AI1347" s="45">
        <f t="shared" si="449"/>
        <v>0</v>
      </c>
      <c r="AJ1347" s="45">
        <f t="shared" si="450"/>
        <v>0</v>
      </c>
      <c r="AK1347" s="45">
        <f t="shared" si="451"/>
        <v>0</v>
      </c>
      <c r="AL1347" s="45">
        <f t="shared" si="452"/>
        <v>0</v>
      </c>
      <c r="AM1347" s="45">
        <f t="shared" si="453"/>
        <v>0</v>
      </c>
      <c r="AN1347" s="45"/>
      <c r="AO1347" s="45"/>
      <c r="AP1347" s="45"/>
      <c r="AQ1347" s="45"/>
      <c r="AR1347" s="45"/>
      <c r="AS1347" s="45"/>
      <c r="AT1347" s="45"/>
      <c r="AU1347" s="45"/>
      <c r="AV1347" s="45"/>
      <c r="AW1347" s="45"/>
      <c r="AX1347" s="45"/>
      <c r="AY1347" s="45"/>
      <c r="AZ1347" s="45"/>
      <c r="BA1347" s="45"/>
      <c r="BB1347" s="45"/>
      <c r="BC1347" s="45"/>
      <c r="BD1347" s="45"/>
      <c r="BE1347" s="45"/>
      <c r="BF1347" s="45"/>
      <c r="BG1347" s="45"/>
      <c r="BH1347" s="45"/>
      <c r="BI1347" s="45"/>
      <c r="BJ1347" s="45"/>
      <c r="BK1347" s="45"/>
    </row>
    <row r="1348" spans="1:63">
      <c r="A1348" s="43"/>
      <c r="B1348" s="43"/>
      <c r="C1348" s="101"/>
      <c r="D1348" s="101"/>
      <c r="E1348" s="101"/>
      <c r="F1348" s="102"/>
      <c r="G1348" s="103"/>
      <c r="H1348" s="102"/>
      <c r="I1348" s="102"/>
      <c r="J1348" s="102"/>
      <c r="K1348" s="102"/>
      <c r="L1348" s="102" t="e">
        <f>IF(J1348="WAT",IF(I1348="PS","Pumped Storage","Hydro"),VLOOKUP(J1348,Instructions!$E$3:$F$42,2,FALSE))</f>
        <v>#N/A</v>
      </c>
      <c r="M1348" s="104"/>
      <c r="N1348" s="104"/>
      <c r="O1348" s="105"/>
      <c r="P1348" s="45"/>
      <c r="Q1348" s="45"/>
      <c r="R1348" s="45">
        <f t="shared" ref="R1348:R1411" si="457">P1348</f>
        <v>0</v>
      </c>
      <c r="S1348" s="45">
        <f t="shared" si="456"/>
        <v>0</v>
      </c>
      <c r="T1348" s="45">
        <f t="shared" si="456"/>
        <v>0</v>
      </c>
      <c r="U1348" s="45">
        <f t="shared" ref="U1348:U1411" si="458">T1348</f>
        <v>0</v>
      </c>
      <c r="V1348" s="45">
        <f t="shared" ref="V1348:V1411" si="459">U1348</f>
        <v>0</v>
      </c>
      <c r="W1348" s="45">
        <f t="shared" ref="W1348:W1411" si="460">V1348</f>
        <v>0</v>
      </c>
      <c r="X1348" s="45">
        <f t="shared" ref="X1348:X1411" si="461">W1348</f>
        <v>0</v>
      </c>
      <c r="Y1348" s="45">
        <f t="shared" ref="Y1348:Y1411" si="462">X1348</f>
        <v>0</v>
      </c>
      <c r="Z1348" s="45">
        <f t="shared" ref="Z1348:Z1411" si="463">Y1348</f>
        <v>0</v>
      </c>
      <c r="AA1348" s="45">
        <f t="shared" ref="AA1348:AA1411" si="464">Z1348</f>
        <v>0</v>
      </c>
      <c r="AB1348" s="45">
        <f t="shared" ref="AB1348:AB1411" si="465">AA1348</f>
        <v>0</v>
      </c>
      <c r="AC1348" s="45">
        <f t="shared" ref="AC1348:AC1411" si="466">Q1348</f>
        <v>0</v>
      </c>
      <c r="AD1348" s="45">
        <f t="shared" ref="AD1348:AD1411" si="467">AC1348</f>
        <v>0</v>
      </c>
      <c r="AE1348" s="45">
        <f t="shared" ref="AE1348:AE1411" si="468">AD1348</f>
        <v>0</v>
      </c>
      <c r="AF1348" s="45">
        <f t="shared" ref="AF1348:AF1411" si="469">AE1348</f>
        <v>0</v>
      </c>
      <c r="AG1348" s="45">
        <f t="shared" ref="AG1348:AG1411" si="470">AF1348</f>
        <v>0</v>
      </c>
      <c r="AH1348" s="45">
        <f t="shared" ref="AH1348:AH1411" si="471">AG1348</f>
        <v>0</v>
      </c>
      <c r="AI1348" s="45">
        <f t="shared" ref="AI1348:AI1411" si="472">AH1348</f>
        <v>0</v>
      </c>
      <c r="AJ1348" s="45">
        <f t="shared" ref="AJ1348:AJ1411" si="473">AI1348</f>
        <v>0</v>
      </c>
      <c r="AK1348" s="45">
        <f t="shared" ref="AK1348:AK1411" si="474">AJ1348</f>
        <v>0</v>
      </c>
      <c r="AL1348" s="45">
        <f t="shared" ref="AL1348:AL1411" si="475">AK1348</f>
        <v>0</v>
      </c>
      <c r="AM1348" s="45">
        <f t="shared" ref="AM1348:AM1411" si="476">AL1348</f>
        <v>0</v>
      </c>
      <c r="AN1348" s="45"/>
      <c r="AO1348" s="45"/>
      <c r="AP1348" s="45"/>
      <c r="AQ1348" s="45"/>
      <c r="AR1348" s="45"/>
      <c r="AS1348" s="45"/>
      <c r="AT1348" s="45"/>
      <c r="AU1348" s="45"/>
      <c r="AV1348" s="45"/>
      <c r="AW1348" s="45"/>
      <c r="AX1348" s="45"/>
      <c r="AY1348" s="45"/>
      <c r="AZ1348" s="45"/>
      <c r="BA1348" s="45"/>
      <c r="BB1348" s="45"/>
      <c r="BC1348" s="45"/>
      <c r="BD1348" s="45"/>
      <c r="BE1348" s="45"/>
      <c r="BF1348" s="45"/>
      <c r="BG1348" s="45"/>
      <c r="BH1348" s="45"/>
      <c r="BI1348" s="45"/>
      <c r="BJ1348" s="45"/>
      <c r="BK1348" s="45"/>
    </row>
    <row r="1349" spans="1:63">
      <c r="A1349" s="43"/>
      <c r="B1349" s="43"/>
      <c r="C1349" s="101"/>
      <c r="D1349" s="101"/>
      <c r="E1349" s="101"/>
      <c r="F1349" s="102"/>
      <c r="G1349" s="103"/>
      <c r="H1349" s="102"/>
      <c r="I1349" s="102"/>
      <c r="J1349" s="102"/>
      <c r="K1349" s="102"/>
      <c r="L1349" s="102" t="e">
        <f>IF(J1349="WAT",IF(I1349="PS","Pumped Storage","Hydro"),VLOOKUP(J1349,Instructions!$E$3:$F$42,2,FALSE))</f>
        <v>#N/A</v>
      </c>
      <c r="M1349" s="104"/>
      <c r="N1349" s="104"/>
      <c r="O1349" s="105"/>
      <c r="P1349" s="45"/>
      <c r="Q1349" s="45"/>
      <c r="R1349" s="45">
        <f t="shared" si="457"/>
        <v>0</v>
      </c>
      <c r="S1349" s="45">
        <f t="shared" si="456"/>
        <v>0</v>
      </c>
      <c r="T1349" s="45">
        <f t="shared" si="456"/>
        <v>0</v>
      </c>
      <c r="U1349" s="45">
        <f t="shared" si="458"/>
        <v>0</v>
      </c>
      <c r="V1349" s="45">
        <f t="shared" si="459"/>
        <v>0</v>
      </c>
      <c r="W1349" s="45">
        <f t="shared" si="460"/>
        <v>0</v>
      </c>
      <c r="X1349" s="45">
        <f t="shared" si="461"/>
        <v>0</v>
      </c>
      <c r="Y1349" s="45">
        <f t="shared" si="462"/>
        <v>0</v>
      </c>
      <c r="Z1349" s="45">
        <f t="shared" si="463"/>
        <v>0</v>
      </c>
      <c r="AA1349" s="45">
        <f t="shared" si="464"/>
        <v>0</v>
      </c>
      <c r="AB1349" s="45">
        <f t="shared" si="465"/>
        <v>0</v>
      </c>
      <c r="AC1349" s="45">
        <f t="shared" si="466"/>
        <v>0</v>
      </c>
      <c r="AD1349" s="45">
        <f t="shared" si="467"/>
        <v>0</v>
      </c>
      <c r="AE1349" s="45">
        <f t="shared" si="468"/>
        <v>0</v>
      </c>
      <c r="AF1349" s="45">
        <f t="shared" si="469"/>
        <v>0</v>
      </c>
      <c r="AG1349" s="45">
        <f t="shared" si="470"/>
        <v>0</v>
      </c>
      <c r="AH1349" s="45">
        <f t="shared" si="471"/>
        <v>0</v>
      </c>
      <c r="AI1349" s="45">
        <f t="shared" si="472"/>
        <v>0</v>
      </c>
      <c r="AJ1349" s="45">
        <f t="shared" si="473"/>
        <v>0</v>
      </c>
      <c r="AK1349" s="45">
        <f t="shared" si="474"/>
        <v>0</v>
      </c>
      <c r="AL1349" s="45">
        <f t="shared" si="475"/>
        <v>0</v>
      </c>
      <c r="AM1349" s="45">
        <f t="shared" si="476"/>
        <v>0</v>
      </c>
      <c r="AN1349" s="45"/>
      <c r="AO1349" s="45"/>
      <c r="AP1349" s="45"/>
      <c r="AQ1349" s="45"/>
      <c r="AR1349" s="45"/>
      <c r="AS1349" s="45"/>
      <c r="AT1349" s="45"/>
      <c r="AU1349" s="45"/>
      <c r="AV1349" s="45"/>
      <c r="AW1349" s="45"/>
      <c r="AX1349" s="45"/>
      <c r="AY1349" s="45"/>
      <c r="AZ1349" s="45"/>
      <c r="BA1349" s="45"/>
      <c r="BB1349" s="45"/>
      <c r="BC1349" s="45"/>
      <c r="BD1349" s="45"/>
      <c r="BE1349" s="45"/>
      <c r="BF1349" s="45"/>
      <c r="BG1349" s="45"/>
      <c r="BH1349" s="45"/>
      <c r="BI1349" s="45"/>
      <c r="BJ1349" s="45"/>
      <c r="BK1349" s="45"/>
    </row>
    <row r="1350" spans="1:63">
      <c r="A1350" s="43"/>
      <c r="B1350" s="43"/>
      <c r="C1350" s="101"/>
      <c r="D1350" s="101"/>
      <c r="E1350" s="101"/>
      <c r="F1350" s="102"/>
      <c r="G1350" s="103"/>
      <c r="H1350" s="102"/>
      <c r="I1350" s="102"/>
      <c r="J1350" s="102"/>
      <c r="K1350" s="102"/>
      <c r="L1350" s="102" t="e">
        <f>IF(J1350="WAT",IF(I1350="PS","Pumped Storage","Hydro"),VLOOKUP(J1350,Instructions!$E$3:$F$42,2,FALSE))</f>
        <v>#N/A</v>
      </c>
      <c r="M1350" s="104"/>
      <c r="N1350" s="104"/>
      <c r="O1350" s="105"/>
      <c r="P1350" s="45"/>
      <c r="Q1350" s="45"/>
      <c r="R1350" s="45">
        <f t="shared" si="457"/>
        <v>0</v>
      </c>
      <c r="S1350" s="45">
        <f t="shared" si="456"/>
        <v>0</v>
      </c>
      <c r="T1350" s="45">
        <f t="shared" si="456"/>
        <v>0</v>
      </c>
      <c r="U1350" s="45">
        <f t="shared" si="458"/>
        <v>0</v>
      </c>
      <c r="V1350" s="45">
        <f t="shared" si="459"/>
        <v>0</v>
      </c>
      <c r="W1350" s="45">
        <f t="shared" si="460"/>
        <v>0</v>
      </c>
      <c r="X1350" s="45">
        <f t="shared" si="461"/>
        <v>0</v>
      </c>
      <c r="Y1350" s="45">
        <f t="shared" si="462"/>
        <v>0</v>
      </c>
      <c r="Z1350" s="45">
        <f t="shared" si="463"/>
        <v>0</v>
      </c>
      <c r="AA1350" s="45">
        <f t="shared" si="464"/>
        <v>0</v>
      </c>
      <c r="AB1350" s="45">
        <f t="shared" si="465"/>
        <v>0</v>
      </c>
      <c r="AC1350" s="45">
        <f t="shared" si="466"/>
        <v>0</v>
      </c>
      <c r="AD1350" s="45">
        <f t="shared" si="467"/>
        <v>0</v>
      </c>
      <c r="AE1350" s="45">
        <f t="shared" si="468"/>
        <v>0</v>
      </c>
      <c r="AF1350" s="45">
        <f t="shared" si="469"/>
        <v>0</v>
      </c>
      <c r="AG1350" s="45">
        <f t="shared" si="470"/>
        <v>0</v>
      </c>
      <c r="AH1350" s="45">
        <f t="shared" si="471"/>
        <v>0</v>
      </c>
      <c r="AI1350" s="45">
        <f t="shared" si="472"/>
        <v>0</v>
      </c>
      <c r="AJ1350" s="45">
        <f t="shared" si="473"/>
        <v>0</v>
      </c>
      <c r="AK1350" s="45">
        <f t="shared" si="474"/>
        <v>0</v>
      </c>
      <c r="AL1350" s="45">
        <f t="shared" si="475"/>
        <v>0</v>
      </c>
      <c r="AM1350" s="45">
        <f t="shared" si="476"/>
        <v>0</v>
      </c>
      <c r="AN1350" s="45"/>
      <c r="AO1350" s="45"/>
      <c r="AP1350" s="45"/>
      <c r="AQ1350" s="45"/>
      <c r="AR1350" s="45"/>
      <c r="AS1350" s="45"/>
      <c r="AT1350" s="45"/>
      <c r="AU1350" s="45"/>
      <c r="AV1350" s="45"/>
      <c r="AW1350" s="45"/>
      <c r="AX1350" s="45"/>
      <c r="AY1350" s="45"/>
      <c r="AZ1350" s="45"/>
      <c r="BA1350" s="45"/>
      <c r="BB1350" s="45"/>
      <c r="BC1350" s="45"/>
      <c r="BD1350" s="45"/>
      <c r="BE1350" s="45"/>
      <c r="BF1350" s="45"/>
      <c r="BG1350" s="45"/>
      <c r="BH1350" s="45"/>
      <c r="BI1350" s="45"/>
      <c r="BJ1350" s="45"/>
      <c r="BK1350" s="45"/>
    </row>
    <row r="1351" spans="1:63">
      <c r="A1351" s="43"/>
      <c r="B1351" s="43"/>
      <c r="C1351" s="101"/>
      <c r="D1351" s="101"/>
      <c r="E1351" s="101"/>
      <c r="F1351" s="102"/>
      <c r="G1351" s="103"/>
      <c r="H1351" s="102"/>
      <c r="I1351" s="102"/>
      <c r="J1351" s="102"/>
      <c r="K1351" s="102"/>
      <c r="L1351" s="102" t="e">
        <f>IF(J1351="WAT",IF(I1351="PS","Pumped Storage","Hydro"),VLOOKUP(J1351,Instructions!$E$3:$F$42,2,FALSE))</f>
        <v>#N/A</v>
      </c>
      <c r="M1351" s="104"/>
      <c r="N1351" s="104"/>
      <c r="O1351" s="105"/>
      <c r="P1351" s="45"/>
      <c r="Q1351" s="45"/>
      <c r="R1351" s="45">
        <f t="shared" si="457"/>
        <v>0</v>
      </c>
      <c r="S1351" s="45">
        <f t="shared" si="456"/>
        <v>0</v>
      </c>
      <c r="T1351" s="45">
        <f t="shared" si="456"/>
        <v>0</v>
      </c>
      <c r="U1351" s="45">
        <f t="shared" si="458"/>
        <v>0</v>
      </c>
      <c r="V1351" s="45">
        <f t="shared" si="459"/>
        <v>0</v>
      </c>
      <c r="W1351" s="45">
        <f t="shared" si="460"/>
        <v>0</v>
      </c>
      <c r="X1351" s="45">
        <f t="shared" si="461"/>
        <v>0</v>
      </c>
      <c r="Y1351" s="45">
        <f t="shared" si="462"/>
        <v>0</v>
      </c>
      <c r="Z1351" s="45">
        <f t="shared" si="463"/>
        <v>0</v>
      </c>
      <c r="AA1351" s="45">
        <f t="shared" si="464"/>
        <v>0</v>
      </c>
      <c r="AB1351" s="45">
        <f t="shared" si="465"/>
        <v>0</v>
      </c>
      <c r="AC1351" s="45">
        <f t="shared" si="466"/>
        <v>0</v>
      </c>
      <c r="AD1351" s="45">
        <f t="shared" si="467"/>
        <v>0</v>
      </c>
      <c r="AE1351" s="45">
        <f t="shared" si="468"/>
        <v>0</v>
      </c>
      <c r="AF1351" s="45">
        <f t="shared" si="469"/>
        <v>0</v>
      </c>
      <c r="AG1351" s="45">
        <f t="shared" si="470"/>
        <v>0</v>
      </c>
      <c r="AH1351" s="45">
        <f t="shared" si="471"/>
        <v>0</v>
      </c>
      <c r="AI1351" s="45">
        <f t="shared" si="472"/>
        <v>0</v>
      </c>
      <c r="AJ1351" s="45">
        <f t="shared" si="473"/>
        <v>0</v>
      </c>
      <c r="AK1351" s="45">
        <f t="shared" si="474"/>
        <v>0</v>
      </c>
      <c r="AL1351" s="45">
        <f t="shared" si="475"/>
        <v>0</v>
      </c>
      <c r="AM1351" s="45">
        <f t="shared" si="476"/>
        <v>0</v>
      </c>
      <c r="AN1351" s="45"/>
      <c r="AO1351" s="45"/>
      <c r="AP1351" s="45"/>
      <c r="AQ1351" s="45"/>
      <c r="AR1351" s="45"/>
      <c r="AS1351" s="45"/>
      <c r="AT1351" s="45"/>
      <c r="AU1351" s="45"/>
      <c r="AV1351" s="45"/>
      <c r="AW1351" s="45"/>
      <c r="AX1351" s="45"/>
      <c r="AY1351" s="45"/>
      <c r="AZ1351" s="45"/>
      <c r="BA1351" s="45"/>
      <c r="BB1351" s="45"/>
      <c r="BC1351" s="45"/>
      <c r="BD1351" s="45"/>
      <c r="BE1351" s="45"/>
      <c r="BF1351" s="45"/>
      <c r="BG1351" s="45"/>
      <c r="BH1351" s="45"/>
      <c r="BI1351" s="45"/>
      <c r="BJ1351" s="45"/>
      <c r="BK1351" s="45"/>
    </row>
    <row r="1352" spans="1:63">
      <c r="A1352" s="43"/>
      <c r="B1352" s="43"/>
      <c r="C1352" s="101"/>
      <c r="D1352" s="101"/>
      <c r="E1352" s="101"/>
      <c r="F1352" s="102"/>
      <c r="G1352" s="103"/>
      <c r="H1352" s="102"/>
      <c r="I1352" s="102"/>
      <c r="J1352" s="102"/>
      <c r="K1352" s="102"/>
      <c r="L1352" s="102" t="e">
        <f>IF(J1352="WAT",IF(I1352="PS","Pumped Storage","Hydro"),VLOOKUP(J1352,Instructions!$E$3:$F$42,2,FALSE))</f>
        <v>#N/A</v>
      </c>
      <c r="M1352" s="104"/>
      <c r="N1352" s="104"/>
      <c r="O1352" s="105"/>
      <c r="P1352" s="45"/>
      <c r="Q1352" s="45"/>
      <c r="R1352" s="45">
        <f t="shared" si="457"/>
        <v>0</v>
      </c>
      <c r="S1352" s="45">
        <f t="shared" si="456"/>
        <v>0</v>
      </c>
      <c r="T1352" s="45">
        <f t="shared" si="456"/>
        <v>0</v>
      </c>
      <c r="U1352" s="45">
        <f t="shared" si="458"/>
        <v>0</v>
      </c>
      <c r="V1352" s="45">
        <f t="shared" si="459"/>
        <v>0</v>
      </c>
      <c r="W1352" s="45">
        <f t="shared" si="460"/>
        <v>0</v>
      </c>
      <c r="X1352" s="45">
        <f t="shared" si="461"/>
        <v>0</v>
      </c>
      <c r="Y1352" s="45">
        <f t="shared" si="462"/>
        <v>0</v>
      </c>
      <c r="Z1352" s="45">
        <f t="shared" si="463"/>
        <v>0</v>
      </c>
      <c r="AA1352" s="45">
        <f t="shared" si="464"/>
        <v>0</v>
      </c>
      <c r="AB1352" s="45">
        <f t="shared" si="465"/>
        <v>0</v>
      </c>
      <c r="AC1352" s="45">
        <f t="shared" si="466"/>
        <v>0</v>
      </c>
      <c r="AD1352" s="45">
        <f t="shared" si="467"/>
        <v>0</v>
      </c>
      <c r="AE1352" s="45">
        <f t="shared" si="468"/>
        <v>0</v>
      </c>
      <c r="AF1352" s="45">
        <f t="shared" si="469"/>
        <v>0</v>
      </c>
      <c r="AG1352" s="45">
        <f t="shared" si="470"/>
        <v>0</v>
      </c>
      <c r="AH1352" s="45">
        <f t="shared" si="471"/>
        <v>0</v>
      </c>
      <c r="AI1352" s="45">
        <f t="shared" si="472"/>
        <v>0</v>
      </c>
      <c r="AJ1352" s="45">
        <f t="shared" si="473"/>
        <v>0</v>
      </c>
      <c r="AK1352" s="45">
        <f t="shared" si="474"/>
        <v>0</v>
      </c>
      <c r="AL1352" s="45">
        <f t="shared" si="475"/>
        <v>0</v>
      </c>
      <c r="AM1352" s="45">
        <f t="shared" si="476"/>
        <v>0</v>
      </c>
      <c r="AN1352" s="45"/>
      <c r="AO1352" s="45"/>
      <c r="AP1352" s="45"/>
      <c r="AQ1352" s="45"/>
      <c r="AR1352" s="45"/>
      <c r="AS1352" s="45"/>
      <c r="AT1352" s="45"/>
      <c r="AU1352" s="45"/>
      <c r="AV1352" s="45"/>
      <c r="AW1352" s="45"/>
      <c r="AX1352" s="45"/>
      <c r="AY1352" s="45"/>
      <c r="AZ1352" s="45"/>
      <c r="BA1352" s="45"/>
      <c r="BB1352" s="45"/>
      <c r="BC1352" s="45"/>
      <c r="BD1352" s="45"/>
      <c r="BE1352" s="45"/>
      <c r="BF1352" s="45"/>
      <c r="BG1352" s="45"/>
      <c r="BH1352" s="45"/>
      <c r="BI1352" s="45"/>
      <c r="BJ1352" s="45"/>
      <c r="BK1352" s="45"/>
    </row>
    <row r="1353" spans="1:63">
      <c r="A1353" s="43"/>
      <c r="B1353" s="43"/>
      <c r="C1353" s="101"/>
      <c r="D1353" s="101"/>
      <c r="E1353" s="101"/>
      <c r="F1353" s="102"/>
      <c r="G1353" s="103"/>
      <c r="H1353" s="102"/>
      <c r="I1353" s="102"/>
      <c r="J1353" s="102"/>
      <c r="K1353" s="102"/>
      <c r="L1353" s="102" t="e">
        <f>IF(J1353="WAT",IF(I1353="PS","Pumped Storage","Hydro"),VLOOKUP(J1353,Instructions!$E$3:$F$42,2,FALSE))</f>
        <v>#N/A</v>
      </c>
      <c r="M1353" s="104"/>
      <c r="N1353" s="104"/>
      <c r="O1353" s="105"/>
      <c r="P1353" s="45"/>
      <c r="Q1353" s="45"/>
      <c r="R1353" s="45">
        <f t="shared" si="457"/>
        <v>0</v>
      </c>
      <c r="S1353" s="45">
        <f t="shared" si="456"/>
        <v>0</v>
      </c>
      <c r="T1353" s="45">
        <f t="shared" si="456"/>
        <v>0</v>
      </c>
      <c r="U1353" s="45">
        <f t="shared" si="458"/>
        <v>0</v>
      </c>
      <c r="V1353" s="45">
        <f t="shared" si="459"/>
        <v>0</v>
      </c>
      <c r="W1353" s="45">
        <f t="shared" si="460"/>
        <v>0</v>
      </c>
      <c r="X1353" s="45">
        <f t="shared" si="461"/>
        <v>0</v>
      </c>
      <c r="Y1353" s="45">
        <f t="shared" si="462"/>
        <v>0</v>
      </c>
      <c r="Z1353" s="45">
        <f t="shared" si="463"/>
        <v>0</v>
      </c>
      <c r="AA1353" s="45">
        <f t="shared" si="464"/>
        <v>0</v>
      </c>
      <c r="AB1353" s="45">
        <f t="shared" si="465"/>
        <v>0</v>
      </c>
      <c r="AC1353" s="45">
        <f t="shared" si="466"/>
        <v>0</v>
      </c>
      <c r="AD1353" s="45">
        <f t="shared" si="467"/>
        <v>0</v>
      </c>
      <c r="AE1353" s="45">
        <f t="shared" si="468"/>
        <v>0</v>
      </c>
      <c r="AF1353" s="45">
        <f t="shared" si="469"/>
        <v>0</v>
      </c>
      <c r="AG1353" s="45">
        <f t="shared" si="470"/>
        <v>0</v>
      </c>
      <c r="AH1353" s="45">
        <f t="shared" si="471"/>
        <v>0</v>
      </c>
      <c r="AI1353" s="45">
        <f t="shared" si="472"/>
        <v>0</v>
      </c>
      <c r="AJ1353" s="45">
        <f t="shared" si="473"/>
        <v>0</v>
      </c>
      <c r="AK1353" s="45">
        <f t="shared" si="474"/>
        <v>0</v>
      </c>
      <c r="AL1353" s="45">
        <f t="shared" si="475"/>
        <v>0</v>
      </c>
      <c r="AM1353" s="45">
        <f t="shared" si="476"/>
        <v>0</v>
      </c>
      <c r="AN1353" s="45"/>
      <c r="AO1353" s="45"/>
      <c r="AP1353" s="45"/>
      <c r="AQ1353" s="45"/>
      <c r="AR1353" s="45"/>
      <c r="AS1353" s="45"/>
      <c r="AT1353" s="45"/>
      <c r="AU1353" s="45"/>
      <c r="AV1353" s="45"/>
      <c r="AW1353" s="45"/>
      <c r="AX1353" s="45"/>
      <c r="AY1353" s="45"/>
      <c r="AZ1353" s="45"/>
      <c r="BA1353" s="45"/>
      <c r="BB1353" s="45"/>
      <c r="BC1353" s="45"/>
      <c r="BD1353" s="45"/>
      <c r="BE1353" s="45"/>
      <c r="BF1353" s="45"/>
      <c r="BG1353" s="45"/>
      <c r="BH1353" s="45"/>
      <c r="BI1353" s="45"/>
      <c r="BJ1353" s="45"/>
      <c r="BK1353" s="45"/>
    </row>
    <row r="1354" spans="1:63">
      <c r="A1354" s="43"/>
      <c r="B1354" s="43"/>
      <c r="C1354" s="101"/>
      <c r="D1354" s="101"/>
      <c r="E1354" s="101"/>
      <c r="F1354" s="102"/>
      <c r="G1354" s="103"/>
      <c r="H1354" s="102"/>
      <c r="I1354" s="102"/>
      <c r="J1354" s="102"/>
      <c r="K1354" s="102"/>
      <c r="L1354" s="102" t="e">
        <f>IF(J1354="WAT",IF(I1354="PS","Pumped Storage","Hydro"),VLOOKUP(J1354,Instructions!$E$3:$F$42,2,FALSE))</f>
        <v>#N/A</v>
      </c>
      <c r="M1354" s="104"/>
      <c r="N1354" s="104"/>
      <c r="O1354" s="105"/>
      <c r="P1354" s="45"/>
      <c r="Q1354" s="45"/>
      <c r="R1354" s="45">
        <f t="shared" si="457"/>
        <v>0</v>
      </c>
      <c r="S1354" s="45">
        <f t="shared" si="456"/>
        <v>0</v>
      </c>
      <c r="T1354" s="45">
        <f t="shared" si="456"/>
        <v>0</v>
      </c>
      <c r="U1354" s="45">
        <f t="shared" si="458"/>
        <v>0</v>
      </c>
      <c r="V1354" s="45">
        <f t="shared" si="459"/>
        <v>0</v>
      </c>
      <c r="W1354" s="45">
        <f t="shared" si="460"/>
        <v>0</v>
      </c>
      <c r="X1354" s="45">
        <f t="shared" si="461"/>
        <v>0</v>
      </c>
      <c r="Y1354" s="45">
        <f t="shared" si="462"/>
        <v>0</v>
      </c>
      <c r="Z1354" s="45">
        <f t="shared" si="463"/>
        <v>0</v>
      </c>
      <c r="AA1354" s="45">
        <f t="shared" si="464"/>
        <v>0</v>
      </c>
      <c r="AB1354" s="45">
        <f t="shared" si="465"/>
        <v>0</v>
      </c>
      <c r="AC1354" s="45">
        <f t="shared" si="466"/>
        <v>0</v>
      </c>
      <c r="AD1354" s="45">
        <f t="shared" si="467"/>
        <v>0</v>
      </c>
      <c r="AE1354" s="45">
        <f t="shared" si="468"/>
        <v>0</v>
      </c>
      <c r="AF1354" s="45">
        <f t="shared" si="469"/>
        <v>0</v>
      </c>
      <c r="AG1354" s="45">
        <f t="shared" si="470"/>
        <v>0</v>
      </c>
      <c r="AH1354" s="45">
        <f t="shared" si="471"/>
        <v>0</v>
      </c>
      <c r="AI1354" s="45">
        <f t="shared" si="472"/>
        <v>0</v>
      </c>
      <c r="AJ1354" s="45">
        <f t="shared" si="473"/>
        <v>0</v>
      </c>
      <c r="AK1354" s="45">
        <f t="shared" si="474"/>
        <v>0</v>
      </c>
      <c r="AL1354" s="45">
        <f t="shared" si="475"/>
        <v>0</v>
      </c>
      <c r="AM1354" s="45">
        <f t="shared" si="476"/>
        <v>0</v>
      </c>
      <c r="AN1354" s="45"/>
      <c r="AO1354" s="45"/>
      <c r="AP1354" s="45"/>
      <c r="AQ1354" s="45"/>
      <c r="AR1354" s="45"/>
      <c r="AS1354" s="45"/>
      <c r="AT1354" s="45"/>
      <c r="AU1354" s="45"/>
      <c r="AV1354" s="45"/>
      <c r="AW1354" s="45"/>
      <c r="AX1354" s="45"/>
      <c r="AY1354" s="45"/>
      <c r="AZ1354" s="45"/>
      <c r="BA1354" s="45"/>
      <c r="BB1354" s="45"/>
      <c r="BC1354" s="45"/>
      <c r="BD1354" s="45"/>
      <c r="BE1354" s="45"/>
      <c r="BF1354" s="45"/>
      <c r="BG1354" s="45"/>
      <c r="BH1354" s="45"/>
      <c r="BI1354" s="45"/>
      <c r="BJ1354" s="45"/>
      <c r="BK1354" s="45"/>
    </row>
    <row r="1355" spans="1:63">
      <c r="A1355" s="43"/>
      <c r="B1355" s="43"/>
      <c r="C1355" s="101"/>
      <c r="D1355" s="101"/>
      <c r="E1355" s="101"/>
      <c r="F1355" s="102"/>
      <c r="G1355" s="103"/>
      <c r="H1355" s="102"/>
      <c r="I1355" s="102"/>
      <c r="J1355" s="102"/>
      <c r="K1355" s="102"/>
      <c r="L1355" s="102" t="e">
        <f>IF(J1355="WAT",IF(I1355="PS","Pumped Storage","Hydro"),VLOOKUP(J1355,Instructions!$E$3:$F$42,2,FALSE))</f>
        <v>#N/A</v>
      </c>
      <c r="M1355" s="104"/>
      <c r="N1355" s="104"/>
      <c r="O1355" s="105"/>
      <c r="P1355" s="45"/>
      <c r="Q1355" s="45"/>
      <c r="R1355" s="45">
        <f t="shared" si="457"/>
        <v>0</v>
      </c>
      <c r="S1355" s="45">
        <f t="shared" si="456"/>
        <v>0</v>
      </c>
      <c r="T1355" s="45">
        <f t="shared" si="456"/>
        <v>0</v>
      </c>
      <c r="U1355" s="45">
        <f t="shared" si="458"/>
        <v>0</v>
      </c>
      <c r="V1355" s="45">
        <f t="shared" si="459"/>
        <v>0</v>
      </c>
      <c r="W1355" s="45">
        <f t="shared" si="460"/>
        <v>0</v>
      </c>
      <c r="X1355" s="45">
        <f t="shared" si="461"/>
        <v>0</v>
      </c>
      <c r="Y1355" s="45">
        <f t="shared" si="462"/>
        <v>0</v>
      </c>
      <c r="Z1355" s="45">
        <f t="shared" si="463"/>
        <v>0</v>
      </c>
      <c r="AA1355" s="45">
        <f t="shared" si="464"/>
        <v>0</v>
      </c>
      <c r="AB1355" s="45">
        <f t="shared" si="465"/>
        <v>0</v>
      </c>
      <c r="AC1355" s="45">
        <f t="shared" si="466"/>
        <v>0</v>
      </c>
      <c r="AD1355" s="45">
        <f t="shared" si="467"/>
        <v>0</v>
      </c>
      <c r="AE1355" s="45">
        <f t="shared" si="468"/>
        <v>0</v>
      </c>
      <c r="AF1355" s="45">
        <f t="shared" si="469"/>
        <v>0</v>
      </c>
      <c r="AG1355" s="45">
        <f t="shared" si="470"/>
        <v>0</v>
      </c>
      <c r="AH1355" s="45">
        <f t="shared" si="471"/>
        <v>0</v>
      </c>
      <c r="AI1355" s="45">
        <f t="shared" si="472"/>
        <v>0</v>
      </c>
      <c r="AJ1355" s="45">
        <f t="shared" si="473"/>
        <v>0</v>
      </c>
      <c r="AK1355" s="45">
        <f t="shared" si="474"/>
        <v>0</v>
      </c>
      <c r="AL1355" s="45">
        <f t="shared" si="475"/>
        <v>0</v>
      </c>
      <c r="AM1355" s="45">
        <f t="shared" si="476"/>
        <v>0</v>
      </c>
      <c r="AN1355" s="45"/>
      <c r="AO1355" s="45"/>
      <c r="AP1355" s="45"/>
      <c r="AQ1355" s="45"/>
      <c r="AR1355" s="45"/>
      <c r="AS1355" s="45"/>
      <c r="AT1355" s="45"/>
      <c r="AU1355" s="45"/>
      <c r="AV1355" s="45"/>
      <c r="AW1355" s="45"/>
      <c r="AX1355" s="45"/>
      <c r="AY1355" s="45"/>
      <c r="AZ1355" s="45"/>
      <c r="BA1355" s="45"/>
      <c r="BB1355" s="45"/>
      <c r="BC1355" s="45"/>
      <c r="BD1355" s="45"/>
      <c r="BE1355" s="45"/>
      <c r="BF1355" s="45"/>
      <c r="BG1355" s="45"/>
      <c r="BH1355" s="45"/>
      <c r="BI1355" s="45"/>
      <c r="BJ1355" s="45"/>
      <c r="BK1355" s="45"/>
    </row>
    <row r="1356" spans="1:63">
      <c r="A1356" s="43"/>
      <c r="B1356" s="43"/>
      <c r="C1356" s="101"/>
      <c r="D1356" s="101"/>
      <c r="E1356" s="101"/>
      <c r="F1356" s="102"/>
      <c r="G1356" s="103"/>
      <c r="H1356" s="102"/>
      <c r="I1356" s="102"/>
      <c r="J1356" s="102"/>
      <c r="K1356" s="102"/>
      <c r="L1356" s="102" t="e">
        <f>IF(J1356="WAT",IF(I1356="PS","Pumped Storage","Hydro"),VLOOKUP(J1356,Instructions!$E$3:$F$42,2,FALSE))</f>
        <v>#N/A</v>
      </c>
      <c r="M1356" s="104"/>
      <c r="N1356" s="104"/>
      <c r="O1356" s="105"/>
      <c r="P1356" s="45"/>
      <c r="Q1356" s="45"/>
      <c r="R1356" s="45">
        <f t="shared" si="457"/>
        <v>0</v>
      </c>
      <c r="S1356" s="45">
        <f t="shared" si="456"/>
        <v>0</v>
      </c>
      <c r="T1356" s="45">
        <f t="shared" si="456"/>
        <v>0</v>
      </c>
      <c r="U1356" s="45">
        <f t="shared" si="458"/>
        <v>0</v>
      </c>
      <c r="V1356" s="45">
        <f t="shared" si="459"/>
        <v>0</v>
      </c>
      <c r="W1356" s="45">
        <f t="shared" si="460"/>
        <v>0</v>
      </c>
      <c r="X1356" s="45">
        <f t="shared" si="461"/>
        <v>0</v>
      </c>
      <c r="Y1356" s="45">
        <f t="shared" si="462"/>
        <v>0</v>
      </c>
      <c r="Z1356" s="45">
        <f t="shared" si="463"/>
        <v>0</v>
      </c>
      <c r="AA1356" s="45">
        <f t="shared" si="464"/>
        <v>0</v>
      </c>
      <c r="AB1356" s="45">
        <f t="shared" si="465"/>
        <v>0</v>
      </c>
      <c r="AC1356" s="45">
        <f t="shared" si="466"/>
        <v>0</v>
      </c>
      <c r="AD1356" s="45">
        <f t="shared" si="467"/>
        <v>0</v>
      </c>
      <c r="AE1356" s="45">
        <f t="shared" si="468"/>
        <v>0</v>
      </c>
      <c r="AF1356" s="45">
        <f t="shared" si="469"/>
        <v>0</v>
      </c>
      <c r="AG1356" s="45">
        <f t="shared" si="470"/>
        <v>0</v>
      </c>
      <c r="AH1356" s="45">
        <f t="shared" si="471"/>
        <v>0</v>
      </c>
      <c r="AI1356" s="45">
        <f t="shared" si="472"/>
        <v>0</v>
      </c>
      <c r="AJ1356" s="45">
        <f t="shared" si="473"/>
        <v>0</v>
      </c>
      <c r="AK1356" s="45">
        <f t="shared" si="474"/>
        <v>0</v>
      </c>
      <c r="AL1356" s="45">
        <f t="shared" si="475"/>
        <v>0</v>
      </c>
      <c r="AM1356" s="45">
        <f t="shared" si="476"/>
        <v>0</v>
      </c>
      <c r="AN1356" s="45"/>
      <c r="AO1356" s="45"/>
      <c r="AP1356" s="45"/>
      <c r="AQ1356" s="45"/>
      <c r="AR1356" s="45"/>
      <c r="AS1356" s="45"/>
      <c r="AT1356" s="45"/>
      <c r="AU1356" s="45"/>
      <c r="AV1356" s="45"/>
      <c r="AW1356" s="45"/>
      <c r="AX1356" s="45"/>
      <c r="AY1356" s="45"/>
      <c r="AZ1356" s="45"/>
      <c r="BA1356" s="45"/>
      <c r="BB1356" s="45"/>
      <c r="BC1356" s="45"/>
      <c r="BD1356" s="45"/>
      <c r="BE1356" s="45"/>
      <c r="BF1356" s="45"/>
      <c r="BG1356" s="45"/>
      <c r="BH1356" s="45"/>
      <c r="BI1356" s="45"/>
      <c r="BJ1356" s="45"/>
      <c r="BK1356" s="45"/>
    </row>
    <row r="1357" spans="1:63">
      <c r="A1357" s="43"/>
      <c r="B1357" s="43"/>
      <c r="C1357" s="101"/>
      <c r="D1357" s="101"/>
      <c r="E1357" s="101"/>
      <c r="F1357" s="102"/>
      <c r="G1357" s="103"/>
      <c r="H1357" s="102"/>
      <c r="I1357" s="102"/>
      <c r="J1357" s="102"/>
      <c r="K1357" s="102"/>
      <c r="L1357" s="102" t="e">
        <f>IF(J1357="WAT",IF(I1357="PS","Pumped Storage","Hydro"),VLOOKUP(J1357,Instructions!$E$3:$F$42,2,FALSE))</f>
        <v>#N/A</v>
      </c>
      <c r="M1357" s="104"/>
      <c r="N1357" s="104"/>
      <c r="O1357" s="105"/>
      <c r="P1357" s="45"/>
      <c r="Q1357" s="45"/>
      <c r="R1357" s="45">
        <f t="shared" si="457"/>
        <v>0</v>
      </c>
      <c r="S1357" s="45">
        <f t="shared" si="456"/>
        <v>0</v>
      </c>
      <c r="T1357" s="45">
        <f t="shared" si="456"/>
        <v>0</v>
      </c>
      <c r="U1357" s="45">
        <f t="shared" si="458"/>
        <v>0</v>
      </c>
      <c r="V1357" s="45">
        <f t="shared" si="459"/>
        <v>0</v>
      </c>
      <c r="W1357" s="45">
        <f t="shared" si="460"/>
        <v>0</v>
      </c>
      <c r="X1357" s="45">
        <f t="shared" si="461"/>
        <v>0</v>
      </c>
      <c r="Y1357" s="45">
        <f t="shared" si="462"/>
        <v>0</v>
      </c>
      <c r="Z1357" s="45">
        <f t="shared" si="463"/>
        <v>0</v>
      </c>
      <c r="AA1357" s="45">
        <f t="shared" si="464"/>
        <v>0</v>
      </c>
      <c r="AB1357" s="45">
        <f t="shared" si="465"/>
        <v>0</v>
      </c>
      <c r="AC1357" s="45">
        <f t="shared" si="466"/>
        <v>0</v>
      </c>
      <c r="AD1357" s="45">
        <f t="shared" si="467"/>
        <v>0</v>
      </c>
      <c r="AE1357" s="45">
        <f t="shared" si="468"/>
        <v>0</v>
      </c>
      <c r="AF1357" s="45">
        <f t="shared" si="469"/>
        <v>0</v>
      </c>
      <c r="AG1357" s="45">
        <f t="shared" si="470"/>
        <v>0</v>
      </c>
      <c r="AH1357" s="45">
        <f t="shared" si="471"/>
        <v>0</v>
      </c>
      <c r="AI1357" s="45">
        <f t="shared" si="472"/>
        <v>0</v>
      </c>
      <c r="AJ1357" s="45">
        <f t="shared" si="473"/>
        <v>0</v>
      </c>
      <c r="AK1357" s="45">
        <f t="shared" si="474"/>
        <v>0</v>
      </c>
      <c r="AL1357" s="45">
        <f t="shared" si="475"/>
        <v>0</v>
      </c>
      <c r="AM1357" s="45">
        <f t="shared" si="476"/>
        <v>0</v>
      </c>
      <c r="AN1357" s="45"/>
      <c r="AO1357" s="45"/>
      <c r="AP1357" s="45"/>
      <c r="AQ1357" s="45"/>
      <c r="AR1357" s="45"/>
      <c r="AS1357" s="45"/>
      <c r="AT1357" s="45"/>
      <c r="AU1357" s="45"/>
      <c r="AV1357" s="45"/>
      <c r="AW1357" s="45"/>
      <c r="AX1357" s="45"/>
      <c r="AY1357" s="45"/>
      <c r="AZ1357" s="45"/>
      <c r="BA1357" s="45"/>
      <c r="BB1357" s="45"/>
      <c r="BC1357" s="45"/>
      <c r="BD1357" s="45"/>
      <c r="BE1357" s="45"/>
      <c r="BF1357" s="45"/>
      <c r="BG1357" s="45"/>
      <c r="BH1357" s="45"/>
      <c r="BI1357" s="45"/>
      <c r="BJ1357" s="45"/>
      <c r="BK1357" s="45"/>
    </row>
    <row r="1358" spans="1:63">
      <c r="A1358" s="43"/>
      <c r="B1358" s="43"/>
      <c r="C1358" s="101"/>
      <c r="D1358" s="101"/>
      <c r="E1358" s="101"/>
      <c r="F1358" s="102"/>
      <c r="G1358" s="103"/>
      <c r="H1358" s="102"/>
      <c r="I1358" s="102"/>
      <c r="J1358" s="102"/>
      <c r="K1358" s="102"/>
      <c r="L1358" s="102" t="e">
        <f>IF(J1358="WAT",IF(I1358="PS","Pumped Storage","Hydro"),VLOOKUP(J1358,Instructions!$E$3:$F$42,2,FALSE))</f>
        <v>#N/A</v>
      </c>
      <c r="M1358" s="104"/>
      <c r="N1358" s="104"/>
      <c r="O1358" s="105"/>
      <c r="P1358" s="45"/>
      <c r="Q1358" s="45"/>
      <c r="R1358" s="45">
        <f t="shared" si="457"/>
        <v>0</v>
      </c>
      <c r="S1358" s="45">
        <f t="shared" si="456"/>
        <v>0</v>
      </c>
      <c r="T1358" s="45">
        <f t="shared" si="456"/>
        <v>0</v>
      </c>
      <c r="U1358" s="45">
        <f t="shared" si="458"/>
        <v>0</v>
      </c>
      <c r="V1358" s="45">
        <f t="shared" si="459"/>
        <v>0</v>
      </c>
      <c r="W1358" s="45">
        <f t="shared" si="460"/>
        <v>0</v>
      </c>
      <c r="X1358" s="45">
        <f t="shared" si="461"/>
        <v>0</v>
      </c>
      <c r="Y1358" s="45">
        <f t="shared" si="462"/>
        <v>0</v>
      </c>
      <c r="Z1358" s="45">
        <f t="shared" si="463"/>
        <v>0</v>
      </c>
      <c r="AA1358" s="45">
        <f t="shared" si="464"/>
        <v>0</v>
      </c>
      <c r="AB1358" s="45">
        <f t="shared" si="465"/>
        <v>0</v>
      </c>
      <c r="AC1358" s="45">
        <f t="shared" si="466"/>
        <v>0</v>
      </c>
      <c r="AD1358" s="45">
        <f t="shared" si="467"/>
        <v>0</v>
      </c>
      <c r="AE1358" s="45">
        <f t="shared" si="468"/>
        <v>0</v>
      </c>
      <c r="AF1358" s="45">
        <f t="shared" si="469"/>
        <v>0</v>
      </c>
      <c r="AG1358" s="45">
        <f t="shared" si="470"/>
        <v>0</v>
      </c>
      <c r="AH1358" s="45">
        <f t="shared" si="471"/>
        <v>0</v>
      </c>
      <c r="AI1358" s="45">
        <f t="shared" si="472"/>
        <v>0</v>
      </c>
      <c r="AJ1358" s="45">
        <f t="shared" si="473"/>
        <v>0</v>
      </c>
      <c r="AK1358" s="45">
        <f t="shared" si="474"/>
        <v>0</v>
      </c>
      <c r="AL1358" s="45">
        <f t="shared" si="475"/>
        <v>0</v>
      </c>
      <c r="AM1358" s="45">
        <f t="shared" si="476"/>
        <v>0</v>
      </c>
      <c r="AN1358" s="45"/>
      <c r="AO1358" s="45"/>
      <c r="AP1358" s="45"/>
      <c r="AQ1358" s="45"/>
      <c r="AR1358" s="45"/>
      <c r="AS1358" s="45"/>
      <c r="AT1358" s="45"/>
      <c r="AU1358" s="45"/>
      <c r="AV1358" s="45"/>
      <c r="AW1358" s="45"/>
      <c r="AX1358" s="45"/>
      <c r="AY1358" s="45"/>
      <c r="AZ1358" s="45"/>
      <c r="BA1358" s="45"/>
      <c r="BB1358" s="45"/>
      <c r="BC1358" s="45"/>
      <c r="BD1358" s="45"/>
      <c r="BE1358" s="45"/>
      <c r="BF1358" s="45"/>
      <c r="BG1358" s="45"/>
      <c r="BH1358" s="45"/>
      <c r="BI1358" s="45"/>
      <c r="BJ1358" s="45"/>
      <c r="BK1358" s="45"/>
    </row>
    <row r="1359" spans="1:63">
      <c r="A1359" s="43"/>
      <c r="B1359" s="43"/>
      <c r="C1359" s="101"/>
      <c r="D1359" s="101"/>
      <c r="E1359" s="101"/>
      <c r="F1359" s="102"/>
      <c r="G1359" s="103"/>
      <c r="H1359" s="102"/>
      <c r="I1359" s="102"/>
      <c r="J1359" s="102"/>
      <c r="K1359" s="102"/>
      <c r="L1359" s="102" t="e">
        <f>IF(J1359="WAT",IF(I1359="PS","Pumped Storage","Hydro"),VLOOKUP(J1359,Instructions!$E$3:$F$42,2,FALSE))</f>
        <v>#N/A</v>
      </c>
      <c r="M1359" s="104"/>
      <c r="N1359" s="104"/>
      <c r="O1359" s="105"/>
      <c r="P1359" s="45"/>
      <c r="Q1359" s="45"/>
      <c r="R1359" s="45">
        <f t="shared" si="457"/>
        <v>0</v>
      </c>
      <c r="S1359" s="45">
        <f t="shared" si="456"/>
        <v>0</v>
      </c>
      <c r="T1359" s="45">
        <f t="shared" si="456"/>
        <v>0</v>
      </c>
      <c r="U1359" s="45">
        <f t="shared" si="458"/>
        <v>0</v>
      </c>
      <c r="V1359" s="45">
        <f t="shared" si="459"/>
        <v>0</v>
      </c>
      <c r="W1359" s="45">
        <f t="shared" si="460"/>
        <v>0</v>
      </c>
      <c r="X1359" s="45">
        <f t="shared" si="461"/>
        <v>0</v>
      </c>
      <c r="Y1359" s="45">
        <f t="shared" si="462"/>
        <v>0</v>
      </c>
      <c r="Z1359" s="45">
        <f t="shared" si="463"/>
        <v>0</v>
      </c>
      <c r="AA1359" s="45">
        <f t="shared" si="464"/>
        <v>0</v>
      </c>
      <c r="AB1359" s="45">
        <f t="shared" si="465"/>
        <v>0</v>
      </c>
      <c r="AC1359" s="45">
        <f t="shared" si="466"/>
        <v>0</v>
      </c>
      <c r="AD1359" s="45">
        <f t="shared" si="467"/>
        <v>0</v>
      </c>
      <c r="AE1359" s="45">
        <f t="shared" si="468"/>
        <v>0</v>
      </c>
      <c r="AF1359" s="45">
        <f t="shared" si="469"/>
        <v>0</v>
      </c>
      <c r="AG1359" s="45">
        <f t="shared" si="470"/>
        <v>0</v>
      </c>
      <c r="AH1359" s="45">
        <f t="shared" si="471"/>
        <v>0</v>
      </c>
      <c r="AI1359" s="45">
        <f t="shared" si="472"/>
        <v>0</v>
      </c>
      <c r="AJ1359" s="45">
        <f t="shared" si="473"/>
        <v>0</v>
      </c>
      <c r="AK1359" s="45">
        <f t="shared" si="474"/>
        <v>0</v>
      </c>
      <c r="AL1359" s="45">
        <f t="shared" si="475"/>
        <v>0</v>
      </c>
      <c r="AM1359" s="45">
        <f t="shared" si="476"/>
        <v>0</v>
      </c>
      <c r="AN1359" s="45"/>
      <c r="AO1359" s="45"/>
      <c r="AP1359" s="45"/>
      <c r="AQ1359" s="45"/>
      <c r="AR1359" s="45"/>
      <c r="AS1359" s="45"/>
      <c r="AT1359" s="45"/>
      <c r="AU1359" s="45"/>
      <c r="AV1359" s="45"/>
      <c r="AW1359" s="45"/>
      <c r="AX1359" s="45"/>
      <c r="AY1359" s="45"/>
      <c r="AZ1359" s="45"/>
      <c r="BA1359" s="45"/>
      <c r="BB1359" s="45"/>
      <c r="BC1359" s="45"/>
      <c r="BD1359" s="45"/>
      <c r="BE1359" s="45"/>
      <c r="BF1359" s="45"/>
      <c r="BG1359" s="45"/>
      <c r="BH1359" s="45"/>
      <c r="BI1359" s="45"/>
      <c r="BJ1359" s="45"/>
      <c r="BK1359" s="45"/>
    </row>
    <row r="1360" spans="1:63">
      <c r="A1360" s="43"/>
      <c r="B1360" s="43"/>
      <c r="C1360" s="101"/>
      <c r="D1360" s="101"/>
      <c r="E1360" s="101"/>
      <c r="F1360" s="102"/>
      <c r="G1360" s="103"/>
      <c r="H1360" s="102"/>
      <c r="I1360" s="102"/>
      <c r="J1360" s="102"/>
      <c r="K1360" s="102"/>
      <c r="L1360" s="102" t="e">
        <f>IF(J1360="WAT",IF(I1360="PS","Pumped Storage","Hydro"),VLOOKUP(J1360,Instructions!$E$3:$F$42,2,FALSE))</f>
        <v>#N/A</v>
      </c>
      <c r="M1360" s="104"/>
      <c r="N1360" s="104"/>
      <c r="O1360" s="105"/>
      <c r="P1360" s="45"/>
      <c r="Q1360" s="45"/>
      <c r="R1360" s="45">
        <f t="shared" si="457"/>
        <v>0</v>
      </c>
      <c r="S1360" s="45">
        <f t="shared" si="456"/>
        <v>0</v>
      </c>
      <c r="T1360" s="45">
        <f t="shared" si="456"/>
        <v>0</v>
      </c>
      <c r="U1360" s="45">
        <f t="shared" si="458"/>
        <v>0</v>
      </c>
      <c r="V1360" s="45">
        <f t="shared" si="459"/>
        <v>0</v>
      </c>
      <c r="W1360" s="45">
        <f t="shared" si="460"/>
        <v>0</v>
      </c>
      <c r="X1360" s="45">
        <f t="shared" si="461"/>
        <v>0</v>
      </c>
      <c r="Y1360" s="45">
        <f t="shared" si="462"/>
        <v>0</v>
      </c>
      <c r="Z1360" s="45">
        <f t="shared" si="463"/>
        <v>0</v>
      </c>
      <c r="AA1360" s="45">
        <f t="shared" si="464"/>
        <v>0</v>
      </c>
      <c r="AB1360" s="45">
        <f t="shared" si="465"/>
        <v>0</v>
      </c>
      <c r="AC1360" s="45">
        <f t="shared" si="466"/>
        <v>0</v>
      </c>
      <c r="AD1360" s="45">
        <f t="shared" si="467"/>
        <v>0</v>
      </c>
      <c r="AE1360" s="45">
        <f t="shared" si="468"/>
        <v>0</v>
      </c>
      <c r="AF1360" s="45">
        <f t="shared" si="469"/>
        <v>0</v>
      </c>
      <c r="AG1360" s="45">
        <f t="shared" si="470"/>
        <v>0</v>
      </c>
      <c r="AH1360" s="45">
        <f t="shared" si="471"/>
        <v>0</v>
      </c>
      <c r="AI1360" s="45">
        <f t="shared" si="472"/>
        <v>0</v>
      </c>
      <c r="AJ1360" s="45">
        <f t="shared" si="473"/>
        <v>0</v>
      </c>
      <c r="AK1360" s="45">
        <f t="shared" si="474"/>
        <v>0</v>
      </c>
      <c r="AL1360" s="45">
        <f t="shared" si="475"/>
        <v>0</v>
      </c>
      <c r="AM1360" s="45">
        <f t="shared" si="476"/>
        <v>0</v>
      </c>
      <c r="AN1360" s="45"/>
      <c r="AO1360" s="45"/>
      <c r="AP1360" s="45"/>
      <c r="AQ1360" s="45"/>
      <c r="AR1360" s="45"/>
      <c r="AS1360" s="45"/>
      <c r="AT1360" s="45"/>
      <c r="AU1360" s="45"/>
      <c r="AV1360" s="45"/>
      <c r="AW1360" s="45"/>
      <c r="AX1360" s="45"/>
      <c r="AY1360" s="45"/>
      <c r="AZ1360" s="45"/>
      <c r="BA1360" s="45"/>
      <c r="BB1360" s="45"/>
      <c r="BC1360" s="45"/>
      <c r="BD1360" s="45"/>
      <c r="BE1360" s="45"/>
      <c r="BF1360" s="45"/>
      <c r="BG1360" s="45"/>
      <c r="BH1360" s="45"/>
      <c r="BI1360" s="45"/>
      <c r="BJ1360" s="45"/>
      <c r="BK1360" s="45"/>
    </row>
    <row r="1361" spans="1:63">
      <c r="A1361" s="43"/>
      <c r="B1361" s="43"/>
      <c r="C1361" s="101"/>
      <c r="D1361" s="101"/>
      <c r="E1361" s="101"/>
      <c r="F1361" s="102"/>
      <c r="G1361" s="103"/>
      <c r="H1361" s="102"/>
      <c r="I1361" s="102"/>
      <c r="J1361" s="102"/>
      <c r="K1361" s="102"/>
      <c r="L1361" s="102" t="e">
        <f>IF(J1361="WAT",IF(I1361="PS","Pumped Storage","Hydro"),VLOOKUP(J1361,Instructions!$E$3:$F$42,2,FALSE))</f>
        <v>#N/A</v>
      </c>
      <c r="M1361" s="104"/>
      <c r="N1361" s="104"/>
      <c r="O1361" s="105"/>
      <c r="P1361" s="45"/>
      <c r="Q1361" s="45"/>
      <c r="R1361" s="45">
        <f t="shared" si="457"/>
        <v>0</v>
      </c>
      <c r="S1361" s="45">
        <f t="shared" si="456"/>
        <v>0</v>
      </c>
      <c r="T1361" s="45">
        <f t="shared" si="456"/>
        <v>0</v>
      </c>
      <c r="U1361" s="45">
        <f t="shared" si="458"/>
        <v>0</v>
      </c>
      <c r="V1361" s="45">
        <f t="shared" si="459"/>
        <v>0</v>
      </c>
      <c r="W1361" s="45">
        <f t="shared" si="460"/>
        <v>0</v>
      </c>
      <c r="X1361" s="45">
        <f t="shared" si="461"/>
        <v>0</v>
      </c>
      <c r="Y1361" s="45">
        <f t="shared" si="462"/>
        <v>0</v>
      </c>
      <c r="Z1361" s="45">
        <f t="shared" si="463"/>
        <v>0</v>
      </c>
      <c r="AA1361" s="45">
        <f t="shared" si="464"/>
        <v>0</v>
      </c>
      <c r="AB1361" s="45">
        <f t="shared" si="465"/>
        <v>0</v>
      </c>
      <c r="AC1361" s="45">
        <f t="shared" si="466"/>
        <v>0</v>
      </c>
      <c r="AD1361" s="45">
        <f t="shared" si="467"/>
        <v>0</v>
      </c>
      <c r="AE1361" s="45">
        <f t="shared" si="468"/>
        <v>0</v>
      </c>
      <c r="AF1361" s="45">
        <f t="shared" si="469"/>
        <v>0</v>
      </c>
      <c r="AG1361" s="45">
        <f t="shared" si="470"/>
        <v>0</v>
      </c>
      <c r="AH1361" s="45">
        <f t="shared" si="471"/>
        <v>0</v>
      </c>
      <c r="AI1361" s="45">
        <f t="shared" si="472"/>
        <v>0</v>
      </c>
      <c r="AJ1361" s="45">
        <f t="shared" si="473"/>
        <v>0</v>
      </c>
      <c r="AK1361" s="45">
        <f t="shared" si="474"/>
        <v>0</v>
      </c>
      <c r="AL1361" s="45">
        <f t="shared" si="475"/>
        <v>0</v>
      </c>
      <c r="AM1361" s="45">
        <f t="shared" si="476"/>
        <v>0</v>
      </c>
      <c r="AN1361" s="45"/>
      <c r="AO1361" s="45"/>
      <c r="AP1361" s="45"/>
      <c r="AQ1361" s="45"/>
      <c r="AR1361" s="45"/>
      <c r="AS1361" s="45"/>
      <c r="AT1361" s="45"/>
      <c r="AU1361" s="45"/>
      <c r="AV1361" s="45"/>
      <c r="AW1361" s="45"/>
      <c r="AX1361" s="45"/>
      <c r="AY1361" s="45"/>
      <c r="AZ1361" s="45"/>
      <c r="BA1361" s="45"/>
      <c r="BB1361" s="45"/>
      <c r="BC1361" s="45"/>
      <c r="BD1361" s="45"/>
      <c r="BE1361" s="45"/>
      <c r="BF1361" s="45"/>
      <c r="BG1361" s="45"/>
      <c r="BH1361" s="45"/>
      <c r="BI1361" s="45"/>
      <c r="BJ1361" s="45"/>
      <c r="BK1361" s="45"/>
    </row>
    <row r="1362" spans="1:63">
      <c r="A1362" s="43"/>
      <c r="B1362" s="43"/>
      <c r="C1362" s="101"/>
      <c r="D1362" s="101"/>
      <c r="E1362" s="101"/>
      <c r="F1362" s="102"/>
      <c r="G1362" s="103"/>
      <c r="H1362" s="102"/>
      <c r="I1362" s="102"/>
      <c r="J1362" s="102"/>
      <c r="K1362" s="102"/>
      <c r="L1362" s="102" t="e">
        <f>IF(J1362="WAT",IF(I1362="PS","Pumped Storage","Hydro"),VLOOKUP(J1362,Instructions!$E$3:$F$42,2,FALSE))</f>
        <v>#N/A</v>
      </c>
      <c r="M1362" s="104"/>
      <c r="N1362" s="104"/>
      <c r="O1362" s="105"/>
      <c r="P1362" s="45"/>
      <c r="Q1362" s="45"/>
      <c r="R1362" s="45">
        <f t="shared" si="457"/>
        <v>0</v>
      </c>
      <c r="S1362" s="45">
        <f t="shared" si="456"/>
        <v>0</v>
      </c>
      <c r="T1362" s="45">
        <f t="shared" si="456"/>
        <v>0</v>
      </c>
      <c r="U1362" s="45">
        <f t="shared" si="458"/>
        <v>0</v>
      </c>
      <c r="V1362" s="45">
        <f t="shared" si="459"/>
        <v>0</v>
      </c>
      <c r="W1362" s="45">
        <f t="shared" si="460"/>
        <v>0</v>
      </c>
      <c r="X1362" s="45">
        <f t="shared" si="461"/>
        <v>0</v>
      </c>
      <c r="Y1362" s="45">
        <f t="shared" si="462"/>
        <v>0</v>
      </c>
      <c r="Z1362" s="45">
        <f t="shared" si="463"/>
        <v>0</v>
      </c>
      <c r="AA1362" s="45">
        <f t="shared" si="464"/>
        <v>0</v>
      </c>
      <c r="AB1362" s="45">
        <f t="shared" si="465"/>
        <v>0</v>
      </c>
      <c r="AC1362" s="45">
        <f t="shared" si="466"/>
        <v>0</v>
      </c>
      <c r="AD1362" s="45">
        <f t="shared" si="467"/>
        <v>0</v>
      </c>
      <c r="AE1362" s="45">
        <f t="shared" si="468"/>
        <v>0</v>
      </c>
      <c r="AF1362" s="45">
        <f t="shared" si="469"/>
        <v>0</v>
      </c>
      <c r="AG1362" s="45">
        <f t="shared" si="470"/>
        <v>0</v>
      </c>
      <c r="AH1362" s="45">
        <f t="shared" si="471"/>
        <v>0</v>
      </c>
      <c r="AI1362" s="45">
        <f t="shared" si="472"/>
        <v>0</v>
      </c>
      <c r="AJ1362" s="45">
        <f t="shared" si="473"/>
        <v>0</v>
      </c>
      <c r="AK1362" s="45">
        <f t="shared" si="474"/>
        <v>0</v>
      </c>
      <c r="AL1362" s="45">
        <f t="shared" si="475"/>
        <v>0</v>
      </c>
      <c r="AM1362" s="45">
        <f t="shared" si="476"/>
        <v>0</v>
      </c>
      <c r="AN1362" s="45"/>
      <c r="AO1362" s="45"/>
      <c r="AP1362" s="45"/>
      <c r="AQ1362" s="45"/>
      <c r="AR1362" s="45"/>
      <c r="AS1362" s="45"/>
      <c r="AT1362" s="45"/>
      <c r="AU1362" s="45"/>
      <c r="AV1362" s="45"/>
      <c r="AW1362" s="45"/>
      <c r="AX1362" s="45"/>
      <c r="AY1362" s="45"/>
      <c r="AZ1362" s="45"/>
      <c r="BA1362" s="45"/>
      <c r="BB1362" s="45"/>
      <c r="BC1362" s="45"/>
      <c r="BD1362" s="45"/>
      <c r="BE1362" s="45"/>
      <c r="BF1362" s="45"/>
      <c r="BG1362" s="45"/>
      <c r="BH1362" s="45"/>
      <c r="BI1362" s="45"/>
      <c r="BJ1362" s="45"/>
      <c r="BK1362" s="45"/>
    </row>
    <row r="1363" spans="1:63">
      <c r="A1363" s="43"/>
      <c r="B1363" s="43"/>
      <c r="C1363" s="101"/>
      <c r="D1363" s="101"/>
      <c r="E1363" s="101"/>
      <c r="F1363" s="102"/>
      <c r="G1363" s="103"/>
      <c r="H1363" s="102"/>
      <c r="I1363" s="102"/>
      <c r="J1363" s="102"/>
      <c r="K1363" s="102"/>
      <c r="L1363" s="102" t="e">
        <f>IF(J1363="WAT",IF(I1363="PS","Pumped Storage","Hydro"),VLOOKUP(J1363,Instructions!$E$3:$F$42,2,FALSE))</f>
        <v>#N/A</v>
      </c>
      <c r="M1363" s="104"/>
      <c r="N1363" s="104"/>
      <c r="O1363" s="105"/>
      <c r="P1363" s="45"/>
      <c r="Q1363" s="45"/>
      <c r="R1363" s="45">
        <f t="shared" si="457"/>
        <v>0</v>
      </c>
      <c r="S1363" s="45">
        <f t="shared" ref="S1363:T1382" si="477">R1363</f>
        <v>0</v>
      </c>
      <c r="T1363" s="45">
        <f t="shared" si="477"/>
        <v>0</v>
      </c>
      <c r="U1363" s="45">
        <f t="shared" si="458"/>
        <v>0</v>
      </c>
      <c r="V1363" s="45">
        <f t="shared" si="459"/>
        <v>0</v>
      </c>
      <c r="W1363" s="45">
        <f t="shared" si="460"/>
        <v>0</v>
      </c>
      <c r="X1363" s="45">
        <f t="shared" si="461"/>
        <v>0</v>
      </c>
      <c r="Y1363" s="45">
        <f t="shared" si="462"/>
        <v>0</v>
      </c>
      <c r="Z1363" s="45">
        <f t="shared" si="463"/>
        <v>0</v>
      </c>
      <c r="AA1363" s="45">
        <f t="shared" si="464"/>
        <v>0</v>
      </c>
      <c r="AB1363" s="45">
        <f t="shared" si="465"/>
        <v>0</v>
      </c>
      <c r="AC1363" s="45">
        <f t="shared" si="466"/>
        <v>0</v>
      </c>
      <c r="AD1363" s="45">
        <f t="shared" si="467"/>
        <v>0</v>
      </c>
      <c r="AE1363" s="45">
        <f t="shared" si="468"/>
        <v>0</v>
      </c>
      <c r="AF1363" s="45">
        <f t="shared" si="469"/>
        <v>0</v>
      </c>
      <c r="AG1363" s="45">
        <f t="shared" si="470"/>
        <v>0</v>
      </c>
      <c r="AH1363" s="45">
        <f t="shared" si="471"/>
        <v>0</v>
      </c>
      <c r="AI1363" s="45">
        <f t="shared" si="472"/>
        <v>0</v>
      </c>
      <c r="AJ1363" s="45">
        <f t="shared" si="473"/>
        <v>0</v>
      </c>
      <c r="AK1363" s="45">
        <f t="shared" si="474"/>
        <v>0</v>
      </c>
      <c r="AL1363" s="45">
        <f t="shared" si="475"/>
        <v>0</v>
      </c>
      <c r="AM1363" s="45">
        <f t="shared" si="476"/>
        <v>0</v>
      </c>
      <c r="AN1363" s="45"/>
      <c r="AO1363" s="45"/>
      <c r="AP1363" s="45"/>
      <c r="AQ1363" s="45"/>
      <c r="AR1363" s="45"/>
      <c r="AS1363" s="45"/>
      <c r="AT1363" s="45"/>
      <c r="AU1363" s="45"/>
      <c r="AV1363" s="45"/>
      <c r="AW1363" s="45"/>
      <c r="AX1363" s="45"/>
      <c r="AY1363" s="45"/>
      <c r="AZ1363" s="45"/>
      <c r="BA1363" s="45"/>
      <c r="BB1363" s="45"/>
      <c r="BC1363" s="45"/>
      <c r="BD1363" s="45"/>
      <c r="BE1363" s="45"/>
      <c r="BF1363" s="45"/>
      <c r="BG1363" s="45"/>
      <c r="BH1363" s="45"/>
      <c r="BI1363" s="45"/>
      <c r="BJ1363" s="45"/>
      <c r="BK1363" s="45"/>
    </row>
    <row r="1364" spans="1:63">
      <c r="A1364" s="43"/>
      <c r="B1364" s="43"/>
      <c r="C1364" s="101"/>
      <c r="D1364" s="101"/>
      <c r="E1364" s="101"/>
      <c r="F1364" s="102"/>
      <c r="G1364" s="103"/>
      <c r="H1364" s="102"/>
      <c r="I1364" s="102"/>
      <c r="J1364" s="102"/>
      <c r="K1364" s="102"/>
      <c r="L1364" s="102" t="e">
        <f>IF(J1364="WAT",IF(I1364="PS","Pumped Storage","Hydro"),VLOOKUP(J1364,Instructions!$E$3:$F$42,2,FALSE))</f>
        <v>#N/A</v>
      </c>
      <c r="M1364" s="104"/>
      <c r="N1364" s="104"/>
      <c r="O1364" s="105"/>
      <c r="P1364" s="45"/>
      <c r="Q1364" s="45"/>
      <c r="R1364" s="45">
        <f t="shared" si="457"/>
        <v>0</v>
      </c>
      <c r="S1364" s="45">
        <f t="shared" si="477"/>
        <v>0</v>
      </c>
      <c r="T1364" s="45">
        <f t="shared" si="477"/>
        <v>0</v>
      </c>
      <c r="U1364" s="45">
        <f t="shared" si="458"/>
        <v>0</v>
      </c>
      <c r="V1364" s="45">
        <f t="shared" si="459"/>
        <v>0</v>
      </c>
      <c r="W1364" s="45">
        <f t="shared" si="460"/>
        <v>0</v>
      </c>
      <c r="X1364" s="45">
        <f t="shared" si="461"/>
        <v>0</v>
      </c>
      <c r="Y1364" s="45">
        <f t="shared" si="462"/>
        <v>0</v>
      </c>
      <c r="Z1364" s="45">
        <f t="shared" si="463"/>
        <v>0</v>
      </c>
      <c r="AA1364" s="45">
        <f t="shared" si="464"/>
        <v>0</v>
      </c>
      <c r="AB1364" s="45">
        <f t="shared" si="465"/>
        <v>0</v>
      </c>
      <c r="AC1364" s="45">
        <f t="shared" si="466"/>
        <v>0</v>
      </c>
      <c r="AD1364" s="45">
        <f t="shared" si="467"/>
        <v>0</v>
      </c>
      <c r="AE1364" s="45">
        <f t="shared" si="468"/>
        <v>0</v>
      </c>
      <c r="AF1364" s="45">
        <f t="shared" si="469"/>
        <v>0</v>
      </c>
      <c r="AG1364" s="45">
        <f t="shared" si="470"/>
        <v>0</v>
      </c>
      <c r="AH1364" s="45">
        <f t="shared" si="471"/>
        <v>0</v>
      </c>
      <c r="AI1364" s="45">
        <f t="shared" si="472"/>
        <v>0</v>
      </c>
      <c r="AJ1364" s="45">
        <f t="shared" si="473"/>
        <v>0</v>
      </c>
      <c r="AK1364" s="45">
        <f t="shared" si="474"/>
        <v>0</v>
      </c>
      <c r="AL1364" s="45">
        <f t="shared" si="475"/>
        <v>0</v>
      </c>
      <c r="AM1364" s="45">
        <f t="shared" si="476"/>
        <v>0</v>
      </c>
      <c r="AN1364" s="45"/>
      <c r="AO1364" s="45"/>
      <c r="AP1364" s="45"/>
      <c r="AQ1364" s="45"/>
      <c r="AR1364" s="45"/>
      <c r="AS1364" s="45"/>
      <c r="AT1364" s="45"/>
      <c r="AU1364" s="45"/>
      <c r="AV1364" s="45"/>
      <c r="AW1364" s="45"/>
      <c r="AX1364" s="45"/>
      <c r="AY1364" s="45"/>
      <c r="AZ1364" s="45"/>
      <c r="BA1364" s="45"/>
      <c r="BB1364" s="45"/>
      <c r="BC1364" s="45"/>
      <c r="BD1364" s="45"/>
      <c r="BE1364" s="45"/>
      <c r="BF1364" s="45"/>
      <c r="BG1364" s="45"/>
      <c r="BH1364" s="45"/>
      <c r="BI1364" s="45"/>
      <c r="BJ1364" s="45"/>
      <c r="BK1364" s="45"/>
    </row>
    <row r="1365" spans="1:63">
      <c r="A1365" s="43"/>
      <c r="B1365" s="43"/>
      <c r="C1365" s="101"/>
      <c r="D1365" s="101"/>
      <c r="E1365" s="101"/>
      <c r="F1365" s="102"/>
      <c r="G1365" s="103"/>
      <c r="H1365" s="102"/>
      <c r="I1365" s="102"/>
      <c r="J1365" s="102"/>
      <c r="K1365" s="102"/>
      <c r="L1365" s="102" t="e">
        <f>IF(J1365="WAT",IF(I1365="PS","Pumped Storage","Hydro"),VLOOKUP(J1365,Instructions!$E$3:$F$42,2,FALSE))</f>
        <v>#N/A</v>
      </c>
      <c r="M1365" s="104"/>
      <c r="N1365" s="104"/>
      <c r="O1365" s="105"/>
      <c r="P1365" s="45"/>
      <c r="Q1365" s="45"/>
      <c r="R1365" s="45">
        <f t="shared" si="457"/>
        <v>0</v>
      </c>
      <c r="S1365" s="45">
        <f t="shared" si="477"/>
        <v>0</v>
      </c>
      <c r="T1365" s="45">
        <f t="shared" si="477"/>
        <v>0</v>
      </c>
      <c r="U1365" s="45">
        <f t="shared" si="458"/>
        <v>0</v>
      </c>
      <c r="V1365" s="45">
        <f t="shared" si="459"/>
        <v>0</v>
      </c>
      <c r="W1365" s="45">
        <f t="shared" si="460"/>
        <v>0</v>
      </c>
      <c r="X1365" s="45">
        <f t="shared" si="461"/>
        <v>0</v>
      </c>
      <c r="Y1365" s="45">
        <f t="shared" si="462"/>
        <v>0</v>
      </c>
      <c r="Z1365" s="45">
        <f t="shared" si="463"/>
        <v>0</v>
      </c>
      <c r="AA1365" s="45">
        <f t="shared" si="464"/>
        <v>0</v>
      </c>
      <c r="AB1365" s="45">
        <f t="shared" si="465"/>
        <v>0</v>
      </c>
      <c r="AC1365" s="45">
        <f t="shared" si="466"/>
        <v>0</v>
      </c>
      <c r="AD1365" s="45">
        <f t="shared" si="467"/>
        <v>0</v>
      </c>
      <c r="AE1365" s="45">
        <f t="shared" si="468"/>
        <v>0</v>
      </c>
      <c r="AF1365" s="45">
        <f t="shared" si="469"/>
        <v>0</v>
      </c>
      <c r="AG1365" s="45">
        <f t="shared" si="470"/>
        <v>0</v>
      </c>
      <c r="AH1365" s="45">
        <f t="shared" si="471"/>
        <v>0</v>
      </c>
      <c r="AI1365" s="45">
        <f t="shared" si="472"/>
        <v>0</v>
      </c>
      <c r="AJ1365" s="45">
        <f t="shared" si="473"/>
        <v>0</v>
      </c>
      <c r="AK1365" s="45">
        <f t="shared" si="474"/>
        <v>0</v>
      </c>
      <c r="AL1365" s="45">
        <f t="shared" si="475"/>
        <v>0</v>
      </c>
      <c r="AM1365" s="45">
        <f t="shared" si="476"/>
        <v>0</v>
      </c>
      <c r="AN1365" s="45"/>
      <c r="AO1365" s="45"/>
      <c r="AP1365" s="45"/>
      <c r="AQ1365" s="45"/>
      <c r="AR1365" s="45"/>
      <c r="AS1365" s="45"/>
      <c r="AT1365" s="45"/>
      <c r="AU1365" s="45"/>
      <c r="AV1365" s="45"/>
      <c r="AW1365" s="45"/>
      <c r="AX1365" s="45"/>
      <c r="AY1365" s="45"/>
      <c r="AZ1365" s="45"/>
      <c r="BA1365" s="45"/>
      <c r="BB1365" s="45"/>
      <c r="BC1365" s="45"/>
      <c r="BD1365" s="45"/>
      <c r="BE1365" s="45"/>
      <c r="BF1365" s="45"/>
      <c r="BG1365" s="45"/>
      <c r="BH1365" s="45"/>
      <c r="BI1365" s="45"/>
      <c r="BJ1365" s="45"/>
      <c r="BK1365" s="45"/>
    </row>
    <row r="1366" spans="1:63">
      <c r="A1366" s="43"/>
      <c r="B1366" s="43"/>
      <c r="C1366" s="101"/>
      <c r="D1366" s="101"/>
      <c r="E1366" s="101"/>
      <c r="F1366" s="102"/>
      <c r="G1366" s="103"/>
      <c r="H1366" s="102"/>
      <c r="I1366" s="102"/>
      <c r="J1366" s="102"/>
      <c r="K1366" s="102"/>
      <c r="L1366" s="102" t="e">
        <f>IF(J1366="WAT",IF(I1366="PS","Pumped Storage","Hydro"),VLOOKUP(J1366,Instructions!$E$3:$F$42,2,FALSE))</f>
        <v>#N/A</v>
      </c>
      <c r="M1366" s="104"/>
      <c r="N1366" s="104"/>
      <c r="O1366" s="105"/>
      <c r="P1366" s="45"/>
      <c r="Q1366" s="45"/>
      <c r="R1366" s="45">
        <f t="shared" si="457"/>
        <v>0</v>
      </c>
      <c r="S1366" s="45">
        <f t="shared" si="477"/>
        <v>0</v>
      </c>
      <c r="T1366" s="45">
        <f t="shared" si="477"/>
        <v>0</v>
      </c>
      <c r="U1366" s="45">
        <f t="shared" si="458"/>
        <v>0</v>
      </c>
      <c r="V1366" s="45">
        <f t="shared" si="459"/>
        <v>0</v>
      </c>
      <c r="W1366" s="45">
        <f t="shared" si="460"/>
        <v>0</v>
      </c>
      <c r="X1366" s="45">
        <f t="shared" si="461"/>
        <v>0</v>
      </c>
      <c r="Y1366" s="45">
        <f t="shared" si="462"/>
        <v>0</v>
      </c>
      <c r="Z1366" s="45">
        <f t="shared" si="463"/>
        <v>0</v>
      </c>
      <c r="AA1366" s="45">
        <f t="shared" si="464"/>
        <v>0</v>
      </c>
      <c r="AB1366" s="45">
        <f t="shared" si="465"/>
        <v>0</v>
      </c>
      <c r="AC1366" s="45">
        <f t="shared" si="466"/>
        <v>0</v>
      </c>
      <c r="AD1366" s="45">
        <f t="shared" si="467"/>
        <v>0</v>
      </c>
      <c r="AE1366" s="45">
        <f t="shared" si="468"/>
        <v>0</v>
      </c>
      <c r="AF1366" s="45">
        <f t="shared" si="469"/>
        <v>0</v>
      </c>
      <c r="AG1366" s="45">
        <f t="shared" si="470"/>
        <v>0</v>
      </c>
      <c r="AH1366" s="45">
        <f t="shared" si="471"/>
        <v>0</v>
      </c>
      <c r="AI1366" s="45">
        <f t="shared" si="472"/>
        <v>0</v>
      </c>
      <c r="AJ1366" s="45">
        <f t="shared" si="473"/>
        <v>0</v>
      </c>
      <c r="AK1366" s="45">
        <f t="shared" si="474"/>
        <v>0</v>
      </c>
      <c r="AL1366" s="45">
        <f t="shared" si="475"/>
        <v>0</v>
      </c>
      <c r="AM1366" s="45">
        <f t="shared" si="476"/>
        <v>0</v>
      </c>
      <c r="AN1366" s="45"/>
      <c r="AO1366" s="45"/>
      <c r="AP1366" s="45"/>
      <c r="AQ1366" s="45"/>
      <c r="AR1366" s="45"/>
      <c r="AS1366" s="45"/>
      <c r="AT1366" s="45"/>
      <c r="AU1366" s="45"/>
      <c r="AV1366" s="45"/>
      <c r="AW1366" s="45"/>
      <c r="AX1366" s="45"/>
      <c r="AY1366" s="45"/>
      <c r="AZ1366" s="45"/>
      <c r="BA1366" s="45"/>
      <c r="BB1366" s="45"/>
      <c r="BC1366" s="45"/>
      <c r="BD1366" s="45"/>
      <c r="BE1366" s="45"/>
      <c r="BF1366" s="45"/>
      <c r="BG1366" s="45"/>
      <c r="BH1366" s="45"/>
      <c r="BI1366" s="45"/>
      <c r="BJ1366" s="45"/>
      <c r="BK1366" s="45"/>
    </row>
    <row r="1367" spans="1:63">
      <c r="A1367" s="43"/>
      <c r="B1367" s="43"/>
      <c r="C1367" s="101"/>
      <c r="D1367" s="101"/>
      <c r="E1367" s="101"/>
      <c r="F1367" s="102"/>
      <c r="G1367" s="103"/>
      <c r="H1367" s="102"/>
      <c r="I1367" s="102"/>
      <c r="J1367" s="102"/>
      <c r="K1367" s="102"/>
      <c r="L1367" s="102" t="e">
        <f>IF(J1367="WAT",IF(I1367="PS","Pumped Storage","Hydro"),VLOOKUP(J1367,Instructions!$E$3:$F$42,2,FALSE))</f>
        <v>#N/A</v>
      </c>
      <c r="M1367" s="104"/>
      <c r="N1367" s="104"/>
      <c r="O1367" s="105"/>
      <c r="P1367" s="45"/>
      <c r="Q1367" s="45"/>
      <c r="R1367" s="45">
        <f t="shared" si="457"/>
        <v>0</v>
      </c>
      <c r="S1367" s="45">
        <f t="shared" si="477"/>
        <v>0</v>
      </c>
      <c r="T1367" s="45">
        <f t="shared" si="477"/>
        <v>0</v>
      </c>
      <c r="U1367" s="45">
        <f t="shared" si="458"/>
        <v>0</v>
      </c>
      <c r="V1367" s="45">
        <f t="shared" si="459"/>
        <v>0</v>
      </c>
      <c r="W1367" s="45">
        <f t="shared" si="460"/>
        <v>0</v>
      </c>
      <c r="X1367" s="45">
        <f t="shared" si="461"/>
        <v>0</v>
      </c>
      <c r="Y1367" s="45">
        <f t="shared" si="462"/>
        <v>0</v>
      </c>
      <c r="Z1367" s="45">
        <f t="shared" si="463"/>
        <v>0</v>
      </c>
      <c r="AA1367" s="45">
        <f t="shared" si="464"/>
        <v>0</v>
      </c>
      <c r="AB1367" s="45">
        <f t="shared" si="465"/>
        <v>0</v>
      </c>
      <c r="AC1367" s="45">
        <f t="shared" si="466"/>
        <v>0</v>
      </c>
      <c r="AD1367" s="45">
        <f t="shared" si="467"/>
        <v>0</v>
      </c>
      <c r="AE1367" s="45">
        <f t="shared" si="468"/>
        <v>0</v>
      </c>
      <c r="AF1367" s="45">
        <f t="shared" si="469"/>
        <v>0</v>
      </c>
      <c r="AG1367" s="45">
        <f t="shared" si="470"/>
        <v>0</v>
      </c>
      <c r="AH1367" s="45">
        <f t="shared" si="471"/>
        <v>0</v>
      </c>
      <c r="AI1367" s="45">
        <f t="shared" si="472"/>
        <v>0</v>
      </c>
      <c r="AJ1367" s="45">
        <f t="shared" si="473"/>
        <v>0</v>
      </c>
      <c r="AK1367" s="45">
        <f t="shared" si="474"/>
        <v>0</v>
      </c>
      <c r="AL1367" s="45">
        <f t="shared" si="475"/>
        <v>0</v>
      </c>
      <c r="AM1367" s="45">
        <f t="shared" si="476"/>
        <v>0</v>
      </c>
      <c r="AN1367" s="45"/>
      <c r="AO1367" s="45"/>
      <c r="AP1367" s="45"/>
      <c r="AQ1367" s="45"/>
      <c r="AR1367" s="45"/>
      <c r="AS1367" s="45"/>
      <c r="AT1367" s="45"/>
      <c r="AU1367" s="45"/>
      <c r="AV1367" s="45"/>
      <c r="AW1367" s="45"/>
      <c r="AX1367" s="45"/>
      <c r="AY1367" s="45"/>
      <c r="AZ1367" s="45"/>
      <c r="BA1367" s="45"/>
      <c r="BB1367" s="45"/>
      <c r="BC1367" s="45"/>
      <c r="BD1367" s="45"/>
      <c r="BE1367" s="45"/>
      <c r="BF1367" s="45"/>
      <c r="BG1367" s="45"/>
      <c r="BH1367" s="45"/>
      <c r="BI1367" s="45"/>
      <c r="BJ1367" s="45"/>
      <c r="BK1367" s="45"/>
    </row>
    <row r="1368" spans="1:63">
      <c r="A1368" s="43"/>
      <c r="B1368" s="43"/>
      <c r="C1368" s="101"/>
      <c r="D1368" s="101"/>
      <c r="E1368" s="101"/>
      <c r="F1368" s="102"/>
      <c r="G1368" s="103"/>
      <c r="H1368" s="102"/>
      <c r="I1368" s="102"/>
      <c r="J1368" s="102"/>
      <c r="K1368" s="102"/>
      <c r="L1368" s="102" t="e">
        <f>IF(J1368="WAT",IF(I1368="PS","Pumped Storage","Hydro"),VLOOKUP(J1368,Instructions!$E$3:$F$42,2,FALSE))</f>
        <v>#N/A</v>
      </c>
      <c r="M1368" s="104"/>
      <c r="N1368" s="104"/>
      <c r="O1368" s="105"/>
      <c r="P1368" s="45"/>
      <c r="Q1368" s="45"/>
      <c r="R1368" s="45">
        <f t="shared" si="457"/>
        <v>0</v>
      </c>
      <c r="S1368" s="45">
        <f t="shared" si="477"/>
        <v>0</v>
      </c>
      <c r="T1368" s="45">
        <f t="shared" si="477"/>
        <v>0</v>
      </c>
      <c r="U1368" s="45">
        <f t="shared" si="458"/>
        <v>0</v>
      </c>
      <c r="V1368" s="45">
        <f t="shared" si="459"/>
        <v>0</v>
      </c>
      <c r="W1368" s="45">
        <f t="shared" si="460"/>
        <v>0</v>
      </c>
      <c r="X1368" s="45">
        <f t="shared" si="461"/>
        <v>0</v>
      </c>
      <c r="Y1368" s="45">
        <f t="shared" si="462"/>
        <v>0</v>
      </c>
      <c r="Z1368" s="45">
        <f t="shared" si="463"/>
        <v>0</v>
      </c>
      <c r="AA1368" s="45">
        <f t="shared" si="464"/>
        <v>0</v>
      </c>
      <c r="AB1368" s="45">
        <f t="shared" si="465"/>
        <v>0</v>
      </c>
      <c r="AC1368" s="45">
        <f t="shared" si="466"/>
        <v>0</v>
      </c>
      <c r="AD1368" s="45">
        <f t="shared" si="467"/>
        <v>0</v>
      </c>
      <c r="AE1368" s="45">
        <f t="shared" si="468"/>
        <v>0</v>
      </c>
      <c r="AF1368" s="45">
        <f t="shared" si="469"/>
        <v>0</v>
      </c>
      <c r="AG1368" s="45">
        <f t="shared" si="470"/>
        <v>0</v>
      </c>
      <c r="AH1368" s="45">
        <f t="shared" si="471"/>
        <v>0</v>
      </c>
      <c r="AI1368" s="45">
        <f t="shared" si="472"/>
        <v>0</v>
      </c>
      <c r="AJ1368" s="45">
        <f t="shared" si="473"/>
        <v>0</v>
      </c>
      <c r="AK1368" s="45">
        <f t="shared" si="474"/>
        <v>0</v>
      </c>
      <c r="AL1368" s="45">
        <f t="shared" si="475"/>
        <v>0</v>
      </c>
      <c r="AM1368" s="45">
        <f t="shared" si="476"/>
        <v>0</v>
      </c>
      <c r="AN1368" s="45"/>
      <c r="AO1368" s="45"/>
      <c r="AP1368" s="45"/>
      <c r="AQ1368" s="45"/>
      <c r="AR1368" s="45"/>
      <c r="AS1368" s="45"/>
      <c r="AT1368" s="45"/>
      <c r="AU1368" s="45"/>
      <c r="AV1368" s="45"/>
      <c r="AW1368" s="45"/>
      <c r="AX1368" s="45"/>
      <c r="AY1368" s="45"/>
      <c r="AZ1368" s="45"/>
      <c r="BA1368" s="45"/>
      <c r="BB1368" s="45"/>
      <c r="BC1368" s="45"/>
      <c r="BD1368" s="45"/>
      <c r="BE1368" s="45"/>
      <c r="BF1368" s="45"/>
      <c r="BG1368" s="45"/>
      <c r="BH1368" s="45"/>
      <c r="BI1368" s="45"/>
      <c r="BJ1368" s="45"/>
      <c r="BK1368" s="45"/>
    </row>
    <row r="1369" spans="1:63">
      <c r="A1369" s="43"/>
      <c r="B1369" s="43"/>
      <c r="C1369" s="101"/>
      <c r="D1369" s="101"/>
      <c r="E1369" s="101"/>
      <c r="F1369" s="102"/>
      <c r="G1369" s="103"/>
      <c r="H1369" s="102"/>
      <c r="I1369" s="102"/>
      <c r="J1369" s="102"/>
      <c r="K1369" s="102"/>
      <c r="L1369" s="102" t="e">
        <f>IF(J1369="WAT",IF(I1369="PS","Pumped Storage","Hydro"),VLOOKUP(J1369,Instructions!$E$3:$F$42,2,FALSE))</f>
        <v>#N/A</v>
      </c>
      <c r="M1369" s="104"/>
      <c r="N1369" s="104"/>
      <c r="O1369" s="105"/>
      <c r="P1369" s="45"/>
      <c r="Q1369" s="45"/>
      <c r="R1369" s="45">
        <f t="shared" si="457"/>
        <v>0</v>
      </c>
      <c r="S1369" s="45">
        <f t="shared" si="477"/>
        <v>0</v>
      </c>
      <c r="T1369" s="45">
        <f t="shared" si="477"/>
        <v>0</v>
      </c>
      <c r="U1369" s="45">
        <f t="shared" si="458"/>
        <v>0</v>
      </c>
      <c r="V1369" s="45">
        <f t="shared" si="459"/>
        <v>0</v>
      </c>
      <c r="W1369" s="45">
        <f t="shared" si="460"/>
        <v>0</v>
      </c>
      <c r="X1369" s="45">
        <f t="shared" si="461"/>
        <v>0</v>
      </c>
      <c r="Y1369" s="45">
        <f t="shared" si="462"/>
        <v>0</v>
      </c>
      <c r="Z1369" s="45">
        <f t="shared" si="463"/>
        <v>0</v>
      </c>
      <c r="AA1369" s="45">
        <f t="shared" si="464"/>
        <v>0</v>
      </c>
      <c r="AB1369" s="45">
        <f t="shared" si="465"/>
        <v>0</v>
      </c>
      <c r="AC1369" s="45">
        <f t="shared" si="466"/>
        <v>0</v>
      </c>
      <c r="AD1369" s="45">
        <f t="shared" si="467"/>
        <v>0</v>
      </c>
      <c r="AE1369" s="45">
        <f t="shared" si="468"/>
        <v>0</v>
      </c>
      <c r="AF1369" s="45">
        <f t="shared" si="469"/>
        <v>0</v>
      </c>
      <c r="AG1369" s="45">
        <f t="shared" si="470"/>
        <v>0</v>
      </c>
      <c r="AH1369" s="45">
        <f t="shared" si="471"/>
        <v>0</v>
      </c>
      <c r="AI1369" s="45">
        <f t="shared" si="472"/>
        <v>0</v>
      </c>
      <c r="AJ1369" s="45">
        <f t="shared" si="473"/>
        <v>0</v>
      </c>
      <c r="AK1369" s="45">
        <f t="shared" si="474"/>
        <v>0</v>
      </c>
      <c r="AL1369" s="45">
        <f t="shared" si="475"/>
        <v>0</v>
      </c>
      <c r="AM1369" s="45">
        <f t="shared" si="476"/>
        <v>0</v>
      </c>
      <c r="AN1369" s="45"/>
      <c r="AO1369" s="45"/>
      <c r="AP1369" s="45"/>
      <c r="AQ1369" s="45"/>
      <c r="AR1369" s="45"/>
      <c r="AS1369" s="45"/>
      <c r="AT1369" s="45"/>
      <c r="AU1369" s="45"/>
      <c r="AV1369" s="45"/>
      <c r="AW1369" s="45"/>
      <c r="AX1369" s="45"/>
      <c r="AY1369" s="45"/>
      <c r="AZ1369" s="45"/>
      <c r="BA1369" s="45"/>
      <c r="BB1369" s="45"/>
      <c r="BC1369" s="45"/>
      <c r="BD1369" s="45"/>
      <c r="BE1369" s="45"/>
      <c r="BF1369" s="45"/>
      <c r="BG1369" s="45"/>
      <c r="BH1369" s="45"/>
      <c r="BI1369" s="45"/>
      <c r="BJ1369" s="45"/>
      <c r="BK1369" s="45"/>
    </row>
    <row r="1370" spans="1:63">
      <c r="A1370" s="43"/>
      <c r="B1370" s="43"/>
      <c r="C1370" s="101"/>
      <c r="D1370" s="101"/>
      <c r="E1370" s="101"/>
      <c r="F1370" s="102"/>
      <c r="G1370" s="103"/>
      <c r="H1370" s="102"/>
      <c r="I1370" s="102"/>
      <c r="J1370" s="102"/>
      <c r="K1370" s="102"/>
      <c r="L1370" s="102" t="e">
        <f>IF(J1370="WAT",IF(I1370="PS","Pumped Storage","Hydro"),VLOOKUP(J1370,Instructions!$E$3:$F$42,2,FALSE))</f>
        <v>#N/A</v>
      </c>
      <c r="M1370" s="104"/>
      <c r="N1370" s="104"/>
      <c r="O1370" s="105"/>
      <c r="P1370" s="45"/>
      <c r="Q1370" s="45"/>
      <c r="R1370" s="45">
        <f t="shared" si="457"/>
        <v>0</v>
      </c>
      <c r="S1370" s="45">
        <f t="shared" si="477"/>
        <v>0</v>
      </c>
      <c r="T1370" s="45">
        <f t="shared" si="477"/>
        <v>0</v>
      </c>
      <c r="U1370" s="45">
        <f t="shared" si="458"/>
        <v>0</v>
      </c>
      <c r="V1370" s="45">
        <f t="shared" si="459"/>
        <v>0</v>
      </c>
      <c r="W1370" s="45">
        <f t="shared" si="460"/>
        <v>0</v>
      </c>
      <c r="X1370" s="45">
        <f t="shared" si="461"/>
        <v>0</v>
      </c>
      <c r="Y1370" s="45">
        <f t="shared" si="462"/>
        <v>0</v>
      </c>
      <c r="Z1370" s="45">
        <f t="shared" si="463"/>
        <v>0</v>
      </c>
      <c r="AA1370" s="45">
        <f t="shared" si="464"/>
        <v>0</v>
      </c>
      <c r="AB1370" s="45">
        <f t="shared" si="465"/>
        <v>0</v>
      </c>
      <c r="AC1370" s="45">
        <f t="shared" si="466"/>
        <v>0</v>
      </c>
      <c r="AD1370" s="45">
        <f t="shared" si="467"/>
        <v>0</v>
      </c>
      <c r="AE1370" s="45">
        <f t="shared" si="468"/>
        <v>0</v>
      </c>
      <c r="AF1370" s="45">
        <f t="shared" si="469"/>
        <v>0</v>
      </c>
      <c r="AG1370" s="45">
        <f t="shared" si="470"/>
        <v>0</v>
      </c>
      <c r="AH1370" s="45">
        <f t="shared" si="471"/>
        <v>0</v>
      </c>
      <c r="AI1370" s="45">
        <f t="shared" si="472"/>
        <v>0</v>
      </c>
      <c r="AJ1370" s="45">
        <f t="shared" si="473"/>
        <v>0</v>
      </c>
      <c r="AK1370" s="45">
        <f t="shared" si="474"/>
        <v>0</v>
      </c>
      <c r="AL1370" s="45">
        <f t="shared" si="475"/>
        <v>0</v>
      </c>
      <c r="AM1370" s="45">
        <f t="shared" si="476"/>
        <v>0</v>
      </c>
      <c r="AN1370" s="45"/>
      <c r="AO1370" s="45"/>
      <c r="AP1370" s="45"/>
      <c r="AQ1370" s="45"/>
      <c r="AR1370" s="45"/>
      <c r="AS1370" s="45"/>
      <c r="AT1370" s="45"/>
      <c r="AU1370" s="45"/>
      <c r="AV1370" s="45"/>
      <c r="AW1370" s="45"/>
      <c r="AX1370" s="45"/>
      <c r="AY1370" s="45"/>
      <c r="AZ1370" s="45"/>
      <c r="BA1370" s="45"/>
      <c r="BB1370" s="45"/>
      <c r="BC1370" s="45"/>
      <c r="BD1370" s="45"/>
      <c r="BE1370" s="45"/>
      <c r="BF1370" s="45"/>
      <c r="BG1370" s="45"/>
      <c r="BH1370" s="45"/>
      <c r="BI1370" s="45"/>
      <c r="BJ1370" s="45"/>
      <c r="BK1370" s="45"/>
    </row>
    <row r="1371" spans="1:63">
      <c r="A1371" s="43"/>
      <c r="B1371" s="43"/>
      <c r="C1371" s="101"/>
      <c r="D1371" s="101"/>
      <c r="E1371" s="101"/>
      <c r="F1371" s="102"/>
      <c r="G1371" s="103"/>
      <c r="H1371" s="102"/>
      <c r="I1371" s="102"/>
      <c r="J1371" s="102"/>
      <c r="K1371" s="102"/>
      <c r="L1371" s="102" t="e">
        <f>IF(J1371="WAT",IF(I1371="PS","Pumped Storage","Hydro"),VLOOKUP(J1371,Instructions!$E$3:$F$42,2,FALSE))</f>
        <v>#N/A</v>
      </c>
      <c r="M1371" s="104"/>
      <c r="N1371" s="104"/>
      <c r="O1371" s="105"/>
      <c r="P1371" s="45"/>
      <c r="Q1371" s="45"/>
      <c r="R1371" s="45">
        <f t="shared" si="457"/>
        <v>0</v>
      </c>
      <c r="S1371" s="45">
        <f t="shared" si="477"/>
        <v>0</v>
      </c>
      <c r="T1371" s="45">
        <f t="shared" si="477"/>
        <v>0</v>
      </c>
      <c r="U1371" s="45">
        <f t="shared" si="458"/>
        <v>0</v>
      </c>
      <c r="V1371" s="45">
        <f t="shared" si="459"/>
        <v>0</v>
      </c>
      <c r="W1371" s="45">
        <f t="shared" si="460"/>
        <v>0</v>
      </c>
      <c r="X1371" s="45">
        <f t="shared" si="461"/>
        <v>0</v>
      </c>
      <c r="Y1371" s="45">
        <f t="shared" si="462"/>
        <v>0</v>
      </c>
      <c r="Z1371" s="45">
        <f t="shared" si="463"/>
        <v>0</v>
      </c>
      <c r="AA1371" s="45">
        <f t="shared" si="464"/>
        <v>0</v>
      </c>
      <c r="AB1371" s="45">
        <f t="shared" si="465"/>
        <v>0</v>
      </c>
      <c r="AC1371" s="45">
        <f t="shared" si="466"/>
        <v>0</v>
      </c>
      <c r="AD1371" s="45">
        <f t="shared" si="467"/>
        <v>0</v>
      </c>
      <c r="AE1371" s="45">
        <f t="shared" si="468"/>
        <v>0</v>
      </c>
      <c r="AF1371" s="45">
        <f t="shared" si="469"/>
        <v>0</v>
      </c>
      <c r="AG1371" s="45">
        <f t="shared" si="470"/>
        <v>0</v>
      </c>
      <c r="AH1371" s="45">
        <f t="shared" si="471"/>
        <v>0</v>
      </c>
      <c r="AI1371" s="45">
        <f t="shared" si="472"/>
        <v>0</v>
      </c>
      <c r="AJ1371" s="45">
        <f t="shared" si="473"/>
        <v>0</v>
      </c>
      <c r="AK1371" s="45">
        <f t="shared" si="474"/>
        <v>0</v>
      </c>
      <c r="AL1371" s="45">
        <f t="shared" si="475"/>
        <v>0</v>
      </c>
      <c r="AM1371" s="45">
        <f t="shared" si="476"/>
        <v>0</v>
      </c>
      <c r="AN1371" s="45"/>
      <c r="AO1371" s="45"/>
      <c r="AP1371" s="45"/>
      <c r="AQ1371" s="45"/>
      <c r="AR1371" s="45"/>
      <c r="AS1371" s="45"/>
      <c r="AT1371" s="45"/>
      <c r="AU1371" s="45"/>
      <c r="AV1371" s="45"/>
      <c r="AW1371" s="45"/>
      <c r="AX1371" s="45"/>
      <c r="AY1371" s="45"/>
      <c r="AZ1371" s="45"/>
      <c r="BA1371" s="45"/>
      <c r="BB1371" s="45"/>
      <c r="BC1371" s="45"/>
      <c r="BD1371" s="45"/>
      <c r="BE1371" s="45"/>
      <c r="BF1371" s="45"/>
      <c r="BG1371" s="45"/>
      <c r="BH1371" s="45"/>
      <c r="BI1371" s="45"/>
      <c r="BJ1371" s="45"/>
      <c r="BK1371" s="45"/>
    </row>
    <row r="1372" spans="1:63">
      <c r="A1372" s="43"/>
      <c r="B1372" s="43"/>
      <c r="C1372" s="101"/>
      <c r="D1372" s="101"/>
      <c r="E1372" s="101"/>
      <c r="F1372" s="102"/>
      <c r="G1372" s="103"/>
      <c r="H1372" s="102"/>
      <c r="I1372" s="102"/>
      <c r="J1372" s="102"/>
      <c r="K1372" s="102"/>
      <c r="L1372" s="102" t="e">
        <f>IF(J1372="WAT",IF(I1372="PS","Pumped Storage","Hydro"),VLOOKUP(J1372,Instructions!$E$3:$F$42,2,FALSE))</f>
        <v>#N/A</v>
      </c>
      <c r="M1372" s="104"/>
      <c r="N1372" s="104"/>
      <c r="O1372" s="105"/>
      <c r="P1372" s="45"/>
      <c r="Q1372" s="45"/>
      <c r="R1372" s="45">
        <f t="shared" si="457"/>
        <v>0</v>
      </c>
      <c r="S1372" s="45">
        <f t="shared" si="477"/>
        <v>0</v>
      </c>
      <c r="T1372" s="45">
        <f t="shared" si="477"/>
        <v>0</v>
      </c>
      <c r="U1372" s="45">
        <f t="shared" si="458"/>
        <v>0</v>
      </c>
      <c r="V1372" s="45">
        <f t="shared" si="459"/>
        <v>0</v>
      </c>
      <c r="W1372" s="45">
        <f t="shared" si="460"/>
        <v>0</v>
      </c>
      <c r="X1372" s="45">
        <f t="shared" si="461"/>
        <v>0</v>
      </c>
      <c r="Y1372" s="45">
        <f t="shared" si="462"/>
        <v>0</v>
      </c>
      <c r="Z1372" s="45">
        <f t="shared" si="463"/>
        <v>0</v>
      </c>
      <c r="AA1372" s="45">
        <f t="shared" si="464"/>
        <v>0</v>
      </c>
      <c r="AB1372" s="45">
        <f t="shared" si="465"/>
        <v>0</v>
      </c>
      <c r="AC1372" s="45">
        <f t="shared" si="466"/>
        <v>0</v>
      </c>
      <c r="AD1372" s="45">
        <f t="shared" si="467"/>
        <v>0</v>
      </c>
      <c r="AE1372" s="45">
        <f t="shared" si="468"/>
        <v>0</v>
      </c>
      <c r="AF1372" s="45">
        <f t="shared" si="469"/>
        <v>0</v>
      </c>
      <c r="AG1372" s="45">
        <f t="shared" si="470"/>
        <v>0</v>
      </c>
      <c r="AH1372" s="45">
        <f t="shared" si="471"/>
        <v>0</v>
      </c>
      <c r="AI1372" s="45">
        <f t="shared" si="472"/>
        <v>0</v>
      </c>
      <c r="AJ1372" s="45">
        <f t="shared" si="473"/>
        <v>0</v>
      </c>
      <c r="AK1372" s="45">
        <f t="shared" si="474"/>
        <v>0</v>
      </c>
      <c r="AL1372" s="45">
        <f t="shared" si="475"/>
        <v>0</v>
      </c>
      <c r="AM1372" s="45">
        <f t="shared" si="476"/>
        <v>0</v>
      </c>
      <c r="AN1372" s="45"/>
      <c r="AO1372" s="45"/>
      <c r="AP1372" s="45"/>
      <c r="AQ1372" s="45"/>
      <c r="AR1372" s="45"/>
      <c r="AS1372" s="45"/>
      <c r="AT1372" s="45"/>
      <c r="AU1372" s="45"/>
      <c r="AV1372" s="45"/>
      <c r="AW1372" s="45"/>
      <c r="AX1372" s="45"/>
      <c r="AY1372" s="45"/>
      <c r="AZ1372" s="45"/>
      <c r="BA1372" s="45"/>
      <c r="BB1372" s="45"/>
      <c r="BC1372" s="45"/>
      <c r="BD1372" s="45"/>
      <c r="BE1372" s="45"/>
      <c r="BF1372" s="45"/>
      <c r="BG1372" s="45"/>
      <c r="BH1372" s="45"/>
      <c r="BI1372" s="45"/>
      <c r="BJ1372" s="45"/>
      <c r="BK1372" s="45"/>
    </row>
    <row r="1373" spans="1:63">
      <c r="A1373" s="43"/>
      <c r="B1373" s="43"/>
      <c r="C1373" s="101"/>
      <c r="D1373" s="101"/>
      <c r="E1373" s="101"/>
      <c r="F1373" s="102"/>
      <c r="G1373" s="103"/>
      <c r="H1373" s="102"/>
      <c r="I1373" s="102"/>
      <c r="J1373" s="102"/>
      <c r="K1373" s="102"/>
      <c r="L1373" s="102" t="e">
        <f>IF(J1373="WAT",IF(I1373="PS","Pumped Storage","Hydro"),VLOOKUP(J1373,Instructions!$E$3:$F$42,2,FALSE))</f>
        <v>#N/A</v>
      </c>
      <c r="M1373" s="104"/>
      <c r="N1373" s="104"/>
      <c r="O1373" s="105"/>
      <c r="P1373" s="45"/>
      <c r="Q1373" s="45"/>
      <c r="R1373" s="45">
        <f t="shared" si="457"/>
        <v>0</v>
      </c>
      <c r="S1373" s="45">
        <f t="shared" si="477"/>
        <v>0</v>
      </c>
      <c r="T1373" s="45">
        <f t="shared" si="477"/>
        <v>0</v>
      </c>
      <c r="U1373" s="45">
        <f t="shared" si="458"/>
        <v>0</v>
      </c>
      <c r="V1373" s="45">
        <f t="shared" si="459"/>
        <v>0</v>
      </c>
      <c r="W1373" s="45">
        <f t="shared" si="460"/>
        <v>0</v>
      </c>
      <c r="X1373" s="45">
        <f t="shared" si="461"/>
        <v>0</v>
      </c>
      <c r="Y1373" s="45">
        <f t="shared" si="462"/>
        <v>0</v>
      </c>
      <c r="Z1373" s="45">
        <f t="shared" si="463"/>
        <v>0</v>
      </c>
      <c r="AA1373" s="45">
        <f t="shared" si="464"/>
        <v>0</v>
      </c>
      <c r="AB1373" s="45">
        <f t="shared" si="465"/>
        <v>0</v>
      </c>
      <c r="AC1373" s="45">
        <f t="shared" si="466"/>
        <v>0</v>
      </c>
      <c r="AD1373" s="45">
        <f t="shared" si="467"/>
        <v>0</v>
      </c>
      <c r="AE1373" s="45">
        <f t="shared" si="468"/>
        <v>0</v>
      </c>
      <c r="AF1373" s="45">
        <f t="shared" si="469"/>
        <v>0</v>
      </c>
      <c r="AG1373" s="45">
        <f t="shared" si="470"/>
        <v>0</v>
      </c>
      <c r="AH1373" s="45">
        <f t="shared" si="471"/>
        <v>0</v>
      </c>
      <c r="AI1373" s="45">
        <f t="shared" si="472"/>
        <v>0</v>
      </c>
      <c r="AJ1373" s="45">
        <f t="shared" si="473"/>
        <v>0</v>
      </c>
      <c r="AK1373" s="45">
        <f t="shared" si="474"/>
        <v>0</v>
      </c>
      <c r="AL1373" s="45">
        <f t="shared" si="475"/>
        <v>0</v>
      </c>
      <c r="AM1373" s="45">
        <f t="shared" si="476"/>
        <v>0</v>
      </c>
      <c r="AN1373" s="45"/>
      <c r="AO1373" s="45"/>
      <c r="AP1373" s="45"/>
      <c r="AQ1373" s="45"/>
      <c r="AR1373" s="45"/>
      <c r="AS1373" s="45"/>
      <c r="AT1373" s="45"/>
      <c r="AU1373" s="45"/>
      <c r="AV1373" s="45"/>
      <c r="AW1373" s="45"/>
      <c r="AX1373" s="45"/>
      <c r="AY1373" s="45"/>
      <c r="AZ1373" s="45"/>
      <c r="BA1373" s="45"/>
      <c r="BB1373" s="45"/>
      <c r="BC1373" s="45"/>
      <c r="BD1373" s="45"/>
      <c r="BE1373" s="45"/>
      <c r="BF1373" s="45"/>
      <c r="BG1373" s="45"/>
      <c r="BH1373" s="45"/>
      <c r="BI1373" s="45"/>
      <c r="BJ1373" s="45"/>
      <c r="BK1373" s="45"/>
    </row>
    <row r="1374" spans="1:63">
      <c r="A1374" s="43"/>
      <c r="B1374" s="43"/>
      <c r="C1374" s="101"/>
      <c r="D1374" s="101"/>
      <c r="E1374" s="101"/>
      <c r="F1374" s="102"/>
      <c r="G1374" s="103"/>
      <c r="H1374" s="102"/>
      <c r="I1374" s="102"/>
      <c r="J1374" s="102"/>
      <c r="K1374" s="102"/>
      <c r="L1374" s="102" t="e">
        <f>IF(J1374="WAT",IF(I1374="PS","Pumped Storage","Hydro"),VLOOKUP(J1374,Instructions!$E$3:$F$42,2,FALSE))</f>
        <v>#N/A</v>
      </c>
      <c r="M1374" s="104"/>
      <c r="N1374" s="104"/>
      <c r="O1374" s="105"/>
      <c r="P1374" s="45"/>
      <c r="Q1374" s="45"/>
      <c r="R1374" s="45">
        <f t="shared" si="457"/>
        <v>0</v>
      </c>
      <c r="S1374" s="45">
        <f t="shared" si="477"/>
        <v>0</v>
      </c>
      <c r="T1374" s="45">
        <f t="shared" si="477"/>
        <v>0</v>
      </c>
      <c r="U1374" s="45">
        <f t="shared" si="458"/>
        <v>0</v>
      </c>
      <c r="V1374" s="45">
        <f t="shared" si="459"/>
        <v>0</v>
      </c>
      <c r="W1374" s="45">
        <f t="shared" si="460"/>
        <v>0</v>
      </c>
      <c r="X1374" s="45">
        <f t="shared" si="461"/>
        <v>0</v>
      </c>
      <c r="Y1374" s="45">
        <f t="shared" si="462"/>
        <v>0</v>
      </c>
      <c r="Z1374" s="45">
        <f t="shared" si="463"/>
        <v>0</v>
      </c>
      <c r="AA1374" s="45">
        <f t="shared" si="464"/>
        <v>0</v>
      </c>
      <c r="AB1374" s="45">
        <f t="shared" si="465"/>
        <v>0</v>
      </c>
      <c r="AC1374" s="45">
        <f t="shared" si="466"/>
        <v>0</v>
      </c>
      <c r="AD1374" s="45">
        <f t="shared" si="467"/>
        <v>0</v>
      </c>
      <c r="AE1374" s="45">
        <f t="shared" si="468"/>
        <v>0</v>
      </c>
      <c r="AF1374" s="45">
        <f t="shared" si="469"/>
        <v>0</v>
      </c>
      <c r="AG1374" s="45">
        <f t="shared" si="470"/>
        <v>0</v>
      </c>
      <c r="AH1374" s="45">
        <f t="shared" si="471"/>
        <v>0</v>
      </c>
      <c r="AI1374" s="45">
        <f t="shared" si="472"/>
        <v>0</v>
      </c>
      <c r="AJ1374" s="45">
        <f t="shared" si="473"/>
        <v>0</v>
      </c>
      <c r="AK1374" s="45">
        <f t="shared" si="474"/>
        <v>0</v>
      </c>
      <c r="AL1374" s="45">
        <f t="shared" si="475"/>
        <v>0</v>
      </c>
      <c r="AM1374" s="45">
        <f t="shared" si="476"/>
        <v>0</v>
      </c>
      <c r="AN1374" s="45"/>
      <c r="AO1374" s="45"/>
      <c r="AP1374" s="45"/>
      <c r="AQ1374" s="45"/>
      <c r="AR1374" s="45"/>
      <c r="AS1374" s="45"/>
      <c r="AT1374" s="45"/>
      <c r="AU1374" s="45"/>
      <c r="AV1374" s="45"/>
      <c r="AW1374" s="45"/>
      <c r="AX1374" s="45"/>
      <c r="AY1374" s="45"/>
      <c r="AZ1374" s="45"/>
      <c r="BA1374" s="45"/>
      <c r="BB1374" s="45"/>
      <c r="BC1374" s="45"/>
      <c r="BD1374" s="45"/>
      <c r="BE1374" s="45"/>
      <c r="BF1374" s="45"/>
      <c r="BG1374" s="45"/>
      <c r="BH1374" s="45"/>
      <c r="BI1374" s="45"/>
      <c r="BJ1374" s="45"/>
      <c r="BK1374" s="45"/>
    </row>
    <row r="1375" spans="1:63">
      <c r="A1375" s="43"/>
      <c r="B1375" s="43"/>
      <c r="C1375" s="101"/>
      <c r="D1375" s="101"/>
      <c r="E1375" s="101"/>
      <c r="F1375" s="102"/>
      <c r="G1375" s="103"/>
      <c r="H1375" s="102"/>
      <c r="I1375" s="102"/>
      <c r="J1375" s="102"/>
      <c r="K1375" s="102"/>
      <c r="L1375" s="102" t="e">
        <f>IF(J1375="WAT",IF(I1375="PS","Pumped Storage","Hydro"),VLOOKUP(J1375,Instructions!$E$3:$F$42,2,FALSE))</f>
        <v>#N/A</v>
      </c>
      <c r="M1375" s="104"/>
      <c r="N1375" s="104"/>
      <c r="O1375" s="105"/>
      <c r="P1375" s="45"/>
      <c r="Q1375" s="45"/>
      <c r="R1375" s="45">
        <f t="shared" si="457"/>
        <v>0</v>
      </c>
      <c r="S1375" s="45">
        <f t="shared" si="477"/>
        <v>0</v>
      </c>
      <c r="T1375" s="45">
        <f t="shared" si="477"/>
        <v>0</v>
      </c>
      <c r="U1375" s="45">
        <f t="shared" si="458"/>
        <v>0</v>
      </c>
      <c r="V1375" s="45">
        <f t="shared" si="459"/>
        <v>0</v>
      </c>
      <c r="W1375" s="45">
        <f t="shared" si="460"/>
        <v>0</v>
      </c>
      <c r="X1375" s="45">
        <f t="shared" si="461"/>
        <v>0</v>
      </c>
      <c r="Y1375" s="45">
        <f t="shared" si="462"/>
        <v>0</v>
      </c>
      <c r="Z1375" s="45">
        <f t="shared" si="463"/>
        <v>0</v>
      </c>
      <c r="AA1375" s="45">
        <f t="shared" si="464"/>
        <v>0</v>
      </c>
      <c r="AB1375" s="45">
        <f t="shared" si="465"/>
        <v>0</v>
      </c>
      <c r="AC1375" s="45">
        <f t="shared" si="466"/>
        <v>0</v>
      </c>
      <c r="AD1375" s="45">
        <f t="shared" si="467"/>
        <v>0</v>
      </c>
      <c r="AE1375" s="45">
        <f t="shared" si="468"/>
        <v>0</v>
      </c>
      <c r="AF1375" s="45">
        <f t="shared" si="469"/>
        <v>0</v>
      </c>
      <c r="AG1375" s="45">
        <f t="shared" si="470"/>
        <v>0</v>
      </c>
      <c r="AH1375" s="45">
        <f t="shared" si="471"/>
        <v>0</v>
      </c>
      <c r="AI1375" s="45">
        <f t="shared" si="472"/>
        <v>0</v>
      </c>
      <c r="AJ1375" s="45">
        <f t="shared" si="473"/>
        <v>0</v>
      </c>
      <c r="AK1375" s="45">
        <f t="shared" si="474"/>
        <v>0</v>
      </c>
      <c r="AL1375" s="45">
        <f t="shared" si="475"/>
        <v>0</v>
      </c>
      <c r="AM1375" s="45">
        <f t="shared" si="476"/>
        <v>0</v>
      </c>
      <c r="AN1375" s="45"/>
      <c r="AO1375" s="45"/>
      <c r="AP1375" s="45"/>
      <c r="AQ1375" s="45"/>
      <c r="AR1375" s="45"/>
      <c r="AS1375" s="45"/>
      <c r="AT1375" s="45"/>
      <c r="AU1375" s="45"/>
      <c r="AV1375" s="45"/>
      <c r="AW1375" s="45"/>
      <c r="AX1375" s="45"/>
      <c r="AY1375" s="45"/>
      <c r="AZ1375" s="45"/>
      <c r="BA1375" s="45"/>
      <c r="BB1375" s="45"/>
      <c r="BC1375" s="45"/>
      <c r="BD1375" s="45"/>
      <c r="BE1375" s="45"/>
      <c r="BF1375" s="45"/>
      <c r="BG1375" s="45"/>
      <c r="BH1375" s="45"/>
      <c r="BI1375" s="45"/>
      <c r="BJ1375" s="45"/>
      <c r="BK1375" s="45"/>
    </row>
    <row r="1376" spans="1:63">
      <c r="A1376" s="43"/>
      <c r="B1376" s="43"/>
      <c r="C1376" s="101"/>
      <c r="D1376" s="101"/>
      <c r="E1376" s="101"/>
      <c r="F1376" s="102"/>
      <c r="G1376" s="103"/>
      <c r="H1376" s="102"/>
      <c r="I1376" s="102"/>
      <c r="J1376" s="102"/>
      <c r="K1376" s="102"/>
      <c r="L1376" s="102" t="e">
        <f>IF(J1376="WAT",IF(I1376="PS","Pumped Storage","Hydro"),VLOOKUP(J1376,Instructions!$E$3:$F$42,2,FALSE))</f>
        <v>#N/A</v>
      </c>
      <c r="M1376" s="104"/>
      <c r="N1376" s="104"/>
      <c r="O1376" s="105"/>
      <c r="P1376" s="45"/>
      <c r="Q1376" s="45"/>
      <c r="R1376" s="45">
        <f t="shared" si="457"/>
        <v>0</v>
      </c>
      <c r="S1376" s="45">
        <f t="shared" si="477"/>
        <v>0</v>
      </c>
      <c r="T1376" s="45">
        <f t="shared" si="477"/>
        <v>0</v>
      </c>
      <c r="U1376" s="45">
        <f t="shared" si="458"/>
        <v>0</v>
      </c>
      <c r="V1376" s="45">
        <f t="shared" si="459"/>
        <v>0</v>
      </c>
      <c r="W1376" s="45">
        <f t="shared" si="460"/>
        <v>0</v>
      </c>
      <c r="X1376" s="45">
        <f t="shared" si="461"/>
        <v>0</v>
      </c>
      <c r="Y1376" s="45">
        <f t="shared" si="462"/>
        <v>0</v>
      </c>
      <c r="Z1376" s="45">
        <f t="shared" si="463"/>
        <v>0</v>
      </c>
      <c r="AA1376" s="45">
        <f t="shared" si="464"/>
        <v>0</v>
      </c>
      <c r="AB1376" s="45">
        <f t="shared" si="465"/>
        <v>0</v>
      </c>
      <c r="AC1376" s="45">
        <f t="shared" si="466"/>
        <v>0</v>
      </c>
      <c r="AD1376" s="45">
        <f t="shared" si="467"/>
        <v>0</v>
      </c>
      <c r="AE1376" s="45">
        <f t="shared" si="468"/>
        <v>0</v>
      </c>
      <c r="AF1376" s="45">
        <f t="shared" si="469"/>
        <v>0</v>
      </c>
      <c r="AG1376" s="45">
        <f t="shared" si="470"/>
        <v>0</v>
      </c>
      <c r="AH1376" s="45">
        <f t="shared" si="471"/>
        <v>0</v>
      </c>
      <c r="AI1376" s="45">
        <f t="shared" si="472"/>
        <v>0</v>
      </c>
      <c r="AJ1376" s="45">
        <f t="shared" si="473"/>
        <v>0</v>
      </c>
      <c r="AK1376" s="45">
        <f t="shared" si="474"/>
        <v>0</v>
      </c>
      <c r="AL1376" s="45">
        <f t="shared" si="475"/>
        <v>0</v>
      </c>
      <c r="AM1376" s="45">
        <f t="shared" si="476"/>
        <v>0</v>
      </c>
      <c r="AN1376" s="45"/>
      <c r="AO1376" s="45"/>
      <c r="AP1376" s="45"/>
      <c r="AQ1376" s="45"/>
      <c r="AR1376" s="45"/>
      <c r="AS1376" s="45"/>
      <c r="AT1376" s="45"/>
      <c r="AU1376" s="45"/>
      <c r="AV1376" s="45"/>
      <c r="AW1376" s="45"/>
      <c r="AX1376" s="45"/>
      <c r="AY1376" s="45"/>
      <c r="AZ1376" s="45"/>
      <c r="BA1376" s="45"/>
      <c r="BB1376" s="45"/>
      <c r="BC1376" s="45"/>
      <c r="BD1376" s="45"/>
      <c r="BE1376" s="45"/>
      <c r="BF1376" s="45"/>
      <c r="BG1376" s="45"/>
      <c r="BH1376" s="45"/>
      <c r="BI1376" s="45"/>
      <c r="BJ1376" s="45"/>
      <c r="BK1376" s="45"/>
    </row>
    <row r="1377" spans="1:63">
      <c r="A1377" s="43"/>
      <c r="B1377" s="43"/>
      <c r="C1377" s="101"/>
      <c r="D1377" s="101"/>
      <c r="E1377" s="101"/>
      <c r="F1377" s="102"/>
      <c r="G1377" s="103"/>
      <c r="H1377" s="102"/>
      <c r="I1377" s="102"/>
      <c r="J1377" s="102"/>
      <c r="K1377" s="102"/>
      <c r="L1377" s="102" t="e">
        <f>IF(J1377="WAT",IF(I1377="PS","Pumped Storage","Hydro"),VLOOKUP(J1377,Instructions!$E$3:$F$42,2,FALSE))</f>
        <v>#N/A</v>
      </c>
      <c r="M1377" s="104"/>
      <c r="N1377" s="104"/>
      <c r="O1377" s="105"/>
      <c r="P1377" s="45"/>
      <c r="Q1377" s="45"/>
      <c r="R1377" s="45">
        <f t="shared" si="457"/>
        <v>0</v>
      </c>
      <c r="S1377" s="45">
        <f t="shared" si="477"/>
        <v>0</v>
      </c>
      <c r="T1377" s="45">
        <f t="shared" si="477"/>
        <v>0</v>
      </c>
      <c r="U1377" s="45">
        <f t="shared" si="458"/>
        <v>0</v>
      </c>
      <c r="V1377" s="45">
        <f t="shared" si="459"/>
        <v>0</v>
      </c>
      <c r="W1377" s="45">
        <f t="shared" si="460"/>
        <v>0</v>
      </c>
      <c r="X1377" s="45">
        <f t="shared" si="461"/>
        <v>0</v>
      </c>
      <c r="Y1377" s="45">
        <f t="shared" si="462"/>
        <v>0</v>
      </c>
      <c r="Z1377" s="45">
        <f t="shared" si="463"/>
        <v>0</v>
      </c>
      <c r="AA1377" s="45">
        <f t="shared" si="464"/>
        <v>0</v>
      </c>
      <c r="AB1377" s="45">
        <f t="shared" si="465"/>
        <v>0</v>
      </c>
      <c r="AC1377" s="45">
        <f t="shared" si="466"/>
        <v>0</v>
      </c>
      <c r="AD1377" s="45">
        <f t="shared" si="467"/>
        <v>0</v>
      </c>
      <c r="AE1377" s="45">
        <f t="shared" si="468"/>
        <v>0</v>
      </c>
      <c r="AF1377" s="45">
        <f t="shared" si="469"/>
        <v>0</v>
      </c>
      <c r="AG1377" s="45">
        <f t="shared" si="470"/>
        <v>0</v>
      </c>
      <c r="AH1377" s="45">
        <f t="shared" si="471"/>
        <v>0</v>
      </c>
      <c r="AI1377" s="45">
        <f t="shared" si="472"/>
        <v>0</v>
      </c>
      <c r="AJ1377" s="45">
        <f t="shared" si="473"/>
        <v>0</v>
      </c>
      <c r="AK1377" s="45">
        <f t="shared" si="474"/>
        <v>0</v>
      </c>
      <c r="AL1377" s="45">
        <f t="shared" si="475"/>
        <v>0</v>
      </c>
      <c r="AM1377" s="45">
        <f t="shared" si="476"/>
        <v>0</v>
      </c>
      <c r="AN1377" s="45"/>
      <c r="AO1377" s="45"/>
      <c r="AP1377" s="45"/>
      <c r="AQ1377" s="45"/>
      <c r="AR1377" s="45"/>
      <c r="AS1377" s="45"/>
      <c r="AT1377" s="45"/>
      <c r="AU1377" s="45"/>
      <c r="AV1377" s="45"/>
      <c r="AW1377" s="45"/>
      <c r="AX1377" s="45"/>
      <c r="AY1377" s="45"/>
      <c r="AZ1377" s="45"/>
      <c r="BA1377" s="45"/>
      <c r="BB1377" s="45"/>
      <c r="BC1377" s="45"/>
      <c r="BD1377" s="45"/>
      <c r="BE1377" s="45"/>
      <c r="BF1377" s="45"/>
      <c r="BG1377" s="45"/>
      <c r="BH1377" s="45"/>
      <c r="BI1377" s="45"/>
      <c r="BJ1377" s="45"/>
      <c r="BK1377" s="45"/>
    </row>
    <row r="1378" spans="1:63">
      <c r="A1378" s="43"/>
      <c r="B1378" s="43"/>
      <c r="C1378" s="101"/>
      <c r="D1378" s="101"/>
      <c r="E1378" s="101"/>
      <c r="F1378" s="102"/>
      <c r="G1378" s="103"/>
      <c r="H1378" s="102"/>
      <c r="I1378" s="102"/>
      <c r="J1378" s="102"/>
      <c r="K1378" s="102"/>
      <c r="L1378" s="102" t="e">
        <f>IF(J1378="WAT",IF(I1378="PS","Pumped Storage","Hydro"),VLOOKUP(J1378,Instructions!$E$3:$F$42,2,FALSE))</f>
        <v>#N/A</v>
      </c>
      <c r="M1378" s="104"/>
      <c r="N1378" s="104"/>
      <c r="O1378" s="105"/>
      <c r="P1378" s="45"/>
      <c r="Q1378" s="45"/>
      <c r="R1378" s="45">
        <f t="shared" si="457"/>
        <v>0</v>
      </c>
      <c r="S1378" s="45">
        <f t="shared" si="477"/>
        <v>0</v>
      </c>
      <c r="T1378" s="45">
        <f t="shared" si="477"/>
        <v>0</v>
      </c>
      <c r="U1378" s="45">
        <f t="shared" si="458"/>
        <v>0</v>
      </c>
      <c r="V1378" s="45">
        <f t="shared" si="459"/>
        <v>0</v>
      </c>
      <c r="W1378" s="45">
        <f t="shared" si="460"/>
        <v>0</v>
      </c>
      <c r="X1378" s="45">
        <f t="shared" si="461"/>
        <v>0</v>
      </c>
      <c r="Y1378" s="45">
        <f t="shared" si="462"/>
        <v>0</v>
      </c>
      <c r="Z1378" s="45">
        <f t="shared" si="463"/>
        <v>0</v>
      </c>
      <c r="AA1378" s="45">
        <f t="shared" si="464"/>
        <v>0</v>
      </c>
      <c r="AB1378" s="45">
        <f t="shared" si="465"/>
        <v>0</v>
      </c>
      <c r="AC1378" s="45">
        <f t="shared" si="466"/>
        <v>0</v>
      </c>
      <c r="AD1378" s="45">
        <f t="shared" si="467"/>
        <v>0</v>
      </c>
      <c r="AE1378" s="45">
        <f t="shared" si="468"/>
        <v>0</v>
      </c>
      <c r="AF1378" s="45">
        <f t="shared" si="469"/>
        <v>0</v>
      </c>
      <c r="AG1378" s="45">
        <f t="shared" si="470"/>
        <v>0</v>
      </c>
      <c r="AH1378" s="45">
        <f t="shared" si="471"/>
        <v>0</v>
      </c>
      <c r="AI1378" s="45">
        <f t="shared" si="472"/>
        <v>0</v>
      </c>
      <c r="AJ1378" s="45">
        <f t="shared" si="473"/>
        <v>0</v>
      </c>
      <c r="AK1378" s="45">
        <f t="shared" si="474"/>
        <v>0</v>
      </c>
      <c r="AL1378" s="45">
        <f t="shared" si="475"/>
        <v>0</v>
      </c>
      <c r="AM1378" s="45">
        <f t="shared" si="476"/>
        <v>0</v>
      </c>
      <c r="AN1378" s="45"/>
      <c r="AO1378" s="45"/>
      <c r="AP1378" s="45"/>
      <c r="AQ1378" s="45"/>
      <c r="AR1378" s="45"/>
      <c r="AS1378" s="45"/>
      <c r="AT1378" s="45"/>
      <c r="AU1378" s="45"/>
      <c r="AV1378" s="45"/>
      <c r="AW1378" s="45"/>
      <c r="AX1378" s="45"/>
      <c r="AY1378" s="45"/>
      <c r="AZ1378" s="45"/>
      <c r="BA1378" s="45"/>
      <c r="BB1378" s="45"/>
      <c r="BC1378" s="45"/>
      <c r="BD1378" s="45"/>
      <c r="BE1378" s="45"/>
      <c r="BF1378" s="45"/>
      <c r="BG1378" s="45"/>
      <c r="BH1378" s="45"/>
      <c r="BI1378" s="45"/>
      <c r="BJ1378" s="45"/>
      <c r="BK1378" s="45"/>
    </row>
    <row r="1379" spans="1:63">
      <c r="A1379" s="43"/>
      <c r="B1379" s="43"/>
      <c r="C1379" s="101"/>
      <c r="D1379" s="101"/>
      <c r="E1379" s="101"/>
      <c r="F1379" s="102"/>
      <c r="G1379" s="103"/>
      <c r="H1379" s="102"/>
      <c r="I1379" s="102"/>
      <c r="J1379" s="102"/>
      <c r="K1379" s="102"/>
      <c r="L1379" s="102" t="e">
        <f>IF(J1379="WAT",IF(I1379="PS","Pumped Storage","Hydro"),VLOOKUP(J1379,Instructions!$E$3:$F$42,2,FALSE))</f>
        <v>#N/A</v>
      </c>
      <c r="M1379" s="104"/>
      <c r="N1379" s="104"/>
      <c r="O1379" s="105"/>
      <c r="P1379" s="45"/>
      <c r="Q1379" s="45"/>
      <c r="R1379" s="45">
        <f t="shared" si="457"/>
        <v>0</v>
      </c>
      <c r="S1379" s="45">
        <f t="shared" si="477"/>
        <v>0</v>
      </c>
      <c r="T1379" s="45">
        <f t="shared" si="477"/>
        <v>0</v>
      </c>
      <c r="U1379" s="45">
        <f t="shared" si="458"/>
        <v>0</v>
      </c>
      <c r="V1379" s="45">
        <f t="shared" si="459"/>
        <v>0</v>
      </c>
      <c r="W1379" s="45">
        <f t="shared" si="460"/>
        <v>0</v>
      </c>
      <c r="X1379" s="45">
        <f t="shared" si="461"/>
        <v>0</v>
      </c>
      <c r="Y1379" s="45">
        <f t="shared" si="462"/>
        <v>0</v>
      </c>
      <c r="Z1379" s="45">
        <f t="shared" si="463"/>
        <v>0</v>
      </c>
      <c r="AA1379" s="45">
        <f t="shared" si="464"/>
        <v>0</v>
      </c>
      <c r="AB1379" s="45">
        <f t="shared" si="465"/>
        <v>0</v>
      </c>
      <c r="AC1379" s="45">
        <f t="shared" si="466"/>
        <v>0</v>
      </c>
      <c r="AD1379" s="45">
        <f t="shared" si="467"/>
        <v>0</v>
      </c>
      <c r="AE1379" s="45">
        <f t="shared" si="468"/>
        <v>0</v>
      </c>
      <c r="AF1379" s="45">
        <f t="shared" si="469"/>
        <v>0</v>
      </c>
      <c r="AG1379" s="45">
        <f t="shared" si="470"/>
        <v>0</v>
      </c>
      <c r="AH1379" s="45">
        <f t="shared" si="471"/>
        <v>0</v>
      </c>
      <c r="AI1379" s="45">
        <f t="shared" si="472"/>
        <v>0</v>
      </c>
      <c r="AJ1379" s="45">
        <f t="shared" si="473"/>
        <v>0</v>
      </c>
      <c r="AK1379" s="45">
        <f t="shared" si="474"/>
        <v>0</v>
      </c>
      <c r="AL1379" s="45">
        <f t="shared" si="475"/>
        <v>0</v>
      </c>
      <c r="AM1379" s="45">
        <f t="shared" si="476"/>
        <v>0</v>
      </c>
      <c r="AN1379" s="45"/>
      <c r="AO1379" s="45"/>
      <c r="AP1379" s="45"/>
      <c r="AQ1379" s="45"/>
      <c r="AR1379" s="45"/>
      <c r="AS1379" s="45"/>
      <c r="AT1379" s="45"/>
      <c r="AU1379" s="45"/>
      <c r="AV1379" s="45"/>
      <c r="AW1379" s="45"/>
      <c r="AX1379" s="45"/>
      <c r="AY1379" s="45"/>
      <c r="AZ1379" s="45"/>
      <c r="BA1379" s="45"/>
      <c r="BB1379" s="45"/>
      <c r="BC1379" s="45"/>
      <c r="BD1379" s="45"/>
      <c r="BE1379" s="45"/>
      <c r="BF1379" s="45"/>
      <c r="BG1379" s="45"/>
      <c r="BH1379" s="45"/>
      <c r="BI1379" s="45"/>
      <c r="BJ1379" s="45"/>
      <c r="BK1379" s="45"/>
    </row>
    <row r="1380" spans="1:63">
      <c r="A1380" s="43"/>
      <c r="B1380" s="43"/>
      <c r="C1380" s="101"/>
      <c r="D1380" s="101"/>
      <c r="E1380" s="101"/>
      <c r="F1380" s="102"/>
      <c r="G1380" s="103"/>
      <c r="H1380" s="102"/>
      <c r="I1380" s="102"/>
      <c r="J1380" s="102"/>
      <c r="K1380" s="102"/>
      <c r="L1380" s="102" t="e">
        <f>IF(J1380="WAT",IF(I1380="PS","Pumped Storage","Hydro"),VLOOKUP(J1380,Instructions!$E$3:$F$42,2,FALSE))</f>
        <v>#N/A</v>
      </c>
      <c r="M1380" s="104"/>
      <c r="N1380" s="104"/>
      <c r="O1380" s="105"/>
      <c r="P1380" s="45"/>
      <c r="Q1380" s="45"/>
      <c r="R1380" s="45">
        <f t="shared" si="457"/>
        <v>0</v>
      </c>
      <c r="S1380" s="45">
        <f t="shared" si="477"/>
        <v>0</v>
      </c>
      <c r="T1380" s="45">
        <f t="shared" si="477"/>
        <v>0</v>
      </c>
      <c r="U1380" s="45">
        <f t="shared" si="458"/>
        <v>0</v>
      </c>
      <c r="V1380" s="45">
        <f t="shared" si="459"/>
        <v>0</v>
      </c>
      <c r="W1380" s="45">
        <f t="shared" si="460"/>
        <v>0</v>
      </c>
      <c r="X1380" s="45">
        <f t="shared" si="461"/>
        <v>0</v>
      </c>
      <c r="Y1380" s="45">
        <f t="shared" si="462"/>
        <v>0</v>
      </c>
      <c r="Z1380" s="45">
        <f t="shared" si="463"/>
        <v>0</v>
      </c>
      <c r="AA1380" s="45">
        <f t="shared" si="464"/>
        <v>0</v>
      </c>
      <c r="AB1380" s="45">
        <f t="shared" si="465"/>
        <v>0</v>
      </c>
      <c r="AC1380" s="45">
        <f t="shared" si="466"/>
        <v>0</v>
      </c>
      <c r="AD1380" s="45">
        <f t="shared" si="467"/>
        <v>0</v>
      </c>
      <c r="AE1380" s="45">
        <f t="shared" si="468"/>
        <v>0</v>
      </c>
      <c r="AF1380" s="45">
        <f t="shared" si="469"/>
        <v>0</v>
      </c>
      <c r="AG1380" s="45">
        <f t="shared" si="470"/>
        <v>0</v>
      </c>
      <c r="AH1380" s="45">
        <f t="shared" si="471"/>
        <v>0</v>
      </c>
      <c r="AI1380" s="45">
        <f t="shared" si="472"/>
        <v>0</v>
      </c>
      <c r="AJ1380" s="45">
        <f t="shared" si="473"/>
        <v>0</v>
      </c>
      <c r="AK1380" s="45">
        <f t="shared" si="474"/>
        <v>0</v>
      </c>
      <c r="AL1380" s="45">
        <f t="shared" si="475"/>
        <v>0</v>
      </c>
      <c r="AM1380" s="45">
        <f t="shared" si="476"/>
        <v>0</v>
      </c>
      <c r="AN1380" s="45"/>
      <c r="AO1380" s="45"/>
      <c r="AP1380" s="45"/>
      <c r="AQ1380" s="45"/>
      <c r="AR1380" s="45"/>
      <c r="AS1380" s="45"/>
      <c r="AT1380" s="45"/>
      <c r="AU1380" s="45"/>
      <c r="AV1380" s="45"/>
      <c r="AW1380" s="45"/>
      <c r="AX1380" s="45"/>
      <c r="AY1380" s="45"/>
      <c r="AZ1380" s="45"/>
      <c r="BA1380" s="45"/>
      <c r="BB1380" s="45"/>
      <c r="BC1380" s="45"/>
      <c r="BD1380" s="45"/>
      <c r="BE1380" s="45"/>
      <c r="BF1380" s="45"/>
      <c r="BG1380" s="45"/>
      <c r="BH1380" s="45"/>
      <c r="BI1380" s="45"/>
      <c r="BJ1380" s="45"/>
      <c r="BK1380" s="45"/>
    </row>
    <row r="1381" spans="1:63">
      <c r="A1381" s="43"/>
      <c r="B1381" s="43"/>
      <c r="C1381" s="101"/>
      <c r="D1381" s="101"/>
      <c r="E1381" s="101"/>
      <c r="F1381" s="102"/>
      <c r="G1381" s="103"/>
      <c r="H1381" s="102"/>
      <c r="I1381" s="102"/>
      <c r="J1381" s="102"/>
      <c r="K1381" s="102"/>
      <c r="L1381" s="102" t="e">
        <f>IF(J1381="WAT",IF(I1381="PS","Pumped Storage","Hydro"),VLOOKUP(J1381,Instructions!$E$3:$F$42,2,FALSE))</f>
        <v>#N/A</v>
      </c>
      <c r="M1381" s="104"/>
      <c r="N1381" s="104"/>
      <c r="O1381" s="105"/>
      <c r="P1381" s="45"/>
      <c r="Q1381" s="45"/>
      <c r="R1381" s="45">
        <f t="shared" si="457"/>
        <v>0</v>
      </c>
      <c r="S1381" s="45">
        <f t="shared" si="477"/>
        <v>0</v>
      </c>
      <c r="T1381" s="45">
        <f t="shared" si="477"/>
        <v>0</v>
      </c>
      <c r="U1381" s="45">
        <f t="shared" si="458"/>
        <v>0</v>
      </c>
      <c r="V1381" s="45">
        <f t="shared" si="459"/>
        <v>0</v>
      </c>
      <c r="W1381" s="45">
        <f t="shared" si="460"/>
        <v>0</v>
      </c>
      <c r="X1381" s="45">
        <f t="shared" si="461"/>
        <v>0</v>
      </c>
      <c r="Y1381" s="45">
        <f t="shared" si="462"/>
        <v>0</v>
      </c>
      <c r="Z1381" s="45">
        <f t="shared" si="463"/>
        <v>0</v>
      </c>
      <c r="AA1381" s="45">
        <f t="shared" si="464"/>
        <v>0</v>
      </c>
      <c r="AB1381" s="45">
        <f t="shared" si="465"/>
        <v>0</v>
      </c>
      <c r="AC1381" s="45">
        <f t="shared" si="466"/>
        <v>0</v>
      </c>
      <c r="AD1381" s="45">
        <f t="shared" si="467"/>
        <v>0</v>
      </c>
      <c r="AE1381" s="45">
        <f t="shared" si="468"/>
        <v>0</v>
      </c>
      <c r="AF1381" s="45">
        <f t="shared" si="469"/>
        <v>0</v>
      </c>
      <c r="AG1381" s="45">
        <f t="shared" si="470"/>
        <v>0</v>
      </c>
      <c r="AH1381" s="45">
        <f t="shared" si="471"/>
        <v>0</v>
      </c>
      <c r="AI1381" s="45">
        <f t="shared" si="472"/>
        <v>0</v>
      </c>
      <c r="AJ1381" s="45">
        <f t="shared" si="473"/>
        <v>0</v>
      </c>
      <c r="AK1381" s="45">
        <f t="shared" si="474"/>
        <v>0</v>
      </c>
      <c r="AL1381" s="45">
        <f t="shared" si="475"/>
        <v>0</v>
      </c>
      <c r="AM1381" s="45">
        <f t="shared" si="476"/>
        <v>0</v>
      </c>
      <c r="AN1381" s="45"/>
      <c r="AO1381" s="45"/>
      <c r="AP1381" s="45"/>
      <c r="AQ1381" s="45"/>
      <c r="AR1381" s="45"/>
      <c r="AS1381" s="45"/>
      <c r="AT1381" s="45"/>
      <c r="AU1381" s="45"/>
      <c r="AV1381" s="45"/>
      <c r="AW1381" s="45"/>
      <c r="AX1381" s="45"/>
      <c r="AY1381" s="45"/>
      <c r="AZ1381" s="45"/>
      <c r="BA1381" s="45"/>
      <c r="BB1381" s="45"/>
      <c r="BC1381" s="45"/>
      <c r="BD1381" s="45"/>
      <c r="BE1381" s="45"/>
      <c r="BF1381" s="45"/>
      <c r="BG1381" s="45"/>
      <c r="BH1381" s="45"/>
      <c r="BI1381" s="45"/>
      <c r="BJ1381" s="45"/>
      <c r="BK1381" s="45"/>
    </row>
    <row r="1382" spans="1:63">
      <c r="A1382" s="43"/>
      <c r="B1382" s="43"/>
      <c r="C1382" s="101"/>
      <c r="D1382" s="101"/>
      <c r="E1382" s="101"/>
      <c r="F1382" s="102"/>
      <c r="G1382" s="103"/>
      <c r="H1382" s="102"/>
      <c r="I1382" s="102"/>
      <c r="J1382" s="102"/>
      <c r="K1382" s="102"/>
      <c r="L1382" s="102" t="e">
        <f>IF(J1382="WAT",IF(I1382="PS","Pumped Storage","Hydro"),VLOOKUP(J1382,Instructions!$E$3:$F$42,2,FALSE))</f>
        <v>#N/A</v>
      </c>
      <c r="M1382" s="104"/>
      <c r="N1382" s="104"/>
      <c r="O1382" s="105"/>
      <c r="P1382" s="45"/>
      <c r="Q1382" s="45"/>
      <c r="R1382" s="45">
        <f t="shared" si="457"/>
        <v>0</v>
      </c>
      <c r="S1382" s="45">
        <f t="shared" si="477"/>
        <v>0</v>
      </c>
      <c r="T1382" s="45">
        <f t="shared" si="477"/>
        <v>0</v>
      </c>
      <c r="U1382" s="45">
        <f t="shared" si="458"/>
        <v>0</v>
      </c>
      <c r="V1382" s="45">
        <f t="shared" si="459"/>
        <v>0</v>
      </c>
      <c r="W1382" s="45">
        <f t="shared" si="460"/>
        <v>0</v>
      </c>
      <c r="X1382" s="45">
        <f t="shared" si="461"/>
        <v>0</v>
      </c>
      <c r="Y1382" s="45">
        <f t="shared" si="462"/>
        <v>0</v>
      </c>
      <c r="Z1382" s="45">
        <f t="shared" si="463"/>
        <v>0</v>
      </c>
      <c r="AA1382" s="45">
        <f t="shared" si="464"/>
        <v>0</v>
      </c>
      <c r="AB1382" s="45">
        <f t="shared" si="465"/>
        <v>0</v>
      </c>
      <c r="AC1382" s="45">
        <f t="shared" si="466"/>
        <v>0</v>
      </c>
      <c r="AD1382" s="45">
        <f t="shared" si="467"/>
        <v>0</v>
      </c>
      <c r="AE1382" s="45">
        <f t="shared" si="468"/>
        <v>0</v>
      </c>
      <c r="AF1382" s="45">
        <f t="shared" si="469"/>
        <v>0</v>
      </c>
      <c r="AG1382" s="45">
        <f t="shared" si="470"/>
        <v>0</v>
      </c>
      <c r="AH1382" s="45">
        <f t="shared" si="471"/>
        <v>0</v>
      </c>
      <c r="AI1382" s="45">
        <f t="shared" si="472"/>
        <v>0</v>
      </c>
      <c r="AJ1382" s="45">
        <f t="shared" si="473"/>
        <v>0</v>
      </c>
      <c r="AK1382" s="45">
        <f t="shared" si="474"/>
        <v>0</v>
      </c>
      <c r="AL1382" s="45">
        <f t="shared" si="475"/>
        <v>0</v>
      </c>
      <c r="AM1382" s="45">
        <f t="shared" si="476"/>
        <v>0</v>
      </c>
      <c r="AN1382" s="45"/>
      <c r="AO1382" s="45"/>
      <c r="AP1382" s="45"/>
      <c r="AQ1382" s="45"/>
      <c r="AR1382" s="45"/>
      <c r="AS1382" s="45"/>
      <c r="AT1382" s="45"/>
      <c r="AU1382" s="45"/>
      <c r="AV1382" s="45"/>
      <c r="AW1382" s="45"/>
      <c r="AX1382" s="45"/>
      <c r="AY1382" s="45"/>
      <c r="AZ1382" s="45"/>
      <c r="BA1382" s="45"/>
      <c r="BB1382" s="45"/>
      <c r="BC1382" s="45"/>
      <c r="BD1382" s="45"/>
      <c r="BE1382" s="45"/>
      <c r="BF1382" s="45"/>
      <c r="BG1382" s="45"/>
      <c r="BH1382" s="45"/>
      <c r="BI1382" s="45"/>
      <c r="BJ1382" s="45"/>
      <c r="BK1382" s="45"/>
    </row>
    <row r="1383" spans="1:63">
      <c r="A1383" s="43"/>
      <c r="B1383" s="43"/>
      <c r="C1383" s="101"/>
      <c r="D1383" s="101"/>
      <c r="E1383" s="101"/>
      <c r="F1383" s="102"/>
      <c r="G1383" s="103"/>
      <c r="H1383" s="102"/>
      <c r="I1383" s="102"/>
      <c r="J1383" s="102"/>
      <c r="K1383" s="102"/>
      <c r="L1383" s="102" t="e">
        <f>IF(J1383="WAT",IF(I1383="PS","Pumped Storage","Hydro"),VLOOKUP(J1383,Instructions!$E$3:$F$42,2,FALSE))</f>
        <v>#N/A</v>
      </c>
      <c r="M1383" s="104"/>
      <c r="N1383" s="104"/>
      <c r="O1383" s="105"/>
      <c r="P1383" s="45"/>
      <c r="Q1383" s="45"/>
      <c r="R1383" s="45">
        <f t="shared" si="457"/>
        <v>0</v>
      </c>
      <c r="S1383" s="45">
        <f t="shared" ref="S1383:T1402" si="478">R1383</f>
        <v>0</v>
      </c>
      <c r="T1383" s="45">
        <f t="shared" si="478"/>
        <v>0</v>
      </c>
      <c r="U1383" s="45">
        <f t="shared" si="458"/>
        <v>0</v>
      </c>
      <c r="V1383" s="45">
        <f t="shared" si="459"/>
        <v>0</v>
      </c>
      <c r="W1383" s="45">
        <f t="shared" si="460"/>
        <v>0</v>
      </c>
      <c r="X1383" s="45">
        <f t="shared" si="461"/>
        <v>0</v>
      </c>
      <c r="Y1383" s="45">
        <f t="shared" si="462"/>
        <v>0</v>
      </c>
      <c r="Z1383" s="45">
        <f t="shared" si="463"/>
        <v>0</v>
      </c>
      <c r="AA1383" s="45">
        <f t="shared" si="464"/>
        <v>0</v>
      </c>
      <c r="AB1383" s="45">
        <f t="shared" si="465"/>
        <v>0</v>
      </c>
      <c r="AC1383" s="45">
        <f t="shared" si="466"/>
        <v>0</v>
      </c>
      <c r="AD1383" s="45">
        <f t="shared" si="467"/>
        <v>0</v>
      </c>
      <c r="AE1383" s="45">
        <f t="shared" si="468"/>
        <v>0</v>
      </c>
      <c r="AF1383" s="45">
        <f t="shared" si="469"/>
        <v>0</v>
      </c>
      <c r="AG1383" s="45">
        <f t="shared" si="470"/>
        <v>0</v>
      </c>
      <c r="AH1383" s="45">
        <f t="shared" si="471"/>
        <v>0</v>
      </c>
      <c r="AI1383" s="45">
        <f t="shared" si="472"/>
        <v>0</v>
      </c>
      <c r="AJ1383" s="45">
        <f t="shared" si="473"/>
        <v>0</v>
      </c>
      <c r="AK1383" s="45">
        <f t="shared" si="474"/>
        <v>0</v>
      </c>
      <c r="AL1383" s="45">
        <f t="shared" si="475"/>
        <v>0</v>
      </c>
      <c r="AM1383" s="45">
        <f t="shared" si="476"/>
        <v>0</v>
      </c>
      <c r="AN1383" s="45"/>
      <c r="AO1383" s="45"/>
      <c r="AP1383" s="45"/>
      <c r="AQ1383" s="45"/>
      <c r="AR1383" s="45"/>
      <c r="AS1383" s="45"/>
      <c r="AT1383" s="45"/>
      <c r="AU1383" s="45"/>
      <c r="AV1383" s="45"/>
      <c r="AW1383" s="45"/>
      <c r="AX1383" s="45"/>
      <c r="AY1383" s="45"/>
      <c r="AZ1383" s="45"/>
      <c r="BA1383" s="45"/>
      <c r="BB1383" s="45"/>
      <c r="BC1383" s="45"/>
      <c r="BD1383" s="45"/>
      <c r="BE1383" s="45"/>
      <c r="BF1383" s="45"/>
      <c r="BG1383" s="45"/>
      <c r="BH1383" s="45"/>
      <c r="BI1383" s="45"/>
      <c r="BJ1383" s="45"/>
      <c r="BK1383" s="45"/>
    </row>
    <row r="1384" spans="1:63">
      <c r="A1384" s="43"/>
      <c r="B1384" s="43"/>
      <c r="C1384" s="101"/>
      <c r="D1384" s="101"/>
      <c r="E1384" s="101"/>
      <c r="F1384" s="102"/>
      <c r="G1384" s="103"/>
      <c r="H1384" s="102"/>
      <c r="I1384" s="102"/>
      <c r="J1384" s="102"/>
      <c r="K1384" s="102"/>
      <c r="L1384" s="102" t="e">
        <f>IF(J1384="WAT",IF(I1384="PS","Pumped Storage","Hydro"),VLOOKUP(J1384,Instructions!$E$3:$F$42,2,FALSE))</f>
        <v>#N/A</v>
      </c>
      <c r="M1384" s="104"/>
      <c r="N1384" s="104"/>
      <c r="O1384" s="105"/>
      <c r="P1384" s="45"/>
      <c r="Q1384" s="45"/>
      <c r="R1384" s="45">
        <f t="shared" si="457"/>
        <v>0</v>
      </c>
      <c r="S1384" s="45">
        <f t="shared" si="478"/>
        <v>0</v>
      </c>
      <c r="T1384" s="45">
        <f t="shared" si="478"/>
        <v>0</v>
      </c>
      <c r="U1384" s="45">
        <f t="shared" si="458"/>
        <v>0</v>
      </c>
      <c r="V1384" s="45">
        <f t="shared" si="459"/>
        <v>0</v>
      </c>
      <c r="W1384" s="45">
        <f t="shared" si="460"/>
        <v>0</v>
      </c>
      <c r="X1384" s="45">
        <f t="shared" si="461"/>
        <v>0</v>
      </c>
      <c r="Y1384" s="45">
        <f t="shared" si="462"/>
        <v>0</v>
      </c>
      <c r="Z1384" s="45">
        <f t="shared" si="463"/>
        <v>0</v>
      </c>
      <c r="AA1384" s="45">
        <f t="shared" si="464"/>
        <v>0</v>
      </c>
      <c r="AB1384" s="45">
        <f t="shared" si="465"/>
        <v>0</v>
      </c>
      <c r="AC1384" s="45">
        <f t="shared" si="466"/>
        <v>0</v>
      </c>
      <c r="AD1384" s="45">
        <f t="shared" si="467"/>
        <v>0</v>
      </c>
      <c r="AE1384" s="45">
        <f t="shared" si="468"/>
        <v>0</v>
      </c>
      <c r="AF1384" s="45">
        <f t="shared" si="469"/>
        <v>0</v>
      </c>
      <c r="AG1384" s="45">
        <f t="shared" si="470"/>
        <v>0</v>
      </c>
      <c r="AH1384" s="45">
        <f t="shared" si="471"/>
        <v>0</v>
      </c>
      <c r="AI1384" s="45">
        <f t="shared" si="472"/>
        <v>0</v>
      </c>
      <c r="AJ1384" s="45">
        <f t="shared" si="473"/>
        <v>0</v>
      </c>
      <c r="AK1384" s="45">
        <f t="shared" si="474"/>
        <v>0</v>
      </c>
      <c r="AL1384" s="45">
        <f t="shared" si="475"/>
        <v>0</v>
      </c>
      <c r="AM1384" s="45">
        <f t="shared" si="476"/>
        <v>0</v>
      </c>
      <c r="AN1384" s="45"/>
      <c r="AO1384" s="45"/>
      <c r="AP1384" s="45"/>
      <c r="AQ1384" s="45"/>
      <c r="AR1384" s="45"/>
      <c r="AS1384" s="45"/>
      <c r="AT1384" s="45"/>
      <c r="AU1384" s="45"/>
      <c r="AV1384" s="45"/>
      <c r="AW1384" s="45"/>
      <c r="AX1384" s="45"/>
      <c r="AY1384" s="45"/>
      <c r="AZ1384" s="45"/>
      <c r="BA1384" s="45"/>
      <c r="BB1384" s="45"/>
      <c r="BC1384" s="45"/>
      <c r="BD1384" s="45"/>
      <c r="BE1384" s="45"/>
      <c r="BF1384" s="45"/>
      <c r="BG1384" s="45"/>
      <c r="BH1384" s="45"/>
      <c r="BI1384" s="45"/>
      <c r="BJ1384" s="45"/>
      <c r="BK1384" s="45"/>
    </row>
    <row r="1385" spans="1:63">
      <c r="A1385" s="43"/>
      <c r="B1385" s="43"/>
      <c r="C1385" s="101"/>
      <c r="D1385" s="101"/>
      <c r="E1385" s="101"/>
      <c r="F1385" s="102"/>
      <c r="G1385" s="103"/>
      <c r="H1385" s="102"/>
      <c r="I1385" s="102"/>
      <c r="J1385" s="102"/>
      <c r="K1385" s="102"/>
      <c r="L1385" s="102" t="e">
        <f>IF(J1385="WAT",IF(I1385="PS","Pumped Storage","Hydro"),VLOOKUP(J1385,Instructions!$E$3:$F$42,2,FALSE))</f>
        <v>#N/A</v>
      </c>
      <c r="M1385" s="104"/>
      <c r="N1385" s="104"/>
      <c r="O1385" s="105"/>
      <c r="P1385" s="45"/>
      <c r="Q1385" s="45"/>
      <c r="R1385" s="45">
        <f t="shared" si="457"/>
        <v>0</v>
      </c>
      <c r="S1385" s="45">
        <f t="shared" si="478"/>
        <v>0</v>
      </c>
      <c r="T1385" s="45">
        <f t="shared" si="478"/>
        <v>0</v>
      </c>
      <c r="U1385" s="45">
        <f t="shared" si="458"/>
        <v>0</v>
      </c>
      <c r="V1385" s="45">
        <f t="shared" si="459"/>
        <v>0</v>
      </c>
      <c r="W1385" s="45">
        <f t="shared" si="460"/>
        <v>0</v>
      </c>
      <c r="X1385" s="45">
        <f t="shared" si="461"/>
        <v>0</v>
      </c>
      <c r="Y1385" s="45">
        <f t="shared" si="462"/>
        <v>0</v>
      </c>
      <c r="Z1385" s="45">
        <f t="shared" si="463"/>
        <v>0</v>
      </c>
      <c r="AA1385" s="45">
        <f t="shared" si="464"/>
        <v>0</v>
      </c>
      <c r="AB1385" s="45">
        <f t="shared" si="465"/>
        <v>0</v>
      </c>
      <c r="AC1385" s="45">
        <f t="shared" si="466"/>
        <v>0</v>
      </c>
      <c r="AD1385" s="45">
        <f t="shared" si="467"/>
        <v>0</v>
      </c>
      <c r="AE1385" s="45">
        <f t="shared" si="468"/>
        <v>0</v>
      </c>
      <c r="AF1385" s="45">
        <f t="shared" si="469"/>
        <v>0</v>
      </c>
      <c r="AG1385" s="45">
        <f t="shared" si="470"/>
        <v>0</v>
      </c>
      <c r="AH1385" s="45">
        <f t="shared" si="471"/>
        <v>0</v>
      </c>
      <c r="AI1385" s="45">
        <f t="shared" si="472"/>
        <v>0</v>
      </c>
      <c r="AJ1385" s="45">
        <f t="shared" si="473"/>
        <v>0</v>
      </c>
      <c r="AK1385" s="45">
        <f t="shared" si="474"/>
        <v>0</v>
      </c>
      <c r="AL1385" s="45">
        <f t="shared" si="475"/>
        <v>0</v>
      </c>
      <c r="AM1385" s="45">
        <f t="shared" si="476"/>
        <v>0</v>
      </c>
      <c r="AN1385" s="45"/>
      <c r="AO1385" s="45"/>
      <c r="AP1385" s="45"/>
      <c r="AQ1385" s="45"/>
      <c r="AR1385" s="45"/>
      <c r="AS1385" s="45"/>
      <c r="AT1385" s="45"/>
      <c r="AU1385" s="45"/>
      <c r="AV1385" s="45"/>
      <c r="AW1385" s="45"/>
      <c r="AX1385" s="45"/>
      <c r="AY1385" s="45"/>
      <c r="AZ1385" s="45"/>
      <c r="BA1385" s="45"/>
      <c r="BB1385" s="45"/>
      <c r="BC1385" s="45"/>
      <c r="BD1385" s="45"/>
      <c r="BE1385" s="45"/>
      <c r="BF1385" s="45"/>
      <c r="BG1385" s="45"/>
      <c r="BH1385" s="45"/>
      <c r="BI1385" s="45"/>
      <c r="BJ1385" s="45"/>
      <c r="BK1385" s="45"/>
    </row>
    <row r="1386" spans="1:63">
      <c r="A1386" s="43"/>
      <c r="B1386" s="43"/>
      <c r="C1386" s="101"/>
      <c r="D1386" s="101"/>
      <c r="E1386" s="101"/>
      <c r="F1386" s="102"/>
      <c r="G1386" s="103"/>
      <c r="H1386" s="102"/>
      <c r="I1386" s="102"/>
      <c r="J1386" s="102"/>
      <c r="K1386" s="102"/>
      <c r="L1386" s="102" t="e">
        <f>IF(J1386="WAT",IF(I1386="PS","Pumped Storage","Hydro"),VLOOKUP(J1386,Instructions!$E$3:$F$42,2,FALSE))</f>
        <v>#N/A</v>
      </c>
      <c r="M1386" s="104"/>
      <c r="N1386" s="104"/>
      <c r="O1386" s="105"/>
      <c r="P1386" s="45"/>
      <c r="Q1386" s="45"/>
      <c r="R1386" s="45">
        <f t="shared" si="457"/>
        <v>0</v>
      </c>
      <c r="S1386" s="45">
        <f t="shared" si="478"/>
        <v>0</v>
      </c>
      <c r="T1386" s="45">
        <f t="shared" si="478"/>
        <v>0</v>
      </c>
      <c r="U1386" s="45">
        <f t="shared" si="458"/>
        <v>0</v>
      </c>
      <c r="V1386" s="45">
        <f t="shared" si="459"/>
        <v>0</v>
      </c>
      <c r="W1386" s="45">
        <f t="shared" si="460"/>
        <v>0</v>
      </c>
      <c r="X1386" s="45">
        <f t="shared" si="461"/>
        <v>0</v>
      </c>
      <c r="Y1386" s="45">
        <f t="shared" si="462"/>
        <v>0</v>
      </c>
      <c r="Z1386" s="45">
        <f t="shared" si="463"/>
        <v>0</v>
      </c>
      <c r="AA1386" s="45">
        <f t="shared" si="464"/>
        <v>0</v>
      </c>
      <c r="AB1386" s="45">
        <f t="shared" si="465"/>
        <v>0</v>
      </c>
      <c r="AC1386" s="45">
        <f t="shared" si="466"/>
        <v>0</v>
      </c>
      <c r="AD1386" s="45">
        <f t="shared" si="467"/>
        <v>0</v>
      </c>
      <c r="AE1386" s="45">
        <f t="shared" si="468"/>
        <v>0</v>
      </c>
      <c r="AF1386" s="45">
        <f t="shared" si="469"/>
        <v>0</v>
      </c>
      <c r="AG1386" s="45">
        <f t="shared" si="470"/>
        <v>0</v>
      </c>
      <c r="AH1386" s="45">
        <f t="shared" si="471"/>
        <v>0</v>
      </c>
      <c r="AI1386" s="45">
        <f t="shared" si="472"/>
        <v>0</v>
      </c>
      <c r="AJ1386" s="45">
        <f t="shared" si="473"/>
        <v>0</v>
      </c>
      <c r="AK1386" s="45">
        <f t="shared" si="474"/>
        <v>0</v>
      </c>
      <c r="AL1386" s="45">
        <f t="shared" si="475"/>
        <v>0</v>
      </c>
      <c r="AM1386" s="45">
        <f t="shared" si="476"/>
        <v>0</v>
      </c>
      <c r="AN1386" s="45"/>
      <c r="AO1386" s="45"/>
      <c r="AP1386" s="45"/>
      <c r="AQ1386" s="45"/>
      <c r="AR1386" s="45"/>
      <c r="AS1386" s="45"/>
      <c r="AT1386" s="45"/>
      <c r="AU1386" s="45"/>
      <c r="AV1386" s="45"/>
      <c r="AW1386" s="45"/>
      <c r="AX1386" s="45"/>
      <c r="AY1386" s="45"/>
      <c r="AZ1386" s="45"/>
      <c r="BA1386" s="45"/>
      <c r="BB1386" s="45"/>
      <c r="BC1386" s="45"/>
      <c r="BD1386" s="45"/>
      <c r="BE1386" s="45"/>
      <c r="BF1386" s="45"/>
      <c r="BG1386" s="45"/>
      <c r="BH1386" s="45"/>
      <c r="BI1386" s="45"/>
      <c r="BJ1386" s="45"/>
      <c r="BK1386" s="45"/>
    </row>
    <row r="1387" spans="1:63">
      <c r="A1387" s="43"/>
      <c r="B1387" s="43"/>
      <c r="C1387" s="101"/>
      <c r="D1387" s="101"/>
      <c r="E1387" s="101"/>
      <c r="F1387" s="102"/>
      <c r="G1387" s="103"/>
      <c r="H1387" s="102"/>
      <c r="I1387" s="102"/>
      <c r="J1387" s="102"/>
      <c r="K1387" s="102"/>
      <c r="L1387" s="102" t="e">
        <f>IF(J1387="WAT",IF(I1387="PS","Pumped Storage","Hydro"),VLOOKUP(J1387,Instructions!$E$3:$F$42,2,FALSE))</f>
        <v>#N/A</v>
      </c>
      <c r="M1387" s="104"/>
      <c r="N1387" s="104"/>
      <c r="O1387" s="105"/>
      <c r="P1387" s="45"/>
      <c r="Q1387" s="45"/>
      <c r="R1387" s="45">
        <f t="shared" si="457"/>
        <v>0</v>
      </c>
      <c r="S1387" s="45">
        <f t="shared" si="478"/>
        <v>0</v>
      </c>
      <c r="T1387" s="45">
        <f t="shared" si="478"/>
        <v>0</v>
      </c>
      <c r="U1387" s="45">
        <f t="shared" si="458"/>
        <v>0</v>
      </c>
      <c r="V1387" s="45">
        <f t="shared" si="459"/>
        <v>0</v>
      </c>
      <c r="W1387" s="45">
        <f t="shared" si="460"/>
        <v>0</v>
      </c>
      <c r="X1387" s="45">
        <f t="shared" si="461"/>
        <v>0</v>
      </c>
      <c r="Y1387" s="45">
        <f t="shared" si="462"/>
        <v>0</v>
      </c>
      <c r="Z1387" s="45">
        <f t="shared" si="463"/>
        <v>0</v>
      </c>
      <c r="AA1387" s="45">
        <f t="shared" si="464"/>
        <v>0</v>
      </c>
      <c r="AB1387" s="45">
        <f t="shared" si="465"/>
        <v>0</v>
      </c>
      <c r="AC1387" s="45">
        <f t="shared" si="466"/>
        <v>0</v>
      </c>
      <c r="AD1387" s="45">
        <f t="shared" si="467"/>
        <v>0</v>
      </c>
      <c r="AE1387" s="45">
        <f t="shared" si="468"/>
        <v>0</v>
      </c>
      <c r="AF1387" s="45">
        <f t="shared" si="469"/>
        <v>0</v>
      </c>
      <c r="AG1387" s="45">
        <f t="shared" si="470"/>
        <v>0</v>
      </c>
      <c r="AH1387" s="45">
        <f t="shared" si="471"/>
        <v>0</v>
      </c>
      <c r="AI1387" s="45">
        <f t="shared" si="472"/>
        <v>0</v>
      </c>
      <c r="AJ1387" s="45">
        <f t="shared" si="473"/>
        <v>0</v>
      </c>
      <c r="AK1387" s="45">
        <f t="shared" si="474"/>
        <v>0</v>
      </c>
      <c r="AL1387" s="45">
        <f t="shared" si="475"/>
        <v>0</v>
      </c>
      <c r="AM1387" s="45">
        <f t="shared" si="476"/>
        <v>0</v>
      </c>
      <c r="AN1387" s="45"/>
      <c r="AO1387" s="45"/>
      <c r="AP1387" s="45"/>
      <c r="AQ1387" s="45"/>
      <c r="AR1387" s="45"/>
      <c r="AS1387" s="45"/>
      <c r="AT1387" s="45"/>
      <c r="AU1387" s="45"/>
      <c r="AV1387" s="45"/>
      <c r="AW1387" s="45"/>
      <c r="AX1387" s="45"/>
      <c r="AY1387" s="45"/>
      <c r="AZ1387" s="45"/>
      <c r="BA1387" s="45"/>
      <c r="BB1387" s="45"/>
      <c r="BC1387" s="45"/>
      <c r="BD1387" s="45"/>
      <c r="BE1387" s="45"/>
      <c r="BF1387" s="45"/>
      <c r="BG1387" s="45"/>
      <c r="BH1387" s="45"/>
      <c r="BI1387" s="45"/>
      <c r="BJ1387" s="45"/>
      <c r="BK1387" s="45"/>
    </row>
    <row r="1388" spans="1:63">
      <c r="A1388" s="43"/>
      <c r="B1388" s="43"/>
      <c r="C1388" s="101"/>
      <c r="D1388" s="101"/>
      <c r="E1388" s="101"/>
      <c r="F1388" s="102"/>
      <c r="G1388" s="103"/>
      <c r="H1388" s="102"/>
      <c r="I1388" s="102"/>
      <c r="J1388" s="102"/>
      <c r="K1388" s="102"/>
      <c r="L1388" s="102" t="e">
        <f>IF(J1388="WAT",IF(I1388="PS","Pumped Storage","Hydro"),VLOOKUP(J1388,Instructions!$E$3:$F$42,2,FALSE))</f>
        <v>#N/A</v>
      </c>
      <c r="M1388" s="104"/>
      <c r="N1388" s="104"/>
      <c r="O1388" s="105"/>
      <c r="P1388" s="45"/>
      <c r="Q1388" s="45"/>
      <c r="R1388" s="45">
        <f t="shared" si="457"/>
        <v>0</v>
      </c>
      <c r="S1388" s="45">
        <f t="shared" si="478"/>
        <v>0</v>
      </c>
      <c r="T1388" s="45">
        <f t="shared" si="478"/>
        <v>0</v>
      </c>
      <c r="U1388" s="45">
        <f t="shared" si="458"/>
        <v>0</v>
      </c>
      <c r="V1388" s="45">
        <f t="shared" si="459"/>
        <v>0</v>
      </c>
      <c r="W1388" s="45">
        <f t="shared" si="460"/>
        <v>0</v>
      </c>
      <c r="X1388" s="45">
        <f t="shared" si="461"/>
        <v>0</v>
      </c>
      <c r="Y1388" s="45">
        <f t="shared" si="462"/>
        <v>0</v>
      </c>
      <c r="Z1388" s="45">
        <f t="shared" si="463"/>
        <v>0</v>
      </c>
      <c r="AA1388" s="45">
        <f t="shared" si="464"/>
        <v>0</v>
      </c>
      <c r="AB1388" s="45">
        <f t="shared" si="465"/>
        <v>0</v>
      </c>
      <c r="AC1388" s="45">
        <f t="shared" si="466"/>
        <v>0</v>
      </c>
      <c r="AD1388" s="45">
        <f t="shared" si="467"/>
        <v>0</v>
      </c>
      <c r="AE1388" s="45">
        <f t="shared" si="468"/>
        <v>0</v>
      </c>
      <c r="AF1388" s="45">
        <f t="shared" si="469"/>
        <v>0</v>
      </c>
      <c r="AG1388" s="45">
        <f t="shared" si="470"/>
        <v>0</v>
      </c>
      <c r="AH1388" s="45">
        <f t="shared" si="471"/>
        <v>0</v>
      </c>
      <c r="AI1388" s="45">
        <f t="shared" si="472"/>
        <v>0</v>
      </c>
      <c r="AJ1388" s="45">
        <f t="shared" si="473"/>
        <v>0</v>
      </c>
      <c r="AK1388" s="45">
        <f t="shared" si="474"/>
        <v>0</v>
      </c>
      <c r="AL1388" s="45">
        <f t="shared" si="475"/>
        <v>0</v>
      </c>
      <c r="AM1388" s="45">
        <f t="shared" si="476"/>
        <v>0</v>
      </c>
      <c r="AN1388" s="45"/>
      <c r="AO1388" s="45"/>
      <c r="AP1388" s="45"/>
      <c r="AQ1388" s="45"/>
      <c r="AR1388" s="45"/>
      <c r="AS1388" s="45"/>
      <c r="AT1388" s="45"/>
      <c r="AU1388" s="45"/>
      <c r="AV1388" s="45"/>
      <c r="AW1388" s="45"/>
      <c r="AX1388" s="45"/>
      <c r="AY1388" s="45"/>
      <c r="AZ1388" s="45"/>
      <c r="BA1388" s="45"/>
      <c r="BB1388" s="45"/>
      <c r="BC1388" s="45"/>
      <c r="BD1388" s="45"/>
      <c r="BE1388" s="45"/>
      <c r="BF1388" s="45"/>
      <c r="BG1388" s="45"/>
      <c r="BH1388" s="45"/>
      <c r="BI1388" s="45"/>
      <c r="BJ1388" s="45"/>
      <c r="BK1388" s="45"/>
    </row>
    <row r="1389" spans="1:63">
      <c r="A1389" s="43"/>
      <c r="B1389" s="43"/>
      <c r="C1389" s="101"/>
      <c r="D1389" s="101"/>
      <c r="E1389" s="101"/>
      <c r="F1389" s="102"/>
      <c r="G1389" s="103"/>
      <c r="H1389" s="102"/>
      <c r="I1389" s="102"/>
      <c r="J1389" s="102"/>
      <c r="K1389" s="102"/>
      <c r="L1389" s="102" t="e">
        <f>IF(J1389="WAT",IF(I1389="PS","Pumped Storage","Hydro"),VLOOKUP(J1389,Instructions!$E$3:$F$42,2,FALSE))</f>
        <v>#N/A</v>
      </c>
      <c r="M1389" s="104"/>
      <c r="N1389" s="104"/>
      <c r="O1389" s="105"/>
      <c r="P1389" s="45"/>
      <c r="Q1389" s="45"/>
      <c r="R1389" s="45">
        <f t="shared" si="457"/>
        <v>0</v>
      </c>
      <c r="S1389" s="45">
        <f t="shared" si="478"/>
        <v>0</v>
      </c>
      <c r="T1389" s="45">
        <f t="shared" si="478"/>
        <v>0</v>
      </c>
      <c r="U1389" s="45">
        <f t="shared" si="458"/>
        <v>0</v>
      </c>
      <c r="V1389" s="45">
        <f t="shared" si="459"/>
        <v>0</v>
      </c>
      <c r="W1389" s="45">
        <f t="shared" si="460"/>
        <v>0</v>
      </c>
      <c r="X1389" s="45">
        <f t="shared" si="461"/>
        <v>0</v>
      </c>
      <c r="Y1389" s="45">
        <f t="shared" si="462"/>
        <v>0</v>
      </c>
      <c r="Z1389" s="45">
        <f t="shared" si="463"/>
        <v>0</v>
      </c>
      <c r="AA1389" s="45">
        <f t="shared" si="464"/>
        <v>0</v>
      </c>
      <c r="AB1389" s="45">
        <f t="shared" si="465"/>
        <v>0</v>
      </c>
      <c r="AC1389" s="45">
        <f t="shared" si="466"/>
        <v>0</v>
      </c>
      <c r="AD1389" s="45">
        <f t="shared" si="467"/>
        <v>0</v>
      </c>
      <c r="AE1389" s="45">
        <f t="shared" si="468"/>
        <v>0</v>
      </c>
      <c r="AF1389" s="45">
        <f t="shared" si="469"/>
        <v>0</v>
      </c>
      <c r="AG1389" s="45">
        <f t="shared" si="470"/>
        <v>0</v>
      </c>
      <c r="AH1389" s="45">
        <f t="shared" si="471"/>
        <v>0</v>
      </c>
      <c r="AI1389" s="45">
        <f t="shared" si="472"/>
        <v>0</v>
      </c>
      <c r="AJ1389" s="45">
        <f t="shared" si="473"/>
        <v>0</v>
      </c>
      <c r="AK1389" s="45">
        <f t="shared" si="474"/>
        <v>0</v>
      </c>
      <c r="AL1389" s="45">
        <f t="shared" si="475"/>
        <v>0</v>
      </c>
      <c r="AM1389" s="45">
        <f t="shared" si="476"/>
        <v>0</v>
      </c>
      <c r="AN1389" s="45"/>
      <c r="AO1389" s="45"/>
      <c r="AP1389" s="45"/>
      <c r="AQ1389" s="45"/>
      <c r="AR1389" s="45"/>
      <c r="AS1389" s="45"/>
      <c r="AT1389" s="45"/>
      <c r="AU1389" s="45"/>
      <c r="AV1389" s="45"/>
      <c r="AW1389" s="45"/>
      <c r="AX1389" s="45"/>
      <c r="AY1389" s="45"/>
      <c r="AZ1389" s="45"/>
      <c r="BA1389" s="45"/>
      <c r="BB1389" s="45"/>
      <c r="BC1389" s="45"/>
      <c r="BD1389" s="45"/>
      <c r="BE1389" s="45"/>
      <c r="BF1389" s="45"/>
      <c r="BG1389" s="45"/>
      <c r="BH1389" s="45"/>
      <c r="BI1389" s="45"/>
      <c r="BJ1389" s="45"/>
      <c r="BK1389" s="45"/>
    </row>
    <row r="1390" spans="1:63">
      <c r="A1390" s="43"/>
      <c r="B1390" s="43"/>
      <c r="C1390" s="101"/>
      <c r="D1390" s="101"/>
      <c r="E1390" s="101"/>
      <c r="F1390" s="102"/>
      <c r="G1390" s="103"/>
      <c r="H1390" s="102"/>
      <c r="I1390" s="102"/>
      <c r="J1390" s="102"/>
      <c r="K1390" s="102"/>
      <c r="L1390" s="102" t="e">
        <f>IF(J1390="WAT",IF(I1390="PS","Pumped Storage","Hydro"),VLOOKUP(J1390,Instructions!$E$3:$F$42,2,FALSE))</f>
        <v>#N/A</v>
      </c>
      <c r="M1390" s="104"/>
      <c r="N1390" s="104"/>
      <c r="O1390" s="105"/>
      <c r="P1390" s="45"/>
      <c r="Q1390" s="45"/>
      <c r="R1390" s="45">
        <f t="shared" si="457"/>
        <v>0</v>
      </c>
      <c r="S1390" s="45">
        <f t="shared" si="478"/>
        <v>0</v>
      </c>
      <c r="T1390" s="45">
        <f t="shared" si="478"/>
        <v>0</v>
      </c>
      <c r="U1390" s="45">
        <f t="shared" si="458"/>
        <v>0</v>
      </c>
      <c r="V1390" s="45">
        <f t="shared" si="459"/>
        <v>0</v>
      </c>
      <c r="W1390" s="45">
        <f t="shared" si="460"/>
        <v>0</v>
      </c>
      <c r="X1390" s="45">
        <f t="shared" si="461"/>
        <v>0</v>
      </c>
      <c r="Y1390" s="45">
        <f t="shared" si="462"/>
        <v>0</v>
      </c>
      <c r="Z1390" s="45">
        <f t="shared" si="463"/>
        <v>0</v>
      </c>
      <c r="AA1390" s="45">
        <f t="shared" si="464"/>
        <v>0</v>
      </c>
      <c r="AB1390" s="45">
        <f t="shared" si="465"/>
        <v>0</v>
      </c>
      <c r="AC1390" s="45">
        <f t="shared" si="466"/>
        <v>0</v>
      </c>
      <c r="AD1390" s="45">
        <f t="shared" si="467"/>
        <v>0</v>
      </c>
      <c r="AE1390" s="45">
        <f t="shared" si="468"/>
        <v>0</v>
      </c>
      <c r="AF1390" s="45">
        <f t="shared" si="469"/>
        <v>0</v>
      </c>
      <c r="AG1390" s="45">
        <f t="shared" si="470"/>
        <v>0</v>
      </c>
      <c r="AH1390" s="45">
        <f t="shared" si="471"/>
        <v>0</v>
      </c>
      <c r="AI1390" s="45">
        <f t="shared" si="472"/>
        <v>0</v>
      </c>
      <c r="AJ1390" s="45">
        <f t="shared" si="473"/>
        <v>0</v>
      </c>
      <c r="AK1390" s="45">
        <f t="shared" si="474"/>
        <v>0</v>
      </c>
      <c r="AL1390" s="45">
        <f t="shared" si="475"/>
        <v>0</v>
      </c>
      <c r="AM1390" s="45">
        <f t="shared" si="476"/>
        <v>0</v>
      </c>
      <c r="AN1390" s="45"/>
      <c r="AO1390" s="45"/>
      <c r="AP1390" s="45"/>
      <c r="AQ1390" s="45"/>
      <c r="AR1390" s="45"/>
      <c r="AS1390" s="45"/>
      <c r="AT1390" s="45"/>
      <c r="AU1390" s="45"/>
      <c r="AV1390" s="45"/>
      <c r="AW1390" s="45"/>
      <c r="AX1390" s="45"/>
      <c r="AY1390" s="45"/>
      <c r="AZ1390" s="45"/>
      <c r="BA1390" s="45"/>
      <c r="BB1390" s="45"/>
      <c r="BC1390" s="45"/>
      <c r="BD1390" s="45"/>
      <c r="BE1390" s="45"/>
      <c r="BF1390" s="45"/>
      <c r="BG1390" s="45"/>
      <c r="BH1390" s="45"/>
      <c r="BI1390" s="45"/>
      <c r="BJ1390" s="45"/>
      <c r="BK1390" s="45"/>
    </row>
    <row r="1391" spans="1:63">
      <c r="A1391" s="43"/>
      <c r="B1391" s="43"/>
      <c r="C1391" s="101"/>
      <c r="D1391" s="101"/>
      <c r="E1391" s="101"/>
      <c r="F1391" s="102"/>
      <c r="G1391" s="103"/>
      <c r="H1391" s="102"/>
      <c r="I1391" s="102"/>
      <c r="J1391" s="102"/>
      <c r="K1391" s="102"/>
      <c r="L1391" s="102" t="e">
        <f>IF(J1391="WAT",IF(I1391="PS","Pumped Storage","Hydro"),VLOOKUP(J1391,Instructions!$E$3:$F$42,2,FALSE))</f>
        <v>#N/A</v>
      </c>
      <c r="M1391" s="104"/>
      <c r="N1391" s="104"/>
      <c r="O1391" s="105"/>
      <c r="P1391" s="45"/>
      <c r="Q1391" s="45"/>
      <c r="R1391" s="45">
        <f t="shared" si="457"/>
        <v>0</v>
      </c>
      <c r="S1391" s="45">
        <f t="shared" si="478"/>
        <v>0</v>
      </c>
      <c r="T1391" s="45">
        <f t="shared" si="478"/>
        <v>0</v>
      </c>
      <c r="U1391" s="45">
        <f t="shared" si="458"/>
        <v>0</v>
      </c>
      <c r="V1391" s="45">
        <f t="shared" si="459"/>
        <v>0</v>
      </c>
      <c r="W1391" s="45">
        <f t="shared" si="460"/>
        <v>0</v>
      </c>
      <c r="X1391" s="45">
        <f t="shared" si="461"/>
        <v>0</v>
      </c>
      <c r="Y1391" s="45">
        <f t="shared" si="462"/>
        <v>0</v>
      </c>
      <c r="Z1391" s="45">
        <f t="shared" si="463"/>
        <v>0</v>
      </c>
      <c r="AA1391" s="45">
        <f t="shared" si="464"/>
        <v>0</v>
      </c>
      <c r="AB1391" s="45">
        <f t="shared" si="465"/>
        <v>0</v>
      </c>
      <c r="AC1391" s="45">
        <f t="shared" si="466"/>
        <v>0</v>
      </c>
      <c r="AD1391" s="45">
        <f t="shared" si="467"/>
        <v>0</v>
      </c>
      <c r="AE1391" s="45">
        <f t="shared" si="468"/>
        <v>0</v>
      </c>
      <c r="AF1391" s="45">
        <f t="shared" si="469"/>
        <v>0</v>
      </c>
      <c r="AG1391" s="45">
        <f t="shared" si="470"/>
        <v>0</v>
      </c>
      <c r="AH1391" s="45">
        <f t="shared" si="471"/>
        <v>0</v>
      </c>
      <c r="AI1391" s="45">
        <f t="shared" si="472"/>
        <v>0</v>
      </c>
      <c r="AJ1391" s="45">
        <f t="shared" si="473"/>
        <v>0</v>
      </c>
      <c r="AK1391" s="45">
        <f t="shared" si="474"/>
        <v>0</v>
      </c>
      <c r="AL1391" s="45">
        <f t="shared" si="475"/>
        <v>0</v>
      </c>
      <c r="AM1391" s="45">
        <f t="shared" si="476"/>
        <v>0</v>
      </c>
      <c r="AN1391" s="45"/>
      <c r="AO1391" s="45"/>
      <c r="AP1391" s="45"/>
      <c r="AQ1391" s="45"/>
      <c r="AR1391" s="45"/>
      <c r="AS1391" s="45"/>
      <c r="AT1391" s="45"/>
      <c r="AU1391" s="45"/>
      <c r="AV1391" s="45"/>
      <c r="AW1391" s="45"/>
      <c r="AX1391" s="45"/>
      <c r="AY1391" s="45"/>
      <c r="AZ1391" s="45"/>
      <c r="BA1391" s="45"/>
      <c r="BB1391" s="45"/>
      <c r="BC1391" s="45"/>
      <c r="BD1391" s="45"/>
      <c r="BE1391" s="45"/>
      <c r="BF1391" s="45"/>
      <c r="BG1391" s="45"/>
      <c r="BH1391" s="45"/>
      <c r="BI1391" s="45"/>
      <c r="BJ1391" s="45"/>
      <c r="BK1391" s="45"/>
    </row>
    <row r="1392" spans="1:63">
      <c r="A1392" s="43"/>
      <c r="B1392" s="43"/>
      <c r="C1392" s="101"/>
      <c r="D1392" s="101"/>
      <c r="E1392" s="101"/>
      <c r="F1392" s="102"/>
      <c r="G1392" s="103"/>
      <c r="H1392" s="102"/>
      <c r="I1392" s="102"/>
      <c r="J1392" s="102"/>
      <c r="K1392" s="102"/>
      <c r="L1392" s="102" t="e">
        <f>IF(J1392="WAT",IF(I1392="PS","Pumped Storage","Hydro"),VLOOKUP(J1392,Instructions!$E$3:$F$42,2,FALSE))</f>
        <v>#N/A</v>
      </c>
      <c r="M1392" s="104"/>
      <c r="N1392" s="104"/>
      <c r="O1392" s="105"/>
      <c r="P1392" s="45"/>
      <c r="Q1392" s="45"/>
      <c r="R1392" s="45">
        <f t="shared" si="457"/>
        <v>0</v>
      </c>
      <c r="S1392" s="45">
        <f t="shared" si="478"/>
        <v>0</v>
      </c>
      <c r="T1392" s="45">
        <f t="shared" si="478"/>
        <v>0</v>
      </c>
      <c r="U1392" s="45">
        <f t="shared" si="458"/>
        <v>0</v>
      </c>
      <c r="V1392" s="45">
        <f t="shared" si="459"/>
        <v>0</v>
      </c>
      <c r="W1392" s="45">
        <f t="shared" si="460"/>
        <v>0</v>
      </c>
      <c r="X1392" s="45">
        <f t="shared" si="461"/>
        <v>0</v>
      </c>
      <c r="Y1392" s="45">
        <f t="shared" si="462"/>
        <v>0</v>
      </c>
      <c r="Z1392" s="45">
        <f t="shared" si="463"/>
        <v>0</v>
      </c>
      <c r="AA1392" s="45">
        <f t="shared" si="464"/>
        <v>0</v>
      </c>
      <c r="AB1392" s="45">
        <f t="shared" si="465"/>
        <v>0</v>
      </c>
      <c r="AC1392" s="45">
        <f t="shared" si="466"/>
        <v>0</v>
      </c>
      <c r="AD1392" s="45">
        <f t="shared" si="467"/>
        <v>0</v>
      </c>
      <c r="AE1392" s="45">
        <f t="shared" si="468"/>
        <v>0</v>
      </c>
      <c r="AF1392" s="45">
        <f t="shared" si="469"/>
        <v>0</v>
      </c>
      <c r="AG1392" s="45">
        <f t="shared" si="470"/>
        <v>0</v>
      </c>
      <c r="AH1392" s="45">
        <f t="shared" si="471"/>
        <v>0</v>
      </c>
      <c r="AI1392" s="45">
        <f t="shared" si="472"/>
        <v>0</v>
      </c>
      <c r="AJ1392" s="45">
        <f t="shared" si="473"/>
        <v>0</v>
      </c>
      <c r="AK1392" s="45">
        <f t="shared" si="474"/>
        <v>0</v>
      </c>
      <c r="AL1392" s="45">
        <f t="shared" si="475"/>
        <v>0</v>
      </c>
      <c r="AM1392" s="45">
        <f t="shared" si="476"/>
        <v>0</v>
      </c>
      <c r="AN1392" s="45"/>
      <c r="AO1392" s="45"/>
      <c r="AP1392" s="45"/>
      <c r="AQ1392" s="45"/>
      <c r="AR1392" s="45"/>
      <c r="AS1392" s="45"/>
      <c r="AT1392" s="45"/>
      <c r="AU1392" s="45"/>
      <c r="AV1392" s="45"/>
      <c r="AW1392" s="45"/>
      <c r="AX1392" s="45"/>
      <c r="AY1392" s="45"/>
      <c r="AZ1392" s="45"/>
      <c r="BA1392" s="45"/>
      <c r="BB1392" s="45"/>
      <c r="BC1392" s="45"/>
      <c r="BD1392" s="45"/>
      <c r="BE1392" s="45"/>
      <c r="BF1392" s="45"/>
      <c r="BG1392" s="45"/>
      <c r="BH1392" s="45"/>
      <c r="BI1392" s="45"/>
      <c r="BJ1392" s="45"/>
      <c r="BK1392" s="45"/>
    </row>
    <row r="1393" spans="1:63">
      <c r="A1393" s="43"/>
      <c r="B1393" s="43"/>
      <c r="C1393" s="101"/>
      <c r="D1393" s="101"/>
      <c r="E1393" s="101"/>
      <c r="F1393" s="102"/>
      <c r="G1393" s="103"/>
      <c r="H1393" s="102"/>
      <c r="I1393" s="102"/>
      <c r="J1393" s="102"/>
      <c r="K1393" s="102"/>
      <c r="L1393" s="102" t="e">
        <f>IF(J1393="WAT",IF(I1393="PS","Pumped Storage","Hydro"),VLOOKUP(J1393,Instructions!$E$3:$F$42,2,FALSE))</f>
        <v>#N/A</v>
      </c>
      <c r="M1393" s="104"/>
      <c r="N1393" s="104"/>
      <c r="O1393" s="105"/>
      <c r="P1393" s="45"/>
      <c r="Q1393" s="45"/>
      <c r="R1393" s="45">
        <f t="shared" si="457"/>
        <v>0</v>
      </c>
      <c r="S1393" s="45">
        <f t="shared" si="478"/>
        <v>0</v>
      </c>
      <c r="T1393" s="45">
        <f t="shared" si="478"/>
        <v>0</v>
      </c>
      <c r="U1393" s="45">
        <f t="shared" si="458"/>
        <v>0</v>
      </c>
      <c r="V1393" s="45">
        <f t="shared" si="459"/>
        <v>0</v>
      </c>
      <c r="W1393" s="45">
        <f t="shared" si="460"/>
        <v>0</v>
      </c>
      <c r="X1393" s="45">
        <f t="shared" si="461"/>
        <v>0</v>
      </c>
      <c r="Y1393" s="45">
        <f t="shared" si="462"/>
        <v>0</v>
      </c>
      <c r="Z1393" s="45">
        <f t="shared" si="463"/>
        <v>0</v>
      </c>
      <c r="AA1393" s="45">
        <f t="shared" si="464"/>
        <v>0</v>
      </c>
      <c r="AB1393" s="45">
        <f t="shared" si="465"/>
        <v>0</v>
      </c>
      <c r="AC1393" s="45">
        <f t="shared" si="466"/>
        <v>0</v>
      </c>
      <c r="AD1393" s="45">
        <f t="shared" si="467"/>
        <v>0</v>
      </c>
      <c r="AE1393" s="45">
        <f t="shared" si="468"/>
        <v>0</v>
      </c>
      <c r="AF1393" s="45">
        <f t="shared" si="469"/>
        <v>0</v>
      </c>
      <c r="AG1393" s="45">
        <f t="shared" si="470"/>
        <v>0</v>
      </c>
      <c r="AH1393" s="45">
        <f t="shared" si="471"/>
        <v>0</v>
      </c>
      <c r="AI1393" s="45">
        <f t="shared" si="472"/>
        <v>0</v>
      </c>
      <c r="AJ1393" s="45">
        <f t="shared" si="473"/>
        <v>0</v>
      </c>
      <c r="AK1393" s="45">
        <f t="shared" si="474"/>
        <v>0</v>
      </c>
      <c r="AL1393" s="45">
        <f t="shared" si="475"/>
        <v>0</v>
      </c>
      <c r="AM1393" s="45">
        <f t="shared" si="476"/>
        <v>0</v>
      </c>
      <c r="AN1393" s="45"/>
      <c r="AO1393" s="45"/>
      <c r="AP1393" s="45"/>
      <c r="AQ1393" s="45"/>
      <c r="AR1393" s="45"/>
      <c r="AS1393" s="45"/>
      <c r="AT1393" s="45"/>
      <c r="AU1393" s="45"/>
      <c r="AV1393" s="45"/>
      <c r="AW1393" s="45"/>
      <c r="AX1393" s="45"/>
      <c r="AY1393" s="45"/>
      <c r="AZ1393" s="45"/>
      <c r="BA1393" s="45"/>
      <c r="BB1393" s="45"/>
      <c r="BC1393" s="45"/>
      <c r="BD1393" s="45"/>
      <c r="BE1393" s="45"/>
      <c r="BF1393" s="45"/>
      <c r="BG1393" s="45"/>
      <c r="BH1393" s="45"/>
      <c r="BI1393" s="45"/>
      <c r="BJ1393" s="45"/>
      <c r="BK1393" s="45"/>
    </row>
    <row r="1394" spans="1:63">
      <c r="A1394" s="43"/>
      <c r="B1394" s="43"/>
      <c r="C1394" s="101"/>
      <c r="D1394" s="101"/>
      <c r="E1394" s="101"/>
      <c r="F1394" s="102"/>
      <c r="G1394" s="103"/>
      <c r="H1394" s="102"/>
      <c r="I1394" s="102"/>
      <c r="J1394" s="102"/>
      <c r="K1394" s="102"/>
      <c r="L1394" s="102" t="e">
        <f>IF(J1394="WAT",IF(I1394="PS","Pumped Storage","Hydro"),VLOOKUP(J1394,Instructions!$E$3:$F$42,2,FALSE))</f>
        <v>#N/A</v>
      </c>
      <c r="M1394" s="104"/>
      <c r="N1394" s="104"/>
      <c r="O1394" s="105"/>
      <c r="P1394" s="45"/>
      <c r="Q1394" s="45"/>
      <c r="R1394" s="45">
        <f t="shared" si="457"/>
        <v>0</v>
      </c>
      <c r="S1394" s="45">
        <f t="shared" si="478"/>
        <v>0</v>
      </c>
      <c r="T1394" s="45">
        <f t="shared" si="478"/>
        <v>0</v>
      </c>
      <c r="U1394" s="45">
        <f t="shared" si="458"/>
        <v>0</v>
      </c>
      <c r="V1394" s="45">
        <f t="shared" si="459"/>
        <v>0</v>
      </c>
      <c r="W1394" s="45">
        <f t="shared" si="460"/>
        <v>0</v>
      </c>
      <c r="X1394" s="45">
        <f t="shared" si="461"/>
        <v>0</v>
      </c>
      <c r="Y1394" s="45">
        <f t="shared" si="462"/>
        <v>0</v>
      </c>
      <c r="Z1394" s="45">
        <f t="shared" si="463"/>
        <v>0</v>
      </c>
      <c r="AA1394" s="45">
        <f t="shared" si="464"/>
        <v>0</v>
      </c>
      <c r="AB1394" s="45">
        <f t="shared" si="465"/>
        <v>0</v>
      </c>
      <c r="AC1394" s="45">
        <f t="shared" si="466"/>
        <v>0</v>
      </c>
      <c r="AD1394" s="45">
        <f t="shared" si="467"/>
        <v>0</v>
      </c>
      <c r="AE1394" s="45">
        <f t="shared" si="468"/>
        <v>0</v>
      </c>
      <c r="AF1394" s="45">
        <f t="shared" si="469"/>
        <v>0</v>
      </c>
      <c r="AG1394" s="45">
        <f t="shared" si="470"/>
        <v>0</v>
      </c>
      <c r="AH1394" s="45">
        <f t="shared" si="471"/>
        <v>0</v>
      </c>
      <c r="AI1394" s="45">
        <f t="shared" si="472"/>
        <v>0</v>
      </c>
      <c r="AJ1394" s="45">
        <f t="shared" si="473"/>
        <v>0</v>
      </c>
      <c r="AK1394" s="45">
        <f t="shared" si="474"/>
        <v>0</v>
      </c>
      <c r="AL1394" s="45">
        <f t="shared" si="475"/>
        <v>0</v>
      </c>
      <c r="AM1394" s="45">
        <f t="shared" si="476"/>
        <v>0</v>
      </c>
      <c r="AN1394" s="45"/>
      <c r="AO1394" s="45"/>
      <c r="AP1394" s="45"/>
      <c r="AQ1394" s="45"/>
      <c r="AR1394" s="45"/>
      <c r="AS1394" s="45"/>
      <c r="AT1394" s="45"/>
      <c r="AU1394" s="45"/>
      <c r="AV1394" s="45"/>
      <c r="AW1394" s="45"/>
      <c r="AX1394" s="45"/>
      <c r="AY1394" s="45"/>
      <c r="AZ1394" s="45"/>
      <c r="BA1394" s="45"/>
      <c r="BB1394" s="45"/>
      <c r="BC1394" s="45"/>
      <c r="BD1394" s="45"/>
      <c r="BE1394" s="45"/>
      <c r="BF1394" s="45"/>
      <c r="BG1394" s="45"/>
      <c r="BH1394" s="45"/>
      <c r="BI1394" s="45"/>
      <c r="BJ1394" s="45"/>
      <c r="BK1394" s="45"/>
    </row>
    <row r="1395" spans="1:63">
      <c r="A1395" s="43"/>
      <c r="B1395" s="43"/>
      <c r="C1395" s="101"/>
      <c r="D1395" s="101"/>
      <c r="E1395" s="101"/>
      <c r="F1395" s="102"/>
      <c r="G1395" s="103"/>
      <c r="H1395" s="102"/>
      <c r="I1395" s="102"/>
      <c r="J1395" s="102"/>
      <c r="K1395" s="102"/>
      <c r="L1395" s="102" t="e">
        <f>IF(J1395="WAT",IF(I1395="PS","Pumped Storage","Hydro"),VLOOKUP(J1395,Instructions!$E$3:$F$42,2,FALSE))</f>
        <v>#N/A</v>
      </c>
      <c r="M1395" s="104"/>
      <c r="N1395" s="104"/>
      <c r="O1395" s="105"/>
      <c r="P1395" s="45"/>
      <c r="Q1395" s="45"/>
      <c r="R1395" s="45">
        <f t="shared" si="457"/>
        <v>0</v>
      </c>
      <c r="S1395" s="45">
        <f t="shared" si="478"/>
        <v>0</v>
      </c>
      <c r="T1395" s="45">
        <f t="shared" si="478"/>
        <v>0</v>
      </c>
      <c r="U1395" s="45">
        <f t="shared" si="458"/>
        <v>0</v>
      </c>
      <c r="V1395" s="45">
        <f t="shared" si="459"/>
        <v>0</v>
      </c>
      <c r="W1395" s="45">
        <f t="shared" si="460"/>
        <v>0</v>
      </c>
      <c r="X1395" s="45">
        <f t="shared" si="461"/>
        <v>0</v>
      </c>
      <c r="Y1395" s="45">
        <f t="shared" si="462"/>
        <v>0</v>
      </c>
      <c r="Z1395" s="45">
        <f t="shared" si="463"/>
        <v>0</v>
      </c>
      <c r="AA1395" s="45">
        <f t="shared" si="464"/>
        <v>0</v>
      </c>
      <c r="AB1395" s="45">
        <f t="shared" si="465"/>
        <v>0</v>
      </c>
      <c r="AC1395" s="45">
        <f t="shared" si="466"/>
        <v>0</v>
      </c>
      <c r="AD1395" s="45">
        <f t="shared" si="467"/>
        <v>0</v>
      </c>
      <c r="AE1395" s="45">
        <f t="shared" si="468"/>
        <v>0</v>
      </c>
      <c r="AF1395" s="45">
        <f t="shared" si="469"/>
        <v>0</v>
      </c>
      <c r="AG1395" s="45">
        <f t="shared" si="470"/>
        <v>0</v>
      </c>
      <c r="AH1395" s="45">
        <f t="shared" si="471"/>
        <v>0</v>
      </c>
      <c r="AI1395" s="45">
        <f t="shared" si="472"/>
        <v>0</v>
      </c>
      <c r="AJ1395" s="45">
        <f t="shared" si="473"/>
        <v>0</v>
      </c>
      <c r="AK1395" s="45">
        <f t="shared" si="474"/>
        <v>0</v>
      </c>
      <c r="AL1395" s="45">
        <f t="shared" si="475"/>
        <v>0</v>
      </c>
      <c r="AM1395" s="45">
        <f t="shared" si="476"/>
        <v>0</v>
      </c>
      <c r="AN1395" s="45"/>
      <c r="AO1395" s="45"/>
      <c r="AP1395" s="45"/>
      <c r="AQ1395" s="45"/>
      <c r="AR1395" s="45"/>
      <c r="AS1395" s="45"/>
      <c r="AT1395" s="45"/>
      <c r="AU1395" s="45"/>
      <c r="AV1395" s="45"/>
      <c r="AW1395" s="45"/>
      <c r="AX1395" s="45"/>
      <c r="AY1395" s="45"/>
      <c r="AZ1395" s="45"/>
      <c r="BA1395" s="45"/>
      <c r="BB1395" s="45"/>
      <c r="BC1395" s="45"/>
      <c r="BD1395" s="45"/>
      <c r="BE1395" s="45"/>
      <c r="BF1395" s="45"/>
      <c r="BG1395" s="45"/>
      <c r="BH1395" s="45"/>
      <c r="BI1395" s="45"/>
      <c r="BJ1395" s="45"/>
      <c r="BK1395" s="45"/>
    </row>
    <row r="1396" spans="1:63">
      <c r="A1396" s="43"/>
      <c r="B1396" s="43"/>
      <c r="C1396" s="101"/>
      <c r="D1396" s="101"/>
      <c r="E1396" s="101"/>
      <c r="F1396" s="102"/>
      <c r="G1396" s="103"/>
      <c r="H1396" s="102"/>
      <c r="I1396" s="102"/>
      <c r="J1396" s="102"/>
      <c r="K1396" s="102"/>
      <c r="L1396" s="102" t="e">
        <f>IF(J1396="WAT",IF(I1396="PS","Pumped Storage","Hydro"),VLOOKUP(J1396,Instructions!$E$3:$F$42,2,FALSE))</f>
        <v>#N/A</v>
      </c>
      <c r="M1396" s="104"/>
      <c r="N1396" s="104"/>
      <c r="O1396" s="105"/>
      <c r="P1396" s="45"/>
      <c r="Q1396" s="45"/>
      <c r="R1396" s="45">
        <f t="shared" si="457"/>
        <v>0</v>
      </c>
      <c r="S1396" s="45">
        <f t="shared" si="478"/>
        <v>0</v>
      </c>
      <c r="T1396" s="45">
        <f t="shared" si="478"/>
        <v>0</v>
      </c>
      <c r="U1396" s="45">
        <f t="shared" si="458"/>
        <v>0</v>
      </c>
      <c r="V1396" s="45">
        <f t="shared" si="459"/>
        <v>0</v>
      </c>
      <c r="W1396" s="45">
        <f t="shared" si="460"/>
        <v>0</v>
      </c>
      <c r="X1396" s="45">
        <f t="shared" si="461"/>
        <v>0</v>
      </c>
      <c r="Y1396" s="45">
        <f t="shared" si="462"/>
        <v>0</v>
      </c>
      <c r="Z1396" s="45">
        <f t="shared" si="463"/>
        <v>0</v>
      </c>
      <c r="AA1396" s="45">
        <f t="shared" si="464"/>
        <v>0</v>
      </c>
      <c r="AB1396" s="45">
        <f t="shared" si="465"/>
        <v>0</v>
      </c>
      <c r="AC1396" s="45">
        <f t="shared" si="466"/>
        <v>0</v>
      </c>
      <c r="AD1396" s="45">
        <f t="shared" si="467"/>
        <v>0</v>
      </c>
      <c r="AE1396" s="45">
        <f t="shared" si="468"/>
        <v>0</v>
      </c>
      <c r="AF1396" s="45">
        <f t="shared" si="469"/>
        <v>0</v>
      </c>
      <c r="AG1396" s="45">
        <f t="shared" si="470"/>
        <v>0</v>
      </c>
      <c r="AH1396" s="45">
        <f t="shared" si="471"/>
        <v>0</v>
      </c>
      <c r="AI1396" s="45">
        <f t="shared" si="472"/>
        <v>0</v>
      </c>
      <c r="AJ1396" s="45">
        <f t="shared" si="473"/>
        <v>0</v>
      </c>
      <c r="AK1396" s="45">
        <f t="shared" si="474"/>
        <v>0</v>
      </c>
      <c r="AL1396" s="45">
        <f t="shared" si="475"/>
        <v>0</v>
      </c>
      <c r="AM1396" s="45">
        <f t="shared" si="476"/>
        <v>0</v>
      </c>
      <c r="AN1396" s="45"/>
      <c r="AO1396" s="45"/>
      <c r="AP1396" s="45"/>
      <c r="AQ1396" s="45"/>
      <c r="AR1396" s="45"/>
      <c r="AS1396" s="45"/>
      <c r="AT1396" s="45"/>
      <c r="AU1396" s="45"/>
      <c r="AV1396" s="45"/>
      <c r="AW1396" s="45"/>
      <c r="AX1396" s="45"/>
      <c r="AY1396" s="45"/>
      <c r="AZ1396" s="45"/>
      <c r="BA1396" s="45"/>
      <c r="BB1396" s="45"/>
      <c r="BC1396" s="45"/>
      <c r="BD1396" s="45"/>
      <c r="BE1396" s="45"/>
      <c r="BF1396" s="45"/>
      <c r="BG1396" s="45"/>
      <c r="BH1396" s="45"/>
      <c r="BI1396" s="45"/>
      <c r="BJ1396" s="45"/>
      <c r="BK1396" s="45"/>
    </row>
    <row r="1397" spans="1:63">
      <c r="A1397" s="43"/>
      <c r="B1397" s="43"/>
      <c r="C1397" s="101"/>
      <c r="D1397" s="101"/>
      <c r="E1397" s="101"/>
      <c r="F1397" s="102"/>
      <c r="G1397" s="103"/>
      <c r="H1397" s="102"/>
      <c r="I1397" s="102"/>
      <c r="J1397" s="102"/>
      <c r="K1397" s="102"/>
      <c r="L1397" s="102" t="e">
        <f>IF(J1397="WAT",IF(I1397="PS","Pumped Storage","Hydro"),VLOOKUP(J1397,Instructions!$E$3:$F$42,2,FALSE))</f>
        <v>#N/A</v>
      </c>
      <c r="M1397" s="104"/>
      <c r="N1397" s="104"/>
      <c r="O1397" s="105"/>
      <c r="P1397" s="45"/>
      <c r="Q1397" s="45"/>
      <c r="R1397" s="45">
        <f t="shared" si="457"/>
        <v>0</v>
      </c>
      <c r="S1397" s="45">
        <f t="shared" si="478"/>
        <v>0</v>
      </c>
      <c r="T1397" s="45">
        <f t="shared" si="478"/>
        <v>0</v>
      </c>
      <c r="U1397" s="45">
        <f t="shared" si="458"/>
        <v>0</v>
      </c>
      <c r="V1397" s="45">
        <f t="shared" si="459"/>
        <v>0</v>
      </c>
      <c r="W1397" s="45">
        <f t="shared" si="460"/>
        <v>0</v>
      </c>
      <c r="X1397" s="45">
        <f t="shared" si="461"/>
        <v>0</v>
      </c>
      <c r="Y1397" s="45">
        <f t="shared" si="462"/>
        <v>0</v>
      </c>
      <c r="Z1397" s="45">
        <f t="shared" si="463"/>
        <v>0</v>
      </c>
      <c r="AA1397" s="45">
        <f t="shared" si="464"/>
        <v>0</v>
      </c>
      <c r="AB1397" s="45">
        <f t="shared" si="465"/>
        <v>0</v>
      </c>
      <c r="AC1397" s="45">
        <f t="shared" si="466"/>
        <v>0</v>
      </c>
      <c r="AD1397" s="45">
        <f t="shared" si="467"/>
        <v>0</v>
      </c>
      <c r="AE1397" s="45">
        <f t="shared" si="468"/>
        <v>0</v>
      </c>
      <c r="AF1397" s="45">
        <f t="shared" si="469"/>
        <v>0</v>
      </c>
      <c r="AG1397" s="45">
        <f t="shared" si="470"/>
        <v>0</v>
      </c>
      <c r="AH1397" s="45">
        <f t="shared" si="471"/>
        <v>0</v>
      </c>
      <c r="AI1397" s="45">
        <f t="shared" si="472"/>
        <v>0</v>
      </c>
      <c r="AJ1397" s="45">
        <f t="shared" si="473"/>
        <v>0</v>
      </c>
      <c r="AK1397" s="45">
        <f t="shared" si="474"/>
        <v>0</v>
      </c>
      <c r="AL1397" s="45">
        <f t="shared" si="475"/>
        <v>0</v>
      </c>
      <c r="AM1397" s="45">
        <f t="shared" si="476"/>
        <v>0</v>
      </c>
      <c r="AN1397" s="45"/>
      <c r="AO1397" s="45"/>
      <c r="AP1397" s="45"/>
      <c r="AQ1397" s="45"/>
      <c r="AR1397" s="45"/>
      <c r="AS1397" s="45"/>
      <c r="AT1397" s="45"/>
      <c r="AU1397" s="45"/>
      <c r="AV1397" s="45"/>
      <c r="AW1397" s="45"/>
      <c r="AX1397" s="45"/>
      <c r="AY1397" s="45"/>
      <c r="AZ1397" s="45"/>
      <c r="BA1397" s="45"/>
      <c r="BB1397" s="45"/>
      <c r="BC1397" s="45"/>
      <c r="BD1397" s="45"/>
      <c r="BE1397" s="45"/>
      <c r="BF1397" s="45"/>
      <c r="BG1397" s="45"/>
      <c r="BH1397" s="45"/>
      <c r="BI1397" s="45"/>
      <c r="BJ1397" s="45"/>
      <c r="BK1397" s="45"/>
    </row>
    <row r="1398" spans="1:63">
      <c r="A1398" s="43"/>
      <c r="B1398" s="43"/>
      <c r="C1398" s="101"/>
      <c r="D1398" s="101"/>
      <c r="E1398" s="101"/>
      <c r="F1398" s="102"/>
      <c r="G1398" s="103"/>
      <c r="H1398" s="102"/>
      <c r="I1398" s="102"/>
      <c r="J1398" s="102"/>
      <c r="K1398" s="102"/>
      <c r="L1398" s="102" t="e">
        <f>IF(J1398="WAT",IF(I1398="PS","Pumped Storage","Hydro"),VLOOKUP(J1398,Instructions!$E$3:$F$42,2,FALSE))</f>
        <v>#N/A</v>
      </c>
      <c r="M1398" s="104"/>
      <c r="N1398" s="104"/>
      <c r="O1398" s="105"/>
      <c r="P1398" s="45"/>
      <c r="Q1398" s="45"/>
      <c r="R1398" s="45">
        <f t="shared" si="457"/>
        <v>0</v>
      </c>
      <c r="S1398" s="45">
        <f t="shared" si="478"/>
        <v>0</v>
      </c>
      <c r="T1398" s="45">
        <f t="shared" si="478"/>
        <v>0</v>
      </c>
      <c r="U1398" s="45">
        <f t="shared" si="458"/>
        <v>0</v>
      </c>
      <c r="V1398" s="45">
        <f t="shared" si="459"/>
        <v>0</v>
      </c>
      <c r="W1398" s="45">
        <f t="shared" si="460"/>
        <v>0</v>
      </c>
      <c r="X1398" s="45">
        <f t="shared" si="461"/>
        <v>0</v>
      </c>
      <c r="Y1398" s="45">
        <f t="shared" si="462"/>
        <v>0</v>
      </c>
      <c r="Z1398" s="45">
        <f t="shared" si="463"/>
        <v>0</v>
      </c>
      <c r="AA1398" s="45">
        <f t="shared" si="464"/>
        <v>0</v>
      </c>
      <c r="AB1398" s="45">
        <f t="shared" si="465"/>
        <v>0</v>
      </c>
      <c r="AC1398" s="45">
        <f t="shared" si="466"/>
        <v>0</v>
      </c>
      <c r="AD1398" s="45">
        <f t="shared" si="467"/>
        <v>0</v>
      </c>
      <c r="AE1398" s="45">
        <f t="shared" si="468"/>
        <v>0</v>
      </c>
      <c r="AF1398" s="45">
        <f t="shared" si="469"/>
        <v>0</v>
      </c>
      <c r="AG1398" s="45">
        <f t="shared" si="470"/>
        <v>0</v>
      </c>
      <c r="AH1398" s="45">
        <f t="shared" si="471"/>
        <v>0</v>
      </c>
      <c r="AI1398" s="45">
        <f t="shared" si="472"/>
        <v>0</v>
      </c>
      <c r="AJ1398" s="45">
        <f t="shared" si="473"/>
        <v>0</v>
      </c>
      <c r="AK1398" s="45">
        <f t="shared" si="474"/>
        <v>0</v>
      </c>
      <c r="AL1398" s="45">
        <f t="shared" si="475"/>
        <v>0</v>
      </c>
      <c r="AM1398" s="45">
        <f t="shared" si="476"/>
        <v>0</v>
      </c>
      <c r="AN1398" s="45"/>
      <c r="AO1398" s="45"/>
      <c r="AP1398" s="45"/>
      <c r="AQ1398" s="45"/>
      <c r="AR1398" s="45"/>
      <c r="AS1398" s="45"/>
      <c r="AT1398" s="45"/>
      <c r="AU1398" s="45"/>
      <c r="AV1398" s="45"/>
      <c r="AW1398" s="45"/>
      <c r="AX1398" s="45"/>
      <c r="AY1398" s="45"/>
      <c r="AZ1398" s="45"/>
      <c r="BA1398" s="45"/>
      <c r="BB1398" s="45"/>
      <c r="BC1398" s="45"/>
      <c r="BD1398" s="45"/>
      <c r="BE1398" s="45"/>
      <c r="BF1398" s="45"/>
      <c r="BG1398" s="45"/>
      <c r="BH1398" s="45"/>
      <c r="BI1398" s="45"/>
      <c r="BJ1398" s="45"/>
      <c r="BK1398" s="45"/>
    </row>
    <row r="1399" spans="1:63">
      <c r="A1399" s="43"/>
      <c r="B1399" s="43"/>
      <c r="C1399" s="101"/>
      <c r="D1399" s="101"/>
      <c r="E1399" s="101"/>
      <c r="F1399" s="102"/>
      <c r="G1399" s="103"/>
      <c r="H1399" s="102"/>
      <c r="I1399" s="102"/>
      <c r="J1399" s="102"/>
      <c r="K1399" s="102"/>
      <c r="L1399" s="102" t="e">
        <f>IF(J1399="WAT",IF(I1399="PS","Pumped Storage","Hydro"),VLOOKUP(J1399,Instructions!$E$3:$F$42,2,FALSE))</f>
        <v>#N/A</v>
      </c>
      <c r="M1399" s="104"/>
      <c r="N1399" s="104"/>
      <c r="O1399" s="105"/>
      <c r="P1399" s="45"/>
      <c r="Q1399" s="45"/>
      <c r="R1399" s="45">
        <f t="shared" si="457"/>
        <v>0</v>
      </c>
      <c r="S1399" s="45">
        <f t="shared" si="478"/>
        <v>0</v>
      </c>
      <c r="T1399" s="45">
        <f t="shared" si="478"/>
        <v>0</v>
      </c>
      <c r="U1399" s="45">
        <f t="shared" si="458"/>
        <v>0</v>
      </c>
      <c r="V1399" s="45">
        <f t="shared" si="459"/>
        <v>0</v>
      </c>
      <c r="W1399" s="45">
        <f t="shared" si="460"/>
        <v>0</v>
      </c>
      <c r="X1399" s="45">
        <f t="shared" si="461"/>
        <v>0</v>
      </c>
      <c r="Y1399" s="45">
        <f t="shared" si="462"/>
        <v>0</v>
      </c>
      <c r="Z1399" s="45">
        <f t="shared" si="463"/>
        <v>0</v>
      </c>
      <c r="AA1399" s="45">
        <f t="shared" si="464"/>
        <v>0</v>
      </c>
      <c r="AB1399" s="45">
        <f t="shared" si="465"/>
        <v>0</v>
      </c>
      <c r="AC1399" s="45">
        <f t="shared" si="466"/>
        <v>0</v>
      </c>
      <c r="AD1399" s="45">
        <f t="shared" si="467"/>
        <v>0</v>
      </c>
      <c r="AE1399" s="45">
        <f t="shared" si="468"/>
        <v>0</v>
      </c>
      <c r="AF1399" s="45">
        <f t="shared" si="469"/>
        <v>0</v>
      </c>
      <c r="AG1399" s="45">
        <f t="shared" si="470"/>
        <v>0</v>
      </c>
      <c r="AH1399" s="45">
        <f t="shared" si="471"/>
        <v>0</v>
      </c>
      <c r="AI1399" s="45">
        <f t="shared" si="472"/>
        <v>0</v>
      </c>
      <c r="AJ1399" s="45">
        <f t="shared" si="473"/>
        <v>0</v>
      </c>
      <c r="AK1399" s="45">
        <f t="shared" si="474"/>
        <v>0</v>
      </c>
      <c r="AL1399" s="45">
        <f t="shared" si="475"/>
        <v>0</v>
      </c>
      <c r="AM1399" s="45">
        <f t="shared" si="476"/>
        <v>0</v>
      </c>
      <c r="AN1399" s="45"/>
      <c r="AO1399" s="45"/>
      <c r="AP1399" s="45"/>
      <c r="AQ1399" s="45"/>
      <c r="AR1399" s="45"/>
      <c r="AS1399" s="45"/>
      <c r="AT1399" s="45"/>
      <c r="AU1399" s="45"/>
      <c r="AV1399" s="45"/>
      <c r="AW1399" s="45"/>
      <c r="AX1399" s="45"/>
      <c r="AY1399" s="45"/>
      <c r="AZ1399" s="45"/>
      <c r="BA1399" s="45"/>
      <c r="BB1399" s="45"/>
      <c r="BC1399" s="45"/>
      <c r="BD1399" s="45"/>
      <c r="BE1399" s="45"/>
      <c r="BF1399" s="45"/>
      <c r="BG1399" s="45"/>
      <c r="BH1399" s="45"/>
      <c r="BI1399" s="45"/>
      <c r="BJ1399" s="45"/>
      <c r="BK1399" s="45"/>
    </row>
    <row r="1400" spans="1:63">
      <c r="A1400" s="43"/>
      <c r="B1400" s="43"/>
      <c r="C1400" s="101"/>
      <c r="D1400" s="101"/>
      <c r="E1400" s="101"/>
      <c r="F1400" s="102"/>
      <c r="G1400" s="103"/>
      <c r="H1400" s="102"/>
      <c r="I1400" s="102"/>
      <c r="J1400" s="102"/>
      <c r="K1400" s="102"/>
      <c r="L1400" s="102" t="e">
        <f>IF(J1400="WAT",IF(I1400="PS","Pumped Storage","Hydro"),VLOOKUP(J1400,Instructions!$E$3:$F$42,2,FALSE))</f>
        <v>#N/A</v>
      </c>
      <c r="M1400" s="104"/>
      <c r="N1400" s="104"/>
      <c r="O1400" s="105"/>
      <c r="P1400" s="45"/>
      <c r="Q1400" s="45"/>
      <c r="R1400" s="45">
        <f t="shared" si="457"/>
        <v>0</v>
      </c>
      <c r="S1400" s="45">
        <f t="shared" si="478"/>
        <v>0</v>
      </c>
      <c r="T1400" s="45">
        <f t="shared" si="478"/>
        <v>0</v>
      </c>
      <c r="U1400" s="45">
        <f t="shared" si="458"/>
        <v>0</v>
      </c>
      <c r="V1400" s="45">
        <f t="shared" si="459"/>
        <v>0</v>
      </c>
      <c r="W1400" s="45">
        <f t="shared" si="460"/>
        <v>0</v>
      </c>
      <c r="X1400" s="45">
        <f t="shared" si="461"/>
        <v>0</v>
      </c>
      <c r="Y1400" s="45">
        <f t="shared" si="462"/>
        <v>0</v>
      </c>
      <c r="Z1400" s="45">
        <f t="shared" si="463"/>
        <v>0</v>
      </c>
      <c r="AA1400" s="45">
        <f t="shared" si="464"/>
        <v>0</v>
      </c>
      <c r="AB1400" s="45">
        <f t="shared" si="465"/>
        <v>0</v>
      </c>
      <c r="AC1400" s="45">
        <f t="shared" si="466"/>
        <v>0</v>
      </c>
      <c r="AD1400" s="45">
        <f t="shared" si="467"/>
        <v>0</v>
      </c>
      <c r="AE1400" s="45">
        <f t="shared" si="468"/>
        <v>0</v>
      </c>
      <c r="AF1400" s="45">
        <f t="shared" si="469"/>
        <v>0</v>
      </c>
      <c r="AG1400" s="45">
        <f t="shared" si="470"/>
        <v>0</v>
      </c>
      <c r="AH1400" s="45">
        <f t="shared" si="471"/>
        <v>0</v>
      </c>
      <c r="AI1400" s="45">
        <f t="shared" si="472"/>
        <v>0</v>
      </c>
      <c r="AJ1400" s="45">
        <f t="shared" si="473"/>
        <v>0</v>
      </c>
      <c r="AK1400" s="45">
        <f t="shared" si="474"/>
        <v>0</v>
      </c>
      <c r="AL1400" s="45">
        <f t="shared" si="475"/>
        <v>0</v>
      </c>
      <c r="AM1400" s="45">
        <f t="shared" si="476"/>
        <v>0</v>
      </c>
      <c r="AN1400" s="45"/>
      <c r="AO1400" s="45"/>
      <c r="AP1400" s="45"/>
      <c r="AQ1400" s="45"/>
      <c r="AR1400" s="45"/>
      <c r="AS1400" s="45"/>
      <c r="AT1400" s="45"/>
      <c r="AU1400" s="45"/>
      <c r="AV1400" s="45"/>
      <c r="AW1400" s="45"/>
      <c r="AX1400" s="45"/>
      <c r="AY1400" s="45"/>
      <c r="AZ1400" s="45"/>
      <c r="BA1400" s="45"/>
      <c r="BB1400" s="45"/>
      <c r="BC1400" s="45"/>
      <c r="BD1400" s="45"/>
      <c r="BE1400" s="45"/>
      <c r="BF1400" s="45"/>
      <c r="BG1400" s="45"/>
      <c r="BH1400" s="45"/>
      <c r="BI1400" s="45"/>
      <c r="BJ1400" s="45"/>
      <c r="BK1400" s="45"/>
    </row>
    <row r="1401" spans="1:63">
      <c r="A1401" s="43"/>
      <c r="B1401" s="43"/>
      <c r="C1401" s="101"/>
      <c r="D1401" s="101"/>
      <c r="E1401" s="101"/>
      <c r="F1401" s="102"/>
      <c r="G1401" s="103"/>
      <c r="H1401" s="102"/>
      <c r="I1401" s="102"/>
      <c r="J1401" s="102"/>
      <c r="K1401" s="102"/>
      <c r="L1401" s="102" t="e">
        <f>IF(J1401="WAT",IF(I1401="PS","Pumped Storage","Hydro"),VLOOKUP(J1401,Instructions!$E$3:$F$42,2,FALSE))</f>
        <v>#N/A</v>
      </c>
      <c r="M1401" s="104"/>
      <c r="N1401" s="104"/>
      <c r="O1401" s="105"/>
      <c r="P1401" s="45"/>
      <c r="Q1401" s="45"/>
      <c r="R1401" s="45">
        <f t="shared" si="457"/>
        <v>0</v>
      </c>
      <c r="S1401" s="45">
        <f t="shared" si="478"/>
        <v>0</v>
      </c>
      <c r="T1401" s="45">
        <f t="shared" si="478"/>
        <v>0</v>
      </c>
      <c r="U1401" s="45">
        <f t="shared" si="458"/>
        <v>0</v>
      </c>
      <c r="V1401" s="45">
        <f t="shared" si="459"/>
        <v>0</v>
      </c>
      <c r="W1401" s="45">
        <f t="shared" si="460"/>
        <v>0</v>
      </c>
      <c r="X1401" s="45">
        <f t="shared" si="461"/>
        <v>0</v>
      </c>
      <c r="Y1401" s="45">
        <f t="shared" si="462"/>
        <v>0</v>
      </c>
      <c r="Z1401" s="45">
        <f t="shared" si="463"/>
        <v>0</v>
      </c>
      <c r="AA1401" s="45">
        <f t="shared" si="464"/>
        <v>0</v>
      </c>
      <c r="AB1401" s="45">
        <f t="shared" si="465"/>
        <v>0</v>
      </c>
      <c r="AC1401" s="45">
        <f t="shared" si="466"/>
        <v>0</v>
      </c>
      <c r="AD1401" s="45">
        <f t="shared" si="467"/>
        <v>0</v>
      </c>
      <c r="AE1401" s="45">
        <f t="shared" si="468"/>
        <v>0</v>
      </c>
      <c r="AF1401" s="45">
        <f t="shared" si="469"/>
        <v>0</v>
      </c>
      <c r="AG1401" s="45">
        <f t="shared" si="470"/>
        <v>0</v>
      </c>
      <c r="AH1401" s="45">
        <f t="shared" si="471"/>
        <v>0</v>
      </c>
      <c r="AI1401" s="45">
        <f t="shared" si="472"/>
        <v>0</v>
      </c>
      <c r="AJ1401" s="45">
        <f t="shared" si="473"/>
        <v>0</v>
      </c>
      <c r="AK1401" s="45">
        <f t="shared" si="474"/>
        <v>0</v>
      </c>
      <c r="AL1401" s="45">
        <f t="shared" si="475"/>
        <v>0</v>
      </c>
      <c r="AM1401" s="45">
        <f t="shared" si="476"/>
        <v>0</v>
      </c>
      <c r="AN1401" s="45"/>
      <c r="AO1401" s="45"/>
      <c r="AP1401" s="45"/>
      <c r="AQ1401" s="45"/>
      <c r="AR1401" s="45"/>
      <c r="AS1401" s="45"/>
      <c r="AT1401" s="45"/>
      <c r="AU1401" s="45"/>
      <c r="AV1401" s="45"/>
      <c r="AW1401" s="45"/>
      <c r="AX1401" s="45"/>
      <c r="AY1401" s="45"/>
      <c r="AZ1401" s="45"/>
      <c r="BA1401" s="45"/>
      <c r="BB1401" s="45"/>
      <c r="BC1401" s="45"/>
      <c r="BD1401" s="45"/>
      <c r="BE1401" s="45"/>
      <c r="BF1401" s="45"/>
      <c r="BG1401" s="45"/>
      <c r="BH1401" s="45"/>
      <c r="BI1401" s="45"/>
      <c r="BJ1401" s="45"/>
      <c r="BK1401" s="45"/>
    </row>
    <row r="1402" spans="1:63">
      <c r="A1402" s="43"/>
      <c r="B1402" s="43"/>
      <c r="C1402" s="101"/>
      <c r="D1402" s="101"/>
      <c r="E1402" s="101"/>
      <c r="F1402" s="102"/>
      <c r="G1402" s="103"/>
      <c r="H1402" s="102"/>
      <c r="I1402" s="102"/>
      <c r="J1402" s="102"/>
      <c r="K1402" s="102"/>
      <c r="L1402" s="102" t="e">
        <f>IF(J1402="WAT",IF(I1402="PS","Pumped Storage","Hydro"),VLOOKUP(J1402,Instructions!$E$3:$F$42,2,FALSE))</f>
        <v>#N/A</v>
      </c>
      <c r="M1402" s="104"/>
      <c r="N1402" s="104"/>
      <c r="O1402" s="105"/>
      <c r="P1402" s="45"/>
      <c r="Q1402" s="45"/>
      <c r="R1402" s="45">
        <f t="shared" si="457"/>
        <v>0</v>
      </c>
      <c r="S1402" s="45">
        <f t="shared" si="478"/>
        <v>0</v>
      </c>
      <c r="T1402" s="45">
        <f t="shared" si="478"/>
        <v>0</v>
      </c>
      <c r="U1402" s="45">
        <f t="shared" si="458"/>
        <v>0</v>
      </c>
      <c r="V1402" s="45">
        <f t="shared" si="459"/>
        <v>0</v>
      </c>
      <c r="W1402" s="45">
        <f t="shared" si="460"/>
        <v>0</v>
      </c>
      <c r="X1402" s="45">
        <f t="shared" si="461"/>
        <v>0</v>
      </c>
      <c r="Y1402" s="45">
        <f t="shared" si="462"/>
        <v>0</v>
      </c>
      <c r="Z1402" s="45">
        <f t="shared" si="463"/>
        <v>0</v>
      </c>
      <c r="AA1402" s="45">
        <f t="shared" si="464"/>
        <v>0</v>
      </c>
      <c r="AB1402" s="45">
        <f t="shared" si="465"/>
        <v>0</v>
      </c>
      <c r="AC1402" s="45">
        <f t="shared" si="466"/>
        <v>0</v>
      </c>
      <c r="AD1402" s="45">
        <f t="shared" si="467"/>
        <v>0</v>
      </c>
      <c r="AE1402" s="45">
        <f t="shared" si="468"/>
        <v>0</v>
      </c>
      <c r="AF1402" s="45">
        <f t="shared" si="469"/>
        <v>0</v>
      </c>
      <c r="AG1402" s="45">
        <f t="shared" si="470"/>
        <v>0</v>
      </c>
      <c r="AH1402" s="45">
        <f t="shared" si="471"/>
        <v>0</v>
      </c>
      <c r="AI1402" s="45">
        <f t="shared" si="472"/>
        <v>0</v>
      </c>
      <c r="AJ1402" s="45">
        <f t="shared" si="473"/>
        <v>0</v>
      </c>
      <c r="AK1402" s="45">
        <f t="shared" si="474"/>
        <v>0</v>
      </c>
      <c r="AL1402" s="45">
        <f t="shared" si="475"/>
        <v>0</v>
      </c>
      <c r="AM1402" s="45">
        <f t="shared" si="476"/>
        <v>0</v>
      </c>
      <c r="AN1402" s="45"/>
      <c r="AO1402" s="45"/>
      <c r="AP1402" s="45"/>
      <c r="AQ1402" s="45"/>
      <c r="AR1402" s="45"/>
      <c r="AS1402" s="45"/>
      <c r="AT1402" s="45"/>
      <c r="AU1402" s="45"/>
      <c r="AV1402" s="45"/>
      <c r="AW1402" s="45"/>
      <c r="AX1402" s="45"/>
      <c r="AY1402" s="45"/>
      <c r="AZ1402" s="45"/>
      <c r="BA1402" s="45"/>
      <c r="BB1402" s="45"/>
      <c r="BC1402" s="45"/>
      <c r="BD1402" s="45"/>
      <c r="BE1402" s="45"/>
      <c r="BF1402" s="45"/>
      <c r="BG1402" s="45"/>
      <c r="BH1402" s="45"/>
      <c r="BI1402" s="45"/>
      <c r="BJ1402" s="45"/>
      <c r="BK1402" s="45"/>
    </row>
    <row r="1403" spans="1:63">
      <c r="A1403" s="43"/>
      <c r="B1403" s="43"/>
      <c r="C1403" s="101"/>
      <c r="D1403" s="101"/>
      <c r="E1403" s="101"/>
      <c r="F1403" s="102"/>
      <c r="G1403" s="103"/>
      <c r="H1403" s="102"/>
      <c r="I1403" s="102"/>
      <c r="J1403" s="102"/>
      <c r="K1403" s="102"/>
      <c r="L1403" s="102" t="e">
        <f>IF(J1403="WAT",IF(I1403="PS","Pumped Storage","Hydro"),VLOOKUP(J1403,Instructions!$E$3:$F$42,2,FALSE))</f>
        <v>#N/A</v>
      </c>
      <c r="M1403" s="104"/>
      <c r="N1403" s="104"/>
      <c r="O1403" s="105"/>
      <c r="P1403" s="45"/>
      <c r="Q1403" s="45"/>
      <c r="R1403" s="45">
        <f t="shared" si="457"/>
        <v>0</v>
      </c>
      <c r="S1403" s="45">
        <f t="shared" ref="S1403:T1422" si="479">R1403</f>
        <v>0</v>
      </c>
      <c r="T1403" s="45">
        <f t="shared" si="479"/>
        <v>0</v>
      </c>
      <c r="U1403" s="45">
        <f t="shared" si="458"/>
        <v>0</v>
      </c>
      <c r="V1403" s="45">
        <f t="shared" si="459"/>
        <v>0</v>
      </c>
      <c r="W1403" s="45">
        <f t="shared" si="460"/>
        <v>0</v>
      </c>
      <c r="X1403" s="45">
        <f t="shared" si="461"/>
        <v>0</v>
      </c>
      <c r="Y1403" s="45">
        <f t="shared" si="462"/>
        <v>0</v>
      </c>
      <c r="Z1403" s="45">
        <f t="shared" si="463"/>
        <v>0</v>
      </c>
      <c r="AA1403" s="45">
        <f t="shared" si="464"/>
        <v>0</v>
      </c>
      <c r="AB1403" s="45">
        <f t="shared" si="465"/>
        <v>0</v>
      </c>
      <c r="AC1403" s="45">
        <f t="shared" si="466"/>
        <v>0</v>
      </c>
      <c r="AD1403" s="45">
        <f t="shared" si="467"/>
        <v>0</v>
      </c>
      <c r="AE1403" s="45">
        <f t="shared" si="468"/>
        <v>0</v>
      </c>
      <c r="AF1403" s="45">
        <f t="shared" si="469"/>
        <v>0</v>
      </c>
      <c r="AG1403" s="45">
        <f t="shared" si="470"/>
        <v>0</v>
      </c>
      <c r="AH1403" s="45">
        <f t="shared" si="471"/>
        <v>0</v>
      </c>
      <c r="AI1403" s="45">
        <f t="shared" si="472"/>
        <v>0</v>
      </c>
      <c r="AJ1403" s="45">
        <f t="shared" si="473"/>
        <v>0</v>
      </c>
      <c r="AK1403" s="45">
        <f t="shared" si="474"/>
        <v>0</v>
      </c>
      <c r="AL1403" s="45">
        <f t="shared" si="475"/>
        <v>0</v>
      </c>
      <c r="AM1403" s="45">
        <f t="shared" si="476"/>
        <v>0</v>
      </c>
      <c r="AN1403" s="45"/>
      <c r="AO1403" s="45"/>
      <c r="AP1403" s="45"/>
      <c r="AQ1403" s="45"/>
      <c r="AR1403" s="45"/>
      <c r="AS1403" s="45"/>
      <c r="AT1403" s="45"/>
      <c r="AU1403" s="45"/>
      <c r="AV1403" s="45"/>
      <c r="AW1403" s="45"/>
      <c r="AX1403" s="45"/>
      <c r="AY1403" s="45"/>
      <c r="AZ1403" s="45"/>
      <c r="BA1403" s="45"/>
      <c r="BB1403" s="45"/>
      <c r="BC1403" s="45"/>
      <c r="BD1403" s="45"/>
      <c r="BE1403" s="45"/>
      <c r="BF1403" s="45"/>
      <c r="BG1403" s="45"/>
      <c r="BH1403" s="45"/>
      <c r="BI1403" s="45"/>
      <c r="BJ1403" s="45"/>
      <c r="BK1403" s="45"/>
    </row>
    <row r="1404" spans="1:63">
      <c r="A1404" s="43"/>
      <c r="B1404" s="43"/>
      <c r="C1404" s="101"/>
      <c r="D1404" s="101"/>
      <c r="E1404" s="101"/>
      <c r="F1404" s="102"/>
      <c r="G1404" s="103"/>
      <c r="H1404" s="102"/>
      <c r="I1404" s="102"/>
      <c r="J1404" s="102"/>
      <c r="K1404" s="102"/>
      <c r="L1404" s="102" t="e">
        <f>IF(J1404="WAT",IF(I1404="PS","Pumped Storage","Hydro"),VLOOKUP(J1404,Instructions!$E$3:$F$42,2,FALSE))</f>
        <v>#N/A</v>
      </c>
      <c r="M1404" s="104"/>
      <c r="N1404" s="104"/>
      <c r="O1404" s="105"/>
      <c r="P1404" s="45"/>
      <c r="Q1404" s="45"/>
      <c r="R1404" s="45">
        <f t="shared" si="457"/>
        <v>0</v>
      </c>
      <c r="S1404" s="45">
        <f t="shared" si="479"/>
        <v>0</v>
      </c>
      <c r="T1404" s="45">
        <f t="shared" si="479"/>
        <v>0</v>
      </c>
      <c r="U1404" s="45">
        <f t="shared" si="458"/>
        <v>0</v>
      </c>
      <c r="V1404" s="45">
        <f t="shared" si="459"/>
        <v>0</v>
      </c>
      <c r="W1404" s="45">
        <f t="shared" si="460"/>
        <v>0</v>
      </c>
      <c r="X1404" s="45">
        <f t="shared" si="461"/>
        <v>0</v>
      </c>
      <c r="Y1404" s="45">
        <f t="shared" si="462"/>
        <v>0</v>
      </c>
      <c r="Z1404" s="45">
        <f t="shared" si="463"/>
        <v>0</v>
      </c>
      <c r="AA1404" s="45">
        <f t="shared" si="464"/>
        <v>0</v>
      </c>
      <c r="AB1404" s="45">
        <f t="shared" si="465"/>
        <v>0</v>
      </c>
      <c r="AC1404" s="45">
        <f t="shared" si="466"/>
        <v>0</v>
      </c>
      <c r="AD1404" s="45">
        <f t="shared" si="467"/>
        <v>0</v>
      </c>
      <c r="AE1404" s="45">
        <f t="shared" si="468"/>
        <v>0</v>
      </c>
      <c r="AF1404" s="45">
        <f t="shared" si="469"/>
        <v>0</v>
      </c>
      <c r="AG1404" s="45">
        <f t="shared" si="470"/>
        <v>0</v>
      </c>
      <c r="AH1404" s="45">
        <f t="shared" si="471"/>
        <v>0</v>
      </c>
      <c r="AI1404" s="45">
        <f t="shared" si="472"/>
        <v>0</v>
      </c>
      <c r="AJ1404" s="45">
        <f t="shared" si="473"/>
        <v>0</v>
      </c>
      <c r="AK1404" s="45">
        <f t="shared" si="474"/>
        <v>0</v>
      </c>
      <c r="AL1404" s="45">
        <f t="shared" si="475"/>
        <v>0</v>
      </c>
      <c r="AM1404" s="45">
        <f t="shared" si="476"/>
        <v>0</v>
      </c>
      <c r="AN1404" s="45"/>
      <c r="AO1404" s="45"/>
      <c r="AP1404" s="45"/>
      <c r="AQ1404" s="45"/>
      <c r="AR1404" s="45"/>
      <c r="AS1404" s="45"/>
      <c r="AT1404" s="45"/>
      <c r="AU1404" s="45"/>
      <c r="AV1404" s="45"/>
      <c r="AW1404" s="45"/>
      <c r="AX1404" s="45"/>
      <c r="AY1404" s="45"/>
      <c r="AZ1404" s="45"/>
      <c r="BA1404" s="45"/>
      <c r="BB1404" s="45"/>
      <c r="BC1404" s="45"/>
      <c r="BD1404" s="45"/>
      <c r="BE1404" s="45"/>
      <c r="BF1404" s="45"/>
      <c r="BG1404" s="45"/>
      <c r="BH1404" s="45"/>
      <c r="BI1404" s="45"/>
      <c r="BJ1404" s="45"/>
      <c r="BK1404" s="45"/>
    </row>
    <row r="1405" spans="1:63">
      <c r="A1405" s="43"/>
      <c r="B1405" s="43"/>
      <c r="C1405" s="101"/>
      <c r="D1405" s="101"/>
      <c r="E1405" s="101"/>
      <c r="F1405" s="102"/>
      <c r="G1405" s="103"/>
      <c r="H1405" s="102"/>
      <c r="I1405" s="102"/>
      <c r="J1405" s="102"/>
      <c r="K1405" s="102"/>
      <c r="L1405" s="102" t="e">
        <f>IF(J1405="WAT",IF(I1405="PS","Pumped Storage","Hydro"),VLOOKUP(J1405,Instructions!$E$3:$F$42,2,FALSE))</f>
        <v>#N/A</v>
      </c>
      <c r="M1405" s="104"/>
      <c r="N1405" s="104"/>
      <c r="O1405" s="105"/>
      <c r="P1405" s="45"/>
      <c r="Q1405" s="45"/>
      <c r="R1405" s="45">
        <f t="shared" si="457"/>
        <v>0</v>
      </c>
      <c r="S1405" s="45">
        <f t="shared" si="479"/>
        <v>0</v>
      </c>
      <c r="T1405" s="45">
        <f t="shared" si="479"/>
        <v>0</v>
      </c>
      <c r="U1405" s="45">
        <f t="shared" si="458"/>
        <v>0</v>
      </c>
      <c r="V1405" s="45">
        <f t="shared" si="459"/>
        <v>0</v>
      </c>
      <c r="W1405" s="45">
        <f t="shared" si="460"/>
        <v>0</v>
      </c>
      <c r="X1405" s="45">
        <f t="shared" si="461"/>
        <v>0</v>
      </c>
      <c r="Y1405" s="45">
        <f t="shared" si="462"/>
        <v>0</v>
      </c>
      <c r="Z1405" s="45">
        <f t="shared" si="463"/>
        <v>0</v>
      </c>
      <c r="AA1405" s="45">
        <f t="shared" si="464"/>
        <v>0</v>
      </c>
      <c r="AB1405" s="45">
        <f t="shared" si="465"/>
        <v>0</v>
      </c>
      <c r="AC1405" s="45">
        <f t="shared" si="466"/>
        <v>0</v>
      </c>
      <c r="AD1405" s="45">
        <f t="shared" si="467"/>
        <v>0</v>
      </c>
      <c r="AE1405" s="45">
        <f t="shared" si="468"/>
        <v>0</v>
      </c>
      <c r="AF1405" s="45">
        <f t="shared" si="469"/>
        <v>0</v>
      </c>
      <c r="AG1405" s="45">
        <f t="shared" si="470"/>
        <v>0</v>
      </c>
      <c r="AH1405" s="45">
        <f t="shared" si="471"/>
        <v>0</v>
      </c>
      <c r="AI1405" s="45">
        <f t="shared" si="472"/>
        <v>0</v>
      </c>
      <c r="AJ1405" s="45">
        <f t="shared" si="473"/>
        <v>0</v>
      </c>
      <c r="AK1405" s="45">
        <f t="shared" si="474"/>
        <v>0</v>
      </c>
      <c r="AL1405" s="45">
        <f t="shared" si="475"/>
        <v>0</v>
      </c>
      <c r="AM1405" s="45">
        <f t="shared" si="476"/>
        <v>0</v>
      </c>
      <c r="AN1405" s="45"/>
      <c r="AO1405" s="45"/>
      <c r="AP1405" s="45"/>
      <c r="AQ1405" s="45"/>
      <c r="AR1405" s="45"/>
      <c r="AS1405" s="45"/>
      <c r="AT1405" s="45"/>
      <c r="AU1405" s="45"/>
      <c r="AV1405" s="45"/>
      <c r="AW1405" s="45"/>
      <c r="AX1405" s="45"/>
      <c r="AY1405" s="45"/>
      <c r="AZ1405" s="45"/>
      <c r="BA1405" s="45"/>
      <c r="BB1405" s="45"/>
      <c r="BC1405" s="45"/>
      <c r="BD1405" s="45"/>
      <c r="BE1405" s="45"/>
      <c r="BF1405" s="45"/>
      <c r="BG1405" s="45"/>
      <c r="BH1405" s="45"/>
      <c r="BI1405" s="45"/>
      <c r="BJ1405" s="45"/>
      <c r="BK1405" s="45"/>
    </row>
    <row r="1406" spans="1:63">
      <c r="A1406" s="43"/>
      <c r="B1406" s="43"/>
      <c r="C1406" s="101"/>
      <c r="D1406" s="101"/>
      <c r="E1406" s="101"/>
      <c r="F1406" s="102"/>
      <c r="G1406" s="103"/>
      <c r="H1406" s="102"/>
      <c r="I1406" s="102"/>
      <c r="J1406" s="102"/>
      <c r="K1406" s="102"/>
      <c r="L1406" s="102" t="e">
        <f>IF(J1406="WAT",IF(I1406="PS","Pumped Storage","Hydro"),VLOOKUP(J1406,Instructions!$E$3:$F$42,2,FALSE))</f>
        <v>#N/A</v>
      </c>
      <c r="M1406" s="104"/>
      <c r="N1406" s="104"/>
      <c r="O1406" s="105"/>
      <c r="P1406" s="45"/>
      <c r="Q1406" s="45"/>
      <c r="R1406" s="45">
        <f t="shared" si="457"/>
        <v>0</v>
      </c>
      <c r="S1406" s="45">
        <f t="shared" si="479"/>
        <v>0</v>
      </c>
      <c r="T1406" s="45">
        <f t="shared" si="479"/>
        <v>0</v>
      </c>
      <c r="U1406" s="45">
        <f t="shared" si="458"/>
        <v>0</v>
      </c>
      <c r="V1406" s="45">
        <f t="shared" si="459"/>
        <v>0</v>
      </c>
      <c r="W1406" s="45">
        <f t="shared" si="460"/>
        <v>0</v>
      </c>
      <c r="X1406" s="45">
        <f t="shared" si="461"/>
        <v>0</v>
      </c>
      <c r="Y1406" s="45">
        <f t="shared" si="462"/>
        <v>0</v>
      </c>
      <c r="Z1406" s="45">
        <f t="shared" si="463"/>
        <v>0</v>
      </c>
      <c r="AA1406" s="45">
        <f t="shared" si="464"/>
        <v>0</v>
      </c>
      <c r="AB1406" s="45">
        <f t="shared" si="465"/>
        <v>0</v>
      </c>
      <c r="AC1406" s="45">
        <f t="shared" si="466"/>
        <v>0</v>
      </c>
      <c r="AD1406" s="45">
        <f t="shared" si="467"/>
        <v>0</v>
      </c>
      <c r="AE1406" s="45">
        <f t="shared" si="468"/>
        <v>0</v>
      </c>
      <c r="AF1406" s="45">
        <f t="shared" si="469"/>
        <v>0</v>
      </c>
      <c r="AG1406" s="45">
        <f t="shared" si="470"/>
        <v>0</v>
      </c>
      <c r="AH1406" s="45">
        <f t="shared" si="471"/>
        <v>0</v>
      </c>
      <c r="AI1406" s="45">
        <f t="shared" si="472"/>
        <v>0</v>
      </c>
      <c r="AJ1406" s="45">
        <f t="shared" si="473"/>
        <v>0</v>
      </c>
      <c r="AK1406" s="45">
        <f t="shared" si="474"/>
        <v>0</v>
      </c>
      <c r="AL1406" s="45">
        <f t="shared" si="475"/>
        <v>0</v>
      </c>
      <c r="AM1406" s="45">
        <f t="shared" si="476"/>
        <v>0</v>
      </c>
      <c r="AN1406" s="45"/>
      <c r="AO1406" s="45"/>
      <c r="AP1406" s="45"/>
      <c r="AQ1406" s="45"/>
      <c r="AR1406" s="45"/>
      <c r="AS1406" s="45"/>
      <c r="AT1406" s="45"/>
      <c r="AU1406" s="45"/>
      <c r="AV1406" s="45"/>
      <c r="AW1406" s="45"/>
      <c r="AX1406" s="45"/>
      <c r="AY1406" s="45"/>
      <c r="AZ1406" s="45"/>
      <c r="BA1406" s="45"/>
      <c r="BB1406" s="45"/>
      <c r="BC1406" s="45"/>
      <c r="BD1406" s="45"/>
      <c r="BE1406" s="45"/>
      <c r="BF1406" s="45"/>
      <c r="BG1406" s="45"/>
      <c r="BH1406" s="45"/>
      <c r="BI1406" s="45"/>
      <c r="BJ1406" s="45"/>
      <c r="BK1406" s="45"/>
    </row>
    <row r="1407" spans="1:63">
      <c r="A1407" s="43"/>
      <c r="B1407" s="43"/>
      <c r="C1407" s="101"/>
      <c r="D1407" s="101"/>
      <c r="E1407" s="101"/>
      <c r="F1407" s="102"/>
      <c r="G1407" s="103"/>
      <c r="H1407" s="102"/>
      <c r="I1407" s="102"/>
      <c r="J1407" s="102"/>
      <c r="K1407" s="102"/>
      <c r="L1407" s="102" t="e">
        <f>IF(J1407="WAT",IF(I1407="PS","Pumped Storage","Hydro"),VLOOKUP(J1407,Instructions!$E$3:$F$42,2,FALSE))</f>
        <v>#N/A</v>
      </c>
      <c r="M1407" s="104"/>
      <c r="N1407" s="104"/>
      <c r="O1407" s="105"/>
      <c r="P1407" s="45"/>
      <c r="Q1407" s="45"/>
      <c r="R1407" s="45">
        <f t="shared" si="457"/>
        <v>0</v>
      </c>
      <c r="S1407" s="45">
        <f t="shared" si="479"/>
        <v>0</v>
      </c>
      <c r="T1407" s="45">
        <f t="shared" si="479"/>
        <v>0</v>
      </c>
      <c r="U1407" s="45">
        <f t="shared" si="458"/>
        <v>0</v>
      </c>
      <c r="V1407" s="45">
        <f t="shared" si="459"/>
        <v>0</v>
      </c>
      <c r="W1407" s="45">
        <f t="shared" si="460"/>
        <v>0</v>
      </c>
      <c r="X1407" s="45">
        <f t="shared" si="461"/>
        <v>0</v>
      </c>
      <c r="Y1407" s="45">
        <f t="shared" si="462"/>
        <v>0</v>
      </c>
      <c r="Z1407" s="45">
        <f t="shared" si="463"/>
        <v>0</v>
      </c>
      <c r="AA1407" s="45">
        <f t="shared" si="464"/>
        <v>0</v>
      </c>
      <c r="AB1407" s="45">
        <f t="shared" si="465"/>
        <v>0</v>
      </c>
      <c r="AC1407" s="45">
        <f t="shared" si="466"/>
        <v>0</v>
      </c>
      <c r="AD1407" s="45">
        <f t="shared" si="467"/>
        <v>0</v>
      </c>
      <c r="AE1407" s="45">
        <f t="shared" si="468"/>
        <v>0</v>
      </c>
      <c r="AF1407" s="45">
        <f t="shared" si="469"/>
        <v>0</v>
      </c>
      <c r="AG1407" s="45">
        <f t="shared" si="470"/>
        <v>0</v>
      </c>
      <c r="AH1407" s="45">
        <f t="shared" si="471"/>
        <v>0</v>
      </c>
      <c r="AI1407" s="45">
        <f t="shared" si="472"/>
        <v>0</v>
      </c>
      <c r="AJ1407" s="45">
        <f t="shared" si="473"/>
        <v>0</v>
      </c>
      <c r="AK1407" s="45">
        <f t="shared" si="474"/>
        <v>0</v>
      </c>
      <c r="AL1407" s="45">
        <f t="shared" si="475"/>
        <v>0</v>
      </c>
      <c r="AM1407" s="45">
        <f t="shared" si="476"/>
        <v>0</v>
      </c>
      <c r="AN1407" s="45"/>
      <c r="AO1407" s="45"/>
      <c r="AP1407" s="45"/>
      <c r="AQ1407" s="45"/>
      <c r="AR1407" s="45"/>
      <c r="AS1407" s="45"/>
      <c r="AT1407" s="45"/>
      <c r="AU1407" s="45"/>
      <c r="AV1407" s="45"/>
      <c r="AW1407" s="45"/>
      <c r="AX1407" s="45"/>
      <c r="AY1407" s="45"/>
      <c r="AZ1407" s="45"/>
      <c r="BA1407" s="45"/>
      <c r="BB1407" s="45"/>
      <c r="BC1407" s="45"/>
      <c r="BD1407" s="45"/>
      <c r="BE1407" s="45"/>
      <c r="BF1407" s="45"/>
      <c r="BG1407" s="45"/>
      <c r="BH1407" s="45"/>
      <c r="BI1407" s="45"/>
      <c r="BJ1407" s="45"/>
      <c r="BK1407" s="45"/>
    </row>
    <row r="1408" spans="1:63">
      <c r="A1408" s="43"/>
      <c r="B1408" s="43"/>
      <c r="C1408" s="101"/>
      <c r="D1408" s="101"/>
      <c r="E1408" s="101"/>
      <c r="F1408" s="102"/>
      <c r="G1408" s="103"/>
      <c r="H1408" s="102"/>
      <c r="I1408" s="102"/>
      <c r="J1408" s="102"/>
      <c r="K1408" s="102"/>
      <c r="L1408" s="102" t="e">
        <f>IF(J1408="WAT",IF(I1408="PS","Pumped Storage","Hydro"),VLOOKUP(J1408,Instructions!$E$3:$F$42,2,FALSE))</f>
        <v>#N/A</v>
      </c>
      <c r="M1408" s="104"/>
      <c r="N1408" s="104"/>
      <c r="O1408" s="105"/>
      <c r="P1408" s="45"/>
      <c r="Q1408" s="45"/>
      <c r="R1408" s="45">
        <f t="shared" si="457"/>
        <v>0</v>
      </c>
      <c r="S1408" s="45">
        <f t="shared" si="479"/>
        <v>0</v>
      </c>
      <c r="T1408" s="45">
        <f t="shared" si="479"/>
        <v>0</v>
      </c>
      <c r="U1408" s="45">
        <f t="shared" si="458"/>
        <v>0</v>
      </c>
      <c r="V1408" s="45">
        <f t="shared" si="459"/>
        <v>0</v>
      </c>
      <c r="W1408" s="45">
        <f t="shared" si="460"/>
        <v>0</v>
      </c>
      <c r="X1408" s="45">
        <f t="shared" si="461"/>
        <v>0</v>
      </c>
      <c r="Y1408" s="45">
        <f t="shared" si="462"/>
        <v>0</v>
      </c>
      <c r="Z1408" s="45">
        <f t="shared" si="463"/>
        <v>0</v>
      </c>
      <c r="AA1408" s="45">
        <f t="shared" si="464"/>
        <v>0</v>
      </c>
      <c r="AB1408" s="45">
        <f t="shared" si="465"/>
        <v>0</v>
      </c>
      <c r="AC1408" s="45">
        <f t="shared" si="466"/>
        <v>0</v>
      </c>
      <c r="AD1408" s="45">
        <f t="shared" si="467"/>
        <v>0</v>
      </c>
      <c r="AE1408" s="45">
        <f t="shared" si="468"/>
        <v>0</v>
      </c>
      <c r="AF1408" s="45">
        <f t="shared" si="469"/>
        <v>0</v>
      </c>
      <c r="AG1408" s="45">
        <f t="shared" si="470"/>
        <v>0</v>
      </c>
      <c r="AH1408" s="45">
        <f t="shared" si="471"/>
        <v>0</v>
      </c>
      <c r="AI1408" s="45">
        <f t="shared" si="472"/>
        <v>0</v>
      </c>
      <c r="AJ1408" s="45">
        <f t="shared" si="473"/>
        <v>0</v>
      </c>
      <c r="AK1408" s="45">
        <f t="shared" si="474"/>
        <v>0</v>
      </c>
      <c r="AL1408" s="45">
        <f t="shared" si="475"/>
        <v>0</v>
      </c>
      <c r="AM1408" s="45">
        <f t="shared" si="476"/>
        <v>0</v>
      </c>
      <c r="AN1408" s="45"/>
      <c r="AO1408" s="45"/>
      <c r="AP1408" s="45"/>
      <c r="AQ1408" s="45"/>
      <c r="AR1408" s="45"/>
      <c r="AS1408" s="45"/>
      <c r="AT1408" s="45"/>
      <c r="AU1408" s="45"/>
      <c r="AV1408" s="45"/>
      <c r="AW1408" s="45"/>
      <c r="AX1408" s="45"/>
      <c r="AY1408" s="45"/>
      <c r="AZ1408" s="45"/>
      <c r="BA1408" s="45"/>
      <c r="BB1408" s="45"/>
      <c r="BC1408" s="45"/>
      <c r="BD1408" s="45"/>
      <c r="BE1408" s="45"/>
      <c r="BF1408" s="45"/>
      <c r="BG1408" s="45"/>
      <c r="BH1408" s="45"/>
      <c r="BI1408" s="45"/>
      <c r="BJ1408" s="45"/>
      <c r="BK1408" s="45"/>
    </row>
    <row r="1409" spans="1:63">
      <c r="A1409" s="43"/>
      <c r="B1409" s="43"/>
      <c r="C1409" s="101"/>
      <c r="D1409" s="101"/>
      <c r="E1409" s="101"/>
      <c r="F1409" s="102"/>
      <c r="G1409" s="103"/>
      <c r="H1409" s="102"/>
      <c r="I1409" s="102"/>
      <c r="J1409" s="102"/>
      <c r="K1409" s="102"/>
      <c r="L1409" s="102" t="e">
        <f>IF(J1409="WAT",IF(I1409="PS","Pumped Storage","Hydro"),VLOOKUP(J1409,Instructions!$E$3:$F$42,2,FALSE))</f>
        <v>#N/A</v>
      </c>
      <c r="M1409" s="104"/>
      <c r="N1409" s="104"/>
      <c r="O1409" s="105"/>
      <c r="P1409" s="45"/>
      <c r="Q1409" s="45"/>
      <c r="R1409" s="45">
        <f t="shared" si="457"/>
        <v>0</v>
      </c>
      <c r="S1409" s="45">
        <f t="shared" si="479"/>
        <v>0</v>
      </c>
      <c r="T1409" s="45">
        <f t="shared" si="479"/>
        <v>0</v>
      </c>
      <c r="U1409" s="45">
        <f t="shared" si="458"/>
        <v>0</v>
      </c>
      <c r="V1409" s="45">
        <f t="shared" si="459"/>
        <v>0</v>
      </c>
      <c r="W1409" s="45">
        <f t="shared" si="460"/>
        <v>0</v>
      </c>
      <c r="X1409" s="45">
        <f t="shared" si="461"/>
        <v>0</v>
      </c>
      <c r="Y1409" s="45">
        <f t="shared" si="462"/>
        <v>0</v>
      </c>
      <c r="Z1409" s="45">
        <f t="shared" si="463"/>
        <v>0</v>
      </c>
      <c r="AA1409" s="45">
        <f t="shared" si="464"/>
        <v>0</v>
      </c>
      <c r="AB1409" s="45">
        <f t="shared" si="465"/>
        <v>0</v>
      </c>
      <c r="AC1409" s="45">
        <f t="shared" si="466"/>
        <v>0</v>
      </c>
      <c r="AD1409" s="45">
        <f t="shared" si="467"/>
        <v>0</v>
      </c>
      <c r="AE1409" s="45">
        <f t="shared" si="468"/>
        <v>0</v>
      </c>
      <c r="AF1409" s="45">
        <f t="shared" si="469"/>
        <v>0</v>
      </c>
      <c r="AG1409" s="45">
        <f t="shared" si="470"/>
        <v>0</v>
      </c>
      <c r="AH1409" s="45">
        <f t="shared" si="471"/>
        <v>0</v>
      </c>
      <c r="AI1409" s="45">
        <f t="shared" si="472"/>
        <v>0</v>
      </c>
      <c r="AJ1409" s="45">
        <f t="shared" si="473"/>
        <v>0</v>
      </c>
      <c r="AK1409" s="45">
        <f t="shared" si="474"/>
        <v>0</v>
      </c>
      <c r="AL1409" s="45">
        <f t="shared" si="475"/>
        <v>0</v>
      </c>
      <c r="AM1409" s="45">
        <f t="shared" si="476"/>
        <v>0</v>
      </c>
      <c r="AN1409" s="45"/>
      <c r="AO1409" s="45"/>
      <c r="AP1409" s="45"/>
      <c r="AQ1409" s="45"/>
      <c r="AR1409" s="45"/>
      <c r="AS1409" s="45"/>
      <c r="AT1409" s="45"/>
      <c r="AU1409" s="45"/>
      <c r="AV1409" s="45"/>
      <c r="AW1409" s="45"/>
      <c r="AX1409" s="45"/>
      <c r="AY1409" s="45"/>
      <c r="AZ1409" s="45"/>
      <c r="BA1409" s="45"/>
      <c r="BB1409" s="45"/>
      <c r="BC1409" s="45"/>
      <c r="BD1409" s="45"/>
      <c r="BE1409" s="45"/>
      <c r="BF1409" s="45"/>
      <c r="BG1409" s="45"/>
      <c r="BH1409" s="45"/>
      <c r="BI1409" s="45"/>
      <c r="BJ1409" s="45"/>
      <c r="BK1409" s="45"/>
    </row>
    <row r="1410" spans="1:63">
      <c r="A1410" s="43"/>
      <c r="B1410" s="43"/>
      <c r="C1410" s="101"/>
      <c r="D1410" s="101"/>
      <c r="E1410" s="101"/>
      <c r="F1410" s="102"/>
      <c r="G1410" s="103"/>
      <c r="H1410" s="102"/>
      <c r="I1410" s="102"/>
      <c r="J1410" s="102"/>
      <c r="K1410" s="102"/>
      <c r="L1410" s="102" t="e">
        <f>IF(J1410="WAT",IF(I1410="PS","Pumped Storage","Hydro"),VLOOKUP(J1410,Instructions!$E$3:$F$42,2,FALSE))</f>
        <v>#N/A</v>
      </c>
      <c r="M1410" s="104"/>
      <c r="N1410" s="104"/>
      <c r="O1410" s="105"/>
      <c r="P1410" s="45"/>
      <c r="Q1410" s="45"/>
      <c r="R1410" s="45">
        <f t="shared" si="457"/>
        <v>0</v>
      </c>
      <c r="S1410" s="45">
        <f t="shared" si="479"/>
        <v>0</v>
      </c>
      <c r="T1410" s="45">
        <f t="shared" si="479"/>
        <v>0</v>
      </c>
      <c r="U1410" s="45">
        <f t="shared" si="458"/>
        <v>0</v>
      </c>
      <c r="V1410" s="45">
        <f t="shared" si="459"/>
        <v>0</v>
      </c>
      <c r="W1410" s="45">
        <f t="shared" si="460"/>
        <v>0</v>
      </c>
      <c r="X1410" s="45">
        <f t="shared" si="461"/>
        <v>0</v>
      </c>
      <c r="Y1410" s="45">
        <f t="shared" si="462"/>
        <v>0</v>
      </c>
      <c r="Z1410" s="45">
        <f t="shared" si="463"/>
        <v>0</v>
      </c>
      <c r="AA1410" s="45">
        <f t="shared" si="464"/>
        <v>0</v>
      </c>
      <c r="AB1410" s="45">
        <f t="shared" si="465"/>
        <v>0</v>
      </c>
      <c r="AC1410" s="45">
        <f t="shared" si="466"/>
        <v>0</v>
      </c>
      <c r="AD1410" s="45">
        <f t="shared" si="467"/>
        <v>0</v>
      </c>
      <c r="AE1410" s="45">
        <f t="shared" si="468"/>
        <v>0</v>
      </c>
      <c r="AF1410" s="45">
        <f t="shared" si="469"/>
        <v>0</v>
      </c>
      <c r="AG1410" s="45">
        <f t="shared" si="470"/>
        <v>0</v>
      </c>
      <c r="AH1410" s="45">
        <f t="shared" si="471"/>
        <v>0</v>
      </c>
      <c r="AI1410" s="45">
        <f t="shared" si="472"/>
        <v>0</v>
      </c>
      <c r="AJ1410" s="45">
        <f t="shared" si="473"/>
        <v>0</v>
      </c>
      <c r="AK1410" s="45">
        <f t="shared" si="474"/>
        <v>0</v>
      </c>
      <c r="AL1410" s="45">
        <f t="shared" si="475"/>
        <v>0</v>
      </c>
      <c r="AM1410" s="45">
        <f t="shared" si="476"/>
        <v>0</v>
      </c>
      <c r="AN1410" s="45"/>
      <c r="AO1410" s="45"/>
      <c r="AP1410" s="45"/>
      <c r="AQ1410" s="45"/>
      <c r="AR1410" s="45"/>
      <c r="AS1410" s="45"/>
      <c r="AT1410" s="45"/>
      <c r="AU1410" s="45"/>
      <c r="AV1410" s="45"/>
      <c r="AW1410" s="45"/>
      <c r="AX1410" s="45"/>
      <c r="AY1410" s="45"/>
      <c r="AZ1410" s="45"/>
      <c r="BA1410" s="45"/>
      <c r="BB1410" s="45"/>
      <c r="BC1410" s="45"/>
      <c r="BD1410" s="45"/>
      <c r="BE1410" s="45"/>
      <c r="BF1410" s="45"/>
      <c r="BG1410" s="45"/>
      <c r="BH1410" s="45"/>
      <c r="BI1410" s="45"/>
      <c r="BJ1410" s="45"/>
      <c r="BK1410" s="45"/>
    </row>
    <row r="1411" spans="1:63">
      <c r="A1411" s="43"/>
      <c r="B1411" s="43"/>
      <c r="C1411" s="101"/>
      <c r="D1411" s="101"/>
      <c r="E1411" s="101"/>
      <c r="F1411" s="102"/>
      <c r="G1411" s="103"/>
      <c r="H1411" s="102"/>
      <c r="I1411" s="102"/>
      <c r="J1411" s="102"/>
      <c r="K1411" s="102"/>
      <c r="L1411" s="102" t="e">
        <f>IF(J1411="WAT",IF(I1411="PS","Pumped Storage","Hydro"),VLOOKUP(J1411,Instructions!$E$3:$F$42,2,FALSE))</f>
        <v>#N/A</v>
      </c>
      <c r="M1411" s="104"/>
      <c r="N1411" s="104"/>
      <c r="O1411" s="105"/>
      <c r="P1411" s="45"/>
      <c r="Q1411" s="45"/>
      <c r="R1411" s="45">
        <f t="shared" si="457"/>
        <v>0</v>
      </c>
      <c r="S1411" s="45">
        <f t="shared" si="479"/>
        <v>0</v>
      </c>
      <c r="T1411" s="45">
        <f t="shared" si="479"/>
        <v>0</v>
      </c>
      <c r="U1411" s="45">
        <f t="shared" si="458"/>
        <v>0</v>
      </c>
      <c r="V1411" s="45">
        <f t="shared" si="459"/>
        <v>0</v>
      </c>
      <c r="W1411" s="45">
        <f t="shared" si="460"/>
        <v>0</v>
      </c>
      <c r="X1411" s="45">
        <f t="shared" si="461"/>
        <v>0</v>
      </c>
      <c r="Y1411" s="45">
        <f t="shared" si="462"/>
        <v>0</v>
      </c>
      <c r="Z1411" s="45">
        <f t="shared" si="463"/>
        <v>0</v>
      </c>
      <c r="AA1411" s="45">
        <f t="shared" si="464"/>
        <v>0</v>
      </c>
      <c r="AB1411" s="45">
        <f t="shared" si="465"/>
        <v>0</v>
      </c>
      <c r="AC1411" s="45">
        <f t="shared" si="466"/>
        <v>0</v>
      </c>
      <c r="AD1411" s="45">
        <f t="shared" si="467"/>
        <v>0</v>
      </c>
      <c r="AE1411" s="45">
        <f t="shared" si="468"/>
        <v>0</v>
      </c>
      <c r="AF1411" s="45">
        <f t="shared" si="469"/>
        <v>0</v>
      </c>
      <c r="AG1411" s="45">
        <f t="shared" si="470"/>
        <v>0</v>
      </c>
      <c r="AH1411" s="45">
        <f t="shared" si="471"/>
        <v>0</v>
      </c>
      <c r="AI1411" s="45">
        <f t="shared" si="472"/>
        <v>0</v>
      </c>
      <c r="AJ1411" s="45">
        <f t="shared" si="473"/>
        <v>0</v>
      </c>
      <c r="AK1411" s="45">
        <f t="shared" si="474"/>
        <v>0</v>
      </c>
      <c r="AL1411" s="45">
        <f t="shared" si="475"/>
        <v>0</v>
      </c>
      <c r="AM1411" s="45">
        <f t="shared" si="476"/>
        <v>0</v>
      </c>
      <c r="AN1411" s="45"/>
      <c r="AO1411" s="45"/>
      <c r="AP1411" s="45"/>
      <c r="AQ1411" s="45"/>
      <c r="AR1411" s="45"/>
      <c r="AS1411" s="45"/>
      <c r="AT1411" s="45"/>
      <c r="AU1411" s="45"/>
      <c r="AV1411" s="45"/>
      <c r="AW1411" s="45"/>
      <c r="AX1411" s="45"/>
      <c r="AY1411" s="45"/>
      <c r="AZ1411" s="45"/>
      <c r="BA1411" s="45"/>
      <c r="BB1411" s="45"/>
      <c r="BC1411" s="45"/>
      <c r="BD1411" s="45"/>
      <c r="BE1411" s="45"/>
      <c r="BF1411" s="45"/>
      <c r="BG1411" s="45"/>
      <c r="BH1411" s="45"/>
      <c r="BI1411" s="45"/>
      <c r="BJ1411" s="45"/>
      <c r="BK1411" s="45"/>
    </row>
    <row r="1412" spans="1:63">
      <c r="A1412" s="43"/>
      <c r="B1412" s="43"/>
      <c r="C1412" s="101"/>
      <c r="D1412" s="101"/>
      <c r="E1412" s="101"/>
      <c r="F1412" s="102"/>
      <c r="G1412" s="103"/>
      <c r="H1412" s="102"/>
      <c r="I1412" s="102"/>
      <c r="J1412" s="102"/>
      <c r="K1412" s="102"/>
      <c r="L1412" s="102" t="e">
        <f>IF(J1412="WAT",IF(I1412="PS","Pumped Storage","Hydro"),VLOOKUP(J1412,Instructions!$E$3:$F$42,2,FALSE))</f>
        <v>#N/A</v>
      </c>
      <c r="M1412" s="104"/>
      <c r="N1412" s="104"/>
      <c r="O1412" s="105"/>
      <c r="P1412" s="45"/>
      <c r="Q1412" s="45"/>
      <c r="R1412" s="45">
        <f t="shared" ref="R1412:R1475" si="480">P1412</f>
        <v>0</v>
      </c>
      <c r="S1412" s="45">
        <f t="shared" si="479"/>
        <v>0</v>
      </c>
      <c r="T1412" s="45">
        <f t="shared" si="479"/>
        <v>0</v>
      </c>
      <c r="U1412" s="45">
        <f t="shared" ref="U1412:U1475" si="481">T1412</f>
        <v>0</v>
      </c>
      <c r="V1412" s="45">
        <f t="shared" ref="V1412:V1475" si="482">U1412</f>
        <v>0</v>
      </c>
      <c r="W1412" s="45">
        <f t="shared" ref="W1412:W1475" si="483">V1412</f>
        <v>0</v>
      </c>
      <c r="X1412" s="45">
        <f t="shared" ref="X1412:X1475" si="484">W1412</f>
        <v>0</v>
      </c>
      <c r="Y1412" s="45">
        <f t="shared" ref="Y1412:Y1475" si="485">X1412</f>
        <v>0</v>
      </c>
      <c r="Z1412" s="45">
        <f t="shared" ref="Z1412:Z1475" si="486">Y1412</f>
        <v>0</v>
      </c>
      <c r="AA1412" s="45">
        <f t="shared" ref="AA1412:AA1475" si="487">Z1412</f>
        <v>0</v>
      </c>
      <c r="AB1412" s="45">
        <f t="shared" ref="AB1412:AB1475" si="488">AA1412</f>
        <v>0</v>
      </c>
      <c r="AC1412" s="45">
        <f t="shared" ref="AC1412:AC1475" si="489">Q1412</f>
        <v>0</v>
      </c>
      <c r="AD1412" s="45">
        <f t="shared" ref="AD1412:AD1475" si="490">AC1412</f>
        <v>0</v>
      </c>
      <c r="AE1412" s="45">
        <f t="shared" ref="AE1412:AE1475" si="491">AD1412</f>
        <v>0</v>
      </c>
      <c r="AF1412" s="45">
        <f t="shared" ref="AF1412:AF1475" si="492">AE1412</f>
        <v>0</v>
      </c>
      <c r="AG1412" s="45">
        <f t="shared" ref="AG1412:AG1475" si="493">AF1412</f>
        <v>0</v>
      </c>
      <c r="AH1412" s="45">
        <f t="shared" ref="AH1412:AH1475" si="494">AG1412</f>
        <v>0</v>
      </c>
      <c r="AI1412" s="45">
        <f t="shared" ref="AI1412:AI1475" si="495">AH1412</f>
        <v>0</v>
      </c>
      <c r="AJ1412" s="45">
        <f t="shared" ref="AJ1412:AJ1475" si="496">AI1412</f>
        <v>0</v>
      </c>
      <c r="AK1412" s="45">
        <f t="shared" ref="AK1412:AK1475" si="497">AJ1412</f>
        <v>0</v>
      </c>
      <c r="AL1412" s="45">
        <f t="shared" ref="AL1412:AL1475" si="498">AK1412</f>
        <v>0</v>
      </c>
      <c r="AM1412" s="45">
        <f t="shared" ref="AM1412:AM1475" si="499">AL1412</f>
        <v>0</v>
      </c>
      <c r="AN1412" s="45"/>
      <c r="AO1412" s="45"/>
      <c r="AP1412" s="45"/>
      <c r="AQ1412" s="45"/>
      <c r="AR1412" s="45"/>
      <c r="AS1412" s="45"/>
      <c r="AT1412" s="45"/>
      <c r="AU1412" s="45"/>
      <c r="AV1412" s="45"/>
      <c r="AW1412" s="45"/>
      <c r="AX1412" s="45"/>
      <c r="AY1412" s="45"/>
      <c r="AZ1412" s="45"/>
      <c r="BA1412" s="45"/>
      <c r="BB1412" s="45"/>
      <c r="BC1412" s="45"/>
      <c r="BD1412" s="45"/>
      <c r="BE1412" s="45"/>
      <c r="BF1412" s="45"/>
      <c r="BG1412" s="45"/>
      <c r="BH1412" s="45"/>
      <c r="BI1412" s="45"/>
      <c r="BJ1412" s="45"/>
      <c r="BK1412" s="45"/>
    </row>
    <row r="1413" spans="1:63">
      <c r="A1413" s="43"/>
      <c r="B1413" s="43"/>
      <c r="C1413" s="101"/>
      <c r="D1413" s="101"/>
      <c r="E1413" s="101"/>
      <c r="F1413" s="102"/>
      <c r="G1413" s="103"/>
      <c r="H1413" s="102"/>
      <c r="I1413" s="102"/>
      <c r="J1413" s="102"/>
      <c r="K1413" s="102"/>
      <c r="L1413" s="102" t="e">
        <f>IF(J1413="WAT",IF(I1413="PS","Pumped Storage","Hydro"),VLOOKUP(J1413,Instructions!$E$3:$F$42,2,FALSE))</f>
        <v>#N/A</v>
      </c>
      <c r="M1413" s="104"/>
      <c r="N1413" s="104"/>
      <c r="O1413" s="105"/>
      <c r="P1413" s="45"/>
      <c r="Q1413" s="45"/>
      <c r="R1413" s="45">
        <f t="shared" si="480"/>
        <v>0</v>
      </c>
      <c r="S1413" s="45">
        <f t="shared" si="479"/>
        <v>0</v>
      </c>
      <c r="T1413" s="45">
        <f t="shared" si="479"/>
        <v>0</v>
      </c>
      <c r="U1413" s="45">
        <f t="shared" si="481"/>
        <v>0</v>
      </c>
      <c r="V1413" s="45">
        <f t="shared" si="482"/>
        <v>0</v>
      </c>
      <c r="W1413" s="45">
        <f t="shared" si="483"/>
        <v>0</v>
      </c>
      <c r="X1413" s="45">
        <f t="shared" si="484"/>
        <v>0</v>
      </c>
      <c r="Y1413" s="45">
        <f t="shared" si="485"/>
        <v>0</v>
      </c>
      <c r="Z1413" s="45">
        <f t="shared" si="486"/>
        <v>0</v>
      </c>
      <c r="AA1413" s="45">
        <f t="shared" si="487"/>
        <v>0</v>
      </c>
      <c r="AB1413" s="45">
        <f t="shared" si="488"/>
        <v>0</v>
      </c>
      <c r="AC1413" s="45">
        <f t="shared" si="489"/>
        <v>0</v>
      </c>
      <c r="AD1413" s="45">
        <f t="shared" si="490"/>
        <v>0</v>
      </c>
      <c r="AE1413" s="45">
        <f t="shared" si="491"/>
        <v>0</v>
      </c>
      <c r="AF1413" s="45">
        <f t="shared" si="492"/>
        <v>0</v>
      </c>
      <c r="AG1413" s="45">
        <f t="shared" si="493"/>
        <v>0</v>
      </c>
      <c r="AH1413" s="45">
        <f t="shared" si="494"/>
        <v>0</v>
      </c>
      <c r="AI1413" s="45">
        <f t="shared" si="495"/>
        <v>0</v>
      </c>
      <c r="AJ1413" s="45">
        <f t="shared" si="496"/>
        <v>0</v>
      </c>
      <c r="AK1413" s="45">
        <f t="shared" si="497"/>
        <v>0</v>
      </c>
      <c r="AL1413" s="45">
        <f t="shared" si="498"/>
        <v>0</v>
      </c>
      <c r="AM1413" s="45">
        <f t="shared" si="499"/>
        <v>0</v>
      </c>
      <c r="AN1413" s="45"/>
      <c r="AO1413" s="45"/>
      <c r="AP1413" s="45"/>
      <c r="AQ1413" s="45"/>
      <c r="AR1413" s="45"/>
      <c r="AS1413" s="45"/>
      <c r="AT1413" s="45"/>
      <c r="AU1413" s="45"/>
      <c r="AV1413" s="45"/>
      <c r="AW1413" s="45"/>
      <c r="AX1413" s="45"/>
      <c r="AY1413" s="45"/>
      <c r="AZ1413" s="45"/>
      <c r="BA1413" s="45"/>
      <c r="BB1413" s="45"/>
      <c r="BC1413" s="45"/>
      <c r="BD1413" s="45"/>
      <c r="BE1413" s="45"/>
      <c r="BF1413" s="45"/>
      <c r="BG1413" s="45"/>
      <c r="BH1413" s="45"/>
      <c r="BI1413" s="45"/>
      <c r="BJ1413" s="45"/>
      <c r="BK1413" s="45"/>
    </row>
    <row r="1414" spans="1:63">
      <c r="A1414" s="43"/>
      <c r="B1414" s="43"/>
      <c r="C1414" s="101"/>
      <c r="D1414" s="101"/>
      <c r="E1414" s="101"/>
      <c r="F1414" s="102"/>
      <c r="G1414" s="103"/>
      <c r="H1414" s="102"/>
      <c r="I1414" s="102"/>
      <c r="J1414" s="102"/>
      <c r="K1414" s="102"/>
      <c r="L1414" s="102" t="e">
        <f>IF(J1414="WAT",IF(I1414="PS","Pumped Storage","Hydro"),VLOOKUP(J1414,Instructions!$E$3:$F$42,2,FALSE))</f>
        <v>#N/A</v>
      </c>
      <c r="M1414" s="104"/>
      <c r="N1414" s="104"/>
      <c r="O1414" s="105"/>
      <c r="P1414" s="45"/>
      <c r="Q1414" s="45"/>
      <c r="R1414" s="45">
        <f t="shared" si="480"/>
        <v>0</v>
      </c>
      <c r="S1414" s="45">
        <f t="shared" si="479"/>
        <v>0</v>
      </c>
      <c r="T1414" s="45">
        <f t="shared" si="479"/>
        <v>0</v>
      </c>
      <c r="U1414" s="45">
        <f t="shared" si="481"/>
        <v>0</v>
      </c>
      <c r="V1414" s="45">
        <f t="shared" si="482"/>
        <v>0</v>
      </c>
      <c r="W1414" s="45">
        <f t="shared" si="483"/>
        <v>0</v>
      </c>
      <c r="X1414" s="45">
        <f t="shared" si="484"/>
        <v>0</v>
      </c>
      <c r="Y1414" s="45">
        <f t="shared" si="485"/>
        <v>0</v>
      </c>
      <c r="Z1414" s="45">
        <f t="shared" si="486"/>
        <v>0</v>
      </c>
      <c r="AA1414" s="45">
        <f t="shared" si="487"/>
        <v>0</v>
      </c>
      <c r="AB1414" s="45">
        <f t="shared" si="488"/>
        <v>0</v>
      </c>
      <c r="AC1414" s="45">
        <f t="shared" si="489"/>
        <v>0</v>
      </c>
      <c r="AD1414" s="45">
        <f t="shared" si="490"/>
        <v>0</v>
      </c>
      <c r="AE1414" s="45">
        <f t="shared" si="491"/>
        <v>0</v>
      </c>
      <c r="AF1414" s="45">
        <f t="shared" si="492"/>
        <v>0</v>
      </c>
      <c r="AG1414" s="45">
        <f t="shared" si="493"/>
        <v>0</v>
      </c>
      <c r="AH1414" s="45">
        <f t="shared" si="494"/>
        <v>0</v>
      </c>
      <c r="AI1414" s="45">
        <f t="shared" si="495"/>
        <v>0</v>
      </c>
      <c r="AJ1414" s="45">
        <f t="shared" si="496"/>
        <v>0</v>
      </c>
      <c r="AK1414" s="45">
        <f t="shared" si="497"/>
        <v>0</v>
      </c>
      <c r="AL1414" s="45">
        <f t="shared" si="498"/>
        <v>0</v>
      </c>
      <c r="AM1414" s="45">
        <f t="shared" si="499"/>
        <v>0</v>
      </c>
      <c r="AN1414" s="45"/>
      <c r="AO1414" s="45"/>
      <c r="AP1414" s="45"/>
      <c r="AQ1414" s="45"/>
      <c r="AR1414" s="45"/>
      <c r="AS1414" s="45"/>
      <c r="AT1414" s="45"/>
      <c r="AU1414" s="45"/>
      <c r="AV1414" s="45"/>
      <c r="AW1414" s="45"/>
      <c r="AX1414" s="45"/>
      <c r="AY1414" s="45"/>
      <c r="AZ1414" s="45"/>
      <c r="BA1414" s="45"/>
      <c r="BB1414" s="45"/>
      <c r="BC1414" s="45"/>
      <c r="BD1414" s="45"/>
      <c r="BE1414" s="45"/>
      <c r="BF1414" s="45"/>
      <c r="BG1414" s="45"/>
      <c r="BH1414" s="45"/>
      <c r="BI1414" s="45"/>
      <c r="BJ1414" s="45"/>
      <c r="BK1414" s="45"/>
    </row>
    <row r="1415" spans="1:63">
      <c r="A1415" s="43"/>
      <c r="B1415" s="43"/>
      <c r="C1415" s="101"/>
      <c r="D1415" s="101"/>
      <c r="E1415" s="101"/>
      <c r="F1415" s="102"/>
      <c r="G1415" s="103"/>
      <c r="H1415" s="102"/>
      <c r="I1415" s="102"/>
      <c r="J1415" s="102"/>
      <c r="K1415" s="102"/>
      <c r="L1415" s="102" t="e">
        <f>IF(J1415="WAT",IF(I1415="PS","Pumped Storage","Hydro"),VLOOKUP(J1415,Instructions!$E$3:$F$42,2,FALSE))</f>
        <v>#N/A</v>
      </c>
      <c r="M1415" s="104"/>
      <c r="N1415" s="104"/>
      <c r="O1415" s="105"/>
      <c r="P1415" s="45"/>
      <c r="Q1415" s="45"/>
      <c r="R1415" s="45">
        <f t="shared" si="480"/>
        <v>0</v>
      </c>
      <c r="S1415" s="45">
        <f t="shared" si="479"/>
        <v>0</v>
      </c>
      <c r="T1415" s="45">
        <f t="shared" si="479"/>
        <v>0</v>
      </c>
      <c r="U1415" s="45">
        <f t="shared" si="481"/>
        <v>0</v>
      </c>
      <c r="V1415" s="45">
        <f t="shared" si="482"/>
        <v>0</v>
      </c>
      <c r="W1415" s="45">
        <f t="shared" si="483"/>
        <v>0</v>
      </c>
      <c r="X1415" s="45">
        <f t="shared" si="484"/>
        <v>0</v>
      </c>
      <c r="Y1415" s="45">
        <f t="shared" si="485"/>
        <v>0</v>
      </c>
      <c r="Z1415" s="45">
        <f t="shared" si="486"/>
        <v>0</v>
      </c>
      <c r="AA1415" s="45">
        <f t="shared" si="487"/>
        <v>0</v>
      </c>
      <c r="AB1415" s="45">
        <f t="shared" si="488"/>
        <v>0</v>
      </c>
      <c r="AC1415" s="45">
        <f t="shared" si="489"/>
        <v>0</v>
      </c>
      <c r="AD1415" s="45">
        <f t="shared" si="490"/>
        <v>0</v>
      </c>
      <c r="AE1415" s="45">
        <f t="shared" si="491"/>
        <v>0</v>
      </c>
      <c r="AF1415" s="45">
        <f t="shared" si="492"/>
        <v>0</v>
      </c>
      <c r="AG1415" s="45">
        <f t="shared" si="493"/>
        <v>0</v>
      </c>
      <c r="AH1415" s="45">
        <f t="shared" si="494"/>
        <v>0</v>
      </c>
      <c r="AI1415" s="45">
        <f t="shared" si="495"/>
        <v>0</v>
      </c>
      <c r="AJ1415" s="45">
        <f t="shared" si="496"/>
        <v>0</v>
      </c>
      <c r="AK1415" s="45">
        <f t="shared" si="497"/>
        <v>0</v>
      </c>
      <c r="AL1415" s="45">
        <f t="shared" si="498"/>
        <v>0</v>
      </c>
      <c r="AM1415" s="45">
        <f t="shared" si="499"/>
        <v>0</v>
      </c>
      <c r="AN1415" s="45"/>
      <c r="AO1415" s="45"/>
      <c r="AP1415" s="45"/>
      <c r="AQ1415" s="45"/>
      <c r="AR1415" s="45"/>
      <c r="AS1415" s="45"/>
      <c r="AT1415" s="45"/>
      <c r="AU1415" s="45"/>
      <c r="AV1415" s="45"/>
      <c r="AW1415" s="45"/>
      <c r="AX1415" s="45"/>
      <c r="AY1415" s="45"/>
      <c r="AZ1415" s="45"/>
      <c r="BA1415" s="45"/>
      <c r="BB1415" s="45"/>
      <c r="BC1415" s="45"/>
      <c r="BD1415" s="45"/>
      <c r="BE1415" s="45"/>
      <c r="BF1415" s="45"/>
      <c r="BG1415" s="45"/>
      <c r="BH1415" s="45"/>
      <c r="BI1415" s="45"/>
      <c r="BJ1415" s="45"/>
      <c r="BK1415" s="45"/>
    </row>
    <row r="1416" spans="1:63">
      <c r="A1416" s="43"/>
      <c r="B1416" s="43"/>
      <c r="C1416" s="101"/>
      <c r="D1416" s="101"/>
      <c r="E1416" s="101"/>
      <c r="F1416" s="102"/>
      <c r="G1416" s="103"/>
      <c r="H1416" s="102"/>
      <c r="I1416" s="102"/>
      <c r="J1416" s="102"/>
      <c r="K1416" s="102"/>
      <c r="L1416" s="102" t="e">
        <f>IF(J1416="WAT",IF(I1416="PS","Pumped Storage","Hydro"),VLOOKUP(J1416,Instructions!$E$3:$F$42,2,FALSE))</f>
        <v>#N/A</v>
      </c>
      <c r="M1416" s="104"/>
      <c r="N1416" s="104"/>
      <c r="O1416" s="105"/>
      <c r="P1416" s="45"/>
      <c r="Q1416" s="45"/>
      <c r="R1416" s="45">
        <f t="shared" si="480"/>
        <v>0</v>
      </c>
      <c r="S1416" s="45">
        <f t="shared" si="479"/>
        <v>0</v>
      </c>
      <c r="T1416" s="45">
        <f t="shared" si="479"/>
        <v>0</v>
      </c>
      <c r="U1416" s="45">
        <f t="shared" si="481"/>
        <v>0</v>
      </c>
      <c r="V1416" s="45">
        <f t="shared" si="482"/>
        <v>0</v>
      </c>
      <c r="W1416" s="45">
        <f t="shared" si="483"/>
        <v>0</v>
      </c>
      <c r="X1416" s="45">
        <f t="shared" si="484"/>
        <v>0</v>
      </c>
      <c r="Y1416" s="45">
        <f t="shared" si="485"/>
        <v>0</v>
      </c>
      <c r="Z1416" s="45">
        <f t="shared" si="486"/>
        <v>0</v>
      </c>
      <c r="AA1416" s="45">
        <f t="shared" si="487"/>
        <v>0</v>
      </c>
      <c r="AB1416" s="45">
        <f t="shared" si="488"/>
        <v>0</v>
      </c>
      <c r="AC1416" s="45">
        <f t="shared" si="489"/>
        <v>0</v>
      </c>
      <c r="AD1416" s="45">
        <f t="shared" si="490"/>
        <v>0</v>
      </c>
      <c r="AE1416" s="45">
        <f t="shared" si="491"/>
        <v>0</v>
      </c>
      <c r="AF1416" s="45">
        <f t="shared" si="492"/>
        <v>0</v>
      </c>
      <c r="AG1416" s="45">
        <f t="shared" si="493"/>
        <v>0</v>
      </c>
      <c r="AH1416" s="45">
        <f t="shared" si="494"/>
        <v>0</v>
      </c>
      <c r="AI1416" s="45">
        <f t="shared" si="495"/>
        <v>0</v>
      </c>
      <c r="AJ1416" s="45">
        <f t="shared" si="496"/>
        <v>0</v>
      </c>
      <c r="AK1416" s="45">
        <f t="shared" si="497"/>
        <v>0</v>
      </c>
      <c r="AL1416" s="45">
        <f t="shared" si="498"/>
        <v>0</v>
      </c>
      <c r="AM1416" s="45">
        <f t="shared" si="499"/>
        <v>0</v>
      </c>
      <c r="AN1416" s="45"/>
      <c r="AO1416" s="45"/>
      <c r="AP1416" s="45"/>
      <c r="AQ1416" s="45"/>
      <c r="AR1416" s="45"/>
      <c r="AS1416" s="45"/>
      <c r="AT1416" s="45"/>
      <c r="AU1416" s="45"/>
      <c r="AV1416" s="45"/>
      <c r="AW1416" s="45"/>
      <c r="AX1416" s="45"/>
      <c r="AY1416" s="45"/>
      <c r="AZ1416" s="45"/>
      <c r="BA1416" s="45"/>
      <c r="BB1416" s="45"/>
      <c r="BC1416" s="45"/>
      <c r="BD1416" s="45"/>
      <c r="BE1416" s="45"/>
      <c r="BF1416" s="45"/>
      <c r="BG1416" s="45"/>
      <c r="BH1416" s="45"/>
      <c r="BI1416" s="45"/>
      <c r="BJ1416" s="45"/>
      <c r="BK1416" s="45"/>
    </row>
    <row r="1417" spans="1:63">
      <c r="A1417" s="43"/>
      <c r="B1417" s="43"/>
      <c r="C1417" s="101"/>
      <c r="D1417" s="101"/>
      <c r="E1417" s="101"/>
      <c r="F1417" s="102"/>
      <c r="G1417" s="103"/>
      <c r="H1417" s="102"/>
      <c r="I1417" s="102"/>
      <c r="J1417" s="102"/>
      <c r="K1417" s="102"/>
      <c r="L1417" s="102" t="e">
        <f>IF(J1417="WAT",IF(I1417="PS","Pumped Storage","Hydro"),VLOOKUP(J1417,Instructions!$E$3:$F$42,2,FALSE))</f>
        <v>#N/A</v>
      </c>
      <c r="M1417" s="104"/>
      <c r="N1417" s="104"/>
      <c r="O1417" s="105"/>
      <c r="P1417" s="45"/>
      <c r="Q1417" s="45"/>
      <c r="R1417" s="45">
        <f t="shared" si="480"/>
        <v>0</v>
      </c>
      <c r="S1417" s="45">
        <f t="shared" si="479"/>
        <v>0</v>
      </c>
      <c r="T1417" s="45">
        <f t="shared" si="479"/>
        <v>0</v>
      </c>
      <c r="U1417" s="45">
        <f t="shared" si="481"/>
        <v>0</v>
      </c>
      <c r="V1417" s="45">
        <f t="shared" si="482"/>
        <v>0</v>
      </c>
      <c r="W1417" s="45">
        <f t="shared" si="483"/>
        <v>0</v>
      </c>
      <c r="X1417" s="45">
        <f t="shared" si="484"/>
        <v>0</v>
      </c>
      <c r="Y1417" s="45">
        <f t="shared" si="485"/>
        <v>0</v>
      </c>
      <c r="Z1417" s="45">
        <f t="shared" si="486"/>
        <v>0</v>
      </c>
      <c r="AA1417" s="45">
        <f t="shared" si="487"/>
        <v>0</v>
      </c>
      <c r="AB1417" s="45">
        <f t="shared" si="488"/>
        <v>0</v>
      </c>
      <c r="AC1417" s="45">
        <f t="shared" si="489"/>
        <v>0</v>
      </c>
      <c r="AD1417" s="45">
        <f t="shared" si="490"/>
        <v>0</v>
      </c>
      <c r="AE1417" s="45">
        <f t="shared" si="491"/>
        <v>0</v>
      </c>
      <c r="AF1417" s="45">
        <f t="shared" si="492"/>
        <v>0</v>
      </c>
      <c r="AG1417" s="45">
        <f t="shared" si="493"/>
        <v>0</v>
      </c>
      <c r="AH1417" s="45">
        <f t="shared" si="494"/>
        <v>0</v>
      </c>
      <c r="AI1417" s="45">
        <f t="shared" si="495"/>
        <v>0</v>
      </c>
      <c r="AJ1417" s="45">
        <f t="shared" si="496"/>
        <v>0</v>
      </c>
      <c r="AK1417" s="45">
        <f t="shared" si="497"/>
        <v>0</v>
      </c>
      <c r="AL1417" s="45">
        <f t="shared" si="498"/>
        <v>0</v>
      </c>
      <c r="AM1417" s="45">
        <f t="shared" si="499"/>
        <v>0</v>
      </c>
      <c r="AN1417" s="45"/>
      <c r="AO1417" s="45"/>
      <c r="AP1417" s="45"/>
      <c r="AQ1417" s="45"/>
      <c r="AR1417" s="45"/>
      <c r="AS1417" s="45"/>
      <c r="AT1417" s="45"/>
      <c r="AU1417" s="45"/>
      <c r="AV1417" s="45"/>
      <c r="AW1417" s="45"/>
      <c r="AX1417" s="45"/>
      <c r="AY1417" s="45"/>
      <c r="AZ1417" s="45"/>
      <c r="BA1417" s="45"/>
      <c r="BB1417" s="45"/>
      <c r="BC1417" s="45"/>
      <c r="BD1417" s="45"/>
      <c r="BE1417" s="45"/>
      <c r="BF1417" s="45"/>
      <c r="BG1417" s="45"/>
      <c r="BH1417" s="45"/>
      <c r="BI1417" s="45"/>
      <c r="BJ1417" s="45"/>
      <c r="BK1417" s="45"/>
    </row>
    <row r="1418" spans="1:63">
      <c r="A1418" s="43"/>
      <c r="B1418" s="43"/>
      <c r="C1418" s="101"/>
      <c r="D1418" s="101"/>
      <c r="E1418" s="101"/>
      <c r="F1418" s="102"/>
      <c r="G1418" s="103"/>
      <c r="H1418" s="102"/>
      <c r="I1418" s="102"/>
      <c r="J1418" s="102"/>
      <c r="K1418" s="102"/>
      <c r="L1418" s="102" t="e">
        <f>IF(J1418="WAT",IF(I1418="PS","Pumped Storage","Hydro"),VLOOKUP(J1418,Instructions!$E$3:$F$42,2,FALSE))</f>
        <v>#N/A</v>
      </c>
      <c r="M1418" s="104"/>
      <c r="N1418" s="104"/>
      <c r="O1418" s="105"/>
      <c r="P1418" s="45"/>
      <c r="Q1418" s="45"/>
      <c r="R1418" s="45">
        <f t="shared" si="480"/>
        <v>0</v>
      </c>
      <c r="S1418" s="45">
        <f t="shared" si="479"/>
        <v>0</v>
      </c>
      <c r="T1418" s="45">
        <f t="shared" si="479"/>
        <v>0</v>
      </c>
      <c r="U1418" s="45">
        <f t="shared" si="481"/>
        <v>0</v>
      </c>
      <c r="V1418" s="45">
        <f t="shared" si="482"/>
        <v>0</v>
      </c>
      <c r="W1418" s="45">
        <f t="shared" si="483"/>
        <v>0</v>
      </c>
      <c r="X1418" s="45">
        <f t="shared" si="484"/>
        <v>0</v>
      </c>
      <c r="Y1418" s="45">
        <f t="shared" si="485"/>
        <v>0</v>
      </c>
      <c r="Z1418" s="45">
        <f t="shared" si="486"/>
        <v>0</v>
      </c>
      <c r="AA1418" s="45">
        <f t="shared" si="487"/>
        <v>0</v>
      </c>
      <c r="AB1418" s="45">
        <f t="shared" si="488"/>
        <v>0</v>
      </c>
      <c r="AC1418" s="45">
        <f t="shared" si="489"/>
        <v>0</v>
      </c>
      <c r="AD1418" s="45">
        <f t="shared" si="490"/>
        <v>0</v>
      </c>
      <c r="AE1418" s="45">
        <f t="shared" si="491"/>
        <v>0</v>
      </c>
      <c r="AF1418" s="45">
        <f t="shared" si="492"/>
        <v>0</v>
      </c>
      <c r="AG1418" s="45">
        <f t="shared" si="493"/>
        <v>0</v>
      </c>
      <c r="AH1418" s="45">
        <f t="shared" si="494"/>
        <v>0</v>
      </c>
      <c r="AI1418" s="45">
        <f t="shared" si="495"/>
        <v>0</v>
      </c>
      <c r="AJ1418" s="45">
        <f t="shared" si="496"/>
        <v>0</v>
      </c>
      <c r="AK1418" s="45">
        <f t="shared" si="497"/>
        <v>0</v>
      </c>
      <c r="AL1418" s="45">
        <f t="shared" si="498"/>
        <v>0</v>
      </c>
      <c r="AM1418" s="45">
        <f t="shared" si="499"/>
        <v>0</v>
      </c>
      <c r="AN1418" s="45"/>
      <c r="AO1418" s="45"/>
      <c r="AP1418" s="45"/>
      <c r="AQ1418" s="45"/>
      <c r="AR1418" s="45"/>
      <c r="AS1418" s="45"/>
      <c r="AT1418" s="45"/>
      <c r="AU1418" s="45"/>
      <c r="AV1418" s="45"/>
      <c r="AW1418" s="45"/>
      <c r="AX1418" s="45"/>
      <c r="AY1418" s="45"/>
      <c r="AZ1418" s="45"/>
      <c r="BA1418" s="45"/>
      <c r="BB1418" s="45"/>
      <c r="BC1418" s="45"/>
      <c r="BD1418" s="45"/>
      <c r="BE1418" s="45"/>
      <c r="BF1418" s="45"/>
      <c r="BG1418" s="45"/>
      <c r="BH1418" s="45"/>
      <c r="BI1418" s="45"/>
      <c r="BJ1418" s="45"/>
      <c r="BK1418" s="45"/>
    </row>
    <row r="1419" spans="1:63">
      <c r="A1419" s="43"/>
      <c r="B1419" s="43"/>
      <c r="C1419" s="101"/>
      <c r="D1419" s="101"/>
      <c r="E1419" s="101"/>
      <c r="F1419" s="102"/>
      <c r="G1419" s="103"/>
      <c r="H1419" s="102"/>
      <c r="I1419" s="102"/>
      <c r="J1419" s="102"/>
      <c r="K1419" s="102"/>
      <c r="L1419" s="102" t="e">
        <f>IF(J1419="WAT",IF(I1419="PS","Pumped Storage","Hydro"),VLOOKUP(J1419,Instructions!$E$3:$F$42,2,FALSE))</f>
        <v>#N/A</v>
      </c>
      <c r="M1419" s="104"/>
      <c r="N1419" s="104"/>
      <c r="O1419" s="105"/>
      <c r="P1419" s="45"/>
      <c r="Q1419" s="45"/>
      <c r="R1419" s="45">
        <f t="shared" si="480"/>
        <v>0</v>
      </c>
      <c r="S1419" s="45">
        <f t="shared" si="479"/>
        <v>0</v>
      </c>
      <c r="T1419" s="45">
        <f t="shared" si="479"/>
        <v>0</v>
      </c>
      <c r="U1419" s="45">
        <f t="shared" si="481"/>
        <v>0</v>
      </c>
      <c r="V1419" s="45">
        <f t="shared" si="482"/>
        <v>0</v>
      </c>
      <c r="W1419" s="45">
        <f t="shared" si="483"/>
        <v>0</v>
      </c>
      <c r="X1419" s="45">
        <f t="shared" si="484"/>
        <v>0</v>
      </c>
      <c r="Y1419" s="45">
        <f t="shared" si="485"/>
        <v>0</v>
      </c>
      <c r="Z1419" s="45">
        <f t="shared" si="486"/>
        <v>0</v>
      </c>
      <c r="AA1419" s="45">
        <f t="shared" si="487"/>
        <v>0</v>
      </c>
      <c r="AB1419" s="45">
        <f t="shared" si="488"/>
        <v>0</v>
      </c>
      <c r="AC1419" s="45">
        <f t="shared" si="489"/>
        <v>0</v>
      </c>
      <c r="AD1419" s="45">
        <f t="shared" si="490"/>
        <v>0</v>
      </c>
      <c r="AE1419" s="45">
        <f t="shared" si="491"/>
        <v>0</v>
      </c>
      <c r="AF1419" s="45">
        <f t="shared" si="492"/>
        <v>0</v>
      </c>
      <c r="AG1419" s="45">
        <f t="shared" si="493"/>
        <v>0</v>
      </c>
      <c r="AH1419" s="45">
        <f t="shared" si="494"/>
        <v>0</v>
      </c>
      <c r="AI1419" s="45">
        <f t="shared" si="495"/>
        <v>0</v>
      </c>
      <c r="AJ1419" s="45">
        <f t="shared" si="496"/>
        <v>0</v>
      </c>
      <c r="AK1419" s="45">
        <f t="shared" si="497"/>
        <v>0</v>
      </c>
      <c r="AL1419" s="45">
        <f t="shared" si="498"/>
        <v>0</v>
      </c>
      <c r="AM1419" s="45">
        <f t="shared" si="499"/>
        <v>0</v>
      </c>
      <c r="AN1419" s="45"/>
      <c r="AO1419" s="45"/>
      <c r="AP1419" s="45"/>
      <c r="AQ1419" s="45"/>
      <c r="AR1419" s="45"/>
      <c r="AS1419" s="45"/>
      <c r="AT1419" s="45"/>
      <c r="AU1419" s="45"/>
      <c r="AV1419" s="45"/>
      <c r="AW1419" s="45"/>
      <c r="AX1419" s="45"/>
      <c r="AY1419" s="45"/>
      <c r="AZ1419" s="45"/>
      <c r="BA1419" s="45"/>
      <c r="BB1419" s="45"/>
      <c r="BC1419" s="45"/>
      <c r="BD1419" s="45"/>
      <c r="BE1419" s="45"/>
      <c r="BF1419" s="45"/>
      <c r="BG1419" s="45"/>
      <c r="BH1419" s="45"/>
      <c r="BI1419" s="45"/>
      <c r="BJ1419" s="45"/>
      <c r="BK1419" s="45"/>
    </row>
    <row r="1420" spans="1:63">
      <c r="A1420" s="43"/>
      <c r="B1420" s="43"/>
      <c r="C1420" s="101"/>
      <c r="D1420" s="101"/>
      <c r="E1420" s="101"/>
      <c r="F1420" s="102"/>
      <c r="G1420" s="103"/>
      <c r="H1420" s="102"/>
      <c r="I1420" s="102"/>
      <c r="J1420" s="102"/>
      <c r="K1420" s="102"/>
      <c r="L1420" s="102" t="e">
        <f>IF(J1420="WAT",IF(I1420="PS","Pumped Storage","Hydro"),VLOOKUP(J1420,Instructions!$E$3:$F$42,2,FALSE))</f>
        <v>#N/A</v>
      </c>
      <c r="M1420" s="104"/>
      <c r="N1420" s="104"/>
      <c r="O1420" s="105"/>
      <c r="P1420" s="45"/>
      <c r="Q1420" s="45"/>
      <c r="R1420" s="45">
        <f t="shared" si="480"/>
        <v>0</v>
      </c>
      <c r="S1420" s="45">
        <f t="shared" si="479"/>
        <v>0</v>
      </c>
      <c r="T1420" s="45">
        <f t="shared" si="479"/>
        <v>0</v>
      </c>
      <c r="U1420" s="45">
        <f t="shared" si="481"/>
        <v>0</v>
      </c>
      <c r="V1420" s="45">
        <f t="shared" si="482"/>
        <v>0</v>
      </c>
      <c r="W1420" s="45">
        <f t="shared" si="483"/>
        <v>0</v>
      </c>
      <c r="X1420" s="45">
        <f t="shared" si="484"/>
        <v>0</v>
      </c>
      <c r="Y1420" s="45">
        <f t="shared" si="485"/>
        <v>0</v>
      </c>
      <c r="Z1420" s="45">
        <f t="shared" si="486"/>
        <v>0</v>
      </c>
      <c r="AA1420" s="45">
        <f t="shared" si="487"/>
        <v>0</v>
      </c>
      <c r="AB1420" s="45">
        <f t="shared" si="488"/>
        <v>0</v>
      </c>
      <c r="AC1420" s="45">
        <f t="shared" si="489"/>
        <v>0</v>
      </c>
      <c r="AD1420" s="45">
        <f t="shared" si="490"/>
        <v>0</v>
      </c>
      <c r="AE1420" s="45">
        <f t="shared" si="491"/>
        <v>0</v>
      </c>
      <c r="AF1420" s="45">
        <f t="shared" si="492"/>
        <v>0</v>
      </c>
      <c r="AG1420" s="45">
        <f t="shared" si="493"/>
        <v>0</v>
      </c>
      <c r="AH1420" s="45">
        <f t="shared" si="494"/>
        <v>0</v>
      </c>
      <c r="AI1420" s="45">
        <f t="shared" si="495"/>
        <v>0</v>
      </c>
      <c r="AJ1420" s="45">
        <f t="shared" si="496"/>
        <v>0</v>
      </c>
      <c r="AK1420" s="45">
        <f t="shared" si="497"/>
        <v>0</v>
      </c>
      <c r="AL1420" s="45">
        <f t="shared" si="498"/>
        <v>0</v>
      </c>
      <c r="AM1420" s="45">
        <f t="shared" si="499"/>
        <v>0</v>
      </c>
      <c r="AN1420" s="45"/>
      <c r="AO1420" s="45"/>
      <c r="AP1420" s="45"/>
      <c r="AQ1420" s="45"/>
      <c r="AR1420" s="45"/>
      <c r="AS1420" s="45"/>
      <c r="AT1420" s="45"/>
      <c r="AU1420" s="45"/>
      <c r="AV1420" s="45"/>
      <c r="AW1420" s="45"/>
      <c r="AX1420" s="45"/>
      <c r="AY1420" s="45"/>
      <c r="AZ1420" s="45"/>
      <c r="BA1420" s="45"/>
      <c r="BB1420" s="45"/>
      <c r="BC1420" s="45"/>
      <c r="BD1420" s="45"/>
      <c r="BE1420" s="45"/>
      <c r="BF1420" s="45"/>
      <c r="BG1420" s="45"/>
      <c r="BH1420" s="45"/>
      <c r="BI1420" s="45"/>
      <c r="BJ1420" s="45"/>
      <c r="BK1420" s="45"/>
    </row>
    <row r="1421" spans="1:63">
      <c r="A1421" s="43"/>
      <c r="B1421" s="43"/>
      <c r="C1421" s="101"/>
      <c r="D1421" s="101"/>
      <c r="E1421" s="101"/>
      <c r="F1421" s="102"/>
      <c r="G1421" s="103"/>
      <c r="H1421" s="102"/>
      <c r="I1421" s="102"/>
      <c r="J1421" s="102"/>
      <c r="K1421" s="102"/>
      <c r="L1421" s="102" t="e">
        <f>IF(J1421="WAT",IF(I1421="PS","Pumped Storage","Hydro"),VLOOKUP(J1421,Instructions!$E$3:$F$42,2,FALSE))</f>
        <v>#N/A</v>
      </c>
      <c r="M1421" s="104"/>
      <c r="N1421" s="104"/>
      <c r="O1421" s="105"/>
      <c r="P1421" s="45"/>
      <c r="Q1421" s="45"/>
      <c r="R1421" s="45">
        <f t="shared" si="480"/>
        <v>0</v>
      </c>
      <c r="S1421" s="45">
        <f t="shared" si="479"/>
        <v>0</v>
      </c>
      <c r="T1421" s="45">
        <f t="shared" si="479"/>
        <v>0</v>
      </c>
      <c r="U1421" s="45">
        <f t="shared" si="481"/>
        <v>0</v>
      </c>
      <c r="V1421" s="45">
        <f t="shared" si="482"/>
        <v>0</v>
      </c>
      <c r="W1421" s="45">
        <f t="shared" si="483"/>
        <v>0</v>
      </c>
      <c r="X1421" s="45">
        <f t="shared" si="484"/>
        <v>0</v>
      </c>
      <c r="Y1421" s="45">
        <f t="shared" si="485"/>
        <v>0</v>
      </c>
      <c r="Z1421" s="45">
        <f t="shared" si="486"/>
        <v>0</v>
      </c>
      <c r="AA1421" s="45">
        <f t="shared" si="487"/>
        <v>0</v>
      </c>
      <c r="AB1421" s="45">
        <f t="shared" si="488"/>
        <v>0</v>
      </c>
      <c r="AC1421" s="45">
        <f t="shared" si="489"/>
        <v>0</v>
      </c>
      <c r="AD1421" s="45">
        <f t="shared" si="490"/>
        <v>0</v>
      </c>
      <c r="AE1421" s="45">
        <f t="shared" si="491"/>
        <v>0</v>
      </c>
      <c r="AF1421" s="45">
        <f t="shared" si="492"/>
        <v>0</v>
      </c>
      <c r="AG1421" s="45">
        <f t="shared" si="493"/>
        <v>0</v>
      </c>
      <c r="AH1421" s="45">
        <f t="shared" si="494"/>
        <v>0</v>
      </c>
      <c r="AI1421" s="45">
        <f t="shared" si="495"/>
        <v>0</v>
      </c>
      <c r="AJ1421" s="45">
        <f t="shared" si="496"/>
        <v>0</v>
      </c>
      <c r="AK1421" s="45">
        <f t="shared" si="497"/>
        <v>0</v>
      </c>
      <c r="AL1421" s="45">
        <f t="shared" si="498"/>
        <v>0</v>
      </c>
      <c r="AM1421" s="45">
        <f t="shared" si="499"/>
        <v>0</v>
      </c>
      <c r="AN1421" s="45"/>
      <c r="AO1421" s="45"/>
      <c r="AP1421" s="45"/>
      <c r="AQ1421" s="45"/>
      <c r="AR1421" s="45"/>
      <c r="AS1421" s="45"/>
      <c r="AT1421" s="45"/>
      <c r="AU1421" s="45"/>
      <c r="AV1421" s="45"/>
      <c r="AW1421" s="45"/>
      <c r="AX1421" s="45"/>
      <c r="AY1421" s="45"/>
      <c r="AZ1421" s="45"/>
      <c r="BA1421" s="45"/>
      <c r="BB1421" s="45"/>
      <c r="BC1421" s="45"/>
      <c r="BD1421" s="45"/>
      <c r="BE1421" s="45"/>
      <c r="BF1421" s="45"/>
      <c r="BG1421" s="45"/>
      <c r="BH1421" s="45"/>
      <c r="BI1421" s="45"/>
      <c r="BJ1421" s="45"/>
      <c r="BK1421" s="45"/>
    </row>
    <row r="1422" spans="1:63">
      <c r="A1422" s="43"/>
      <c r="B1422" s="43"/>
      <c r="C1422" s="101"/>
      <c r="D1422" s="101"/>
      <c r="E1422" s="101"/>
      <c r="F1422" s="102"/>
      <c r="G1422" s="103"/>
      <c r="H1422" s="102"/>
      <c r="I1422" s="102"/>
      <c r="J1422" s="102"/>
      <c r="K1422" s="102"/>
      <c r="L1422" s="102" t="e">
        <f>IF(J1422="WAT",IF(I1422="PS","Pumped Storage","Hydro"),VLOOKUP(J1422,Instructions!$E$3:$F$42,2,FALSE))</f>
        <v>#N/A</v>
      </c>
      <c r="M1422" s="104"/>
      <c r="N1422" s="104"/>
      <c r="O1422" s="105"/>
      <c r="P1422" s="45"/>
      <c r="Q1422" s="45"/>
      <c r="R1422" s="45">
        <f t="shared" si="480"/>
        <v>0</v>
      </c>
      <c r="S1422" s="45">
        <f t="shared" si="479"/>
        <v>0</v>
      </c>
      <c r="T1422" s="45">
        <f t="shared" si="479"/>
        <v>0</v>
      </c>
      <c r="U1422" s="45">
        <f t="shared" si="481"/>
        <v>0</v>
      </c>
      <c r="V1422" s="45">
        <f t="shared" si="482"/>
        <v>0</v>
      </c>
      <c r="W1422" s="45">
        <f t="shared" si="483"/>
        <v>0</v>
      </c>
      <c r="X1422" s="45">
        <f t="shared" si="484"/>
        <v>0</v>
      </c>
      <c r="Y1422" s="45">
        <f t="shared" si="485"/>
        <v>0</v>
      </c>
      <c r="Z1422" s="45">
        <f t="shared" si="486"/>
        <v>0</v>
      </c>
      <c r="AA1422" s="45">
        <f t="shared" si="487"/>
        <v>0</v>
      </c>
      <c r="AB1422" s="45">
        <f t="shared" si="488"/>
        <v>0</v>
      </c>
      <c r="AC1422" s="45">
        <f t="shared" si="489"/>
        <v>0</v>
      </c>
      <c r="AD1422" s="45">
        <f t="shared" si="490"/>
        <v>0</v>
      </c>
      <c r="AE1422" s="45">
        <f t="shared" si="491"/>
        <v>0</v>
      </c>
      <c r="AF1422" s="45">
        <f t="shared" si="492"/>
        <v>0</v>
      </c>
      <c r="AG1422" s="45">
        <f t="shared" si="493"/>
        <v>0</v>
      </c>
      <c r="AH1422" s="45">
        <f t="shared" si="494"/>
        <v>0</v>
      </c>
      <c r="AI1422" s="45">
        <f t="shared" si="495"/>
        <v>0</v>
      </c>
      <c r="AJ1422" s="45">
        <f t="shared" si="496"/>
        <v>0</v>
      </c>
      <c r="AK1422" s="45">
        <f t="shared" si="497"/>
        <v>0</v>
      </c>
      <c r="AL1422" s="45">
        <f t="shared" si="498"/>
        <v>0</v>
      </c>
      <c r="AM1422" s="45">
        <f t="shared" si="499"/>
        <v>0</v>
      </c>
      <c r="AN1422" s="45"/>
      <c r="AO1422" s="45"/>
      <c r="AP1422" s="45"/>
      <c r="AQ1422" s="45"/>
      <c r="AR1422" s="45"/>
      <c r="AS1422" s="45"/>
      <c r="AT1422" s="45"/>
      <c r="AU1422" s="45"/>
      <c r="AV1422" s="45"/>
      <c r="AW1422" s="45"/>
      <c r="AX1422" s="45"/>
      <c r="AY1422" s="45"/>
      <c r="AZ1422" s="45"/>
      <c r="BA1422" s="45"/>
      <c r="BB1422" s="45"/>
      <c r="BC1422" s="45"/>
      <c r="BD1422" s="45"/>
      <c r="BE1422" s="45"/>
      <c r="BF1422" s="45"/>
      <c r="BG1422" s="45"/>
      <c r="BH1422" s="45"/>
      <c r="BI1422" s="45"/>
      <c r="BJ1422" s="45"/>
      <c r="BK1422" s="45"/>
    </row>
    <row r="1423" spans="1:63">
      <c r="A1423" s="43"/>
      <c r="B1423" s="43"/>
      <c r="C1423" s="101"/>
      <c r="D1423" s="101"/>
      <c r="E1423" s="101"/>
      <c r="F1423" s="102"/>
      <c r="G1423" s="103"/>
      <c r="H1423" s="102"/>
      <c r="I1423" s="102"/>
      <c r="J1423" s="102"/>
      <c r="K1423" s="102"/>
      <c r="L1423" s="102" t="e">
        <f>IF(J1423="WAT",IF(I1423="PS","Pumped Storage","Hydro"),VLOOKUP(J1423,Instructions!$E$3:$F$42,2,FALSE))</f>
        <v>#N/A</v>
      </c>
      <c r="M1423" s="104"/>
      <c r="N1423" s="104"/>
      <c r="O1423" s="105"/>
      <c r="P1423" s="45"/>
      <c r="Q1423" s="45"/>
      <c r="R1423" s="45">
        <f t="shared" si="480"/>
        <v>0</v>
      </c>
      <c r="S1423" s="45">
        <f t="shared" ref="S1423:T1442" si="500">R1423</f>
        <v>0</v>
      </c>
      <c r="T1423" s="45">
        <f t="shared" si="500"/>
        <v>0</v>
      </c>
      <c r="U1423" s="45">
        <f t="shared" si="481"/>
        <v>0</v>
      </c>
      <c r="V1423" s="45">
        <f t="shared" si="482"/>
        <v>0</v>
      </c>
      <c r="W1423" s="45">
        <f t="shared" si="483"/>
        <v>0</v>
      </c>
      <c r="X1423" s="45">
        <f t="shared" si="484"/>
        <v>0</v>
      </c>
      <c r="Y1423" s="45">
        <f t="shared" si="485"/>
        <v>0</v>
      </c>
      <c r="Z1423" s="45">
        <f t="shared" si="486"/>
        <v>0</v>
      </c>
      <c r="AA1423" s="45">
        <f t="shared" si="487"/>
        <v>0</v>
      </c>
      <c r="AB1423" s="45">
        <f t="shared" si="488"/>
        <v>0</v>
      </c>
      <c r="AC1423" s="45">
        <f t="shared" si="489"/>
        <v>0</v>
      </c>
      <c r="AD1423" s="45">
        <f t="shared" si="490"/>
        <v>0</v>
      </c>
      <c r="AE1423" s="45">
        <f t="shared" si="491"/>
        <v>0</v>
      </c>
      <c r="AF1423" s="45">
        <f t="shared" si="492"/>
        <v>0</v>
      </c>
      <c r="AG1423" s="45">
        <f t="shared" si="493"/>
        <v>0</v>
      </c>
      <c r="AH1423" s="45">
        <f t="shared" si="494"/>
        <v>0</v>
      </c>
      <c r="AI1423" s="45">
        <f t="shared" si="495"/>
        <v>0</v>
      </c>
      <c r="AJ1423" s="45">
        <f t="shared" si="496"/>
        <v>0</v>
      </c>
      <c r="AK1423" s="45">
        <f t="shared" si="497"/>
        <v>0</v>
      </c>
      <c r="AL1423" s="45">
        <f t="shared" si="498"/>
        <v>0</v>
      </c>
      <c r="AM1423" s="45">
        <f t="shared" si="499"/>
        <v>0</v>
      </c>
      <c r="AN1423" s="45"/>
      <c r="AO1423" s="45"/>
      <c r="AP1423" s="45"/>
      <c r="AQ1423" s="45"/>
      <c r="AR1423" s="45"/>
      <c r="AS1423" s="45"/>
      <c r="AT1423" s="45"/>
      <c r="AU1423" s="45"/>
      <c r="AV1423" s="45"/>
      <c r="AW1423" s="45"/>
      <c r="AX1423" s="45"/>
      <c r="AY1423" s="45"/>
      <c r="AZ1423" s="45"/>
      <c r="BA1423" s="45"/>
      <c r="BB1423" s="45"/>
      <c r="BC1423" s="45"/>
      <c r="BD1423" s="45"/>
      <c r="BE1423" s="45"/>
      <c r="BF1423" s="45"/>
      <c r="BG1423" s="45"/>
      <c r="BH1423" s="45"/>
      <c r="BI1423" s="45"/>
      <c r="BJ1423" s="45"/>
      <c r="BK1423" s="45"/>
    </row>
    <row r="1424" spans="1:63">
      <c r="A1424" s="43"/>
      <c r="B1424" s="43"/>
      <c r="C1424" s="101"/>
      <c r="D1424" s="101"/>
      <c r="E1424" s="101"/>
      <c r="F1424" s="102"/>
      <c r="G1424" s="103"/>
      <c r="H1424" s="102"/>
      <c r="I1424" s="102"/>
      <c r="J1424" s="102"/>
      <c r="K1424" s="102"/>
      <c r="L1424" s="102" t="e">
        <f>IF(J1424="WAT",IF(I1424="PS","Pumped Storage","Hydro"),VLOOKUP(J1424,Instructions!$E$3:$F$42,2,FALSE))</f>
        <v>#N/A</v>
      </c>
      <c r="M1424" s="104"/>
      <c r="N1424" s="104"/>
      <c r="O1424" s="105"/>
      <c r="P1424" s="45"/>
      <c r="Q1424" s="45"/>
      <c r="R1424" s="45">
        <f t="shared" si="480"/>
        <v>0</v>
      </c>
      <c r="S1424" s="45">
        <f t="shared" si="500"/>
        <v>0</v>
      </c>
      <c r="T1424" s="45">
        <f t="shared" si="500"/>
        <v>0</v>
      </c>
      <c r="U1424" s="45">
        <f t="shared" si="481"/>
        <v>0</v>
      </c>
      <c r="V1424" s="45">
        <f t="shared" si="482"/>
        <v>0</v>
      </c>
      <c r="W1424" s="45">
        <f t="shared" si="483"/>
        <v>0</v>
      </c>
      <c r="X1424" s="45">
        <f t="shared" si="484"/>
        <v>0</v>
      </c>
      <c r="Y1424" s="45">
        <f t="shared" si="485"/>
        <v>0</v>
      </c>
      <c r="Z1424" s="45">
        <f t="shared" si="486"/>
        <v>0</v>
      </c>
      <c r="AA1424" s="45">
        <f t="shared" si="487"/>
        <v>0</v>
      </c>
      <c r="AB1424" s="45">
        <f t="shared" si="488"/>
        <v>0</v>
      </c>
      <c r="AC1424" s="45">
        <f t="shared" si="489"/>
        <v>0</v>
      </c>
      <c r="AD1424" s="45">
        <f t="shared" si="490"/>
        <v>0</v>
      </c>
      <c r="AE1424" s="45">
        <f t="shared" si="491"/>
        <v>0</v>
      </c>
      <c r="AF1424" s="45">
        <f t="shared" si="492"/>
        <v>0</v>
      </c>
      <c r="AG1424" s="45">
        <f t="shared" si="493"/>
        <v>0</v>
      </c>
      <c r="AH1424" s="45">
        <f t="shared" si="494"/>
        <v>0</v>
      </c>
      <c r="AI1424" s="45">
        <f t="shared" si="495"/>
        <v>0</v>
      </c>
      <c r="AJ1424" s="45">
        <f t="shared" si="496"/>
        <v>0</v>
      </c>
      <c r="AK1424" s="45">
        <f t="shared" si="497"/>
        <v>0</v>
      </c>
      <c r="AL1424" s="45">
        <f t="shared" si="498"/>
        <v>0</v>
      </c>
      <c r="AM1424" s="45">
        <f t="shared" si="499"/>
        <v>0</v>
      </c>
      <c r="AN1424" s="45"/>
      <c r="AO1424" s="45"/>
      <c r="AP1424" s="45"/>
      <c r="AQ1424" s="45"/>
      <c r="AR1424" s="45"/>
      <c r="AS1424" s="45"/>
      <c r="AT1424" s="45"/>
      <c r="AU1424" s="45"/>
      <c r="AV1424" s="45"/>
      <c r="AW1424" s="45"/>
      <c r="AX1424" s="45"/>
      <c r="AY1424" s="45"/>
      <c r="AZ1424" s="45"/>
      <c r="BA1424" s="45"/>
      <c r="BB1424" s="45"/>
      <c r="BC1424" s="45"/>
      <c r="BD1424" s="45"/>
      <c r="BE1424" s="45"/>
      <c r="BF1424" s="45"/>
      <c r="BG1424" s="45"/>
      <c r="BH1424" s="45"/>
      <c r="BI1424" s="45"/>
      <c r="BJ1424" s="45"/>
      <c r="BK1424" s="45"/>
    </row>
    <row r="1425" spans="1:63">
      <c r="A1425" s="43"/>
      <c r="B1425" s="43"/>
      <c r="C1425" s="101"/>
      <c r="D1425" s="101"/>
      <c r="E1425" s="101"/>
      <c r="F1425" s="102"/>
      <c r="G1425" s="103"/>
      <c r="H1425" s="102"/>
      <c r="I1425" s="102"/>
      <c r="J1425" s="102"/>
      <c r="K1425" s="102"/>
      <c r="L1425" s="102" t="e">
        <f>IF(J1425="WAT",IF(I1425="PS","Pumped Storage","Hydro"),VLOOKUP(J1425,Instructions!$E$3:$F$42,2,FALSE))</f>
        <v>#N/A</v>
      </c>
      <c r="M1425" s="104"/>
      <c r="N1425" s="104"/>
      <c r="O1425" s="105"/>
      <c r="P1425" s="45"/>
      <c r="Q1425" s="45"/>
      <c r="R1425" s="45">
        <f t="shared" si="480"/>
        <v>0</v>
      </c>
      <c r="S1425" s="45">
        <f t="shared" si="500"/>
        <v>0</v>
      </c>
      <c r="T1425" s="45">
        <f t="shared" si="500"/>
        <v>0</v>
      </c>
      <c r="U1425" s="45">
        <f t="shared" si="481"/>
        <v>0</v>
      </c>
      <c r="V1425" s="45">
        <f t="shared" si="482"/>
        <v>0</v>
      </c>
      <c r="W1425" s="45">
        <f t="shared" si="483"/>
        <v>0</v>
      </c>
      <c r="X1425" s="45">
        <f t="shared" si="484"/>
        <v>0</v>
      </c>
      <c r="Y1425" s="45">
        <f t="shared" si="485"/>
        <v>0</v>
      </c>
      <c r="Z1425" s="45">
        <f t="shared" si="486"/>
        <v>0</v>
      </c>
      <c r="AA1425" s="45">
        <f t="shared" si="487"/>
        <v>0</v>
      </c>
      <c r="AB1425" s="45">
        <f t="shared" si="488"/>
        <v>0</v>
      </c>
      <c r="AC1425" s="45">
        <f t="shared" si="489"/>
        <v>0</v>
      </c>
      <c r="AD1425" s="45">
        <f t="shared" si="490"/>
        <v>0</v>
      </c>
      <c r="AE1425" s="45">
        <f t="shared" si="491"/>
        <v>0</v>
      </c>
      <c r="AF1425" s="45">
        <f t="shared" si="492"/>
        <v>0</v>
      </c>
      <c r="AG1425" s="45">
        <f t="shared" si="493"/>
        <v>0</v>
      </c>
      <c r="AH1425" s="45">
        <f t="shared" si="494"/>
        <v>0</v>
      </c>
      <c r="AI1425" s="45">
        <f t="shared" si="495"/>
        <v>0</v>
      </c>
      <c r="AJ1425" s="45">
        <f t="shared" si="496"/>
        <v>0</v>
      </c>
      <c r="AK1425" s="45">
        <f t="shared" si="497"/>
        <v>0</v>
      </c>
      <c r="AL1425" s="45">
        <f t="shared" si="498"/>
        <v>0</v>
      </c>
      <c r="AM1425" s="45">
        <f t="shared" si="499"/>
        <v>0</v>
      </c>
      <c r="AN1425" s="45"/>
      <c r="AO1425" s="45"/>
      <c r="AP1425" s="45"/>
      <c r="AQ1425" s="45"/>
      <c r="AR1425" s="45"/>
      <c r="AS1425" s="45"/>
      <c r="AT1425" s="45"/>
      <c r="AU1425" s="45"/>
      <c r="AV1425" s="45"/>
      <c r="AW1425" s="45"/>
      <c r="AX1425" s="45"/>
      <c r="AY1425" s="45"/>
      <c r="AZ1425" s="45"/>
      <c r="BA1425" s="45"/>
      <c r="BB1425" s="45"/>
      <c r="BC1425" s="45"/>
      <c r="BD1425" s="45"/>
      <c r="BE1425" s="45"/>
      <c r="BF1425" s="45"/>
      <c r="BG1425" s="45"/>
      <c r="BH1425" s="45"/>
      <c r="BI1425" s="45"/>
      <c r="BJ1425" s="45"/>
      <c r="BK1425" s="45"/>
    </row>
    <row r="1426" spans="1:63">
      <c r="A1426" s="43"/>
      <c r="B1426" s="43"/>
      <c r="C1426" s="101"/>
      <c r="D1426" s="101"/>
      <c r="E1426" s="101"/>
      <c r="F1426" s="102"/>
      <c r="G1426" s="103"/>
      <c r="H1426" s="102"/>
      <c r="I1426" s="102"/>
      <c r="J1426" s="102"/>
      <c r="K1426" s="102"/>
      <c r="L1426" s="102" t="e">
        <f>IF(J1426="WAT",IF(I1426="PS","Pumped Storage","Hydro"),VLOOKUP(J1426,Instructions!$E$3:$F$42,2,FALSE))</f>
        <v>#N/A</v>
      </c>
      <c r="M1426" s="104"/>
      <c r="N1426" s="104"/>
      <c r="O1426" s="105"/>
      <c r="P1426" s="45"/>
      <c r="Q1426" s="45"/>
      <c r="R1426" s="45">
        <f t="shared" si="480"/>
        <v>0</v>
      </c>
      <c r="S1426" s="45">
        <f t="shared" si="500"/>
        <v>0</v>
      </c>
      <c r="T1426" s="45">
        <f t="shared" si="500"/>
        <v>0</v>
      </c>
      <c r="U1426" s="45">
        <f t="shared" si="481"/>
        <v>0</v>
      </c>
      <c r="V1426" s="45">
        <f t="shared" si="482"/>
        <v>0</v>
      </c>
      <c r="W1426" s="45">
        <f t="shared" si="483"/>
        <v>0</v>
      </c>
      <c r="X1426" s="45">
        <f t="shared" si="484"/>
        <v>0</v>
      </c>
      <c r="Y1426" s="45">
        <f t="shared" si="485"/>
        <v>0</v>
      </c>
      <c r="Z1426" s="45">
        <f t="shared" si="486"/>
        <v>0</v>
      </c>
      <c r="AA1426" s="45">
        <f t="shared" si="487"/>
        <v>0</v>
      </c>
      <c r="AB1426" s="45">
        <f t="shared" si="488"/>
        <v>0</v>
      </c>
      <c r="AC1426" s="45">
        <f t="shared" si="489"/>
        <v>0</v>
      </c>
      <c r="AD1426" s="45">
        <f t="shared" si="490"/>
        <v>0</v>
      </c>
      <c r="AE1426" s="45">
        <f t="shared" si="491"/>
        <v>0</v>
      </c>
      <c r="AF1426" s="45">
        <f t="shared" si="492"/>
        <v>0</v>
      </c>
      <c r="AG1426" s="45">
        <f t="shared" si="493"/>
        <v>0</v>
      </c>
      <c r="AH1426" s="45">
        <f t="shared" si="494"/>
        <v>0</v>
      </c>
      <c r="AI1426" s="45">
        <f t="shared" si="495"/>
        <v>0</v>
      </c>
      <c r="AJ1426" s="45">
        <f t="shared" si="496"/>
        <v>0</v>
      </c>
      <c r="AK1426" s="45">
        <f t="shared" si="497"/>
        <v>0</v>
      </c>
      <c r="AL1426" s="45">
        <f t="shared" si="498"/>
        <v>0</v>
      </c>
      <c r="AM1426" s="45">
        <f t="shared" si="499"/>
        <v>0</v>
      </c>
      <c r="AN1426" s="45"/>
      <c r="AO1426" s="45"/>
      <c r="AP1426" s="45"/>
      <c r="AQ1426" s="45"/>
      <c r="AR1426" s="45"/>
      <c r="AS1426" s="45"/>
      <c r="AT1426" s="45"/>
      <c r="AU1426" s="45"/>
      <c r="AV1426" s="45"/>
      <c r="AW1426" s="45"/>
      <c r="AX1426" s="45"/>
      <c r="AY1426" s="45"/>
      <c r="AZ1426" s="45"/>
      <c r="BA1426" s="45"/>
      <c r="BB1426" s="45"/>
      <c r="BC1426" s="45"/>
      <c r="BD1426" s="45"/>
      <c r="BE1426" s="45"/>
      <c r="BF1426" s="45"/>
      <c r="BG1426" s="45"/>
      <c r="BH1426" s="45"/>
      <c r="BI1426" s="45"/>
      <c r="BJ1426" s="45"/>
      <c r="BK1426" s="45"/>
    </row>
    <row r="1427" spans="1:63">
      <c r="A1427" s="43"/>
      <c r="B1427" s="43"/>
      <c r="C1427" s="101"/>
      <c r="D1427" s="101"/>
      <c r="E1427" s="101"/>
      <c r="F1427" s="102"/>
      <c r="G1427" s="103"/>
      <c r="H1427" s="102"/>
      <c r="I1427" s="102"/>
      <c r="J1427" s="102"/>
      <c r="K1427" s="102"/>
      <c r="L1427" s="102" t="e">
        <f>IF(J1427="WAT",IF(I1427="PS","Pumped Storage","Hydro"),VLOOKUP(J1427,Instructions!$E$3:$F$42,2,FALSE))</f>
        <v>#N/A</v>
      </c>
      <c r="M1427" s="104"/>
      <c r="N1427" s="104"/>
      <c r="O1427" s="105"/>
      <c r="P1427" s="45"/>
      <c r="Q1427" s="45"/>
      <c r="R1427" s="45">
        <f t="shared" si="480"/>
        <v>0</v>
      </c>
      <c r="S1427" s="45">
        <f t="shared" si="500"/>
        <v>0</v>
      </c>
      <c r="T1427" s="45">
        <f t="shared" si="500"/>
        <v>0</v>
      </c>
      <c r="U1427" s="45">
        <f t="shared" si="481"/>
        <v>0</v>
      </c>
      <c r="V1427" s="45">
        <f t="shared" si="482"/>
        <v>0</v>
      </c>
      <c r="W1427" s="45">
        <f t="shared" si="483"/>
        <v>0</v>
      </c>
      <c r="X1427" s="45">
        <f t="shared" si="484"/>
        <v>0</v>
      </c>
      <c r="Y1427" s="45">
        <f t="shared" si="485"/>
        <v>0</v>
      </c>
      <c r="Z1427" s="45">
        <f t="shared" si="486"/>
        <v>0</v>
      </c>
      <c r="AA1427" s="45">
        <f t="shared" si="487"/>
        <v>0</v>
      </c>
      <c r="AB1427" s="45">
        <f t="shared" si="488"/>
        <v>0</v>
      </c>
      <c r="AC1427" s="45">
        <f t="shared" si="489"/>
        <v>0</v>
      </c>
      <c r="AD1427" s="45">
        <f t="shared" si="490"/>
        <v>0</v>
      </c>
      <c r="AE1427" s="45">
        <f t="shared" si="491"/>
        <v>0</v>
      </c>
      <c r="AF1427" s="45">
        <f t="shared" si="492"/>
        <v>0</v>
      </c>
      <c r="AG1427" s="45">
        <f t="shared" si="493"/>
        <v>0</v>
      </c>
      <c r="AH1427" s="45">
        <f t="shared" si="494"/>
        <v>0</v>
      </c>
      <c r="AI1427" s="45">
        <f t="shared" si="495"/>
        <v>0</v>
      </c>
      <c r="AJ1427" s="45">
        <f t="shared" si="496"/>
        <v>0</v>
      </c>
      <c r="AK1427" s="45">
        <f t="shared" si="497"/>
        <v>0</v>
      </c>
      <c r="AL1427" s="45">
        <f t="shared" si="498"/>
        <v>0</v>
      </c>
      <c r="AM1427" s="45">
        <f t="shared" si="499"/>
        <v>0</v>
      </c>
      <c r="AN1427" s="45"/>
      <c r="AO1427" s="45"/>
      <c r="AP1427" s="45"/>
      <c r="AQ1427" s="45"/>
      <c r="AR1427" s="45"/>
      <c r="AS1427" s="45"/>
      <c r="AT1427" s="45"/>
      <c r="AU1427" s="45"/>
      <c r="AV1427" s="45"/>
      <c r="AW1427" s="45"/>
      <c r="AX1427" s="45"/>
      <c r="AY1427" s="45"/>
      <c r="AZ1427" s="45"/>
      <c r="BA1427" s="45"/>
      <c r="BB1427" s="45"/>
      <c r="BC1427" s="45"/>
      <c r="BD1427" s="45"/>
      <c r="BE1427" s="45"/>
      <c r="BF1427" s="45"/>
      <c r="BG1427" s="45"/>
      <c r="BH1427" s="45"/>
      <c r="BI1427" s="45"/>
      <c r="BJ1427" s="45"/>
      <c r="BK1427" s="45"/>
    </row>
    <row r="1428" spans="1:63">
      <c r="A1428" s="43"/>
      <c r="B1428" s="43"/>
      <c r="C1428" s="101"/>
      <c r="D1428" s="101"/>
      <c r="E1428" s="101"/>
      <c r="F1428" s="102"/>
      <c r="G1428" s="103"/>
      <c r="H1428" s="102"/>
      <c r="I1428" s="102"/>
      <c r="J1428" s="102"/>
      <c r="K1428" s="102"/>
      <c r="L1428" s="102" t="e">
        <f>IF(J1428="WAT",IF(I1428="PS","Pumped Storage","Hydro"),VLOOKUP(J1428,Instructions!$E$3:$F$42,2,FALSE))</f>
        <v>#N/A</v>
      </c>
      <c r="M1428" s="104"/>
      <c r="N1428" s="104"/>
      <c r="O1428" s="105"/>
      <c r="P1428" s="45"/>
      <c r="Q1428" s="45"/>
      <c r="R1428" s="45">
        <f t="shared" si="480"/>
        <v>0</v>
      </c>
      <c r="S1428" s="45">
        <f t="shared" si="500"/>
        <v>0</v>
      </c>
      <c r="T1428" s="45">
        <f t="shared" si="500"/>
        <v>0</v>
      </c>
      <c r="U1428" s="45">
        <f t="shared" si="481"/>
        <v>0</v>
      </c>
      <c r="V1428" s="45">
        <f t="shared" si="482"/>
        <v>0</v>
      </c>
      <c r="W1428" s="45">
        <f t="shared" si="483"/>
        <v>0</v>
      </c>
      <c r="X1428" s="45">
        <f t="shared" si="484"/>
        <v>0</v>
      </c>
      <c r="Y1428" s="45">
        <f t="shared" si="485"/>
        <v>0</v>
      </c>
      <c r="Z1428" s="45">
        <f t="shared" si="486"/>
        <v>0</v>
      </c>
      <c r="AA1428" s="45">
        <f t="shared" si="487"/>
        <v>0</v>
      </c>
      <c r="AB1428" s="45">
        <f t="shared" si="488"/>
        <v>0</v>
      </c>
      <c r="AC1428" s="45">
        <f t="shared" si="489"/>
        <v>0</v>
      </c>
      <c r="AD1428" s="45">
        <f t="shared" si="490"/>
        <v>0</v>
      </c>
      <c r="AE1428" s="45">
        <f t="shared" si="491"/>
        <v>0</v>
      </c>
      <c r="AF1428" s="45">
        <f t="shared" si="492"/>
        <v>0</v>
      </c>
      <c r="AG1428" s="45">
        <f t="shared" si="493"/>
        <v>0</v>
      </c>
      <c r="AH1428" s="45">
        <f t="shared" si="494"/>
        <v>0</v>
      </c>
      <c r="AI1428" s="45">
        <f t="shared" si="495"/>
        <v>0</v>
      </c>
      <c r="AJ1428" s="45">
        <f t="shared" si="496"/>
        <v>0</v>
      </c>
      <c r="AK1428" s="45">
        <f t="shared" si="497"/>
        <v>0</v>
      </c>
      <c r="AL1428" s="45">
        <f t="shared" si="498"/>
        <v>0</v>
      </c>
      <c r="AM1428" s="45">
        <f t="shared" si="499"/>
        <v>0</v>
      </c>
      <c r="AN1428" s="45"/>
      <c r="AO1428" s="45"/>
      <c r="AP1428" s="45"/>
      <c r="AQ1428" s="45"/>
      <c r="AR1428" s="45"/>
      <c r="AS1428" s="45"/>
      <c r="AT1428" s="45"/>
      <c r="AU1428" s="45"/>
      <c r="AV1428" s="45"/>
      <c r="AW1428" s="45"/>
      <c r="AX1428" s="45"/>
      <c r="AY1428" s="45"/>
      <c r="AZ1428" s="45"/>
      <c r="BA1428" s="45"/>
      <c r="BB1428" s="45"/>
      <c r="BC1428" s="45"/>
      <c r="BD1428" s="45"/>
      <c r="BE1428" s="45"/>
      <c r="BF1428" s="45"/>
      <c r="BG1428" s="45"/>
      <c r="BH1428" s="45"/>
      <c r="BI1428" s="45"/>
      <c r="BJ1428" s="45"/>
      <c r="BK1428" s="45"/>
    </row>
    <row r="1429" spans="1:63">
      <c r="A1429" s="43"/>
      <c r="B1429" s="43"/>
      <c r="C1429" s="101"/>
      <c r="D1429" s="101"/>
      <c r="E1429" s="101"/>
      <c r="F1429" s="102"/>
      <c r="G1429" s="103"/>
      <c r="H1429" s="102"/>
      <c r="I1429" s="102"/>
      <c r="J1429" s="102"/>
      <c r="K1429" s="102"/>
      <c r="L1429" s="102" t="e">
        <f>IF(J1429="WAT",IF(I1429="PS","Pumped Storage","Hydro"),VLOOKUP(J1429,Instructions!$E$3:$F$42,2,FALSE))</f>
        <v>#N/A</v>
      </c>
      <c r="M1429" s="104"/>
      <c r="N1429" s="104"/>
      <c r="O1429" s="105"/>
      <c r="P1429" s="45"/>
      <c r="Q1429" s="45"/>
      <c r="R1429" s="45">
        <f t="shared" si="480"/>
        <v>0</v>
      </c>
      <c r="S1429" s="45">
        <f t="shared" si="500"/>
        <v>0</v>
      </c>
      <c r="T1429" s="45">
        <f t="shared" si="500"/>
        <v>0</v>
      </c>
      <c r="U1429" s="45">
        <f t="shared" si="481"/>
        <v>0</v>
      </c>
      <c r="V1429" s="45">
        <f t="shared" si="482"/>
        <v>0</v>
      </c>
      <c r="W1429" s="45">
        <f t="shared" si="483"/>
        <v>0</v>
      </c>
      <c r="X1429" s="45">
        <f t="shared" si="484"/>
        <v>0</v>
      </c>
      <c r="Y1429" s="45">
        <f t="shared" si="485"/>
        <v>0</v>
      </c>
      <c r="Z1429" s="45">
        <f t="shared" si="486"/>
        <v>0</v>
      </c>
      <c r="AA1429" s="45">
        <f t="shared" si="487"/>
        <v>0</v>
      </c>
      <c r="AB1429" s="45">
        <f t="shared" si="488"/>
        <v>0</v>
      </c>
      <c r="AC1429" s="45">
        <f t="shared" si="489"/>
        <v>0</v>
      </c>
      <c r="AD1429" s="45">
        <f t="shared" si="490"/>
        <v>0</v>
      </c>
      <c r="AE1429" s="45">
        <f t="shared" si="491"/>
        <v>0</v>
      </c>
      <c r="AF1429" s="45">
        <f t="shared" si="492"/>
        <v>0</v>
      </c>
      <c r="AG1429" s="45">
        <f t="shared" si="493"/>
        <v>0</v>
      </c>
      <c r="AH1429" s="45">
        <f t="shared" si="494"/>
        <v>0</v>
      </c>
      <c r="AI1429" s="45">
        <f t="shared" si="495"/>
        <v>0</v>
      </c>
      <c r="AJ1429" s="45">
        <f t="shared" si="496"/>
        <v>0</v>
      </c>
      <c r="AK1429" s="45">
        <f t="shared" si="497"/>
        <v>0</v>
      </c>
      <c r="AL1429" s="45">
        <f t="shared" si="498"/>
        <v>0</v>
      </c>
      <c r="AM1429" s="45">
        <f t="shared" si="499"/>
        <v>0</v>
      </c>
      <c r="AN1429" s="45"/>
      <c r="AO1429" s="45"/>
      <c r="AP1429" s="45"/>
      <c r="AQ1429" s="45"/>
      <c r="AR1429" s="45"/>
      <c r="AS1429" s="45"/>
      <c r="AT1429" s="45"/>
      <c r="AU1429" s="45"/>
      <c r="AV1429" s="45"/>
      <c r="AW1429" s="45"/>
      <c r="AX1429" s="45"/>
      <c r="AY1429" s="45"/>
      <c r="AZ1429" s="45"/>
      <c r="BA1429" s="45"/>
      <c r="BB1429" s="45"/>
      <c r="BC1429" s="45"/>
      <c r="BD1429" s="45"/>
      <c r="BE1429" s="45"/>
      <c r="BF1429" s="45"/>
      <c r="BG1429" s="45"/>
      <c r="BH1429" s="45"/>
      <c r="BI1429" s="45"/>
      <c r="BJ1429" s="45"/>
      <c r="BK1429" s="45"/>
    </row>
    <row r="1430" spans="1:63">
      <c r="A1430" s="43"/>
      <c r="B1430" s="43"/>
      <c r="C1430" s="101"/>
      <c r="D1430" s="101"/>
      <c r="E1430" s="101"/>
      <c r="F1430" s="102"/>
      <c r="G1430" s="103"/>
      <c r="H1430" s="102"/>
      <c r="I1430" s="102"/>
      <c r="J1430" s="102"/>
      <c r="K1430" s="102"/>
      <c r="L1430" s="102" t="e">
        <f>IF(J1430="WAT",IF(I1430="PS","Pumped Storage","Hydro"),VLOOKUP(J1430,Instructions!$E$3:$F$42,2,FALSE))</f>
        <v>#N/A</v>
      </c>
      <c r="M1430" s="104"/>
      <c r="N1430" s="104"/>
      <c r="O1430" s="105"/>
      <c r="P1430" s="45"/>
      <c r="Q1430" s="45"/>
      <c r="R1430" s="45">
        <f t="shared" si="480"/>
        <v>0</v>
      </c>
      <c r="S1430" s="45">
        <f t="shared" si="500"/>
        <v>0</v>
      </c>
      <c r="T1430" s="45">
        <f t="shared" si="500"/>
        <v>0</v>
      </c>
      <c r="U1430" s="45">
        <f t="shared" si="481"/>
        <v>0</v>
      </c>
      <c r="V1430" s="45">
        <f t="shared" si="482"/>
        <v>0</v>
      </c>
      <c r="W1430" s="45">
        <f t="shared" si="483"/>
        <v>0</v>
      </c>
      <c r="X1430" s="45">
        <f t="shared" si="484"/>
        <v>0</v>
      </c>
      <c r="Y1430" s="45">
        <f t="shared" si="485"/>
        <v>0</v>
      </c>
      <c r="Z1430" s="45">
        <f t="shared" si="486"/>
        <v>0</v>
      </c>
      <c r="AA1430" s="45">
        <f t="shared" si="487"/>
        <v>0</v>
      </c>
      <c r="AB1430" s="45">
        <f t="shared" si="488"/>
        <v>0</v>
      </c>
      <c r="AC1430" s="45">
        <f t="shared" si="489"/>
        <v>0</v>
      </c>
      <c r="AD1430" s="45">
        <f t="shared" si="490"/>
        <v>0</v>
      </c>
      <c r="AE1430" s="45">
        <f t="shared" si="491"/>
        <v>0</v>
      </c>
      <c r="AF1430" s="45">
        <f t="shared" si="492"/>
        <v>0</v>
      </c>
      <c r="AG1430" s="45">
        <f t="shared" si="493"/>
        <v>0</v>
      </c>
      <c r="AH1430" s="45">
        <f t="shared" si="494"/>
        <v>0</v>
      </c>
      <c r="AI1430" s="45">
        <f t="shared" si="495"/>
        <v>0</v>
      </c>
      <c r="AJ1430" s="45">
        <f t="shared" si="496"/>
        <v>0</v>
      </c>
      <c r="AK1430" s="45">
        <f t="shared" si="497"/>
        <v>0</v>
      </c>
      <c r="AL1430" s="45">
        <f t="shared" si="498"/>
        <v>0</v>
      </c>
      <c r="AM1430" s="45">
        <f t="shared" si="499"/>
        <v>0</v>
      </c>
      <c r="AN1430" s="45"/>
      <c r="AO1430" s="45"/>
      <c r="AP1430" s="45"/>
      <c r="AQ1430" s="45"/>
      <c r="AR1430" s="45"/>
      <c r="AS1430" s="45"/>
      <c r="AT1430" s="45"/>
      <c r="AU1430" s="45"/>
      <c r="AV1430" s="45"/>
      <c r="AW1430" s="45"/>
      <c r="AX1430" s="45"/>
      <c r="AY1430" s="45"/>
      <c r="AZ1430" s="45"/>
      <c r="BA1430" s="45"/>
      <c r="BB1430" s="45"/>
      <c r="BC1430" s="45"/>
      <c r="BD1430" s="45"/>
      <c r="BE1430" s="45"/>
      <c r="BF1430" s="45"/>
      <c r="BG1430" s="45"/>
      <c r="BH1430" s="45"/>
      <c r="BI1430" s="45"/>
      <c r="BJ1430" s="45"/>
      <c r="BK1430" s="45"/>
    </row>
    <row r="1431" spans="1:63">
      <c r="A1431" s="43"/>
      <c r="B1431" s="43"/>
      <c r="C1431" s="101"/>
      <c r="D1431" s="101"/>
      <c r="E1431" s="101"/>
      <c r="F1431" s="102"/>
      <c r="G1431" s="103"/>
      <c r="H1431" s="102"/>
      <c r="I1431" s="102"/>
      <c r="J1431" s="102"/>
      <c r="K1431" s="102"/>
      <c r="L1431" s="102" t="e">
        <f>IF(J1431="WAT",IF(I1431="PS","Pumped Storage","Hydro"),VLOOKUP(J1431,Instructions!$E$3:$F$42,2,FALSE))</f>
        <v>#N/A</v>
      </c>
      <c r="M1431" s="104"/>
      <c r="N1431" s="104"/>
      <c r="O1431" s="105"/>
      <c r="P1431" s="45"/>
      <c r="Q1431" s="45"/>
      <c r="R1431" s="45">
        <f t="shared" si="480"/>
        <v>0</v>
      </c>
      <c r="S1431" s="45">
        <f t="shared" si="500"/>
        <v>0</v>
      </c>
      <c r="T1431" s="45">
        <f t="shared" si="500"/>
        <v>0</v>
      </c>
      <c r="U1431" s="45">
        <f t="shared" si="481"/>
        <v>0</v>
      </c>
      <c r="V1431" s="45">
        <f t="shared" si="482"/>
        <v>0</v>
      </c>
      <c r="W1431" s="45">
        <f t="shared" si="483"/>
        <v>0</v>
      </c>
      <c r="X1431" s="45">
        <f t="shared" si="484"/>
        <v>0</v>
      </c>
      <c r="Y1431" s="45">
        <f t="shared" si="485"/>
        <v>0</v>
      </c>
      <c r="Z1431" s="45">
        <f t="shared" si="486"/>
        <v>0</v>
      </c>
      <c r="AA1431" s="45">
        <f t="shared" si="487"/>
        <v>0</v>
      </c>
      <c r="AB1431" s="45">
        <f t="shared" si="488"/>
        <v>0</v>
      </c>
      <c r="AC1431" s="45">
        <f t="shared" si="489"/>
        <v>0</v>
      </c>
      <c r="AD1431" s="45">
        <f t="shared" si="490"/>
        <v>0</v>
      </c>
      <c r="AE1431" s="45">
        <f t="shared" si="491"/>
        <v>0</v>
      </c>
      <c r="AF1431" s="45">
        <f t="shared" si="492"/>
        <v>0</v>
      </c>
      <c r="AG1431" s="45">
        <f t="shared" si="493"/>
        <v>0</v>
      </c>
      <c r="AH1431" s="45">
        <f t="shared" si="494"/>
        <v>0</v>
      </c>
      <c r="AI1431" s="45">
        <f t="shared" si="495"/>
        <v>0</v>
      </c>
      <c r="AJ1431" s="45">
        <f t="shared" si="496"/>
        <v>0</v>
      </c>
      <c r="AK1431" s="45">
        <f t="shared" si="497"/>
        <v>0</v>
      </c>
      <c r="AL1431" s="45">
        <f t="shared" si="498"/>
        <v>0</v>
      </c>
      <c r="AM1431" s="45">
        <f t="shared" si="499"/>
        <v>0</v>
      </c>
      <c r="AN1431" s="45"/>
      <c r="AO1431" s="45"/>
      <c r="AP1431" s="45"/>
      <c r="AQ1431" s="45"/>
      <c r="AR1431" s="45"/>
      <c r="AS1431" s="45"/>
      <c r="AT1431" s="45"/>
      <c r="AU1431" s="45"/>
      <c r="AV1431" s="45"/>
      <c r="AW1431" s="45"/>
      <c r="AX1431" s="45"/>
      <c r="AY1431" s="45"/>
      <c r="AZ1431" s="45"/>
      <c r="BA1431" s="45"/>
      <c r="BB1431" s="45"/>
      <c r="BC1431" s="45"/>
      <c r="BD1431" s="45"/>
      <c r="BE1431" s="45"/>
      <c r="BF1431" s="45"/>
      <c r="BG1431" s="45"/>
      <c r="BH1431" s="45"/>
      <c r="BI1431" s="45"/>
      <c r="BJ1431" s="45"/>
      <c r="BK1431" s="45"/>
    </row>
    <row r="1432" spans="1:63">
      <c r="A1432" s="43"/>
      <c r="B1432" s="43"/>
      <c r="C1432" s="101"/>
      <c r="D1432" s="101"/>
      <c r="E1432" s="101"/>
      <c r="F1432" s="102"/>
      <c r="G1432" s="103"/>
      <c r="H1432" s="102"/>
      <c r="I1432" s="102"/>
      <c r="J1432" s="102"/>
      <c r="K1432" s="102"/>
      <c r="L1432" s="102" t="e">
        <f>IF(J1432="WAT",IF(I1432="PS","Pumped Storage","Hydro"),VLOOKUP(J1432,Instructions!$E$3:$F$42,2,FALSE))</f>
        <v>#N/A</v>
      </c>
      <c r="M1432" s="104"/>
      <c r="N1432" s="104"/>
      <c r="O1432" s="105"/>
      <c r="P1432" s="45"/>
      <c r="Q1432" s="45"/>
      <c r="R1432" s="45">
        <f t="shared" si="480"/>
        <v>0</v>
      </c>
      <c r="S1432" s="45">
        <f t="shared" si="500"/>
        <v>0</v>
      </c>
      <c r="T1432" s="45">
        <f t="shared" si="500"/>
        <v>0</v>
      </c>
      <c r="U1432" s="45">
        <f t="shared" si="481"/>
        <v>0</v>
      </c>
      <c r="V1432" s="45">
        <f t="shared" si="482"/>
        <v>0</v>
      </c>
      <c r="W1432" s="45">
        <f t="shared" si="483"/>
        <v>0</v>
      </c>
      <c r="X1432" s="45">
        <f t="shared" si="484"/>
        <v>0</v>
      </c>
      <c r="Y1432" s="45">
        <f t="shared" si="485"/>
        <v>0</v>
      </c>
      <c r="Z1432" s="45">
        <f t="shared" si="486"/>
        <v>0</v>
      </c>
      <c r="AA1432" s="45">
        <f t="shared" si="487"/>
        <v>0</v>
      </c>
      <c r="AB1432" s="45">
        <f t="shared" si="488"/>
        <v>0</v>
      </c>
      <c r="AC1432" s="45">
        <f t="shared" si="489"/>
        <v>0</v>
      </c>
      <c r="AD1432" s="45">
        <f t="shared" si="490"/>
        <v>0</v>
      </c>
      <c r="AE1432" s="45">
        <f t="shared" si="491"/>
        <v>0</v>
      </c>
      <c r="AF1432" s="45">
        <f t="shared" si="492"/>
        <v>0</v>
      </c>
      <c r="AG1432" s="45">
        <f t="shared" si="493"/>
        <v>0</v>
      </c>
      <c r="AH1432" s="45">
        <f t="shared" si="494"/>
        <v>0</v>
      </c>
      <c r="AI1432" s="45">
        <f t="shared" si="495"/>
        <v>0</v>
      </c>
      <c r="AJ1432" s="45">
        <f t="shared" si="496"/>
        <v>0</v>
      </c>
      <c r="AK1432" s="45">
        <f t="shared" si="497"/>
        <v>0</v>
      </c>
      <c r="AL1432" s="45">
        <f t="shared" si="498"/>
        <v>0</v>
      </c>
      <c r="AM1432" s="45">
        <f t="shared" si="499"/>
        <v>0</v>
      </c>
      <c r="AN1432" s="45"/>
      <c r="AO1432" s="45"/>
      <c r="AP1432" s="45"/>
      <c r="AQ1432" s="45"/>
      <c r="AR1432" s="45"/>
      <c r="AS1432" s="45"/>
      <c r="AT1432" s="45"/>
      <c r="AU1432" s="45"/>
      <c r="AV1432" s="45"/>
      <c r="AW1432" s="45"/>
      <c r="AX1432" s="45"/>
      <c r="AY1432" s="45"/>
      <c r="AZ1432" s="45"/>
      <c r="BA1432" s="45"/>
      <c r="BB1432" s="45"/>
      <c r="BC1432" s="45"/>
      <c r="BD1432" s="45"/>
      <c r="BE1432" s="45"/>
      <c r="BF1432" s="45"/>
      <c r="BG1432" s="45"/>
      <c r="BH1432" s="45"/>
      <c r="BI1432" s="45"/>
      <c r="BJ1432" s="45"/>
      <c r="BK1432" s="45"/>
    </row>
    <row r="1433" spans="1:63">
      <c r="A1433" s="43"/>
      <c r="B1433" s="43"/>
      <c r="C1433" s="101"/>
      <c r="D1433" s="101"/>
      <c r="E1433" s="101"/>
      <c r="F1433" s="102"/>
      <c r="G1433" s="103"/>
      <c r="H1433" s="102"/>
      <c r="I1433" s="102"/>
      <c r="J1433" s="102"/>
      <c r="K1433" s="102"/>
      <c r="L1433" s="102" t="e">
        <f>IF(J1433="WAT",IF(I1433="PS","Pumped Storage","Hydro"),VLOOKUP(J1433,Instructions!$E$3:$F$42,2,FALSE))</f>
        <v>#N/A</v>
      </c>
      <c r="M1433" s="104"/>
      <c r="N1433" s="104"/>
      <c r="O1433" s="105"/>
      <c r="P1433" s="45"/>
      <c r="Q1433" s="45"/>
      <c r="R1433" s="45">
        <f t="shared" si="480"/>
        <v>0</v>
      </c>
      <c r="S1433" s="45">
        <f t="shared" si="500"/>
        <v>0</v>
      </c>
      <c r="T1433" s="45">
        <f t="shared" si="500"/>
        <v>0</v>
      </c>
      <c r="U1433" s="45">
        <f t="shared" si="481"/>
        <v>0</v>
      </c>
      <c r="V1433" s="45">
        <f t="shared" si="482"/>
        <v>0</v>
      </c>
      <c r="W1433" s="45">
        <f t="shared" si="483"/>
        <v>0</v>
      </c>
      <c r="X1433" s="45">
        <f t="shared" si="484"/>
        <v>0</v>
      </c>
      <c r="Y1433" s="45">
        <f t="shared" si="485"/>
        <v>0</v>
      </c>
      <c r="Z1433" s="45">
        <f t="shared" si="486"/>
        <v>0</v>
      </c>
      <c r="AA1433" s="45">
        <f t="shared" si="487"/>
        <v>0</v>
      </c>
      <c r="AB1433" s="45">
        <f t="shared" si="488"/>
        <v>0</v>
      </c>
      <c r="AC1433" s="45">
        <f t="shared" si="489"/>
        <v>0</v>
      </c>
      <c r="AD1433" s="45">
        <f t="shared" si="490"/>
        <v>0</v>
      </c>
      <c r="AE1433" s="45">
        <f t="shared" si="491"/>
        <v>0</v>
      </c>
      <c r="AF1433" s="45">
        <f t="shared" si="492"/>
        <v>0</v>
      </c>
      <c r="AG1433" s="45">
        <f t="shared" si="493"/>
        <v>0</v>
      </c>
      <c r="AH1433" s="45">
        <f t="shared" si="494"/>
        <v>0</v>
      </c>
      <c r="AI1433" s="45">
        <f t="shared" si="495"/>
        <v>0</v>
      </c>
      <c r="AJ1433" s="45">
        <f t="shared" si="496"/>
        <v>0</v>
      </c>
      <c r="AK1433" s="45">
        <f t="shared" si="497"/>
        <v>0</v>
      </c>
      <c r="AL1433" s="45">
        <f t="shared" si="498"/>
        <v>0</v>
      </c>
      <c r="AM1433" s="45">
        <f t="shared" si="499"/>
        <v>0</v>
      </c>
      <c r="AN1433" s="45"/>
      <c r="AO1433" s="45"/>
      <c r="AP1433" s="45"/>
      <c r="AQ1433" s="45"/>
      <c r="AR1433" s="45"/>
      <c r="AS1433" s="45"/>
      <c r="AT1433" s="45"/>
      <c r="AU1433" s="45"/>
      <c r="AV1433" s="45"/>
      <c r="AW1433" s="45"/>
      <c r="AX1433" s="45"/>
      <c r="AY1433" s="45"/>
      <c r="AZ1433" s="45"/>
      <c r="BA1433" s="45"/>
      <c r="BB1433" s="45"/>
      <c r="BC1433" s="45"/>
      <c r="BD1433" s="45"/>
      <c r="BE1433" s="45"/>
      <c r="BF1433" s="45"/>
      <c r="BG1433" s="45"/>
      <c r="BH1433" s="45"/>
      <c r="BI1433" s="45"/>
      <c r="BJ1433" s="45"/>
      <c r="BK1433" s="45"/>
    </row>
    <row r="1434" spans="1:63">
      <c r="A1434" s="43"/>
      <c r="B1434" s="43"/>
      <c r="C1434" s="101"/>
      <c r="D1434" s="101"/>
      <c r="E1434" s="101"/>
      <c r="F1434" s="102"/>
      <c r="G1434" s="103"/>
      <c r="H1434" s="102"/>
      <c r="I1434" s="102"/>
      <c r="J1434" s="102"/>
      <c r="K1434" s="102"/>
      <c r="L1434" s="102" t="e">
        <f>IF(J1434="WAT",IF(I1434="PS","Pumped Storage","Hydro"),VLOOKUP(J1434,Instructions!$E$3:$F$42,2,FALSE))</f>
        <v>#N/A</v>
      </c>
      <c r="M1434" s="104"/>
      <c r="N1434" s="104"/>
      <c r="O1434" s="105"/>
      <c r="P1434" s="45"/>
      <c r="Q1434" s="45"/>
      <c r="R1434" s="45">
        <f t="shared" si="480"/>
        <v>0</v>
      </c>
      <c r="S1434" s="45">
        <f t="shared" si="500"/>
        <v>0</v>
      </c>
      <c r="T1434" s="45">
        <f t="shared" si="500"/>
        <v>0</v>
      </c>
      <c r="U1434" s="45">
        <f t="shared" si="481"/>
        <v>0</v>
      </c>
      <c r="V1434" s="45">
        <f t="shared" si="482"/>
        <v>0</v>
      </c>
      <c r="W1434" s="45">
        <f t="shared" si="483"/>
        <v>0</v>
      </c>
      <c r="X1434" s="45">
        <f t="shared" si="484"/>
        <v>0</v>
      </c>
      <c r="Y1434" s="45">
        <f t="shared" si="485"/>
        <v>0</v>
      </c>
      <c r="Z1434" s="45">
        <f t="shared" si="486"/>
        <v>0</v>
      </c>
      <c r="AA1434" s="45">
        <f t="shared" si="487"/>
        <v>0</v>
      </c>
      <c r="AB1434" s="45">
        <f t="shared" si="488"/>
        <v>0</v>
      </c>
      <c r="AC1434" s="45">
        <f t="shared" si="489"/>
        <v>0</v>
      </c>
      <c r="AD1434" s="45">
        <f t="shared" si="490"/>
        <v>0</v>
      </c>
      <c r="AE1434" s="45">
        <f t="shared" si="491"/>
        <v>0</v>
      </c>
      <c r="AF1434" s="45">
        <f t="shared" si="492"/>
        <v>0</v>
      </c>
      <c r="AG1434" s="45">
        <f t="shared" si="493"/>
        <v>0</v>
      </c>
      <c r="AH1434" s="45">
        <f t="shared" si="494"/>
        <v>0</v>
      </c>
      <c r="AI1434" s="45">
        <f t="shared" si="495"/>
        <v>0</v>
      </c>
      <c r="AJ1434" s="45">
        <f t="shared" si="496"/>
        <v>0</v>
      </c>
      <c r="AK1434" s="45">
        <f t="shared" si="497"/>
        <v>0</v>
      </c>
      <c r="AL1434" s="45">
        <f t="shared" si="498"/>
        <v>0</v>
      </c>
      <c r="AM1434" s="45">
        <f t="shared" si="499"/>
        <v>0</v>
      </c>
      <c r="AN1434" s="45"/>
      <c r="AO1434" s="45"/>
      <c r="AP1434" s="45"/>
      <c r="AQ1434" s="45"/>
      <c r="AR1434" s="45"/>
      <c r="AS1434" s="45"/>
      <c r="AT1434" s="45"/>
      <c r="AU1434" s="45"/>
      <c r="AV1434" s="45"/>
      <c r="AW1434" s="45"/>
      <c r="AX1434" s="45"/>
      <c r="AY1434" s="45"/>
      <c r="AZ1434" s="45"/>
      <c r="BA1434" s="45"/>
      <c r="BB1434" s="45"/>
      <c r="BC1434" s="45"/>
      <c r="BD1434" s="45"/>
      <c r="BE1434" s="45"/>
      <c r="BF1434" s="45"/>
      <c r="BG1434" s="45"/>
      <c r="BH1434" s="45"/>
      <c r="BI1434" s="45"/>
      <c r="BJ1434" s="45"/>
      <c r="BK1434" s="45"/>
    </row>
    <row r="1435" spans="1:63">
      <c r="A1435" s="43"/>
      <c r="B1435" s="43"/>
      <c r="C1435" s="101"/>
      <c r="D1435" s="101"/>
      <c r="E1435" s="101"/>
      <c r="F1435" s="102"/>
      <c r="G1435" s="103"/>
      <c r="H1435" s="102"/>
      <c r="I1435" s="102"/>
      <c r="J1435" s="102"/>
      <c r="K1435" s="102"/>
      <c r="L1435" s="102" t="e">
        <f>IF(J1435="WAT",IF(I1435="PS","Pumped Storage","Hydro"),VLOOKUP(J1435,Instructions!$E$3:$F$42,2,FALSE))</f>
        <v>#N/A</v>
      </c>
      <c r="M1435" s="104"/>
      <c r="N1435" s="104"/>
      <c r="O1435" s="105"/>
      <c r="P1435" s="45"/>
      <c r="Q1435" s="45"/>
      <c r="R1435" s="45">
        <f t="shared" si="480"/>
        <v>0</v>
      </c>
      <c r="S1435" s="45">
        <f t="shared" si="500"/>
        <v>0</v>
      </c>
      <c r="T1435" s="45">
        <f t="shared" si="500"/>
        <v>0</v>
      </c>
      <c r="U1435" s="45">
        <f t="shared" si="481"/>
        <v>0</v>
      </c>
      <c r="V1435" s="45">
        <f t="shared" si="482"/>
        <v>0</v>
      </c>
      <c r="W1435" s="45">
        <f t="shared" si="483"/>
        <v>0</v>
      </c>
      <c r="X1435" s="45">
        <f t="shared" si="484"/>
        <v>0</v>
      </c>
      <c r="Y1435" s="45">
        <f t="shared" si="485"/>
        <v>0</v>
      </c>
      <c r="Z1435" s="45">
        <f t="shared" si="486"/>
        <v>0</v>
      </c>
      <c r="AA1435" s="45">
        <f t="shared" si="487"/>
        <v>0</v>
      </c>
      <c r="AB1435" s="45">
        <f t="shared" si="488"/>
        <v>0</v>
      </c>
      <c r="AC1435" s="45">
        <f t="shared" si="489"/>
        <v>0</v>
      </c>
      <c r="AD1435" s="45">
        <f t="shared" si="490"/>
        <v>0</v>
      </c>
      <c r="AE1435" s="45">
        <f t="shared" si="491"/>
        <v>0</v>
      </c>
      <c r="AF1435" s="45">
        <f t="shared" si="492"/>
        <v>0</v>
      </c>
      <c r="AG1435" s="45">
        <f t="shared" si="493"/>
        <v>0</v>
      </c>
      <c r="AH1435" s="45">
        <f t="shared" si="494"/>
        <v>0</v>
      </c>
      <c r="AI1435" s="45">
        <f t="shared" si="495"/>
        <v>0</v>
      </c>
      <c r="AJ1435" s="45">
        <f t="shared" si="496"/>
        <v>0</v>
      </c>
      <c r="AK1435" s="45">
        <f t="shared" si="497"/>
        <v>0</v>
      </c>
      <c r="AL1435" s="45">
        <f t="shared" si="498"/>
        <v>0</v>
      </c>
      <c r="AM1435" s="45">
        <f t="shared" si="499"/>
        <v>0</v>
      </c>
      <c r="AN1435" s="45"/>
      <c r="AO1435" s="45"/>
      <c r="AP1435" s="45"/>
      <c r="AQ1435" s="45"/>
      <c r="AR1435" s="45"/>
      <c r="AS1435" s="45"/>
      <c r="AT1435" s="45"/>
      <c r="AU1435" s="45"/>
      <c r="AV1435" s="45"/>
      <c r="AW1435" s="45"/>
      <c r="AX1435" s="45"/>
      <c r="AY1435" s="45"/>
      <c r="AZ1435" s="45"/>
      <c r="BA1435" s="45"/>
      <c r="BB1435" s="45"/>
      <c r="BC1435" s="45"/>
      <c r="BD1435" s="45"/>
      <c r="BE1435" s="45"/>
      <c r="BF1435" s="45"/>
      <c r="BG1435" s="45"/>
      <c r="BH1435" s="45"/>
      <c r="BI1435" s="45"/>
      <c r="BJ1435" s="45"/>
      <c r="BK1435" s="45"/>
    </row>
    <row r="1436" spans="1:63">
      <c r="A1436" s="43"/>
      <c r="B1436" s="43"/>
      <c r="C1436" s="101"/>
      <c r="D1436" s="101"/>
      <c r="E1436" s="101"/>
      <c r="F1436" s="102"/>
      <c r="G1436" s="103"/>
      <c r="H1436" s="102"/>
      <c r="I1436" s="102"/>
      <c r="J1436" s="102"/>
      <c r="K1436" s="102"/>
      <c r="L1436" s="102" t="e">
        <f>IF(J1436="WAT",IF(I1436="PS","Pumped Storage","Hydro"),VLOOKUP(J1436,Instructions!$E$3:$F$42,2,FALSE))</f>
        <v>#N/A</v>
      </c>
      <c r="M1436" s="104"/>
      <c r="N1436" s="104"/>
      <c r="O1436" s="105"/>
      <c r="P1436" s="45"/>
      <c r="Q1436" s="45"/>
      <c r="R1436" s="45">
        <f t="shared" si="480"/>
        <v>0</v>
      </c>
      <c r="S1436" s="45">
        <f t="shared" si="500"/>
        <v>0</v>
      </c>
      <c r="T1436" s="45">
        <f t="shared" si="500"/>
        <v>0</v>
      </c>
      <c r="U1436" s="45">
        <f t="shared" si="481"/>
        <v>0</v>
      </c>
      <c r="V1436" s="45">
        <f t="shared" si="482"/>
        <v>0</v>
      </c>
      <c r="W1436" s="45">
        <f t="shared" si="483"/>
        <v>0</v>
      </c>
      <c r="X1436" s="45">
        <f t="shared" si="484"/>
        <v>0</v>
      </c>
      <c r="Y1436" s="45">
        <f t="shared" si="485"/>
        <v>0</v>
      </c>
      <c r="Z1436" s="45">
        <f t="shared" si="486"/>
        <v>0</v>
      </c>
      <c r="AA1436" s="45">
        <f t="shared" si="487"/>
        <v>0</v>
      </c>
      <c r="AB1436" s="45">
        <f t="shared" si="488"/>
        <v>0</v>
      </c>
      <c r="AC1436" s="45">
        <f t="shared" si="489"/>
        <v>0</v>
      </c>
      <c r="AD1436" s="45">
        <f t="shared" si="490"/>
        <v>0</v>
      </c>
      <c r="AE1436" s="45">
        <f t="shared" si="491"/>
        <v>0</v>
      </c>
      <c r="AF1436" s="45">
        <f t="shared" si="492"/>
        <v>0</v>
      </c>
      <c r="AG1436" s="45">
        <f t="shared" si="493"/>
        <v>0</v>
      </c>
      <c r="AH1436" s="45">
        <f t="shared" si="494"/>
        <v>0</v>
      </c>
      <c r="AI1436" s="45">
        <f t="shared" si="495"/>
        <v>0</v>
      </c>
      <c r="AJ1436" s="45">
        <f t="shared" si="496"/>
        <v>0</v>
      </c>
      <c r="AK1436" s="45">
        <f t="shared" si="497"/>
        <v>0</v>
      </c>
      <c r="AL1436" s="45">
        <f t="shared" si="498"/>
        <v>0</v>
      </c>
      <c r="AM1436" s="45">
        <f t="shared" si="499"/>
        <v>0</v>
      </c>
      <c r="AN1436" s="45"/>
      <c r="AO1436" s="45"/>
      <c r="AP1436" s="45"/>
      <c r="AQ1436" s="45"/>
      <c r="AR1436" s="45"/>
      <c r="AS1436" s="45"/>
      <c r="AT1436" s="45"/>
      <c r="AU1436" s="45"/>
      <c r="AV1436" s="45"/>
      <c r="AW1436" s="45"/>
      <c r="AX1436" s="45"/>
      <c r="AY1436" s="45"/>
      <c r="AZ1436" s="45"/>
      <c r="BA1436" s="45"/>
      <c r="BB1436" s="45"/>
      <c r="BC1436" s="45"/>
      <c r="BD1436" s="45"/>
      <c r="BE1436" s="45"/>
      <c r="BF1436" s="45"/>
      <c r="BG1436" s="45"/>
      <c r="BH1436" s="45"/>
      <c r="BI1436" s="45"/>
      <c r="BJ1436" s="45"/>
      <c r="BK1436" s="45"/>
    </row>
    <row r="1437" spans="1:63">
      <c r="A1437" s="43"/>
      <c r="B1437" s="43"/>
      <c r="C1437" s="101"/>
      <c r="D1437" s="101"/>
      <c r="E1437" s="101"/>
      <c r="F1437" s="102"/>
      <c r="G1437" s="103"/>
      <c r="H1437" s="102"/>
      <c r="I1437" s="102"/>
      <c r="J1437" s="102"/>
      <c r="K1437" s="102"/>
      <c r="L1437" s="102" t="e">
        <f>IF(J1437="WAT",IF(I1437="PS","Pumped Storage","Hydro"),VLOOKUP(J1437,Instructions!$E$3:$F$42,2,FALSE))</f>
        <v>#N/A</v>
      </c>
      <c r="M1437" s="104"/>
      <c r="N1437" s="104"/>
      <c r="O1437" s="105"/>
      <c r="P1437" s="45"/>
      <c r="Q1437" s="45"/>
      <c r="R1437" s="45">
        <f t="shared" si="480"/>
        <v>0</v>
      </c>
      <c r="S1437" s="45">
        <f t="shared" si="500"/>
        <v>0</v>
      </c>
      <c r="T1437" s="45">
        <f t="shared" si="500"/>
        <v>0</v>
      </c>
      <c r="U1437" s="45">
        <f t="shared" si="481"/>
        <v>0</v>
      </c>
      <c r="V1437" s="45">
        <f t="shared" si="482"/>
        <v>0</v>
      </c>
      <c r="W1437" s="45">
        <f t="shared" si="483"/>
        <v>0</v>
      </c>
      <c r="X1437" s="45">
        <f t="shared" si="484"/>
        <v>0</v>
      </c>
      <c r="Y1437" s="45">
        <f t="shared" si="485"/>
        <v>0</v>
      </c>
      <c r="Z1437" s="45">
        <f t="shared" si="486"/>
        <v>0</v>
      </c>
      <c r="AA1437" s="45">
        <f t="shared" si="487"/>
        <v>0</v>
      </c>
      <c r="AB1437" s="45">
        <f t="shared" si="488"/>
        <v>0</v>
      </c>
      <c r="AC1437" s="45">
        <f t="shared" si="489"/>
        <v>0</v>
      </c>
      <c r="AD1437" s="45">
        <f t="shared" si="490"/>
        <v>0</v>
      </c>
      <c r="AE1437" s="45">
        <f t="shared" si="491"/>
        <v>0</v>
      </c>
      <c r="AF1437" s="45">
        <f t="shared" si="492"/>
        <v>0</v>
      </c>
      <c r="AG1437" s="45">
        <f t="shared" si="493"/>
        <v>0</v>
      </c>
      <c r="AH1437" s="45">
        <f t="shared" si="494"/>
        <v>0</v>
      </c>
      <c r="AI1437" s="45">
        <f t="shared" si="495"/>
        <v>0</v>
      </c>
      <c r="AJ1437" s="45">
        <f t="shared" si="496"/>
        <v>0</v>
      </c>
      <c r="AK1437" s="45">
        <f t="shared" si="497"/>
        <v>0</v>
      </c>
      <c r="AL1437" s="45">
        <f t="shared" si="498"/>
        <v>0</v>
      </c>
      <c r="AM1437" s="45">
        <f t="shared" si="499"/>
        <v>0</v>
      </c>
      <c r="AN1437" s="45"/>
      <c r="AO1437" s="45"/>
      <c r="AP1437" s="45"/>
      <c r="AQ1437" s="45"/>
      <c r="AR1437" s="45"/>
      <c r="AS1437" s="45"/>
      <c r="AT1437" s="45"/>
      <c r="AU1437" s="45"/>
      <c r="AV1437" s="45"/>
      <c r="AW1437" s="45"/>
      <c r="AX1437" s="45"/>
      <c r="AY1437" s="45"/>
      <c r="AZ1437" s="45"/>
      <c r="BA1437" s="45"/>
      <c r="BB1437" s="45"/>
      <c r="BC1437" s="45"/>
      <c r="BD1437" s="45"/>
      <c r="BE1437" s="45"/>
      <c r="BF1437" s="45"/>
      <c r="BG1437" s="45"/>
      <c r="BH1437" s="45"/>
      <c r="BI1437" s="45"/>
      <c r="BJ1437" s="45"/>
      <c r="BK1437" s="45"/>
    </row>
    <row r="1438" spans="1:63">
      <c r="A1438" s="43"/>
      <c r="B1438" s="43"/>
      <c r="C1438" s="101"/>
      <c r="D1438" s="101"/>
      <c r="E1438" s="101"/>
      <c r="F1438" s="102"/>
      <c r="G1438" s="103"/>
      <c r="H1438" s="102"/>
      <c r="I1438" s="102"/>
      <c r="J1438" s="102"/>
      <c r="K1438" s="102"/>
      <c r="L1438" s="102" t="e">
        <f>IF(J1438="WAT",IF(I1438="PS","Pumped Storage","Hydro"),VLOOKUP(J1438,Instructions!$E$3:$F$42,2,FALSE))</f>
        <v>#N/A</v>
      </c>
      <c r="M1438" s="104"/>
      <c r="N1438" s="104"/>
      <c r="O1438" s="105"/>
      <c r="P1438" s="45"/>
      <c r="Q1438" s="45"/>
      <c r="R1438" s="45">
        <f t="shared" si="480"/>
        <v>0</v>
      </c>
      <c r="S1438" s="45">
        <f t="shared" si="500"/>
        <v>0</v>
      </c>
      <c r="T1438" s="45">
        <f t="shared" si="500"/>
        <v>0</v>
      </c>
      <c r="U1438" s="45">
        <f t="shared" si="481"/>
        <v>0</v>
      </c>
      <c r="V1438" s="45">
        <f t="shared" si="482"/>
        <v>0</v>
      </c>
      <c r="W1438" s="45">
        <f t="shared" si="483"/>
        <v>0</v>
      </c>
      <c r="X1438" s="45">
        <f t="shared" si="484"/>
        <v>0</v>
      </c>
      <c r="Y1438" s="45">
        <f t="shared" si="485"/>
        <v>0</v>
      </c>
      <c r="Z1438" s="45">
        <f t="shared" si="486"/>
        <v>0</v>
      </c>
      <c r="AA1438" s="45">
        <f t="shared" si="487"/>
        <v>0</v>
      </c>
      <c r="AB1438" s="45">
        <f t="shared" si="488"/>
        <v>0</v>
      </c>
      <c r="AC1438" s="45">
        <f t="shared" si="489"/>
        <v>0</v>
      </c>
      <c r="AD1438" s="45">
        <f t="shared" si="490"/>
        <v>0</v>
      </c>
      <c r="AE1438" s="45">
        <f t="shared" si="491"/>
        <v>0</v>
      </c>
      <c r="AF1438" s="45">
        <f t="shared" si="492"/>
        <v>0</v>
      </c>
      <c r="AG1438" s="45">
        <f t="shared" si="493"/>
        <v>0</v>
      </c>
      <c r="AH1438" s="45">
        <f t="shared" si="494"/>
        <v>0</v>
      </c>
      <c r="AI1438" s="45">
        <f t="shared" si="495"/>
        <v>0</v>
      </c>
      <c r="AJ1438" s="45">
        <f t="shared" si="496"/>
        <v>0</v>
      </c>
      <c r="AK1438" s="45">
        <f t="shared" si="497"/>
        <v>0</v>
      </c>
      <c r="AL1438" s="45">
        <f t="shared" si="498"/>
        <v>0</v>
      </c>
      <c r="AM1438" s="45">
        <f t="shared" si="499"/>
        <v>0</v>
      </c>
      <c r="AN1438" s="45"/>
      <c r="AO1438" s="45"/>
      <c r="AP1438" s="45"/>
      <c r="AQ1438" s="45"/>
      <c r="AR1438" s="45"/>
      <c r="AS1438" s="45"/>
      <c r="AT1438" s="45"/>
      <c r="AU1438" s="45"/>
      <c r="AV1438" s="45"/>
      <c r="AW1438" s="45"/>
      <c r="AX1438" s="45"/>
      <c r="AY1438" s="45"/>
      <c r="AZ1438" s="45"/>
      <c r="BA1438" s="45"/>
      <c r="BB1438" s="45"/>
      <c r="BC1438" s="45"/>
      <c r="BD1438" s="45"/>
      <c r="BE1438" s="45"/>
      <c r="BF1438" s="45"/>
      <c r="BG1438" s="45"/>
      <c r="BH1438" s="45"/>
      <c r="BI1438" s="45"/>
      <c r="BJ1438" s="45"/>
      <c r="BK1438" s="45"/>
    </row>
    <row r="1439" spans="1:63">
      <c r="A1439" s="43"/>
      <c r="B1439" s="43"/>
      <c r="C1439" s="101"/>
      <c r="D1439" s="101"/>
      <c r="E1439" s="101"/>
      <c r="F1439" s="102"/>
      <c r="G1439" s="103"/>
      <c r="H1439" s="102"/>
      <c r="I1439" s="102"/>
      <c r="J1439" s="102"/>
      <c r="K1439" s="102"/>
      <c r="L1439" s="102" t="e">
        <f>IF(J1439="WAT",IF(I1439="PS","Pumped Storage","Hydro"),VLOOKUP(J1439,Instructions!$E$3:$F$42,2,FALSE))</f>
        <v>#N/A</v>
      </c>
      <c r="M1439" s="104"/>
      <c r="N1439" s="104"/>
      <c r="O1439" s="105"/>
      <c r="P1439" s="45"/>
      <c r="Q1439" s="45"/>
      <c r="R1439" s="45">
        <f t="shared" si="480"/>
        <v>0</v>
      </c>
      <c r="S1439" s="45">
        <f t="shared" si="500"/>
        <v>0</v>
      </c>
      <c r="T1439" s="45">
        <f t="shared" si="500"/>
        <v>0</v>
      </c>
      <c r="U1439" s="45">
        <f t="shared" si="481"/>
        <v>0</v>
      </c>
      <c r="V1439" s="45">
        <f t="shared" si="482"/>
        <v>0</v>
      </c>
      <c r="W1439" s="45">
        <f t="shared" si="483"/>
        <v>0</v>
      </c>
      <c r="X1439" s="45">
        <f t="shared" si="484"/>
        <v>0</v>
      </c>
      <c r="Y1439" s="45">
        <f t="shared" si="485"/>
        <v>0</v>
      </c>
      <c r="Z1439" s="45">
        <f t="shared" si="486"/>
        <v>0</v>
      </c>
      <c r="AA1439" s="45">
        <f t="shared" si="487"/>
        <v>0</v>
      </c>
      <c r="AB1439" s="45">
        <f t="shared" si="488"/>
        <v>0</v>
      </c>
      <c r="AC1439" s="45">
        <f t="shared" si="489"/>
        <v>0</v>
      </c>
      <c r="AD1439" s="45">
        <f t="shared" si="490"/>
        <v>0</v>
      </c>
      <c r="AE1439" s="45">
        <f t="shared" si="491"/>
        <v>0</v>
      </c>
      <c r="AF1439" s="45">
        <f t="shared" si="492"/>
        <v>0</v>
      </c>
      <c r="AG1439" s="45">
        <f t="shared" si="493"/>
        <v>0</v>
      </c>
      <c r="AH1439" s="45">
        <f t="shared" si="494"/>
        <v>0</v>
      </c>
      <c r="AI1439" s="45">
        <f t="shared" si="495"/>
        <v>0</v>
      </c>
      <c r="AJ1439" s="45">
        <f t="shared" si="496"/>
        <v>0</v>
      </c>
      <c r="AK1439" s="45">
        <f t="shared" si="497"/>
        <v>0</v>
      </c>
      <c r="AL1439" s="45">
        <f t="shared" si="498"/>
        <v>0</v>
      </c>
      <c r="AM1439" s="45">
        <f t="shared" si="499"/>
        <v>0</v>
      </c>
      <c r="AN1439" s="45"/>
      <c r="AO1439" s="45"/>
      <c r="AP1439" s="45"/>
      <c r="AQ1439" s="45"/>
      <c r="AR1439" s="45"/>
      <c r="AS1439" s="45"/>
      <c r="AT1439" s="45"/>
      <c r="AU1439" s="45"/>
      <c r="AV1439" s="45"/>
      <c r="AW1439" s="45"/>
      <c r="AX1439" s="45"/>
      <c r="AY1439" s="45"/>
      <c r="AZ1439" s="45"/>
      <c r="BA1439" s="45"/>
      <c r="BB1439" s="45"/>
      <c r="BC1439" s="45"/>
      <c r="BD1439" s="45"/>
      <c r="BE1439" s="45"/>
      <c r="BF1439" s="45"/>
      <c r="BG1439" s="45"/>
      <c r="BH1439" s="45"/>
      <c r="BI1439" s="45"/>
      <c r="BJ1439" s="45"/>
      <c r="BK1439" s="45"/>
    </row>
    <row r="1440" spans="1:63">
      <c r="A1440" s="43"/>
      <c r="B1440" s="43"/>
      <c r="C1440" s="101"/>
      <c r="D1440" s="101"/>
      <c r="E1440" s="101"/>
      <c r="F1440" s="102"/>
      <c r="G1440" s="103"/>
      <c r="H1440" s="102"/>
      <c r="I1440" s="102"/>
      <c r="J1440" s="102"/>
      <c r="K1440" s="102"/>
      <c r="L1440" s="102" t="e">
        <f>IF(J1440="WAT",IF(I1440="PS","Pumped Storage","Hydro"),VLOOKUP(J1440,Instructions!$E$3:$F$42,2,FALSE))</f>
        <v>#N/A</v>
      </c>
      <c r="M1440" s="104"/>
      <c r="N1440" s="104"/>
      <c r="O1440" s="105"/>
      <c r="P1440" s="45"/>
      <c r="Q1440" s="45"/>
      <c r="R1440" s="45">
        <f t="shared" si="480"/>
        <v>0</v>
      </c>
      <c r="S1440" s="45">
        <f t="shared" si="500"/>
        <v>0</v>
      </c>
      <c r="T1440" s="45">
        <f t="shared" si="500"/>
        <v>0</v>
      </c>
      <c r="U1440" s="45">
        <f t="shared" si="481"/>
        <v>0</v>
      </c>
      <c r="V1440" s="45">
        <f t="shared" si="482"/>
        <v>0</v>
      </c>
      <c r="W1440" s="45">
        <f t="shared" si="483"/>
        <v>0</v>
      </c>
      <c r="X1440" s="45">
        <f t="shared" si="484"/>
        <v>0</v>
      </c>
      <c r="Y1440" s="45">
        <f t="shared" si="485"/>
        <v>0</v>
      </c>
      <c r="Z1440" s="45">
        <f t="shared" si="486"/>
        <v>0</v>
      </c>
      <c r="AA1440" s="45">
        <f t="shared" si="487"/>
        <v>0</v>
      </c>
      <c r="AB1440" s="45">
        <f t="shared" si="488"/>
        <v>0</v>
      </c>
      <c r="AC1440" s="45">
        <f t="shared" si="489"/>
        <v>0</v>
      </c>
      <c r="AD1440" s="45">
        <f t="shared" si="490"/>
        <v>0</v>
      </c>
      <c r="AE1440" s="45">
        <f t="shared" si="491"/>
        <v>0</v>
      </c>
      <c r="AF1440" s="45">
        <f t="shared" si="492"/>
        <v>0</v>
      </c>
      <c r="AG1440" s="45">
        <f t="shared" si="493"/>
        <v>0</v>
      </c>
      <c r="AH1440" s="45">
        <f t="shared" si="494"/>
        <v>0</v>
      </c>
      <c r="AI1440" s="45">
        <f t="shared" si="495"/>
        <v>0</v>
      </c>
      <c r="AJ1440" s="45">
        <f t="shared" si="496"/>
        <v>0</v>
      </c>
      <c r="AK1440" s="45">
        <f t="shared" si="497"/>
        <v>0</v>
      </c>
      <c r="AL1440" s="45">
        <f t="shared" si="498"/>
        <v>0</v>
      </c>
      <c r="AM1440" s="45">
        <f t="shared" si="499"/>
        <v>0</v>
      </c>
      <c r="AN1440" s="45"/>
      <c r="AO1440" s="45"/>
      <c r="AP1440" s="45"/>
      <c r="AQ1440" s="45"/>
      <c r="AR1440" s="45"/>
      <c r="AS1440" s="45"/>
      <c r="AT1440" s="45"/>
      <c r="AU1440" s="45"/>
      <c r="AV1440" s="45"/>
      <c r="AW1440" s="45"/>
      <c r="AX1440" s="45"/>
      <c r="AY1440" s="45"/>
      <c r="AZ1440" s="45"/>
      <c r="BA1440" s="45"/>
      <c r="BB1440" s="45"/>
      <c r="BC1440" s="45"/>
      <c r="BD1440" s="45"/>
      <c r="BE1440" s="45"/>
      <c r="BF1440" s="45"/>
      <c r="BG1440" s="45"/>
      <c r="BH1440" s="45"/>
      <c r="BI1440" s="45"/>
      <c r="BJ1440" s="45"/>
      <c r="BK1440" s="45"/>
    </row>
    <row r="1441" spans="1:63">
      <c r="A1441" s="43"/>
      <c r="B1441" s="43"/>
      <c r="C1441" s="101"/>
      <c r="D1441" s="101"/>
      <c r="E1441" s="101"/>
      <c r="F1441" s="102"/>
      <c r="G1441" s="103"/>
      <c r="H1441" s="102"/>
      <c r="I1441" s="102"/>
      <c r="J1441" s="102"/>
      <c r="K1441" s="102"/>
      <c r="L1441" s="102" t="e">
        <f>IF(J1441="WAT",IF(I1441="PS","Pumped Storage","Hydro"),VLOOKUP(J1441,Instructions!$E$3:$F$42,2,FALSE))</f>
        <v>#N/A</v>
      </c>
      <c r="M1441" s="104"/>
      <c r="N1441" s="104"/>
      <c r="O1441" s="105"/>
      <c r="P1441" s="45"/>
      <c r="Q1441" s="45"/>
      <c r="R1441" s="45">
        <f t="shared" si="480"/>
        <v>0</v>
      </c>
      <c r="S1441" s="45">
        <f t="shared" si="500"/>
        <v>0</v>
      </c>
      <c r="T1441" s="45">
        <f t="shared" si="500"/>
        <v>0</v>
      </c>
      <c r="U1441" s="45">
        <f t="shared" si="481"/>
        <v>0</v>
      </c>
      <c r="V1441" s="45">
        <f t="shared" si="482"/>
        <v>0</v>
      </c>
      <c r="W1441" s="45">
        <f t="shared" si="483"/>
        <v>0</v>
      </c>
      <c r="X1441" s="45">
        <f t="shared" si="484"/>
        <v>0</v>
      </c>
      <c r="Y1441" s="45">
        <f t="shared" si="485"/>
        <v>0</v>
      </c>
      <c r="Z1441" s="45">
        <f t="shared" si="486"/>
        <v>0</v>
      </c>
      <c r="AA1441" s="45">
        <f t="shared" si="487"/>
        <v>0</v>
      </c>
      <c r="AB1441" s="45">
        <f t="shared" si="488"/>
        <v>0</v>
      </c>
      <c r="AC1441" s="45">
        <f t="shared" si="489"/>
        <v>0</v>
      </c>
      <c r="AD1441" s="45">
        <f t="shared" si="490"/>
        <v>0</v>
      </c>
      <c r="AE1441" s="45">
        <f t="shared" si="491"/>
        <v>0</v>
      </c>
      <c r="AF1441" s="45">
        <f t="shared" si="492"/>
        <v>0</v>
      </c>
      <c r="AG1441" s="45">
        <f t="shared" si="493"/>
        <v>0</v>
      </c>
      <c r="AH1441" s="45">
        <f t="shared" si="494"/>
        <v>0</v>
      </c>
      <c r="AI1441" s="45">
        <f t="shared" si="495"/>
        <v>0</v>
      </c>
      <c r="AJ1441" s="45">
        <f t="shared" si="496"/>
        <v>0</v>
      </c>
      <c r="AK1441" s="45">
        <f t="shared" si="497"/>
        <v>0</v>
      </c>
      <c r="AL1441" s="45">
        <f t="shared" si="498"/>
        <v>0</v>
      </c>
      <c r="AM1441" s="45">
        <f t="shared" si="499"/>
        <v>0</v>
      </c>
      <c r="AN1441" s="45"/>
      <c r="AO1441" s="45"/>
      <c r="AP1441" s="45"/>
      <c r="AQ1441" s="45"/>
      <c r="AR1441" s="45"/>
      <c r="AS1441" s="45"/>
      <c r="AT1441" s="45"/>
      <c r="AU1441" s="45"/>
      <c r="AV1441" s="45"/>
      <c r="AW1441" s="45"/>
      <c r="AX1441" s="45"/>
      <c r="AY1441" s="45"/>
      <c r="AZ1441" s="45"/>
      <c r="BA1441" s="45"/>
      <c r="BB1441" s="45"/>
      <c r="BC1441" s="45"/>
      <c r="BD1441" s="45"/>
      <c r="BE1441" s="45"/>
      <c r="BF1441" s="45"/>
      <c r="BG1441" s="45"/>
      <c r="BH1441" s="45"/>
      <c r="BI1441" s="45"/>
      <c r="BJ1441" s="45"/>
      <c r="BK1441" s="45"/>
    </row>
    <row r="1442" spans="1:63">
      <c r="A1442" s="43"/>
      <c r="B1442" s="43"/>
      <c r="C1442" s="101"/>
      <c r="D1442" s="101"/>
      <c r="E1442" s="101"/>
      <c r="F1442" s="102"/>
      <c r="G1442" s="103"/>
      <c r="H1442" s="102"/>
      <c r="I1442" s="102"/>
      <c r="J1442" s="102"/>
      <c r="K1442" s="102"/>
      <c r="L1442" s="102" t="e">
        <f>IF(J1442="WAT",IF(I1442="PS","Pumped Storage","Hydro"),VLOOKUP(J1442,Instructions!$E$3:$F$42,2,FALSE))</f>
        <v>#N/A</v>
      </c>
      <c r="M1442" s="104"/>
      <c r="N1442" s="104"/>
      <c r="O1442" s="105"/>
      <c r="P1442" s="45"/>
      <c r="Q1442" s="45"/>
      <c r="R1442" s="45">
        <f t="shared" si="480"/>
        <v>0</v>
      </c>
      <c r="S1442" s="45">
        <f t="shared" si="500"/>
        <v>0</v>
      </c>
      <c r="T1442" s="45">
        <f t="shared" si="500"/>
        <v>0</v>
      </c>
      <c r="U1442" s="45">
        <f t="shared" si="481"/>
        <v>0</v>
      </c>
      <c r="V1442" s="45">
        <f t="shared" si="482"/>
        <v>0</v>
      </c>
      <c r="W1442" s="45">
        <f t="shared" si="483"/>
        <v>0</v>
      </c>
      <c r="X1442" s="45">
        <f t="shared" si="484"/>
        <v>0</v>
      </c>
      <c r="Y1442" s="45">
        <f t="shared" si="485"/>
        <v>0</v>
      </c>
      <c r="Z1442" s="45">
        <f t="shared" si="486"/>
        <v>0</v>
      </c>
      <c r="AA1442" s="45">
        <f t="shared" si="487"/>
        <v>0</v>
      </c>
      <c r="AB1442" s="45">
        <f t="shared" si="488"/>
        <v>0</v>
      </c>
      <c r="AC1442" s="45">
        <f t="shared" si="489"/>
        <v>0</v>
      </c>
      <c r="AD1442" s="45">
        <f t="shared" si="490"/>
        <v>0</v>
      </c>
      <c r="AE1442" s="45">
        <f t="shared" si="491"/>
        <v>0</v>
      </c>
      <c r="AF1442" s="45">
        <f t="shared" si="492"/>
        <v>0</v>
      </c>
      <c r="AG1442" s="45">
        <f t="shared" si="493"/>
        <v>0</v>
      </c>
      <c r="AH1442" s="45">
        <f t="shared" si="494"/>
        <v>0</v>
      </c>
      <c r="AI1442" s="45">
        <f t="shared" si="495"/>
        <v>0</v>
      </c>
      <c r="AJ1442" s="45">
        <f t="shared" si="496"/>
        <v>0</v>
      </c>
      <c r="AK1442" s="45">
        <f t="shared" si="497"/>
        <v>0</v>
      </c>
      <c r="AL1442" s="45">
        <f t="shared" si="498"/>
        <v>0</v>
      </c>
      <c r="AM1442" s="45">
        <f t="shared" si="499"/>
        <v>0</v>
      </c>
      <c r="AN1442" s="45"/>
      <c r="AO1442" s="45"/>
      <c r="AP1442" s="45"/>
      <c r="AQ1442" s="45"/>
      <c r="AR1442" s="45"/>
      <c r="AS1442" s="45"/>
      <c r="AT1442" s="45"/>
      <c r="AU1442" s="45"/>
      <c r="AV1442" s="45"/>
      <c r="AW1442" s="45"/>
      <c r="AX1442" s="45"/>
      <c r="AY1442" s="45"/>
      <c r="AZ1442" s="45"/>
      <c r="BA1442" s="45"/>
      <c r="BB1442" s="45"/>
      <c r="BC1442" s="45"/>
      <c r="BD1442" s="45"/>
      <c r="BE1442" s="45"/>
      <c r="BF1442" s="45"/>
      <c r="BG1442" s="45"/>
      <c r="BH1442" s="45"/>
      <c r="BI1442" s="45"/>
      <c r="BJ1442" s="45"/>
      <c r="BK1442" s="45"/>
    </row>
    <row r="1443" spans="1:63">
      <c r="A1443" s="43"/>
      <c r="B1443" s="43"/>
      <c r="C1443" s="101"/>
      <c r="D1443" s="101"/>
      <c r="E1443" s="101"/>
      <c r="F1443" s="102"/>
      <c r="G1443" s="103"/>
      <c r="H1443" s="102"/>
      <c r="I1443" s="102"/>
      <c r="J1443" s="102"/>
      <c r="K1443" s="102"/>
      <c r="L1443" s="102" t="e">
        <f>IF(J1443="WAT",IF(I1443="PS","Pumped Storage","Hydro"),VLOOKUP(J1443,Instructions!$E$3:$F$42,2,FALSE))</f>
        <v>#N/A</v>
      </c>
      <c r="M1443" s="104"/>
      <c r="N1443" s="104"/>
      <c r="O1443" s="105"/>
      <c r="P1443" s="45"/>
      <c r="Q1443" s="45"/>
      <c r="R1443" s="45">
        <f t="shared" si="480"/>
        <v>0</v>
      </c>
      <c r="S1443" s="45">
        <f t="shared" ref="S1443:T1462" si="501">R1443</f>
        <v>0</v>
      </c>
      <c r="T1443" s="45">
        <f t="shared" si="501"/>
        <v>0</v>
      </c>
      <c r="U1443" s="45">
        <f t="shared" si="481"/>
        <v>0</v>
      </c>
      <c r="V1443" s="45">
        <f t="shared" si="482"/>
        <v>0</v>
      </c>
      <c r="W1443" s="45">
        <f t="shared" si="483"/>
        <v>0</v>
      </c>
      <c r="X1443" s="45">
        <f t="shared" si="484"/>
        <v>0</v>
      </c>
      <c r="Y1443" s="45">
        <f t="shared" si="485"/>
        <v>0</v>
      </c>
      <c r="Z1443" s="45">
        <f t="shared" si="486"/>
        <v>0</v>
      </c>
      <c r="AA1443" s="45">
        <f t="shared" si="487"/>
        <v>0</v>
      </c>
      <c r="AB1443" s="45">
        <f t="shared" si="488"/>
        <v>0</v>
      </c>
      <c r="AC1443" s="45">
        <f t="shared" si="489"/>
        <v>0</v>
      </c>
      <c r="AD1443" s="45">
        <f t="shared" si="490"/>
        <v>0</v>
      </c>
      <c r="AE1443" s="45">
        <f t="shared" si="491"/>
        <v>0</v>
      </c>
      <c r="AF1443" s="45">
        <f t="shared" si="492"/>
        <v>0</v>
      </c>
      <c r="AG1443" s="45">
        <f t="shared" si="493"/>
        <v>0</v>
      </c>
      <c r="AH1443" s="45">
        <f t="shared" si="494"/>
        <v>0</v>
      </c>
      <c r="AI1443" s="45">
        <f t="shared" si="495"/>
        <v>0</v>
      </c>
      <c r="AJ1443" s="45">
        <f t="shared" si="496"/>
        <v>0</v>
      </c>
      <c r="AK1443" s="45">
        <f t="shared" si="497"/>
        <v>0</v>
      </c>
      <c r="AL1443" s="45">
        <f t="shared" si="498"/>
        <v>0</v>
      </c>
      <c r="AM1443" s="45">
        <f t="shared" si="499"/>
        <v>0</v>
      </c>
      <c r="AN1443" s="45"/>
      <c r="AO1443" s="45"/>
      <c r="AP1443" s="45"/>
      <c r="AQ1443" s="45"/>
      <c r="AR1443" s="45"/>
      <c r="AS1443" s="45"/>
      <c r="AT1443" s="45"/>
      <c r="AU1443" s="45"/>
      <c r="AV1443" s="45"/>
      <c r="AW1443" s="45"/>
      <c r="AX1443" s="45"/>
      <c r="AY1443" s="45"/>
      <c r="AZ1443" s="45"/>
      <c r="BA1443" s="45"/>
      <c r="BB1443" s="45"/>
      <c r="BC1443" s="45"/>
      <c r="BD1443" s="45"/>
      <c r="BE1443" s="45"/>
      <c r="BF1443" s="45"/>
      <c r="BG1443" s="45"/>
      <c r="BH1443" s="45"/>
      <c r="BI1443" s="45"/>
      <c r="BJ1443" s="45"/>
      <c r="BK1443" s="45"/>
    </row>
    <row r="1444" spans="1:63">
      <c r="A1444" s="43"/>
      <c r="B1444" s="43"/>
      <c r="C1444" s="101"/>
      <c r="D1444" s="101"/>
      <c r="E1444" s="101"/>
      <c r="F1444" s="102"/>
      <c r="G1444" s="103"/>
      <c r="H1444" s="102"/>
      <c r="I1444" s="102"/>
      <c r="J1444" s="102"/>
      <c r="K1444" s="102"/>
      <c r="L1444" s="102" t="e">
        <f>IF(J1444="WAT",IF(I1444="PS","Pumped Storage","Hydro"),VLOOKUP(J1444,Instructions!$E$3:$F$42,2,FALSE))</f>
        <v>#N/A</v>
      </c>
      <c r="M1444" s="104"/>
      <c r="N1444" s="104"/>
      <c r="O1444" s="105"/>
      <c r="P1444" s="45"/>
      <c r="Q1444" s="45"/>
      <c r="R1444" s="45">
        <f t="shared" si="480"/>
        <v>0</v>
      </c>
      <c r="S1444" s="45">
        <f t="shared" si="501"/>
        <v>0</v>
      </c>
      <c r="T1444" s="45">
        <f t="shared" si="501"/>
        <v>0</v>
      </c>
      <c r="U1444" s="45">
        <f t="shared" si="481"/>
        <v>0</v>
      </c>
      <c r="V1444" s="45">
        <f t="shared" si="482"/>
        <v>0</v>
      </c>
      <c r="W1444" s="45">
        <f t="shared" si="483"/>
        <v>0</v>
      </c>
      <c r="X1444" s="45">
        <f t="shared" si="484"/>
        <v>0</v>
      </c>
      <c r="Y1444" s="45">
        <f t="shared" si="485"/>
        <v>0</v>
      </c>
      <c r="Z1444" s="45">
        <f t="shared" si="486"/>
        <v>0</v>
      </c>
      <c r="AA1444" s="45">
        <f t="shared" si="487"/>
        <v>0</v>
      </c>
      <c r="AB1444" s="45">
        <f t="shared" si="488"/>
        <v>0</v>
      </c>
      <c r="AC1444" s="45">
        <f t="shared" si="489"/>
        <v>0</v>
      </c>
      <c r="AD1444" s="45">
        <f t="shared" si="490"/>
        <v>0</v>
      </c>
      <c r="AE1444" s="45">
        <f t="shared" si="491"/>
        <v>0</v>
      </c>
      <c r="AF1444" s="45">
        <f t="shared" si="492"/>
        <v>0</v>
      </c>
      <c r="AG1444" s="45">
        <f t="shared" si="493"/>
        <v>0</v>
      </c>
      <c r="AH1444" s="45">
        <f t="shared" si="494"/>
        <v>0</v>
      </c>
      <c r="AI1444" s="45">
        <f t="shared" si="495"/>
        <v>0</v>
      </c>
      <c r="AJ1444" s="45">
        <f t="shared" si="496"/>
        <v>0</v>
      </c>
      <c r="AK1444" s="45">
        <f t="shared" si="497"/>
        <v>0</v>
      </c>
      <c r="AL1444" s="45">
        <f t="shared" si="498"/>
        <v>0</v>
      </c>
      <c r="AM1444" s="45">
        <f t="shared" si="499"/>
        <v>0</v>
      </c>
      <c r="AN1444" s="45"/>
      <c r="AO1444" s="45"/>
      <c r="AP1444" s="45"/>
      <c r="AQ1444" s="45"/>
      <c r="AR1444" s="45"/>
      <c r="AS1444" s="45"/>
      <c r="AT1444" s="45"/>
      <c r="AU1444" s="45"/>
      <c r="AV1444" s="45"/>
      <c r="AW1444" s="45"/>
      <c r="AX1444" s="45"/>
      <c r="AY1444" s="45"/>
      <c r="AZ1444" s="45"/>
      <c r="BA1444" s="45"/>
      <c r="BB1444" s="45"/>
      <c r="BC1444" s="45"/>
      <c r="BD1444" s="45"/>
      <c r="BE1444" s="45"/>
      <c r="BF1444" s="45"/>
      <c r="BG1444" s="45"/>
      <c r="BH1444" s="45"/>
      <c r="BI1444" s="45"/>
      <c r="BJ1444" s="45"/>
      <c r="BK1444" s="45"/>
    </row>
    <row r="1445" spans="1:63">
      <c r="A1445" s="43"/>
      <c r="B1445" s="43"/>
      <c r="C1445" s="101"/>
      <c r="D1445" s="101"/>
      <c r="E1445" s="101"/>
      <c r="F1445" s="102"/>
      <c r="G1445" s="103"/>
      <c r="H1445" s="102"/>
      <c r="I1445" s="102"/>
      <c r="J1445" s="102"/>
      <c r="K1445" s="102"/>
      <c r="L1445" s="102" t="e">
        <f>IF(J1445="WAT",IF(I1445="PS","Pumped Storage","Hydro"),VLOOKUP(J1445,Instructions!$E$3:$F$42,2,FALSE))</f>
        <v>#N/A</v>
      </c>
      <c r="M1445" s="104"/>
      <c r="N1445" s="104"/>
      <c r="O1445" s="105"/>
      <c r="P1445" s="45"/>
      <c r="Q1445" s="45"/>
      <c r="R1445" s="45">
        <f t="shared" si="480"/>
        <v>0</v>
      </c>
      <c r="S1445" s="45">
        <f t="shared" si="501"/>
        <v>0</v>
      </c>
      <c r="T1445" s="45">
        <f t="shared" si="501"/>
        <v>0</v>
      </c>
      <c r="U1445" s="45">
        <f t="shared" si="481"/>
        <v>0</v>
      </c>
      <c r="V1445" s="45">
        <f t="shared" si="482"/>
        <v>0</v>
      </c>
      <c r="W1445" s="45">
        <f t="shared" si="483"/>
        <v>0</v>
      </c>
      <c r="X1445" s="45">
        <f t="shared" si="484"/>
        <v>0</v>
      </c>
      <c r="Y1445" s="45">
        <f t="shared" si="485"/>
        <v>0</v>
      </c>
      <c r="Z1445" s="45">
        <f t="shared" si="486"/>
        <v>0</v>
      </c>
      <c r="AA1445" s="45">
        <f t="shared" si="487"/>
        <v>0</v>
      </c>
      <c r="AB1445" s="45">
        <f t="shared" si="488"/>
        <v>0</v>
      </c>
      <c r="AC1445" s="45">
        <f t="shared" si="489"/>
        <v>0</v>
      </c>
      <c r="AD1445" s="45">
        <f t="shared" si="490"/>
        <v>0</v>
      </c>
      <c r="AE1445" s="45">
        <f t="shared" si="491"/>
        <v>0</v>
      </c>
      <c r="AF1445" s="45">
        <f t="shared" si="492"/>
        <v>0</v>
      </c>
      <c r="AG1445" s="45">
        <f t="shared" si="493"/>
        <v>0</v>
      </c>
      <c r="AH1445" s="45">
        <f t="shared" si="494"/>
        <v>0</v>
      </c>
      <c r="AI1445" s="45">
        <f t="shared" si="495"/>
        <v>0</v>
      </c>
      <c r="AJ1445" s="45">
        <f t="shared" si="496"/>
        <v>0</v>
      </c>
      <c r="AK1445" s="45">
        <f t="shared" si="497"/>
        <v>0</v>
      </c>
      <c r="AL1445" s="45">
        <f t="shared" si="498"/>
        <v>0</v>
      </c>
      <c r="AM1445" s="45">
        <f t="shared" si="499"/>
        <v>0</v>
      </c>
      <c r="AN1445" s="45"/>
      <c r="AO1445" s="45"/>
      <c r="AP1445" s="45"/>
      <c r="AQ1445" s="45"/>
      <c r="AR1445" s="45"/>
      <c r="AS1445" s="45"/>
      <c r="AT1445" s="45"/>
      <c r="AU1445" s="45"/>
      <c r="AV1445" s="45"/>
      <c r="AW1445" s="45"/>
      <c r="AX1445" s="45"/>
      <c r="AY1445" s="45"/>
      <c r="AZ1445" s="45"/>
      <c r="BA1445" s="45"/>
      <c r="BB1445" s="45"/>
      <c r="BC1445" s="45"/>
      <c r="BD1445" s="45"/>
      <c r="BE1445" s="45"/>
      <c r="BF1445" s="45"/>
      <c r="BG1445" s="45"/>
      <c r="BH1445" s="45"/>
      <c r="BI1445" s="45"/>
      <c r="BJ1445" s="45"/>
      <c r="BK1445" s="45"/>
    </row>
    <row r="1446" spans="1:63">
      <c r="A1446" s="43"/>
      <c r="B1446" s="43"/>
      <c r="C1446" s="101"/>
      <c r="D1446" s="101"/>
      <c r="E1446" s="101"/>
      <c r="F1446" s="102"/>
      <c r="G1446" s="103"/>
      <c r="H1446" s="102"/>
      <c r="I1446" s="102"/>
      <c r="J1446" s="102"/>
      <c r="K1446" s="102"/>
      <c r="L1446" s="102" t="e">
        <f>IF(J1446="WAT",IF(I1446="PS","Pumped Storage","Hydro"),VLOOKUP(J1446,Instructions!$E$3:$F$42,2,FALSE))</f>
        <v>#N/A</v>
      </c>
      <c r="M1446" s="104"/>
      <c r="N1446" s="104"/>
      <c r="O1446" s="105"/>
      <c r="P1446" s="45"/>
      <c r="Q1446" s="45"/>
      <c r="R1446" s="45">
        <f t="shared" si="480"/>
        <v>0</v>
      </c>
      <c r="S1446" s="45">
        <f t="shared" si="501"/>
        <v>0</v>
      </c>
      <c r="T1446" s="45">
        <f t="shared" si="501"/>
        <v>0</v>
      </c>
      <c r="U1446" s="45">
        <f t="shared" si="481"/>
        <v>0</v>
      </c>
      <c r="V1446" s="45">
        <f t="shared" si="482"/>
        <v>0</v>
      </c>
      <c r="W1446" s="45">
        <f t="shared" si="483"/>
        <v>0</v>
      </c>
      <c r="X1446" s="45">
        <f t="shared" si="484"/>
        <v>0</v>
      </c>
      <c r="Y1446" s="45">
        <f t="shared" si="485"/>
        <v>0</v>
      </c>
      <c r="Z1446" s="45">
        <f t="shared" si="486"/>
        <v>0</v>
      </c>
      <c r="AA1446" s="45">
        <f t="shared" si="487"/>
        <v>0</v>
      </c>
      <c r="AB1446" s="45">
        <f t="shared" si="488"/>
        <v>0</v>
      </c>
      <c r="AC1446" s="45">
        <f t="shared" si="489"/>
        <v>0</v>
      </c>
      <c r="AD1446" s="45">
        <f t="shared" si="490"/>
        <v>0</v>
      </c>
      <c r="AE1446" s="45">
        <f t="shared" si="491"/>
        <v>0</v>
      </c>
      <c r="AF1446" s="45">
        <f t="shared" si="492"/>
        <v>0</v>
      </c>
      <c r="AG1446" s="45">
        <f t="shared" si="493"/>
        <v>0</v>
      </c>
      <c r="AH1446" s="45">
        <f t="shared" si="494"/>
        <v>0</v>
      </c>
      <c r="AI1446" s="45">
        <f t="shared" si="495"/>
        <v>0</v>
      </c>
      <c r="AJ1446" s="45">
        <f t="shared" si="496"/>
        <v>0</v>
      </c>
      <c r="AK1446" s="45">
        <f t="shared" si="497"/>
        <v>0</v>
      </c>
      <c r="AL1446" s="45">
        <f t="shared" si="498"/>
        <v>0</v>
      </c>
      <c r="AM1446" s="45">
        <f t="shared" si="499"/>
        <v>0</v>
      </c>
      <c r="AN1446" s="45"/>
      <c r="AO1446" s="45"/>
      <c r="AP1446" s="45"/>
      <c r="AQ1446" s="45"/>
      <c r="AR1446" s="45"/>
      <c r="AS1446" s="45"/>
      <c r="AT1446" s="45"/>
      <c r="AU1446" s="45"/>
      <c r="AV1446" s="45"/>
      <c r="AW1446" s="45"/>
      <c r="AX1446" s="45"/>
      <c r="AY1446" s="45"/>
      <c r="AZ1446" s="45"/>
      <c r="BA1446" s="45"/>
      <c r="BB1446" s="45"/>
      <c r="BC1446" s="45"/>
      <c r="BD1446" s="45"/>
      <c r="BE1446" s="45"/>
      <c r="BF1446" s="45"/>
      <c r="BG1446" s="45"/>
      <c r="BH1446" s="45"/>
      <c r="BI1446" s="45"/>
      <c r="BJ1446" s="45"/>
      <c r="BK1446" s="45"/>
    </row>
    <row r="1447" spans="1:63">
      <c r="A1447" s="43"/>
      <c r="B1447" s="43"/>
      <c r="C1447" s="101"/>
      <c r="D1447" s="101"/>
      <c r="E1447" s="101"/>
      <c r="F1447" s="102"/>
      <c r="G1447" s="103"/>
      <c r="H1447" s="102"/>
      <c r="I1447" s="102"/>
      <c r="J1447" s="102"/>
      <c r="K1447" s="102"/>
      <c r="L1447" s="102" t="e">
        <f>IF(J1447="WAT",IF(I1447="PS","Pumped Storage","Hydro"),VLOOKUP(J1447,Instructions!$E$3:$F$42,2,FALSE))</f>
        <v>#N/A</v>
      </c>
      <c r="M1447" s="104"/>
      <c r="N1447" s="104"/>
      <c r="O1447" s="105"/>
      <c r="P1447" s="45"/>
      <c r="Q1447" s="45"/>
      <c r="R1447" s="45">
        <f t="shared" si="480"/>
        <v>0</v>
      </c>
      <c r="S1447" s="45">
        <f t="shared" si="501"/>
        <v>0</v>
      </c>
      <c r="T1447" s="45">
        <f t="shared" si="501"/>
        <v>0</v>
      </c>
      <c r="U1447" s="45">
        <f t="shared" si="481"/>
        <v>0</v>
      </c>
      <c r="V1447" s="45">
        <f t="shared" si="482"/>
        <v>0</v>
      </c>
      <c r="W1447" s="45">
        <f t="shared" si="483"/>
        <v>0</v>
      </c>
      <c r="X1447" s="45">
        <f t="shared" si="484"/>
        <v>0</v>
      </c>
      <c r="Y1447" s="45">
        <f t="shared" si="485"/>
        <v>0</v>
      </c>
      <c r="Z1447" s="45">
        <f t="shared" si="486"/>
        <v>0</v>
      </c>
      <c r="AA1447" s="45">
        <f t="shared" si="487"/>
        <v>0</v>
      </c>
      <c r="AB1447" s="45">
        <f t="shared" si="488"/>
        <v>0</v>
      </c>
      <c r="AC1447" s="45">
        <f t="shared" si="489"/>
        <v>0</v>
      </c>
      <c r="AD1447" s="45">
        <f t="shared" si="490"/>
        <v>0</v>
      </c>
      <c r="AE1447" s="45">
        <f t="shared" si="491"/>
        <v>0</v>
      </c>
      <c r="AF1447" s="45">
        <f t="shared" si="492"/>
        <v>0</v>
      </c>
      <c r="AG1447" s="45">
        <f t="shared" si="493"/>
        <v>0</v>
      </c>
      <c r="AH1447" s="45">
        <f t="shared" si="494"/>
        <v>0</v>
      </c>
      <c r="AI1447" s="45">
        <f t="shared" si="495"/>
        <v>0</v>
      </c>
      <c r="AJ1447" s="45">
        <f t="shared" si="496"/>
        <v>0</v>
      </c>
      <c r="AK1447" s="45">
        <f t="shared" si="497"/>
        <v>0</v>
      </c>
      <c r="AL1447" s="45">
        <f t="shared" si="498"/>
        <v>0</v>
      </c>
      <c r="AM1447" s="45">
        <f t="shared" si="499"/>
        <v>0</v>
      </c>
      <c r="AN1447" s="45"/>
      <c r="AO1447" s="45"/>
      <c r="AP1447" s="45"/>
      <c r="AQ1447" s="45"/>
      <c r="AR1447" s="45"/>
      <c r="AS1447" s="45"/>
      <c r="AT1447" s="45"/>
      <c r="AU1447" s="45"/>
      <c r="AV1447" s="45"/>
      <c r="AW1447" s="45"/>
      <c r="AX1447" s="45"/>
      <c r="AY1447" s="45"/>
      <c r="AZ1447" s="45"/>
      <c r="BA1447" s="45"/>
      <c r="BB1447" s="45"/>
      <c r="BC1447" s="45"/>
      <c r="BD1447" s="45"/>
      <c r="BE1447" s="45"/>
      <c r="BF1447" s="45"/>
      <c r="BG1447" s="45"/>
      <c r="BH1447" s="45"/>
      <c r="BI1447" s="45"/>
      <c r="BJ1447" s="45"/>
      <c r="BK1447" s="45"/>
    </row>
    <row r="1448" spans="1:63">
      <c r="A1448" s="43"/>
      <c r="B1448" s="43"/>
      <c r="C1448" s="101"/>
      <c r="D1448" s="101"/>
      <c r="E1448" s="101"/>
      <c r="F1448" s="102"/>
      <c r="G1448" s="103"/>
      <c r="H1448" s="102"/>
      <c r="I1448" s="102"/>
      <c r="J1448" s="102"/>
      <c r="K1448" s="102"/>
      <c r="L1448" s="102" t="e">
        <f>IF(J1448="WAT",IF(I1448="PS","Pumped Storage","Hydro"),VLOOKUP(J1448,Instructions!$E$3:$F$42,2,FALSE))</f>
        <v>#N/A</v>
      </c>
      <c r="M1448" s="104"/>
      <c r="N1448" s="104"/>
      <c r="O1448" s="105"/>
      <c r="P1448" s="45"/>
      <c r="Q1448" s="45"/>
      <c r="R1448" s="45">
        <f t="shared" si="480"/>
        <v>0</v>
      </c>
      <c r="S1448" s="45">
        <f t="shared" si="501"/>
        <v>0</v>
      </c>
      <c r="T1448" s="45">
        <f t="shared" si="501"/>
        <v>0</v>
      </c>
      <c r="U1448" s="45">
        <f t="shared" si="481"/>
        <v>0</v>
      </c>
      <c r="V1448" s="45">
        <f t="shared" si="482"/>
        <v>0</v>
      </c>
      <c r="W1448" s="45">
        <f t="shared" si="483"/>
        <v>0</v>
      </c>
      <c r="X1448" s="45">
        <f t="shared" si="484"/>
        <v>0</v>
      </c>
      <c r="Y1448" s="45">
        <f t="shared" si="485"/>
        <v>0</v>
      </c>
      <c r="Z1448" s="45">
        <f t="shared" si="486"/>
        <v>0</v>
      </c>
      <c r="AA1448" s="45">
        <f t="shared" si="487"/>
        <v>0</v>
      </c>
      <c r="AB1448" s="45">
        <f t="shared" si="488"/>
        <v>0</v>
      </c>
      <c r="AC1448" s="45">
        <f t="shared" si="489"/>
        <v>0</v>
      </c>
      <c r="AD1448" s="45">
        <f t="shared" si="490"/>
        <v>0</v>
      </c>
      <c r="AE1448" s="45">
        <f t="shared" si="491"/>
        <v>0</v>
      </c>
      <c r="AF1448" s="45">
        <f t="shared" si="492"/>
        <v>0</v>
      </c>
      <c r="AG1448" s="45">
        <f t="shared" si="493"/>
        <v>0</v>
      </c>
      <c r="AH1448" s="45">
        <f t="shared" si="494"/>
        <v>0</v>
      </c>
      <c r="AI1448" s="45">
        <f t="shared" si="495"/>
        <v>0</v>
      </c>
      <c r="AJ1448" s="45">
        <f t="shared" si="496"/>
        <v>0</v>
      </c>
      <c r="AK1448" s="45">
        <f t="shared" si="497"/>
        <v>0</v>
      </c>
      <c r="AL1448" s="45">
        <f t="shared" si="498"/>
        <v>0</v>
      </c>
      <c r="AM1448" s="45">
        <f t="shared" si="499"/>
        <v>0</v>
      </c>
      <c r="AN1448" s="45"/>
      <c r="AO1448" s="45"/>
      <c r="AP1448" s="45"/>
      <c r="AQ1448" s="45"/>
      <c r="AR1448" s="45"/>
      <c r="AS1448" s="45"/>
      <c r="AT1448" s="45"/>
      <c r="AU1448" s="45"/>
      <c r="AV1448" s="45"/>
      <c r="AW1448" s="45"/>
      <c r="AX1448" s="45"/>
      <c r="AY1448" s="45"/>
      <c r="AZ1448" s="45"/>
      <c r="BA1448" s="45"/>
      <c r="BB1448" s="45"/>
      <c r="BC1448" s="45"/>
      <c r="BD1448" s="45"/>
      <c r="BE1448" s="45"/>
      <c r="BF1448" s="45"/>
      <c r="BG1448" s="45"/>
      <c r="BH1448" s="45"/>
      <c r="BI1448" s="45"/>
      <c r="BJ1448" s="45"/>
      <c r="BK1448" s="45"/>
    </row>
    <row r="1449" spans="1:63">
      <c r="A1449" s="43"/>
      <c r="B1449" s="43"/>
      <c r="C1449" s="101"/>
      <c r="D1449" s="101"/>
      <c r="E1449" s="101"/>
      <c r="F1449" s="102"/>
      <c r="G1449" s="103"/>
      <c r="H1449" s="102"/>
      <c r="I1449" s="102"/>
      <c r="J1449" s="102"/>
      <c r="K1449" s="102"/>
      <c r="L1449" s="102" t="e">
        <f>IF(J1449="WAT",IF(I1449="PS","Pumped Storage","Hydro"),VLOOKUP(J1449,Instructions!$E$3:$F$42,2,FALSE))</f>
        <v>#N/A</v>
      </c>
      <c r="M1449" s="104"/>
      <c r="N1449" s="104"/>
      <c r="O1449" s="105"/>
      <c r="P1449" s="45"/>
      <c r="Q1449" s="45"/>
      <c r="R1449" s="45">
        <f t="shared" si="480"/>
        <v>0</v>
      </c>
      <c r="S1449" s="45">
        <f t="shared" si="501"/>
        <v>0</v>
      </c>
      <c r="T1449" s="45">
        <f t="shared" si="501"/>
        <v>0</v>
      </c>
      <c r="U1449" s="45">
        <f t="shared" si="481"/>
        <v>0</v>
      </c>
      <c r="V1449" s="45">
        <f t="shared" si="482"/>
        <v>0</v>
      </c>
      <c r="W1449" s="45">
        <f t="shared" si="483"/>
        <v>0</v>
      </c>
      <c r="X1449" s="45">
        <f t="shared" si="484"/>
        <v>0</v>
      </c>
      <c r="Y1449" s="45">
        <f t="shared" si="485"/>
        <v>0</v>
      </c>
      <c r="Z1449" s="45">
        <f t="shared" si="486"/>
        <v>0</v>
      </c>
      <c r="AA1449" s="45">
        <f t="shared" si="487"/>
        <v>0</v>
      </c>
      <c r="AB1449" s="45">
        <f t="shared" si="488"/>
        <v>0</v>
      </c>
      <c r="AC1449" s="45">
        <f t="shared" si="489"/>
        <v>0</v>
      </c>
      <c r="AD1449" s="45">
        <f t="shared" si="490"/>
        <v>0</v>
      </c>
      <c r="AE1449" s="45">
        <f t="shared" si="491"/>
        <v>0</v>
      </c>
      <c r="AF1449" s="45">
        <f t="shared" si="492"/>
        <v>0</v>
      </c>
      <c r="AG1449" s="45">
        <f t="shared" si="493"/>
        <v>0</v>
      </c>
      <c r="AH1449" s="45">
        <f t="shared" si="494"/>
        <v>0</v>
      </c>
      <c r="AI1449" s="45">
        <f t="shared" si="495"/>
        <v>0</v>
      </c>
      <c r="AJ1449" s="45">
        <f t="shared" si="496"/>
        <v>0</v>
      </c>
      <c r="AK1449" s="45">
        <f t="shared" si="497"/>
        <v>0</v>
      </c>
      <c r="AL1449" s="45">
        <f t="shared" si="498"/>
        <v>0</v>
      </c>
      <c r="AM1449" s="45">
        <f t="shared" si="499"/>
        <v>0</v>
      </c>
      <c r="AN1449" s="45"/>
      <c r="AO1449" s="45"/>
      <c r="AP1449" s="45"/>
      <c r="AQ1449" s="45"/>
      <c r="AR1449" s="45"/>
      <c r="AS1449" s="45"/>
      <c r="AT1449" s="45"/>
      <c r="AU1449" s="45"/>
      <c r="AV1449" s="45"/>
      <c r="AW1449" s="45"/>
      <c r="AX1449" s="45"/>
      <c r="AY1449" s="45"/>
      <c r="AZ1449" s="45"/>
      <c r="BA1449" s="45"/>
      <c r="BB1449" s="45"/>
      <c r="BC1449" s="45"/>
      <c r="BD1449" s="45"/>
      <c r="BE1449" s="45"/>
      <c r="BF1449" s="45"/>
      <c r="BG1449" s="45"/>
      <c r="BH1449" s="45"/>
      <c r="BI1449" s="45"/>
      <c r="BJ1449" s="45"/>
      <c r="BK1449" s="45"/>
    </row>
    <row r="1450" spans="1:63">
      <c r="A1450" s="43"/>
      <c r="B1450" s="43"/>
      <c r="C1450" s="101"/>
      <c r="D1450" s="101"/>
      <c r="E1450" s="101"/>
      <c r="F1450" s="102"/>
      <c r="G1450" s="103"/>
      <c r="H1450" s="102"/>
      <c r="I1450" s="102"/>
      <c r="J1450" s="102"/>
      <c r="K1450" s="102"/>
      <c r="L1450" s="102" t="e">
        <f>IF(J1450="WAT",IF(I1450="PS","Pumped Storage","Hydro"),VLOOKUP(J1450,Instructions!$E$3:$F$42,2,FALSE))</f>
        <v>#N/A</v>
      </c>
      <c r="M1450" s="104"/>
      <c r="N1450" s="104"/>
      <c r="O1450" s="105"/>
      <c r="P1450" s="45"/>
      <c r="Q1450" s="45"/>
      <c r="R1450" s="45">
        <f t="shared" si="480"/>
        <v>0</v>
      </c>
      <c r="S1450" s="45">
        <f t="shared" si="501"/>
        <v>0</v>
      </c>
      <c r="T1450" s="45">
        <f t="shared" si="501"/>
        <v>0</v>
      </c>
      <c r="U1450" s="45">
        <f t="shared" si="481"/>
        <v>0</v>
      </c>
      <c r="V1450" s="45">
        <f t="shared" si="482"/>
        <v>0</v>
      </c>
      <c r="W1450" s="45">
        <f t="shared" si="483"/>
        <v>0</v>
      </c>
      <c r="X1450" s="45">
        <f t="shared" si="484"/>
        <v>0</v>
      </c>
      <c r="Y1450" s="45">
        <f t="shared" si="485"/>
        <v>0</v>
      </c>
      <c r="Z1450" s="45">
        <f t="shared" si="486"/>
        <v>0</v>
      </c>
      <c r="AA1450" s="45">
        <f t="shared" si="487"/>
        <v>0</v>
      </c>
      <c r="AB1450" s="45">
        <f t="shared" si="488"/>
        <v>0</v>
      </c>
      <c r="AC1450" s="45">
        <f t="shared" si="489"/>
        <v>0</v>
      </c>
      <c r="AD1450" s="45">
        <f t="shared" si="490"/>
        <v>0</v>
      </c>
      <c r="AE1450" s="45">
        <f t="shared" si="491"/>
        <v>0</v>
      </c>
      <c r="AF1450" s="45">
        <f t="shared" si="492"/>
        <v>0</v>
      </c>
      <c r="AG1450" s="45">
        <f t="shared" si="493"/>
        <v>0</v>
      </c>
      <c r="AH1450" s="45">
        <f t="shared" si="494"/>
        <v>0</v>
      </c>
      <c r="AI1450" s="45">
        <f t="shared" si="495"/>
        <v>0</v>
      </c>
      <c r="AJ1450" s="45">
        <f t="shared" si="496"/>
        <v>0</v>
      </c>
      <c r="AK1450" s="45">
        <f t="shared" si="497"/>
        <v>0</v>
      </c>
      <c r="AL1450" s="45">
        <f t="shared" si="498"/>
        <v>0</v>
      </c>
      <c r="AM1450" s="45">
        <f t="shared" si="499"/>
        <v>0</v>
      </c>
      <c r="AN1450" s="45"/>
      <c r="AO1450" s="45"/>
      <c r="AP1450" s="45"/>
      <c r="AQ1450" s="45"/>
      <c r="AR1450" s="45"/>
      <c r="AS1450" s="45"/>
      <c r="AT1450" s="45"/>
      <c r="AU1450" s="45"/>
      <c r="AV1450" s="45"/>
      <c r="AW1450" s="45"/>
      <c r="AX1450" s="45"/>
      <c r="AY1450" s="45"/>
      <c r="AZ1450" s="45"/>
      <c r="BA1450" s="45"/>
      <c r="BB1450" s="45"/>
      <c r="BC1450" s="45"/>
      <c r="BD1450" s="45"/>
      <c r="BE1450" s="45"/>
      <c r="BF1450" s="45"/>
      <c r="BG1450" s="45"/>
      <c r="BH1450" s="45"/>
      <c r="BI1450" s="45"/>
      <c r="BJ1450" s="45"/>
      <c r="BK1450" s="45"/>
    </row>
    <row r="1451" spans="1:63">
      <c r="A1451" s="43"/>
      <c r="B1451" s="43"/>
      <c r="C1451" s="101"/>
      <c r="D1451" s="101"/>
      <c r="E1451" s="101"/>
      <c r="F1451" s="102"/>
      <c r="G1451" s="103"/>
      <c r="H1451" s="102"/>
      <c r="I1451" s="102"/>
      <c r="J1451" s="102"/>
      <c r="K1451" s="102"/>
      <c r="L1451" s="102" t="e">
        <f>IF(J1451="WAT",IF(I1451="PS","Pumped Storage","Hydro"),VLOOKUP(J1451,Instructions!$E$3:$F$42,2,FALSE))</f>
        <v>#N/A</v>
      </c>
      <c r="M1451" s="104"/>
      <c r="N1451" s="104"/>
      <c r="O1451" s="105"/>
      <c r="P1451" s="45"/>
      <c r="Q1451" s="45"/>
      <c r="R1451" s="45">
        <f t="shared" si="480"/>
        <v>0</v>
      </c>
      <c r="S1451" s="45">
        <f t="shared" si="501"/>
        <v>0</v>
      </c>
      <c r="T1451" s="45">
        <f t="shared" si="501"/>
        <v>0</v>
      </c>
      <c r="U1451" s="45">
        <f t="shared" si="481"/>
        <v>0</v>
      </c>
      <c r="V1451" s="45">
        <f t="shared" si="482"/>
        <v>0</v>
      </c>
      <c r="W1451" s="45">
        <f t="shared" si="483"/>
        <v>0</v>
      </c>
      <c r="X1451" s="45">
        <f t="shared" si="484"/>
        <v>0</v>
      </c>
      <c r="Y1451" s="45">
        <f t="shared" si="485"/>
        <v>0</v>
      </c>
      <c r="Z1451" s="45">
        <f t="shared" si="486"/>
        <v>0</v>
      </c>
      <c r="AA1451" s="45">
        <f t="shared" si="487"/>
        <v>0</v>
      </c>
      <c r="AB1451" s="45">
        <f t="shared" si="488"/>
        <v>0</v>
      </c>
      <c r="AC1451" s="45">
        <f t="shared" si="489"/>
        <v>0</v>
      </c>
      <c r="AD1451" s="45">
        <f t="shared" si="490"/>
        <v>0</v>
      </c>
      <c r="AE1451" s="45">
        <f t="shared" si="491"/>
        <v>0</v>
      </c>
      <c r="AF1451" s="45">
        <f t="shared" si="492"/>
        <v>0</v>
      </c>
      <c r="AG1451" s="45">
        <f t="shared" si="493"/>
        <v>0</v>
      </c>
      <c r="AH1451" s="45">
        <f t="shared" si="494"/>
        <v>0</v>
      </c>
      <c r="AI1451" s="45">
        <f t="shared" si="495"/>
        <v>0</v>
      </c>
      <c r="AJ1451" s="45">
        <f t="shared" si="496"/>
        <v>0</v>
      </c>
      <c r="AK1451" s="45">
        <f t="shared" si="497"/>
        <v>0</v>
      </c>
      <c r="AL1451" s="45">
        <f t="shared" si="498"/>
        <v>0</v>
      </c>
      <c r="AM1451" s="45">
        <f t="shared" si="499"/>
        <v>0</v>
      </c>
      <c r="AN1451" s="45"/>
      <c r="AO1451" s="45"/>
      <c r="AP1451" s="45"/>
      <c r="AQ1451" s="45"/>
      <c r="AR1451" s="45"/>
      <c r="AS1451" s="45"/>
      <c r="AT1451" s="45"/>
      <c r="AU1451" s="45"/>
      <c r="AV1451" s="45"/>
      <c r="AW1451" s="45"/>
      <c r="AX1451" s="45"/>
      <c r="AY1451" s="45"/>
      <c r="AZ1451" s="45"/>
      <c r="BA1451" s="45"/>
      <c r="BB1451" s="45"/>
      <c r="BC1451" s="45"/>
      <c r="BD1451" s="45"/>
      <c r="BE1451" s="45"/>
      <c r="BF1451" s="45"/>
      <c r="BG1451" s="45"/>
      <c r="BH1451" s="45"/>
      <c r="BI1451" s="45"/>
      <c r="BJ1451" s="45"/>
      <c r="BK1451" s="45"/>
    </row>
    <row r="1452" spans="1:63">
      <c r="A1452" s="43"/>
      <c r="B1452" s="43"/>
      <c r="C1452" s="101"/>
      <c r="D1452" s="101"/>
      <c r="E1452" s="101"/>
      <c r="F1452" s="102"/>
      <c r="G1452" s="103"/>
      <c r="H1452" s="102"/>
      <c r="I1452" s="102"/>
      <c r="J1452" s="102"/>
      <c r="K1452" s="102"/>
      <c r="L1452" s="102" t="e">
        <f>IF(J1452="WAT",IF(I1452="PS","Pumped Storage","Hydro"),VLOOKUP(J1452,Instructions!$E$3:$F$42,2,FALSE))</f>
        <v>#N/A</v>
      </c>
      <c r="M1452" s="104"/>
      <c r="N1452" s="104"/>
      <c r="O1452" s="105"/>
      <c r="P1452" s="45"/>
      <c r="Q1452" s="45"/>
      <c r="R1452" s="45">
        <f t="shared" si="480"/>
        <v>0</v>
      </c>
      <c r="S1452" s="45">
        <f t="shared" si="501"/>
        <v>0</v>
      </c>
      <c r="T1452" s="45">
        <f t="shared" si="501"/>
        <v>0</v>
      </c>
      <c r="U1452" s="45">
        <f t="shared" si="481"/>
        <v>0</v>
      </c>
      <c r="V1452" s="45">
        <f t="shared" si="482"/>
        <v>0</v>
      </c>
      <c r="W1452" s="45">
        <f t="shared" si="483"/>
        <v>0</v>
      </c>
      <c r="X1452" s="45">
        <f t="shared" si="484"/>
        <v>0</v>
      </c>
      <c r="Y1452" s="45">
        <f t="shared" si="485"/>
        <v>0</v>
      </c>
      <c r="Z1452" s="45">
        <f t="shared" si="486"/>
        <v>0</v>
      </c>
      <c r="AA1452" s="45">
        <f t="shared" si="487"/>
        <v>0</v>
      </c>
      <c r="AB1452" s="45">
        <f t="shared" si="488"/>
        <v>0</v>
      </c>
      <c r="AC1452" s="45">
        <f t="shared" si="489"/>
        <v>0</v>
      </c>
      <c r="AD1452" s="45">
        <f t="shared" si="490"/>
        <v>0</v>
      </c>
      <c r="AE1452" s="45">
        <f t="shared" si="491"/>
        <v>0</v>
      </c>
      <c r="AF1452" s="45">
        <f t="shared" si="492"/>
        <v>0</v>
      </c>
      <c r="AG1452" s="45">
        <f t="shared" si="493"/>
        <v>0</v>
      </c>
      <c r="AH1452" s="45">
        <f t="shared" si="494"/>
        <v>0</v>
      </c>
      <c r="AI1452" s="45">
        <f t="shared" si="495"/>
        <v>0</v>
      </c>
      <c r="AJ1452" s="45">
        <f t="shared" si="496"/>
        <v>0</v>
      </c>
      <c r="AK1452" s="45">
        <f t="shared" si="497"/>
        <v>0</v>
      </c>
      <c r="AL1452" s="45">
        <f t="shared" si="498"/>
        <v>0</v>
      </c>
      <c r="AM1452" s="45">
        <f t="shared" si="499"/>
        <v>0</v>
      </c>
      <c r="AN1452" s="45"/>
      <c r="AO1452" s="45"/>
      <c r="AP1452" s="45"/>
      <c r="AQ1452" s="45"/>
      <c r="AR1452" s="45"/>
      <c r="AS1452" s="45"/>
      <c r="AT1452" s="45"/>
      <c r="AU1452" s="45"/>
      <c r="AV1452" s="45"/>
      <c r="AW1452" s="45"/>
      <c r="AX1452" s="45"/>
      <c r="AY1452" s="45"/>
      <c r="AZ1452" s="45"/>
      <c r="BA1452" s="45"/>
      <c r="BB1452" s="45"/>
      <c r="BC1452" s="45"/>
      <c r="BD1452" s="45"/>
      <c r="BE1452" s="45"/>
      <c r="BF1452" s="45"/>
      <c r="BG1452" s="45"/>
      <c r="BH1452" s="45"/>
      <c r="BI1452" s="45"/>
      <c r="BJ1452" s="45"/>
      <c r="BK1452" s="45"/>
    </row>
    <row r="1453" spans="1:63">
      <c r="A1453" s="43"/>
      <c r="B1453" s="43"/>
      <c r="C1453" s="101"/>
      <c r="D1453" s="101"/>
      <c r="E1453" s="101"/>
      <c r="F1453" s="102"/>
      <c r="G1453" s="103"/>
      <c r="H1453" s="102"/>
      <c r="I1453" s="102"/>
      <c r="J1453" s="102"/>
      <c r="K1453" s="102"/>
      <c r="L1453" s="102" t="e">
        <f>IF(J1453="WAT",IF(I1453="PS","Pumped Storage","Hydro"),VLOOKUP(J1453,Instructions!$E$3:$F$42,2,FALSE))</f>
        <v>#N/A</v>
      </c>
      <c r="M1453" s="104"/>
      <c r="N1453" s="104"/>
      <c r="O1453" s="105"/>
      <c r="P1453" s="45"/>
      <c r="Q1453" s="45"/>
      <c r="R1453" s="45">
        <f t="shared" si="480"/>
        <v>0</v>
      </c>
      <c r="S1453" s="45">
        <f t="shared" si="501"/>
        <v>0</v>
      </c>
      <c r="T1453" s="45">
        <f t="shared" si="501"/>
        <v>0</v>
      </c>
      <c r="U1453" s="45">
        <f t="shared" si="481"/>
        <v>0</v>
      </c>
      <c r="V1453" s="45">
        <f t="shared" si="482"/>
        <v>0</v>
      </c>
      <c r="W1453" s="45">
        <f t="shared" si="483"/>
        <v>0</v>
      </c>
      <c r="X1453" s="45">
        <f t="shared" si="484"/>
        <v>0</v>
      </c>
      <c r="Y1453" s="45">
        <f t="shared" si="485"/>
        <v>0</v>
      </c>
      <c r="Z1453" s="45">
        <f t="shared" si="486"/>
        <v>0</v>
      </c>
      <c r="AA1453" s="45">
        <f t="shared" si="487"/>
        <v>0</v>
      </c>
      <c r="AB1453" s="45">
        <f t="shared" si="488"/>
        <v>0</v>
      </c>
      <c r="AC1453" s="45">
        <f t="shared" si="489"/>
        <v>0</v>
      </c>
      <c r="AD1453" s="45">
        <f t="shared" si="490"/>
        <v>0</v>
      </c>
      <c r="AE1453" s="45">
        <f t="shared" si="491"/>
        <v>0</v>
      </c>
      <c r="AF1453" s="45">
        <f t="shared" si="492"/>
        <v>0</v>
      </c>
      <c r="AG1453" s="45">
        <f t="shared" si="493"/>
        <v>0</v>
      </c>
      <c r="AH1453" s="45">
        <f t="shared" si="494"/>
        <v>0</v>
      </c>
      <c r="AI1453" s="45">
        <f t="shared" si="495"/>
        <v>0</v>
      </c>
      <c r="AJ1453" s="45">
        <f t="shared" si="496"/>
        <v>0</v>
      </c>
      <c r="AK1453" s="45">
        <f t="shared" si="497"/>
        <v>0</v>
      </c>
      <c r="AL1453" s="45">
        <f t="shared" si="498"/>
        <v>0</v>
      </c>
      <c r="AM1453" s="45">
        <f t="shared" si="499"/>
        <v>0</v>
      </c>
      <c r="AN1453" s="45"/>
      <c r="AO1453" s="45"/>
      <c r="AP1453" s="45"/>
      <c r="AQ1453" s="45"/>
      <c r="AR1453" s="45"/>
      <c r="AS1453" s="45"/>
      <c r="AT1453" s="45"/>
      <c r="AU1453" s="45"/>
      <c r="AV1453" s="45"/>
      <c r="AW1453" s="45"/>
      <c r="AX1453" s="45"/>
      <c r="AY1453" s="45"/>
      <c r="AZ1453" s="45"/>
      <c r="BA1453" s="45"/>
      <c r="BB1453" s="45"/>
      <c r="BC1453" s="45"/>
      <c r="BD1453" s="45"/>
      <c r="BE1453" s="45"/>
      <c r="BF1453" s="45"/>
      <c r="BG1453" s="45"/>
      <c r="BH1453" s="45"/>
      <c r="BI1453" s="45"/>
      <c r="BJ1453" s="45"/>
      <c r="BK1453" s="45"/>
    </row>
    <row r="1454" spans="1:63">
      <c r="A1454" s="43"/>
      <c r="B1454" s="43"/>
      <c r="C1454" s="101"/>
      <c r="D1454" s="101"/>
      <c r="E1454" s="101"/>
      <c r="F1454" s="102"/>
      <c r="G1454" s="103"/>
      <c r="H1454" s="102"/>
      <c r="I1454" s="102"/>
      <c r="J1454" s="102"/>
      <c r="K1454" s="102"/>
      <c r="L1454" s="102" t="e">
        <f>IF(J1454="WAT",IF(I1454="PS","Pumped Storage","Hydro"),VLOOKUP(J1454,Instructions!$E$3:$F$42,2,FALSE))</f>
        <v>#N/A</v>
      </c>
      <c r="M1454" s="104"/>
      <c r="N1454" s="104"/>
      <c r="O1454" s="105"/>
      <c r="P1454" s="45"/>
      <c r="Q1454" s="45"/>
      <c r="R1454" s="45">
        <f t="shared" si="480"/>
        <v>0</v>
      </c>
      <c r="S1454" s="45">
        <f t="shared" si="501"/>
        <v>0</v>
      </c>
      <c r="T1454" s="45">
        <f t="shared" si="501"/>
        <v>0</v>
      </c>
      <c r="U1454" s="45">
        <f t="shared" si="481"/>
        <v>0</v>
      </c>
      <c r="V1454" s="45">
        <f t="shared" si="482"/>
        <v>0</v>
      </c>
      <c r="W1454" s="45">
        <f t="shared" si="483"/>
        <v>0</v>
      </c>
      <c r="X1454" s="45">
        <f t="shared" si="484"/>
        <v>0</v>
      </c>
      <c r="Y1454" s="45">
        <f t="shared" si="485"/>
        <v>0</v>
      </c>
      <c r="Z1454" s="45">
        <f t="shared" si="486"/>
        <v>0</v>
      </c>
      <c r="AA1454" s="45">
        <f t="shared" si="487"/>
        <v>0</v>
      </c>
      <c r="AB1454" s="45">
        <f t="shared" si="488"/>
        <v>0</v>
      </c>
      <c r="AC1454" s="45">
        <f t="shared" si="489"/>
        <v>0</v>
      </c>
      <c r="AD1454" s="45">
        <f t="shared" si="490"/>
        <v>0</v>
      </c>
      <c r="AE1454" s="45">
        <f t="shared" si="491"/>
        <v>0</v>
      </c>
      <c r="AF1454" s="45">
        <f t="shared" si="492"/>
        <v>0</v>
      </c>
      <c r="AG1454" s="45">
        <f t="shared" si="493"/>
        <v>0</v>
      </c>
      <c r="AH1454" s="45">
        <f t="shared" si="494"/>
        <v>0</v>
      </c>
      <c r="AI1454" s="45">
        <f t="shared" si="495"/>
        <v>0</v>
      </c>
      <c r="AJ1454" s="45">
        <f t="shared" si="496"/>
        <v>0</v>
      </c>
      <c r="AK1454" s="45">
        <f t="shared" si="497"/>
        <v>0</v>
      </c>
      <c r="AL1454" s="45">
        <f t="shared" si="498"/>
        <v>0</v>
      </c>
      <c r="AM1454" s="45">
        <f t="shared" si="499"/>
        <v>0</v>
      </c>
      <c r="AN1454" s="45"/>
      <c r="AO1454" s="45"/>
      <c r="AP1454" s="45"/>
      <c r="AQ1454" s="45"/>
      <c r="AR1454" s="45"/>
      <c r="AS1454" s="45"/>
      <c r="AT1454" s="45"/>
      <c r="AU1454" s="45"/>
      <c r="AV1454" s="45"/>
      <c r="AW1454" s="45"/>
      <c r="AX1454" s="45"/>
      <c r="AY1454" s="45"/>
      <c r="AZ1454" s="45"/>
      <c r="BA1454" s="45"/>
      <c r="BB1454" s="45"/>
      <c r="BC1454" s="45"/>
      <c r="BD1454" s="45"/>
      <c r="BE1454" s="45"/>
      <c r="BF1454" s="45"/>
      <c r="BG1454" s="45"/>
      <c r="BH1454" s="45"/>
      <c r="BI1454" s="45"/>
      <c r="BJ1454" s="45"/>
      <c r="BK1454" s="45"/>
    </row>
    <row r="1455" spans="1:63">
      <c r="A1455" s="43"/>
      <c r="B1455" s="43"/>
      <c r="C1455" s="101"/>
      <c r="D1455" s="101"/>
      <c r="E1455" s="101"/>
      <c r="F1455" s="102"/>
      <c r="G1455" s="103"/>
      <c r="H1455" s="102"/>
      <c r="I1455" s="102"/>
      <c r="J1455" s="102"/>
      <c r="K1455" s="102"/>
      <c r="L1455" s="102" t="e">
        <f>IF(J1455="WAT",IF(I1455="PS","Pumped Storage","Hydro"),VLOOKUP(J1455,Instructions!$E$3:$F$42,2,FALSE))</f>
        <v>#N/A</v>
      </c>
      <c r="M1455" s="104"/>
      <c r="N1455" s="104"/>
      <c r="O1455" s="105"/>
      <c r="P1455" s="45"/>
      <c r="Q1455" s="45"/>
      <c r="R1455" s="45">
        <f t="shared" si="480"/>
        <v>0</v>
      </c>
      <c r="S1455" s="45">
        <f t="shared" si="501"/>
        <v>0</v>
      </c>
      <c r="T1455" s="45">
        <f t="shared" si="501"/>
        <v>0</v>
      </c>
      <c r="U1455" s="45">
        <f t="shared" si="481"/>
        <v>0</v>
      </c>
      <c r="V1455" s="45">
        <f t="shared" si="482"/>
        <v>0</v>
      </c>
      <c r="W1455" s="45">
        <f t="shared" si="483"/>
        <v>0</v>
      </c>
      <c r="X1455" s="45">
        <f t="shared" si="484"/>
        <v>0</v>
      </c>
      <c r="Y1455" s="45">
        <f t="shared" si="485"/>
        <v>0</v>
      </c>
      <c r="Z1455" s="45">
        <f t="shared" si="486"/>
        <v>0</v>
      </c>
      <c r="AA1455" s="45">
        <f t="shared" si="487"/>
        <v>0</v>
      </c>
      <c r="AB1455" s="45">
        <f t="shared" si="488"/>
        <v>0</v>
      </c>
      <c r="AC1455" s="45">
        <f t="shared" si="489"/>
        <v>0</v>
      </c>
      <c r="AD1455" s="45">
        <f t="shared" si="490"/>
        <v>0</v>
      </c>
      <c r="AE1455" s="45">
        <f t="shared" si="491"/>
        <v>0</v>
      </c>
      <c r="AF1455" s="45">
        <f t="shared" si="492"/>
        <v>0</v>
      </c>
      <c r="AG1455" s="45">
        <f t="shared" si="493"/>
        <v>0</v>
      </c>
      <c r="AH1455" s="45">
        <f t="shared" si="494"/>
        <v>0</v>
      </c>
      <c r="AI1455" s="45">
        <f t="shared" si="495"/>
        <v>0</v>
      </c>
      <c r="AJ1455" s="45">
        <f t="shared" si="496"/>
        <v>0</v>
      </c>
      <c r="AK1455" s="45">
        <f t="shared" si="497"/>
        <v>0</v>
      </c>
      <c r="AL1455" s="45">
        <f t="shared" si="498"/>
        <v>0</v>
      </c>
      <c r="AM1455" s="45">
        <f t="shared" si="499"/>
        <v>0</v>
      </c>
      <c r="AN1455" s="45"/>
      <c r="AO1455" s="45"/>
      <c r="AP1455" s="45"/>
      <c r="AQ1455" s="45"/>
      <c r="AR1455" s="45"/>
      <c r="AS1455" s="45"/>
      <c r="AT1455" s="45"/>
      <c r="AU1455" s="45"/>
      <c r="AV1455" s="45"/>
      <c r="AW1455" s="45"/>
      <c r="AX1455" s="45"/>
      <c r="AY1455" s="45"/>
      <c r="AZ1455" s="45"/>
      <c r="BA1455" s="45"/>
      <c r="BB1455" s="45"/>
      <c r="BC1455" s="45"/>
      <c r="BD1455" s="45"/>
      <c r="BE1455" s="45"/>
      <c r="BF1455" s="45"/>
      <c r="BG1455" s="45"/>
      <c r="BH1455" s="45"/>
      <c r="BI1455" s="45"/>
      <c r="BJ1455" s="45"/>
      <c r="BK1455" s="45"/>
    </row>
    <row r="1456" spans="1:63">
      <c r="A1456" s="43"/>
      <c r="B1456" s="43"/>
      <c r="C1456" s="101"/>
      <c r="D1456" s="101"/>
      <c r="E1456" s="101"/>
      <c r="F1456" s="102"/>
      <c r="G1456" s="103"/>
      <c r="H1456" s="102"/>
      <c r="I1456" s="102"/>
      <c r="J1456" s="102"/>
      <c r="K1456" s="102"/>
      <c r="L1456" s="102" t="e">
        <f>IF(J1456="WAT",IF(I1456="PS","Pumped Storage","Hydro"),VLOOKUP(J1456,Instructions!$E$3:$F$42,2,FALSE))</f>
        <v>#N/A</v>
      </c>
      <c r="M1456" s="104"/>
      <c r="N1456" s="104"/>
      <c r="O1456" s="105"/>
      <c r="P1456" s="45"/>
      <c r="Q1456" s="45"/>
      <c r="R1456" s="45">
        <f t="shared" si="480"/>
        <v>0</v>
      </c>
      <c r="S1456" s="45">
        <f t="shared" si="501"/>
        <v>0</v>
      </c>
      <c r="T1456" s="45">
        <f t="shared" si="501"/>
        <v>0</v>
      </c>
      <c r="U1456" s="45">
        <f t="shared" si="481"/>
        <v>0</v>
      </c>
      <c r="V1456" s="45">
        <f t="shared" si="482"/>
        <v>0</v>
      </c>
      <c r="W1456" s="45">
        <f t="shared" si="483"/>
        <v>0</v>
      </c>
      <c r="X1456" s="45">
        <f t="shared" si="484"/>
        <v>0</v>
      </c>
      <c r="Y1456" s="45">
        <f t="shared" si="485"/>
        <v>0</v>
      </c>
      <c r="Z1456" s="45">
        <f t="shared" si="486"/>
        <v>0</v>
      </c>
      <c r="AA1456" s="45">
        <f t="shared" si="487"/>
        <v>0</v>
      </c>
      <c r="AB1456" s="45">
        <f t="shared" si="488"/>
        <v>0</v>
      </c>
      <c r="AC1456" s="45">
        <f t="shared" si="489"/>
        <v>0</v>
      </c>
      <c r="AD1456" s="45">
        <f t="shared" si="490"/>
        <v>0</v>
      </c>
      <c r="AE1456" s="45">
        <f t="shared" si="491"/>
        <v>0</v>
      </c>
      <c r="AF1456" s="45">
        <f t="shared" si="492"/>
        <v>0</v>
      </c>
      <c r="AG1456" s="45">
        <f t="shared" si="493"/>
        <v>0</v>
      </c>
      <c r="AH1456" s="45">
        <f t="shared" si="494"/>
        <v>0</v>
      </c>
      <c r="AI1456" s="45">
        <f t="shared" si="495"/>
        <v>0</v>
      </c>
      <c r="AJ1456" s="45">
        <f t="shared" si="496"/>
        <v>0</v>
      </c>
      <c r="AK1456" s="45">
        <f t="shared" si="497"/>
        <v>0</v>
      </c>
      <c r="AL1456" s="45">
        <f t="shared" si="498"/>
        <v>0</v>
      </c>
      <c r="AM1456" s="45">
        <f t="shared" si="499"/>
        <v>0</v>
      </c>
      <c r="AN1456" s="45"/>
      <c r="AO1456" s="45"/>
      <c r="AP1456" s="45"/>
      <c r="AQ1456" s="45"/>
      <c r="AR1456" s="45"/>
      <c r="AS1456" s="45"/>
      <c r="AT1456" s="45"/>
      <c r="AU1456" s="45"/>
      <c r="AV1456" s="45"/>
      <c r="AW1456" s="45"/>
      <c r="AX1456" s="45"/>
      <c r="AY1456" s="45"/>
      <c r="AZ1456" s="45"/>
      <c r="BA1456" s="45"/>
      <c r="BB1456" s="45"/>
      <c r="BC1456" s="45"/>
      <c r="BD1456" s="45"/>
      <c r="BE1456" s="45"/>
      <c r="BF1456" s="45"/>
      <c r="BG1456" s="45"/>
      <c r="BH1456" s="45"/>
      <c r="BI1456" s="45"/>
      <c r="BJ1456" s="45"/>
      <c r="BK1456" s="45"/>
    </row>
    <row r="1457" spans="1:63">
      <c r="A1457" s="43"/>
      <c r="B1457" s="43"/>
      <c r="C1457" s="101"/>
      <c r="D1457" s="101"/>
      <c r="E1457" s="101"/>
      <c r="F1457" s="102"/>
      <c r="G1457" s="103"/>
      <c r="H1457" s="102"/>
      <c r="I1457" s="102"/>
      <c r="J1457" s="102"/>
      <c r="K1457" s="102"/>
      <c r="L1457" s="102" t="e">
        <f>IF(J1457="WAT",IF(I1457="PS","Pumped Storage","Hydro"),VLOOKUP(J1457,Instructions!$E$3:$F$42,2,FALSE))</f>
        <v>#N/A</v>
      </c>
      <c r="M1457" s="104"/>
      <c r="N1457" s="104"/>
      <c r="O1457" s="105"/>
      <c r="P1457" s="45"/>
      <c r="Q1457" s="45"/>
      <c r="R1457" s="45">
        <f t="shared" si="480"/>
        <v>0</v>
      </c>
      <c r="S1457" s="45">
        <f t="shared" si="501"/>
        <v>0</v>
      </c>
      <c r="T1457" s="45">
        <f t="shared" si="501"/>
        <v>0</v>
      </c>
      <c r="U1457" s="45">
        <f t="shared" si="481"/>
        <v>0</v>
      </c>
      <c r="V1457" s="45">
        <f t="shared" si="482"/>
        <v>0</v>
      </c>
      <c r="W1457" s="45">
        <f t="shared" si="483"/>
        <v>0</v>
      </c>
      <c r="X1457" s="45">
        <f t="shared" si="484"/>
        <v>0</v>
      </c>
      <c r="Y1457" s="45">
        <f t="shared" si="485"/>
        <v>0</v>
      </c>
      <c r="Z1457" s="45">
        <f t="shared" si="486"/>
        <v>0</v>
      </c>
      <c r="AA1457" s="45">
        <f t="shared" si="487"/>
        <v>0</v>
      </c>
      <c r="AB1457" s="45">
        <f t="shared" si="488"/>
        <v>0</v>
      </c>
      <c r="AC1457" s="45">
        <f t="shared" si="489"/>
        <v>0</v>
      </c>
      <c r="AD1457" s="45">
        <f t="shared" si="490"/>
        <v>0</v>
      </c>
      <c r="AE1457" s="45">
        <f t="shared" si="491"/>
        <v>0</v>
      </c>
      <c r="AF1457" s="45">
        <f t="shared" si="492"/>
        <v>0</v>
      </c>
      <c r="AG1457" s="45">
        <f t="shared" si="493"/>
        <v>0</v>
      </c>
      <c r="AH1457" s="45">
        <f t="shared" si="494"/>
        <v>0</v>
      </c>
      <c r="AI1457" s="45">
        <f t="shared" si="495"/>
        <v>0</v>
      </c>
      <c r="AJ1457" s="45">
        <f t="shared" si="496"/>
        <v>0</v>
      </c>
      <c r="AK1457" s="45">
        <f t="shared" si="497"/>
        <v>0</v>
      </c>
      <c r="AL1457" s="45">
        <f t="shared" si="498"/>
        <v>0</v>
      </c>
      <c r="AM1457" s="45">
        <f t="shared" si="499"/>
        <v>0</v>
      </c>
      <c r="AN1457" s="45"/>
      <c r="AO1457" s="45"/>
      <c r="AP1457" s="45"/>
      <c r="AQ1457" s="45"/>
      <c r="AR1457" s="45"/>
      <c r="AS1457" s="45"/>
      <c r="AT1457" s="45"/>
      <c r="AU1457" s="45"/>
      <c r="AV1457" s="45"/>
      <c r="AW1457" s="45"/>
      <c r="AX1457" s="45"/>
      <c r="AY1457" s="45"/>
      <c r="AZ1457" s="45"/>
      <c r="BA1457" s="45"/>
      <c r="BB1457" s="45"/>
      <c r="BC1457" s="45"/>
      <c r="BD1457" s="45"/>
      <c r="BE1457" s="45"/>
      <c r="BF1457" s="45"/>
      <c r="BG1457" s="45"/>
      <c r="BH1457" s="45"/>
      <c r="BI1457" s="45"/>
      <c r="BJ1457" s="45"/>
      <c r="BK1457" s="45"/>
    </row>
    <row r="1458" spans="1:63">
      <c r="A1458" s="43"/>
      <c r="B1458" s="43"/>
      <c r="C1458" s="101"/>
      <c r="D1458" s="101"/>
      <c r="E1458" s="101"/>
      <c r="F1458" s="102"/>
      <c r="G1458" s="103"/>
      <c r="H1458" s="102"/>
      <c r="I1458" s="102"/>
      <c r="J1458" s="102"/>
      <c r="K1458" s="102"/>
      <c r="L1458" s="102" t="e">
        <f>IF(J1458="WAT",IF(I1458="PS","Pumped Storage","Hydro"),VLOOKUP(J1458,Instructions!$E$3:$F$42,2,FALSE))</f>
        <v>#N/A</v>
      </c>
      <c r="M1458" s="104"/>
      <c r="N1458" s="104"/>
      <c r="O1458" s="105"/>
      <c r="P1458" s="45"/>
      <c r="Q1458" s="45"/>
      <c r="R1458" s="45">
        <f t="shared" si="480"/>
        <v>0</v>
      </c>
      <c r="S1458" s="45">
        <f t="shared" si="501"/>
        <v>0</v>
      </c>
      <c r="T1458" s="45">
        <f t="shared" si="501"/>
        <v>0</v>
      </c>
      <c r="U1458" s="45">
        <f t="shared" si="481"/>
        <v>0</v>
      </c>
      <c r="V1458" s="45">
        <f t="shared" si="482"/>
        <v>0</v>
      </c>
      <c r="W1458" s="45">
        <f t="shared" si="483"/>
        <v>0</v>
      </c>
      <c r="X1458" s="45">
        <f t="shared" si="484"/>
        <v>0</v>
      </c>
      <c r="Y1458" s="45">
        <f t="shared" si="485"/>
        <v>0</v>
      </c>
      <c r="Z1458" s="45">
        <f t="shared" si="486"/>
        <v>0</v>
      </c>
      <c r="AA1458" s="45">
        <f t="shared" si="487"/>
        <v>0</v>
      </c>
      <c r="AB1458" s="45">
        <f t="shared" si="488"/>
        <v>0</v>
      </c>
      <c r="AC1458" s="45">
        <f t="shared" si="489"/>
        <v>0</v>
      </c>
      <c r="AD1458" s="45">
        <f t="shared" si="490"/>
        <v>0</v>
      </c>
      <c r="AE1458" s="45">
        <f t="shared" si="491"/>
        <v>0</v>
      </c>
      <c r="AF1458" s="45">
        <f t="shared" si="492"/>
        <v>0</v>
      </c>
      <c r="AG1458" s="45">
        <f t="shared" si="493"/>
        <v>0</v>
      </c>
      <c r="AH1458" s="45">
        <f t="shared" si="494"/>
        <v>0</v>
      </c>
      <c r="AI1458" s="45">
        <f t="shared" si="495"/>
        <v>0</v>
      </c>
      <c r="AJ1458" s="45">
        <f t="shared" si="496"/>
        <v>0</v>
      </c>
      <c r="AK1458" s="45">
        <f t="shared" si="497"/>
        <v>0</v>
      </c>
      <c r="AL1458" s="45">
        <f t="shared" si="498"/>
        <v>0</v>
      </c>
      <c r="AM1458" s="45">
        <f t="shared" si="499"/>
        <v>0</v>
      </c>
      <c r="AN1458" s="45"/>
      <c r="AO1458" s="45"/>
      <c r="AP1458" s="45"/>
      <c r="AQ1458" s="45"/>
      <c r="AR1458" s="45"/>
      <c r="AS1458" s="45"/>
      <c r="AT1458" s="45"/>
      <c r="AU1458" s="45"/>
      <c r="AV1458" s="45"/>
      <c r="AW1458" s="45"/>
      <c r="AX1458" s="45"/>
      <c r="AY1458" s="45"/>
      <c r="AZ1458" s="45"/>
      <c r="BA1458" s="45"/>
      <c r="BB1458" s="45"/>
      <c r="BC1458" s="45"/>
      <c r="BD1458" s="45"/>
      <c r="BE1458" s="45"/>
      <c r="BF1458" s="45"/>
      <c r="BG1458" s="45"/>
      <c r="BH1458" s="45"/>
      <c r="BI1458" s="45"/>
      <c r="BJ1458" s="45"/>
      <c r="BK1458" s="45"/>
    </row>
    <row r="1459" spans="1:63">
      <c r="A1459" s="43"/>
      <c r="B1459" s="43"/>
      <c r="C1459" s="101"/>
      <c r="D1459" s="101"/>
      <c r="E1459" s="101"/>
      <c r="F1459" s="102"/>
      <c r="G1459" s="103"/>
      <c r="H1459" s="102"/>
      <c r="I1459" s="102"/>
      <c r="J1459" s="102"/>
      <c r="K1459" s="102"/>
      <c r="L1459" s="102" t="e">
        <f>IF(J1459="WAT",IF(I1459="PS","Pumped Storage","Hydro"),VLOOKUP(J1459,Instructions!$E$3:$F$42,2,FALSE))</f>
        <v>#N/A</v>
      </c>
      <c r="M1459" s="104"/>
      <c r="N1459" s="104"/>
      <c r="O1459" s="105"/>
      <c r="P1459" s="45"/>
      <c r="Q1459" s="45"/>
      <c r="R1459" s="45">
        <f t="shared" si="480"/>
        <v>0</v>
      </c>
      <c r="S1459" s="45">
        <f t="shared" si="501"/>
        <v>0</v>
      </c>
      <c r="T1459" s="45">
        <f t="shared" si="501"/>
        <v>0</v>
      </c>
      <c r="U1459" s="45">
        <f t="shared" si="481"/>
        <v>0</v>
      </c>
      <c r="V1459" s="45">
        <f t="shared" si="482"/>
        <v>0</v>
      </c>
      <c r="W1459" s="45">
        <f t="shared" si="483"/>
        <v>0</v>
      </c>
      <c r="X1459" s="45">
        <f t="shared" si="484"/>
        <v>0</v>
      </c>
      <c r="Y1459" s="45">
        <f t="shared" si="485"/>
        <v>0</v>
      </c>
      <c r="Z1459" s="45">
        <f t="shared" si="486"/>
        <v>0</v>
      </c>
      <c r="AA1459" s="45">
        <f t="shared" si="487"/>
        <v>0</v>
      </c>
      <c r="AB1459" s="45">
        <f t="shared" si="488"/>
        <v>0</v>
      </c>
      <c r="AC1459" s="45">
        <f t="shared" si="489"/>
        <v>0</v>
      </c>
      <c r="AD1459" s="45">
        <f t="shared" si="490"/>
        <v>0</v>
      </c>
      <c r="AE1459" s="45">
        <f t="shared" si="491"/>
        <v>0</v>
      </c>
      <c r="AF1459" s="45">
        <f t="shared" si="492"/>
        <v>0</v>
      </c>
      <c r="AG1459" s="45">
        <f t="shared" si="493"/>
        <v>0</v>
      </c>
      <c r="AH1459" s="45">
        <f t="shared" si="494"/>
        <v>0</v>
      </c>
      <c r="AI1459" s="45">
        <f t="shared" si="495"/>
        <v>0</v>
      </c>
      <c r="AJ1459" s="45">
        <f t="shared" si="496"/>
        <v>0</v>
      </c>
      <c r="AK1459" s="45">
        <f t="shared" si="497"/>
        <v>0</v>
      </c>
      <c r="AL1459" s="45">
        <f t="shared" si="498"/>
        <v>0</v>
      </c>
      <c r="AM1459" s="45">
        <f t="shared" si="499"/>
        <v>0</v>
      </c>
      <c r="AN1459" s="45"/>
      <c r="AO1459" s="45"/>
      <c r="AP1459" s="45"/>
      <c r="AQ1459" s="45"/>
      <c r="AR1459" s="45"/>
      <c r="AS1459" s="45"/>
      <c r="AT1459" s="45"/>
      <c r="AU1459" s="45"/>
      <c r="AV1459" s="45"/>
      <c r="AW1459" s="45"/>
      <c r="AX1459" s="45"/>
      <c r="AY1459" s="45"/>
      <c r="AZ1459" s="45"/>
      <c r="BA1459" s="45"/>
      <c r="BB1459" s="45"/>
      <c r="BC1459" s="45"/>
      <c r="BD1459" s="45"/>
      <c r="BE1459" s="45"/>
      <c r="BF1459" s="45"/>
      <c r="BG1459" s="45"/>
      <c r="BH1459" s="45"/>
      <c r="BI1459" s="45"/>
      <c r="BJ1459" s="45"/>
      <c r="BK1459" s="45"/>
    </row>
    <row r="1460" spans="1:63">
      <c r="A1460" s="43"/>
      <c r="B1460" s="43"/>
      <c r="C1460" s="101"/>
      <c r="D1460" s="101"/>
      <c r="E1460" s="101"/>
      <c r="F1460" s="102"/>
      <c r="G1460" s="103"/>
      <c r="H1460" s="102"/>
      <c r="I1460" s="102"/>
      <c r="J1460" s="102"/>
      <c r="K1460" s="102"/>
      <c r="L1460" s="102" t="e">
        <f>IF(J1460="WAT",IF(I1460="PS","Pumped Storage","Hydro"),VLOOKUP(J1460,Instructions!$E$3:$F$42,2,FALSE))</f>
        <v>#N/A</v>
      </c>
      <c r="M1460" s="104"/>
      <c r="N1460" s="104"/>
      <c r="O1460" s="105"/>
      <c r="P1460" s="45"/>
      <c r="Q1460" s="45"/>
      <c r="R1460" s="45">
        <f t="shared" si="480"/>
        <v>0</v>
      </c>
      <c r="S1460" s="45">
        <f t="shared" si="501"/>
        <v>0</v>
      </c>
      <c r="T1460" s="45">
        <f t="shared" si="501"/>
        <v>0</v>
      </c>
      <c r="U1460" s="45">
        <f t="shared" si="481"/>
        <v>0</v>
      </c>
      <c r="V1460" s="45">
        <f t="shared" si="482"/>
        <v>0</v>
      </c>
      <c r="W1460" s="45">
        <f t="shared" si="483"/>
        <v>0</v>
      </c>
      <c r="X1460" s="45">
        <f t="shared" si="484"/>
        <v>0</v>
      </c>
      <c r="Y1460" s="45">
        <f t="shared" si="485"/>
        <v>0</v>
      </c>
      <c r="Z1460" s="45">
        <f t="shared" si="486"/>
        <v>0</v>
      </c>
      <c r="AA1460" s="45">
        <f t="shared" si="487"/>
        <v>0</v>
      </c>
      <c r="AB1460" s="45">
        <f t="shared" si="488"/>
        <v>0</v>
      </c>
      <c r="AC1460" s="45">
        <f t="shared" si="489"/>
        <v>0</v>
      </c>
      <c r="AD1460" s="45">
        <f t="shared" si="490"/>
        <v>0</v>
      </c>
      <c r="AE1460" s="45">
        <f t="shared" si="491"/>
        <v>0</v>
      </c>
      <c r="AF1460" s="45">
        <f t="shared" si="492"/>
        <v>0</v>
      </c>
      <c r="AG1460" s="45">
        <f t="shared" si="493"/>
        <v>0</v>
      </c>
      <c r="AH1460" s="45">
        <f t="shared" si="494"/>
        <v>0</v>
      </c>
      <c r="AI1460" s="45">
        <f t="shared" si="495"/>
        <v>0</v>
      </c>
      <c r="AJ1460" s="45">
        <f t="shared" si="496"/>
        <v>0</v>
      </c>
      <c r="AK1460" s="45">
        <f t="shared" si="497"/>
        <v>0</v>
      </c>
      <c r="AL1460" s="45">
        <f t="shared" si="498"/>
        <v>0</v>
      </c>
      <c r="AM1460" s="45">
        <f t="shared" si="499"/>
        <v>0</v>
      </c>
      <c r="AN1460" s="45"/>
      <c r="AO1460" s="45"/>
      <c r="AP1460" s="45"/>
      <c r="AQ1460" s="45"/>
      <c r="AR1460" s="45"/>
      <c r="AS1460" s="45"/>
      <c r="AT1460" s="45"/>
      <c r="AU1460" s="45"/>
      <c r="AV1460" s="45"/>
      <c r="AW1460" s="45"/>
      <c r="AX1460" s="45"/>
      <c r="AY1460" s="45"/>
      <c r="AZ1460" s="45"/>
      <c r="BA1460" s="45"/>
      <c r="BB1460" s="45"/>
      <c r="BC1460" s="45"/>
      <c r="BD1460" s="45"/>
      <c r="BE1460" s="45"/>
      <c r="BF1460" s="45"/>
      <c r="BG1460" s="45"/>
      <c r="BH1460" s="45"/>
      <c r="BI1460" s="45"/>
      <c r="BJ1460" s="45"/>
      <c r="BK1460" s="45"/>
    </row>
    <row r="1461" spans="1:63">
      <c r="A1461" s="43"/>
      <c r="B1461" s="43"/>
      <c r="C1461" s="101"/>
      <c r="D1461" s="101"/>
      <c r="E1461" s="101"/>
      <c r="F1461" s="102"/>
      <c r="G1461" s="103"/>
      <c r="H1461" s="102"/>
      <c r="I1461" s="102"/>
      <c r="J1461" s="102"/>
      <c r="K1461" s="102"/>
      <c r="L1461" s="102" t="e">
        <f>IF(J1461="WAT",IF(I1461="PS","Pumped Storage","Hydro"),VLOOKUP(J1461,Instructions!$E$3:$F$42,2,FALSE))</f>
        <v>#N/A</v>
      </c>
      <c r="M1461" s="104"/>
      <c r="N1461" s="104"/>
      <c r="O1461" s="105"/>
      <c r="P1461" s="45"/>
      <c r="Q1461" s="45"/>
      <c r="R1461" s="45">
        <f t="shared" si="480"/>
        <v>0</v>
      </c>
      <c r="S1461" s="45">
        <f t="shared" si="501"/>
        <v>0</v>
      </c>
      <c r="T1461" s="45">
        <f t="shared" si="501"/>
        <v>0</v>
      </c>
      <c r="U1461" s="45">
        <f t="shared" si="481"/>
        <v>0</v>
      </c>
      <c r="V1461" s="45">
        <f t="shared" si="482"/>
        <v>0</v>
      </c>
      <c r="W1461" s="45">
        <f t="shared" si="483"/>
        <v>0</v>
      </c>
      <c r="X1461" s="45">
        <f t="shared" si="484"/>
        <v>0</v>
      </c>
      <c r="Y1461" s="45">
        <f t="shared" si="485"/>
        <v>0</v>
      </c>
      <c r="Z1461" s="45">
        <f t="shared" si="486"/>
        <v>0</v>
      </c>
      <c r="AA1461" s="45">
        <f t="shared" si="487"/>
        <v>0</v>
      </c>
      <c r="AB1461" s="45">
        <f t="shared" si="488"/>
        <v>0</v>
      </c>
      <c r="AC1461" s="45">
        <f t="shared" si="489"/>
        <v>0</v>
      </c>
      <c r="AD1461" s="45">
        <f t="shared" si="490"/>
        <v>0</v>
      </c>
      <c r="AE1461" s="45">
        <f t="shared" si="491"/>
        <v>0</v>
      </c>
      <c r="AF1461" s="45">
        <f t="shared" si="492"/>
        <v>0</v>
      </c>
      <c r="AG1461" s="45">
        <f t="shared" si="493"/>
        <v>0</v>
      </c>
      <c r="AH1461" s="45">
        <f t="shared" si="494"/>
        <v>0</v>
      </c>
      <c r="AI1461" s="45">
        <f t="shared" si="495"/>
        <v>0</v>
      </c>
      <c r="AJ1461" s="45">
        <f t="shared" si="496"/>
        <v>0</v>
      </c>
      <c r="AK1461" s="45">
        <f t="shared" si="497"/>
        <v>0</v>
      </c>
      <c r="AL1461" s="45">
        <f t="shared" si="498"/>
        <v>0</v>
      </c>
      <c r="AM1461" s="45">
        <f t="shared" si="499"/>
        <v>0</v>
      </c>
      <c r="AN1461" s="45"/>
      <c r="AO1461" s="45"/>
      <c r="AP1461" s="45"/>
      <c r="AQ1461" s="45"/>
      <c r="AR1461" s="45"/>
      <c r="AS1461" s="45"/>
      <c r="AT1461" s="45"/>
      <c r="AU1461" s="45"/>
      <c r="AV1461" s="45"/>
      <c r="AW1461" s="45"/>
      <c r="AX1461" s="45"/>
      <c r="AY1461" s="45"/>
      <c r="AZ1461" s="45"/>
      <c r="BA1461" s="45"/>
      <c r="BB1461" s="45"/>
      <c r="BC1461" s="45"/>
      <c r="BD1461" s="45"/>
      <c r="BE1461" s="45"/>
      <c r="BF1461" s="45"/>
      <c r="BG1461" s="45"/>
      <c r="BH1461" s="45"/>
      <c r="BI1461" s="45"/>
      <c r="BJ1461" s="45"/>
      <c r="BK1461" s="45"/>
    </row>
    <row r="1462" spans="1:63">
      <c r="A1462" s="43"/>
      <c r="B1462" s="43"/>
      <c r="C1462" s="101"/>
      <c r="D1462" s="101"/>
      <c r="E1462" s="101"/>
      <c r="F1462" s="102"/>
      <c r="G1462" s="103"/>
      <c r="H1462" s="102"/>
      <c r="I1462" s="102"/>
      <c r="J1462" s="102"/>
      <c r="K1462" s="102"/>
      <c r="L1462" s="102" t="e">
        <f>IF(J1462="WAT",IF(I1462="PS","Pumped Storage","Hydro"),VLOOKUP(J1462,Instructions!$E$3:$F$42,2,FALSE))</f>
        <v>#N/A</v>
      </c>
      <c r="M1462" s="104"/>
      <c r="N1462" s="104"/>
      <c r="O1462" s="105"/>
      <c r="P1462" s="45"/>
      <c r="Q1462" s="45"/>
      <c r="R1462" s="45">
        <f t="shared" si="480"/>
        <v>0</v>
      </c>
      <c r="S1462" s="45">
        <f t="shared" si="501"/>
        <v>0</v>
      </c>
      <c r="T1462" s="45">
        <f t="shared" si="501"/>
        <v>0</v>
      </c>
      <c r="U1462" s="45">
        <f t="shared" si="481"/>
        <v>0</v>
      </c>
      <c r="V1462" s="45">
        <f t="shared" si="482"/>
        <v>0</v>
      </c>
      <c r="W1462" s="45">
        <f t="shared" si="483"/>
        <v>0</v>
      </c>
      <c r="X1462" s="45">
        <f t="shared" si="484"/>
        <v>0</v>
      </c>
      <c r="Y1462" s="45">
        <f t="shared" si="485"/>
        <v>0</v>
      </c>
      <c r="Z1462" s="45">
        <f t="shared" si="486"/>
        <v>0</v>
      </c>
      <c r="AA1462" s="45">
        <f t="shared" si="487"/>
        <v>0</v>
      </c>
      <c r="AB1462" s="45">
        <f t="shared" si="488"/>
        <v>0</v>
      </c>
      <c r="AC1462" s="45">
        <f t="shared" si="489"/>
        <v>0</v>
      </c>
      <c r="AD1462" s="45">
        <f t="shared" si="490"/>
        <v>0</v>
      </c>
      <c r="AE1462" s="45">
        <f t="shared" si="491"/>
        <v>0</v>
      </c>
      <c r="AF1462" s="45">
        <f t="shared" si="492"/>
        <v>0</v>
      </c>
      <c r="AG1462" s="45">
        <f t="shared" si="493"/>
        <v>0</v>
      </c>
      <c r="AH1462" s="45">
        <f t="shared" si="494"/>
        <v>0</v>
      </c>
      <c r="AI1462" s="45">
        <f t="shared" si="495"/>
        <v>0</v>
      </c>
      <c r="AJ1462" s="45">
        <f t="shared" si="496"/>
        <v>0</v>
      </c>
      <c r="AK1462" s="45">
        <f t="shared" si="497"/>
        <v>0</v>
      </c>
      <c r="AL1462" s="45">
        <f t="shared" si="498"/>
        <v>0</v>
      </c>
      <c r="AM1462" s="45">
        <f t="shared" si="499"/>
        <v>0</v>
      </c>
      <c r="AN1462" s="45"/>
      <c r="AO1462" s="45"/>
      <c r="AP1462" s="45"/>
      <c r="AQ1462" s="45"/>
      <c r="AR1462" s="45"/>
      <c r="AS1462" s="45"/>
      <c r="AT1462" s="45"/>
      <c r="AU1462" s="45"/>
      <c r="AV1462" s="45"/>
      <c r="AW1462" s="45"/>
      <c r="AX1462" s="45"/>
      <c r="AY1462" s="45"/>
      <c r="AZ1462" s="45"/>
      <c r="BA1462" s="45"/>
      <c r="BB1462" s="45"/>
      <c r="BC1462" s="45"/>
      <c r="BD1462" s="45"/>
      <c r="BE1462" s="45"/>
      <c r="BF1462" s="45"/>
      <c r="BG1462" s="45"/>
      <c r="BH1462" s="45"/>
      <c r="BI1462" s="45"/>
      <c r="BJ1462" s="45"/>
      <c r="BK1462" s="45"/>
    </row>
    <row r="1463" spans="1:63">
      <c r="A1463" s="43"/>
      <c r="B1463" s="43"/>
      <c r="C1463" s="101"/>
      <c r="D1463" s="101"/>
      <c r="E1463" s="101"/>
      <c r="F1463" s="102"/>
      <c r="G1463" s="103"/>
      <c r="H1463" s="102"/>
      <c r="I1463" s="102"/>
      <c r="J1463" s="102"/>
      <c r="K1463" s="102"/>
      <c r="L1463" s="102" t="e">
        <f>IF(J1463="WAT",IF(I1463="PS","Pumped Storage","Hydro"),VLOOKUP(J1463,Instructions!$E$3:$F$42,2,FALSE))</f>
        <v>#N/A</v>
      </c>
      <c r="M1463" s="104"/>
      <c r="N1463" s="104"/>
      <c r="O1463" s="105"/>
      <c r="P1463" s="45"/>
      <c r="Q1463" s="45"/>
      <c r="R1463" s="45">
        <f t="shared" si="480"/>
        <v>0</v>
      </c>
      <c r="S1463" s="45">
        <f t="shared" ref="S1463:T1482" si="502">R1463</f>
        <v>0</v>
      </c>
      <c r="T1463" s="45">
        <f t="shared" si="502"/>
        <v>0</v>
      </c>
      <c r="U1463" s="45">
        <f t="shared" si="481"/>
        <v>0</v>
      </c>
      <c r="V1463" s="45">
        <f t="shared" si="482"/>
        <v>0</v>
      </c>
      <c r="W1463" s="45">
        <f t="shared" si="483"/>
        <v>0</v>
      </c>
      <c r="X1463" s="45">
        <f t="shared" si="484"/>
        <v>0</v>
      </c>
      <c r="Y1463" s="45">
        <f t="shared" si="485"/>
        <v>0</v>
      </c>
      <c r="Z1463" s="45">
        <f t="shared" si="486"/>
        <v>0</v>
      </c>
      <c r="AA1463" s="45">
        <f t="shared" si="487"/>
        <v>0</v>
      </c>
      <c r="AB1463" s="45">
        <f t="shared" si="488"/>
        <v>0</v>
      </c>
      <c r="AC1463" s="45">
        <f t="shared" si="489"/>
        <v>0</v>
      </c>
      <c r="AD1463" s="45">
        <f t="shared" si="490"/>
        <v>0</v>
      </c>
      <c r="AE1463" s="45">
        <f t="shared" si="491"/>
        <v>0</v>
      </c>
      <c r="AF1463" s="45">
        <f t="shared" si="492"/>
        <v>0</v>
      </c>
      <c r="AG1463" s="45">
        <f t="shared" si="493"/>
        <v>0</v>
      </c>
      <c r="AH1463" s="45">
        <f t="shared" si="494"/>
        <v>0</v>
      </c>
      <c r="AI1463" s="45">
        <f t="shared" si="495"/>
        <v>0</v>
      </c>
      <c r="AJ1463" s="45">
        <f t="shared" si="496"/>
        <v>0</v>
      </c>
      <c r="AK1463" s="45">
        <f t="shared" si="497"/>
        <v>0</v>
      </c>
      <c r="AL1463" s="45">
        <f t="shared" si="498"/>
        <v>0</v>
      </c>
      <c r="AM1463" s="45">
        <f t="shared" si="499"/>
        <v>0</v>
      </c>
      <c r="AN1463" s="45"/>
      <c r="AO1463" s="45"/>
      <c r="AP1463" s="45"/>
      <c r="AQ1463" s="45"/>
      <c r="AR1463" s="45"/>
      <c r="AS1463" s="45"/>
      <c r="AT1463" s="45"/>
      <c r="AU1463" s="45"/>
      <c r="AV1463" s="45"/>
      <c r="AW1463" s="45"/>
      <c r="AX1463" s="45"/>
      <c r="AY1463" s="45"/>
      <c r="AZ1463" s="45"/>
      <c r="BA1463" s="45"/>
      <c r="BB1463" s="45"/>
      <c r="BC1463" s="45"/>
      <c r="BD1463" s="45"/>
      <c r="BE1463" s="45"/>
      <c r="BF1463" s="45"/>
      <c r="BG1463" s="45"/>
      <c r="BH1463" s="45"/>
      <c r="BI1463" s="45"/>
      <c r="BJ1463" s="45"/>
      <c r="BK1463" s="45"/>
    </row>
    <row r="1464" spans="1:63">
      <c r="A1464" s="43"/>
      <c r="B1464" s="43"/>
      <c r="C1464" s="101"/>
      <c r="D1464" s="101"/>
      <c r="E1464" s="101"/>
      <c r="F1464" s="102"/>
      <c r="G1464" s="103"/>
      <c r="H1464" s="102"/>
      <c r="I1464" s="102"/>
      <c r="J1464" s="102"/>
      <c r="K1464" s="102"/>
      <c r="L1464" s="102" t="e">
        <f>IF(J1464="WAT",IF(I1464="PS","Pumped Storage","Hydro"),VLOOKUP(J1464,Instructions!$E$3:$F$42,2,FALSE))</f>
        <v>#N/A</v>
      </c>
      <c r="M1464" s="104"/>
      <c r="N1464" s="104"/>
      <c r="O1464" s="105"/>
      <c r="P1464" s="45"/>
      <c r="Q1464" s="45"/>
      <c r="R1464" s="45">
        <f t="shared" si="480"/>
        <v>0</v>
      </c>
      <c r="S1464" s="45">
        <f t="shared" si="502"/>
        <v>0</v>
      </c>
      <c r="T1464" s="45">
        <f t="shared" si="502"/>
        <v>0</v>
      </c>
      <c r="U1464" s="45">
        <f t="shared" si="481"/>
        <v>0</v>
      </c>
      <c r="V1464" s="45">
        <f t="shared" si="482"/>
        <v>0</v>
      </c>
      <c r="W1464" s="45">
        <f t="shared" si="483"/>
        <v>0</v>
      </c>
      <c r="X1464" s="45">
        <f t="shared" si="484"/>
        <v>0</v>
      </c>
      <c r="Y1464" s="45">
        <f t="shared" si="485"/>
        <v>0</v>
      </c>
      <c r="Z1464" s="45">
        <f t="shared" si="486"/>
        <v>0</v>
      </c>
      <c r="AA1464" s="45">
        <f t="shared" si="487"/>
        <v>0</v>
      </c>
      <c r="AB1464" s="45">
        <f t="shared" si="488"/>
        <v>0</v>
      </c>
      <c r="AC1464" s="45">
        <f t="shared" si="489"/>
        <v>0</v>
      </c>
      <c r="AD1464" s="45">
        <f t="shared" si="490"/>
        <v>0</v>
      </c>
      <c r="AE1464" s="45">
        <f t="shared" si="491"/>
        <v>0</v>
      </c>
      <c r="AF1464" s="45">
        <f t="shared" si="492"/>
        <v>0</v>
      </c>
      <c r="AG1464" s="45">
        <f t="shared" si="493"/>
        <v>0</v>
      </c>
      <c r="AH1464" s="45">
        <f t="shared" si="494"/>
        <v>0</v>
      </c>
      <c r="AI1464" s="45">
        <f t="shared" si="495"/>
        <v>0</v>
      </c>
      <c r="AJ1464" s="45">
        <f t="shared" si="496"/>
        <v>0</v>
      </c>
      <c r="AK1464" s="45">
        <f t="shared" si="497"/>
        <v>0</v>
      </c>
      <c r="AL1464" s="45">
        <f t="shared" si="498"/>
        <v>0</v>
      </c>
      <c r="AM1464" s="45">
        <f t="shared" si="499"/>
        <v>0</v>
      </c>
      <c r="AN1464" s="45"/>
      <c r="AO1464" s="45"/>
      <c r="AP1464" s="45"/>
      <c r="AQ1464" s="45"/>
      <c r="AR1464" s="45"/>
      <c r="AS1464" s="45"/>
      <c r="AT1464" s="45"/>
      <c r="AU1464" s="45"/>
      <c r="AV1464" s="45"/>
      <c r="AW1464" s="45"/>
      <c r="AX1464" s="45"/>
      <c r="AY1464" s="45"/>
      <c r="AZ1464" s="45"/>
      <c r="BA1464" s="45"/>
      <c r="BB1464" s="45"/>
      <c r="BC1464" s="45"/>
      <c r="BD1464" s="45"/>
      <c r="BE1464" s="45"/>
      <c r="BF1464" s="45"/>
      <c r="BG1464" s="45"/>
      <c r="BH1464" s="45"/>
      <c r="BI1464" s="45"/>
      <c r="BJ1464" s="45"/>
      <c r="BK1464" s="45"/>
    </row>
    <row r="1465" spans="1:63">
      <c r="A1465" s="43"/>
      <c r="B1465" s="43"/>
      <c r="C1465" s="101"/>
      <c r="D1465" s="101"/>
      <c r="E1465" s="101"/>
      <c r="F1465" s="102"/>
      <c r="G1465" s="103"/>
      <c r="H1465" s="102"/>
      <c r="I1465" s="102"/>
      <c r="J1465" s="102"/>
      <c r="K1465" s="102"/>
      <c r="L1465" s="102" t="e">
        <f>IF(J1465="WAT",IF(I1465="PS","Pumped Storage","Hydro"),VLOOKUP(J1465,Instructions!$E$3:$F$42,2,FALSE))</f>
        <v>#N/A</v>
      </c>
      <c r="M1465" s="104"/>
      <c r="N1465" s="104"/>
      <c r="O1465" s="105"/>
      <c r="P1465" s="45"/>
      <c r="Q1465" s="45"/>
      <c r="R1465" s="45">
        <f t="shared" si="480"/>
        <v>0</v>
      </c>
      <c r="S1465" s="45">
        <f t="shared" si="502"/>
        <v>0</v>
      </c>
      <c r="T1465" s="45">
        <f t="shared" si="502"/>
        <v>0</v>
      </c>
      <c r="U1465" s="45">
        <f t="shared" si="481"/>
        <v>0</v>
      </c>
      <c r="V1465" s="45">
        <f t="shared" si="482"/>
        <v>0</v>
      </c>
      <c r="W1465" s="45">
        <f t="shared" si="483"/>
        <v>0</v>
      </c>
      <c r="X1465" s="45">
        <f t="shared" si="484"/>
        <v>0</v>
      </c>
      <c r="Y1465" s="45">
        <f t="shared" si="485"/>
        <v>0</v>
      </c>
      <c r="Z1465" s="45">
        <f t="shared" si="486"/>
        <v>0</v>
      </c>
      <c r="AA1465" s="45">
        <f t="shared" si="487"/>
        <v>0</v>
      </c>
      <c r="AB1465" s="45">
        <f t="shared" si="488"/>
        <v>0</v>
      </c>
      <c r="AC1465" s="45">
        <f t="shared" si="489"/>
        <v>0</v>
      </c>
      <c r="AD1465" s="45">
        <f t="shared" si="490"/>
        <v>0</v>
      </c>
      <c r="AE1465" s="45">
        <f t="shared" si="491"/>
        <v>0</v>
      </c>
      <c r="AF1465" s="45">
        <f t="shared" si="492"/>
        <v>0</v>
      </c>
      <c r="AG1465" s="45">
        <f t="shared" si="493"/>
        <v>0</v>
      </c>
      <c r="AH1465" s="45">
        <f t="shared" si="494"/>
        <v>0</v>
      </c>
      <c r="AI1465" s="45">
        <f t="shared" si="495"/>
        <v>0</v>
      </c>
      <c r="AJ1465" s="45">
        <f t="shared" si="496"/>
        <v>0</v>
      </c>
      <c r="AK1465" s="45">
        <f t="shared" si="497"/>
        <v>0</v>
      </c>
      <c r="AL1465" s="45">
        <f t="shared" si="498"/>
        <v>0</v>
      </c>
      <c r="AM1465" s="45">
        <f t="shared" si="499"/>
        <v>0</v>
      </c>
      <c r="AN1465" s="45"/>
      <c r="AO1465" s="45"/>
      <c r="AP1465" s="45"/>
      <c r="AQ1465" s="45"/>
      <c r="AR1465" s="45"/>
      <c r="AS1465" s="45"/>
      <c r="AT1465" s="45"/>
      <c r="AU1465" s="45"/>
      <c r="AV1465" s="45"/>
      <c r="AW1465" s="45"/>
      <c r="AX1465" s="45"/>
      <c r="AY1465" s="45"/>
      <c r="AZ1465" s="45"/>
      <c r="BA1465" s="45"/>
      <c r="BB1465" s="45"/>
      <c r="BC1465" s="45"/>
      <c r="BD1465" s="45"/>
      <c r="BE1465" s="45"/>
      <c r="BF1465" s="45"/>
      <c r="BG1465" s="45"/>
      <c r="BH1465" s="45"/>
      <c r="BI1465" s="45"/>
      <c r="BJ1465" s="45"/>
      <c r="BK1465" s="45"/>
    </row>
    <row r="1466" spans="1:63">
      <c r="A1466" s="43"/>
      <c r="B1466" s="43"/>
      <c r="C1466" s="101"/>
      <c r="D1466" s="101"/>
      <c r="E1466" s="101"/>
      <c r="F1466" s="102"/>
      <c r="G1466" s="103"/>
      <c r="H1466" s="102"/>
      <c r="I1466" s="102"/>
      <c r="J1466" s="102"/>
      <c r="K1466" s="102"/>
      <c r="L1466" s="102" t="e">
        <f>IF(J1466="WAT",IF(I1466="PS","Pumped Storage","Hydro"),VLOOKUP(J1466,Instructions!$E$3:$F$42,2,FALSE))</f>
        <v>#N/A</v>
      </c>
      <c r="M1466" s="104"/>
      <c r="N1466" s="104"/>
      <c r="O1466" s="105"/>
      <c r="P1466" s="45"/>
      <c r="Q1466" s="45"/>
      <c r="R1466" s="45">
        <f t="shared" si="480"/>
        <v>0</v>
      </c>
      <c r="S1466" s="45">
        <f t="shared" si="502"/>
        <v>0</v>
      </c>
      <c r="T1466" s="45">
        <f t="shared" si="502"/>
        <v>0</v>
      </c>
      <c r="U1466" s="45">
        <f t="shared" si="481"/>
        <v>0</v>
      </c>
      <c r="V1466" s="45">
        <f t="shared" si="482"/>
        <v>0</v>
      </c>
      <c r="W1466" s="45">
        <f t="shared" si="483"/>
        <v>0</v>
      </c>
      <c r="X1466" s="45">
        <f t="shared" si="484"/>
        <v>0</v>
      </c>
      <c r="Y1466" s="45">
        <f t="shared" si="485"/>
        <v>0</v>
      </c>
      <c r="Z1466" s="45">
        <f t="shared" si="486"/>
        <v>0</v>
      </c>
      <c r="AA1466" s="45">
        <f t="shared" si="487"/>
        <v>0</v>
      </c>
      <c r="AB1466" s="45">
        <f t="shared" si="488"/>
        <v>0</v>
      </c>
      <c r="AC1466" s="45">
        <f t="shared" si="489"/>
        <v>0</v>
      </c>
      <c r="AD1466" s="45">
        <f t="shared" si="490"/>
        <v>0</v>
      </c>
      <c r="AE1466" s="45">
        <f t="shared" si="491"/>
        <v>0</v>
      </c>
      <c r="AF1466" s="45">
        <f t="shared" si="492"/>
        <v>0</v>
      </c>
      <c r="AG1466" s="45">
        <f t="shared" si="493"/>
        <v>0</v>
      </c>
      <c r="AH1466" s="45">
        <f t="shared" si="494"/>
        <v>0</v>
      </c>
      <c r="AI1466" s="45">
        <f t="shared" si="495"/>
        <v>0</v>
      </c>
      <c r="AJ1466" s="45">
        <f t="shared" si="496"/>
        <v>0</v>
      </c>
      <c r="AK1466" s="45">
        <f t="shared" si="497"/>
        <v>0</v>
      </c>
      <c r="AL1466" s="45">
        <f t="shared" si="498"/>
        <v>0</v>
      </c>
      <c r="AM1466" s="45">
        <f t="shared" si="499"/>
        <v>0</v>
      </c>
      <c r="AN1466" s="45"/>
      <c r="AO1466" s="45"/>
      <c r="AP1466" s="45"/>
      <c r="AQ1466" s="45"/>
      <c r="AR1466" s="45"/>
      <c r="AS1466" s="45"/>
      <c r="AT1466" s="45"/>
      <c r="AU1466" s="45"/>
      <c r="AV1466" s="45"/>
      <c r="AW1466" s="45"/>
      <c r="AX1466" s="45"/>
      <c r="AY1466" s="45"/>
      <c r="AZ1466" s="45"/>
      <c r="BA1466" s="45"/>
      <c r="BB1466" s="45"/>
      <c r="BC1466" s="45"/>
      <c r="BD1466" s="45"/>
      <c r="BE1466" s="45"/>
      <c r="BF1466" s="45"/>
      <c r="BG1466" s="45"/>
      <c r="BH1466" s="45"/>
      <c r="BI1466" s="45"/>
      <c r="BJ1466" s="45"/>
      <c r="BK1466" s="45"/>
    </row>
    <row r="1467" spans="1:63">
      <c r="A1467" s="43"/>
      <c r="B1467" s="43"/>
      <c r="C1467" s="101"/>
      <c r="D1467" s="101"/>
      <c r="E1467" s="101"/>
      <c r="F1467" s="102"/>
      <c r="G1467" s="103"/>
      <c r="H1467" s="102"/>
      <c r="I1467" s="102"/>
      <c r="J1467" s="102"/>
      <c r="K1467" s="102"/>
      <c r="L1467" s="102" t="e">
        <f>IF(J1467="WAT",IF(I1467="PS","Pumped Storage","Hydro"),VLOOKUP(J1467,Instructions!$E$3:$F$42,2,FALSE))</f>
        <v>#N/A</v>
      </c>
      <c r="M1467" s="104"/>
      <c r="N1467" s="104"/>
      <c r="O1467" s="105"/>
      <c r="P1467" s="45"/>
      <c r="Q1467" s="45"/>
      <c r="R1467" s="45">
        <f t="shared" si="480"/>
        <v>0</v>
      </c>
      <c r="S1467" s="45">
        <f t="shared" si="502"/>
        <v>0</v>
      </c>
      <c r="T1467" s="45">
        <f t="shared" si="502"/>
        <v>0</v>
      </c>
      <c r="U1467" s="45">
        <f t="shared" si="481"/>
        <v>0</v>
      </c>
      <c r="V1467" s="45">
        <f t="shared" si="482"/>
        <v>0</v>
      </c>
      <c r="W1467" s="45">
        <f t="shared" si="483"/>
        <v>0</v>
      </c>
      <c r="X1467" s="45">
        <f t="shared" si="484"/>
        <v>0</v>
      </c>
      <c r="Y1467" s="45">
        <f t="shared" si="485"/>
        <v>0</v>
      </c>
      <c r="Z1467" s="45">
        <f t="shared" si="486"/>
        <v>0</v>
      </c>
      <c r="AA1467" s="45">
        <f t="shared" si="487"/>
        <v>0</v>
      </c>
      <c r="AB1467" s="45">
        <f t="shared" si="488"/>
        <v>0</v>
      </c>
      <c r="AC1467" s="45">
        <f t="shared" si="489"/>
        <v>0</v>
      </c>
      <c r="AD1467" s="45">
        <f t="shared" si="490"/>
        <v>0</v>
      </c>
      <c r="AE1467" s="45">
        <f t="shared" si="491"/>
        <v>0</v>
      </c>
      <c r="AF1467" s="45">
        <f t="shared" si="492"/>
        <v>0</v>
      </c>
      <c r="AG1467" s="45">
        <f t="shared" si="493"/>
        <v>0</v>
      </c>
      <c r="AH1467" s="45">
        <f t="shared" si="494"/>
        <v>0</v>
      </c>
      <c r="AI1467" s="45">
        <f t="shared" si="495"/>
        <v>0</v>
      </c>
      <c r="AJ1467" s="45">
        <f t="shared" si="496"/>
        <v>0</v>
      </c>
      <c r="AK1467" s="45">
        <f t="shared" si="497"/>
        <v>0</v>
      </c>
      <c r="AL1467" s="45">
        <f t="shared" si="498"/>
        <v>0</v>
      </c>
      <c r="AM1467" s="45">
        <f t="shared" si="499"/>
        <v>0</v>
      </c>
      <c r="AN1467" s="45"/>
      <c r="AO1467" s="45"/>
      <c r="AP1467" s="45"/>
      <c r="AQ1467" s="45"/>
      <c r="AR1467" s="45"/>
      <c r="AS1467" s="45"/>
      <c r="AT1467" s="45"/>
      <c r="AU1467" s="45"/>
      <c r="AV1467" s="45"/>
      <c r="AW1467" s="45"/>
      <c r="AX1467" s="45"/>
      <c r="AY1467" s="45"/>
      <c r="AZ1467" s="45"/>
      <c r="BA1467" s="45"/>
      <c r="BB1467" s="45"/>
      <c r="BC1467" s="45"/>
      <c r="BD1467" s="45"/>
      <c r="BE1467" s="45"/>
      <c r="BF1467" s="45"/>
      <c r="BG1467" s="45"/>
      <c r="BH1467" s="45"/>
      <c r="BI1467" s="45"/>
      <c r="BJ1467" s="45"/>
      <c r="BK1467" s="45"/>
    </row>
    <row r="1468" spans="1:63">
      <c r="A1468" s="43"/>
      <c r="B1468" s="43"/>
      <c r="C1468" s="101"/>
      <c r="D1468" s="101"/>
      <c r="E1468" s="101"/>
      <c r="F1468" s="102"/>
      <c r="G1468" s="103"/>
      <c r="H1468" s="102"/>
      <c r="I1468" s="102"/>
      <c r="J1468" s="102"/>
      <c r="K1468" s="102"/>
      <c r="L1468" s="102" t="e">
        <f>IF(J1468="WAT",IF(I1468="PS","Pumped Storage","Hydro"),VLOOKUP(J1468,Instructions!$E$3:$F$42,2,FALSE))</f>
        <v>#N/A</v>
      </c>
      <c r="M1468" s="104"/>
      <c r="N1468" s="104"/>
      <c r="O1468" s="105"/>
      <c r="P1468" s="45"/>
      <c r="Q1468" s="45"/>
      <c r="R1468" s="45">
        <f t="shared" si="480"/>
        <v>0</v>
      </c>
      <c r="S1468" s="45">
        <f t="shared" si="502"/>
        <v>0</v>
      </c>
      <c r="T1468" s="45">
        <f t="shared" si="502"/>
        <v>0</v>
      </c>
      <c r="U1468" s="45">
        <f t="shared" si="481"/>
        <v>0</v>
      </c>
      <c r="V1468" s="45">
        <f t="shared" si="482"/>
        <v>0</v>
      </c>
      <c r="W1468" s="45">
        <f t="shared" si="483"/>
        <v>0</v>
      </c>
      <c r="X1468" s="45">
        <f t="shared" si="484"/>
        <v>0</v>
      </c>
      <c r="Y1468" s="45">
        <f t="shared" si="485"/>
        <v>0</v>
      </c>
      <c r="Z1468" s="45">
        <f t="shared" si="486"/>
        <v>0</v>
      </c>
      <c r="AA1468" s="45">
        <f t="shared" si="487"/>
        <v>0</v>
      </c>
      <c r="AB1468" s="45">
        <f t="shared" si="488"/>
        <v>0</v>
      </c>
      <c r="AC1468" s="45">
        <f t="shared" si="489"/>
        <v>0</v>
      </c>
      <c r="AD1468" s="45">
        <f t="shared" si="490"/>
        <v>0</v>
      </c>
      <c r="AE1468" s="45">
        <f t="shared" si="491"/>
        <v>0</v>
      </c>
      <c r="AF1468" s="45">
        <f t="shared" si="492"/>
        <v>0</v>
      </c>
      <c r="AG1468" s="45">
        <f t="shared" si="493"/>
        <v>0</v>
      </c>
      <c r="AH1468" s="45">
        <f t="shared" si="494"/>
        <v>0</v>
      </c>
      <c r="AI1468" s="45">
        <f t="shared" si="495"/>
        <v>0</v>
      </c>
      <c r="AJ1468" s="45">
        <f t="shared" si="496"/>
        <v>0</v>
      </c>
      <c r="AK1468" s="45">
        <f t="shared" si="497"/>
        <v>0</v>
      </c>
      <c r="AL1468" s="45">
        <f t="shared" si="498"/>
        <v>0</v>
      </c>
      <c r="AM1468" s="45">
        <f t="shared" si="499"/>
        <v>0</v>
      </c>
      <c r="AN1468" s="45"/>
      <c r="AO1468" s="45"/>
      <c r="AP1468" s="45"/>
      <c r="AQ1468" s="45"/>
      <c r="AR1468" s="45"/>
      <c r="AS1468" s="45"/>
      <c r="AT1468" s="45"/>
      <c r="AU1468" s="45"/>
      <c r="AV1468" s="45"/>
      <c r="AW1468" s="45"/>
      <c r="AX1468" s="45"/>
      <c r="AY1468" s="45"/>
      <c r="AZ1468" s="45"/>
      <c r="BA1468" s="45"/>
      <c r="BB1468" s="45"/>
      <c r="BC1468" s="45"/>
      <c r="BD1468" s="45"/>
      <c r="BE1468" s="45"/>
      <c r="BF1468" s="45"/>
      <c r="BG1468" s="45"/>
      <c r="BH1468" s="45"/>
      <c r="BI1468" s="45"/>
      <c r="BJ1468" s="45"/>
      <c r="BK1468" s="45"/>
    </row>
    <row r="1469" spans="1:63">
      <c r="A1469" s="43"/>
      <c r="B1469" s="43"/>
      <c r="C1469" s="101"/>
      <c r="D1469" s="101"/>
      <c r="E1469" s="101"/>
      <c r="F1469" s="102"/>
      <c r="G1469" s="103"/>
      <c r="H1469" s="102"/>
      <c r="I1469" s="102"/>
      <c r="J1469" s="102"/>
      <c r="K1469" s="102"/>
      <c r="L1469" s="102" t="e">
        <f>IF(J1469="WAT",IF(I1469="PS","Pumped Storage","Hydro"),VLOOKUP(J1469,Instructions!$E$3:$F$42,2,FALSE))</f>
        <v>#N/A</v>
      </c>
      <c r="M1469" s="104"/>
      <c r="N1469" s="104"/>
      <c r="O1469" s="105"/>
      <c r="P1469" s="45"/>
      <c r="Q1469" s="45"/>
      <c r="R1469" s="45">
        <f t="shared" si="480"/>
        <v>0</v>
      </c>
      <c r="S1469" s="45">
        <f t="shared" si="502"/>
        <v>0</v>
      </c>
      <c r="T1469" s="45">
        <f t="shared" si="502"/>
        <v>0</v>
      </c>
      <c r="U1469" s="45">
        <f t="shared" si="481"/>
        <v>0</v>
      </c>
      <c r="V1469" s="45">
        <f t="shared" si="482"/>
        <v>0</v>
      </c>
      <c r="W1469" s="45">
        <f t="shared" si="483"/>
        <v>0</v>
      </c>
      <c r="X1469" s="45">
        <f t="shared" si="484"/>
        <v>0</v>
      </c>
      <c r="Y1469" s="45">
        <f t="shared" si="485"/>
        <v>0</v>
      </c>
      <c r="Z1469" s="45">
        <f t="shared" si="486"/>
        <v>0</v>
      </c>
      <c r="AA1469" s="45">
        <f t="shared" si="487"/>
        <v>0</v>
      </c>
      <c r="AB1469" s="45">
        <f t="shared" si="488"/>
        <v>0</v>
      </c>
      <c r="AC1469" s="45">
        <f t="shared" si="489"/>
        <v>0</v>
      </c>
      <c r="AD1469" s="45">
        <f t="shared" si="490"/>
        <v>0</v>
      </c>
      <c r="AE1469" s="45">
        <f t="shared" si="491"/>
        <v>0</v>
      </c>
      <c r="AF1469" s="45">
        <f t="shared" si="492"/>
        <v>0</v>
      </c>
      <c r="AG1469" s="45">
        <f t="shared" si="493"/>
        <v>0</v>
      </c>
      <c r="AH1469" s="45">
        <f t="shared" si="494"/>
        <v>0</v>
      </c>
      <c r="AI1469" s="45">
        <f t="shared" si="495"/>
        <v>0</v>
      </c>
      <c r="AJ1469" s="45">
        <f t="shared" si="496"/>
        <v>0</v>
      </c>
      <c r="AK1469" s="45">
        <f t="shared" si="497"/>
        <v>0</v>
      </c>
      <c r="AL1469" s="45">
        <f t="shared" si="498"/>
        <v>0</v>
      </c>
      <c r="AM1469" s="45">
        <f t="shared" si="499"/>
        <v>0</v>
      </c>
      <c r="AN1469" s="45"/>
      <c r="AO1469" s="45"/>
      <c r="AP1469" s="45"/>
      <c r="AQ1469" s="45"/>
      <c r="AR1469" s="45"/>
      <c r="AS1469" s="45"/>
      <c r="AT1469" s="45"/>
      <c r="AU1469" s="45"/>
      <c r="AV1469" s="45"/>
      <c r="AW1469" s="45"/>
      <c r="AX1469" s="45"/>
      <c r="AY1469" s="45"/>
      <c r="AZ1469" s="45"/>
      <c r="BA1469" s="45"/>
      <c r="BB1469" s="45"/>
      <c r="BC1469" s="45"/>
      <c r="BD1469" s="45"/>
      <c r="BE1469" s="45"/>
      <c r="BF1469" s="45"/>
      <c r="BG1469" s="45"/>
      <c r="BH1469" s="45"/>
      <c r="BI1469" s="45"/>
      <c r="BJ1469" s="45"/>
      <c r="BK1469" s="45"/>
    </row>
    <row r="1470" spans="1:63">
      <c r="A1470" s="43"/>
      <c r="B1470" s="43"/>
      <c r="C1470" s="101"/>
      <c r="D1470" s="101"/>
      <c r="E1470" s="101"/>
      <c r="F1470" s="102"/>
      <c r="G1470" s="103"/>
      <c r="H1470" s="102"/>
      <c r="I1470" s="102"/>
      <c r="J1470" s="102"/>
      <c r="K1470" s="102"/>
      <c r="L1470" s="102" t="e">
        <f>IF(J1470="WAT",IF(I1470="PS","Pumped Storage","Hydro"),VLOOKUP(J1470,Instructions!$E$3:$F$42,2,FALSE))</f>
        <v>#N/A</v>
      </c>
      <c r="M1470" s="104"/>
      <c r="N1470" s="104"/>
      <c r="O1470" s="105"/>
      <c r="P1470" s="45"/>
      <c r="Q1470" s="45"/>
      <c r="R1470" s="45">
        <f t="shared" si="480"/>
        <v>0</v>
      </c>
      <c r="S1470" s="45">
        <f t="shared" si="502"/>
        <v>0</v>
      </c>
      <c r="T1470" s="45">
        <f t="shared" si="502"/>
        <v>0</v>
      </c>
      <c r="U1470" s="45">
        <f t="shared" si="481"/>
        <v>0</v>
      </c>
      <c r="V1470" s="45">
        <f t="shared" si="482"/>
        <v>0</v>
      </c>
      <c r="W1470" s="45">
        <f t="shared" si="483"/>
        <v>0</v>
      </c>
      <c r="X1470" s="45">
        <f t="shared" si="484"/>
        <v>0</v>
      </c>
      <c r="Y1470" s="45">
        <f t="shared" si="485"/>
        <v>0</v>
      </c>
      <c r="Z1470" s="45">
        <f t="shared" si="486"/>
        <v>0</v>
      </c>
      <c r="AA1470" s="45">
        <f t="shared" si="487"/>
        <v>0</v>
      </c>
      <c r="AB1470" s="45">
        <f t="shared" si="488"/>
        <v>0</v>
      </c>
      <c r="AC1470" s="45">
        <f t="shared" si="489"/>
        <v>0</v>
      </c>
      <c r="AD1470" s="45">
        <f t="shared" si="490"/>
        <v>0</v>
      </c>
      <c r="AE1470" s="45">
        <f t="shared" si="491"/>
        <v>0</v>
      </c>
      <c r="AF1470" s="45">
        <f t="shared" si="492"/>
        <v>0</v>
      </c>
      <c r="AG1470" s="45">
        <f t="shared" si="493"/>
        <v>0</v>
      </c>
      <c r="AH1470" s="45">
        <f t="shared" si="494"/>
        <v>0</v>
      </c>
      <c r="AI1470" s="45">
        <f t="shared" si="495"/>
        <v>0</v>
      </c>
      <c r="AJ1470" s="45">
        <f t="shared" si="496"/>
        <v>0</v>
      </c>
      <c r="AK1470" s="45">
        <f t="shared" si="497"/>
        <v>0</v>
      </c>
      <c r="AL1470" s="45">
        <f t="shared" si="498"/>
        <v>0</v>
      </c>
      <c r="AM1470" s="45">
        <f t="shared" si="499"/>
        <v>0</v>
      </c>
      <c r="AN1470" s="45"/>
      <c r="AO1470" s="45"/>
      <c r="AP1470" s="45"/>
      <c r="AQ1470" s="45"/>
      <c r="AR1470" s="45"/>
      <c r="AS1470" s="45"/>
      <c r="AT1470" s="45"/>
      <c r="AU1470" s="45"/>
      <c r="AV1470" s="45"/>
      <c r="AW1470" s="45"/>
      <c r="AX1470" s="45"/>
      <c r="AY1470" s="45"/>
      <c r="AZ1470" s="45"/>
      <c r="BA1470" s="45"/>
      <c r="BB1470" s="45"/>
      <c r="BC1470" s="45"/>
      <c r="BD1470" s="45"/>
      <c r="BE1470" s="45"/>
      <c r="BF1470" s="45"/>
      <c r="BG1470" s="45"/>
      <c r="BH1470" s="45"/>
      <c r="BI1470" s="45"/>
      <c r="BJ1470" s="45"/>
      <c r="BK1470" s="45"/>
    </row>
    <row r="1471" spans="1:63">
      <c r="A1471" s="43"/>
      <c r="B1471" s="43"/>
      <c r="C1471" s="101"/>
      <c r="D1471" s="101"/>
      <c r="E1471" s="101"/>
      <c r="F1471" s="102"/>
      <c r="G1471" s="103"/>
      <c r="H1471" s="102"/>
      <c r="I1471" s="102"/>
      <c r="J1471" s="102"/>
      <c r="K1471" s="102"/>
      <c r="L1471" s="102" t="e">
        <f>IF(J1471="WAT",IF(I1471="PS","Pumped Storage","Hydro"),VLOOKUP(J1471,Instructions!$E$3:$F$42,2,FALSE))</f>
        <v>#N/A</v>
      </c>
      <c r="M1471" s="104"/>
      <c r="N1471" s="104"/>
      <c r="O1471" s="105"/>
      <c r="P1471" s="45"/>
      <c r="Q1471" s="45"/>
      <c r="R1471" s="45">
        <f t="shared" si="480"/>
        <v>0</v>
      </c>
      <c r="S1471" s="45">
        <f t="shared" si="502"/>
        <v>0</v>
      </c>
      <c r="T1471" s="45">
        <f t="shared" si="502"/>
        <v>0</v>
      </c>
      <c r="U1471" s="45">
        <f t="shared" si="481"/>
        <v>0</v>
      </c>
      <c r="V1471" s="45">
        <f t="shared" si="482"/>
        <v>0</v>
      </c>
      <c r="W1471" s="45">
        <f t="shared" si="483"/>
        <v>0</v>
      </c>
      <c r="X1471" s="45">
        <f t="shared" si="484"/>
        <v>0</v>
      </c>
      <c r="Y1471" s="45">
        <f t="shared" si="485"/>
        <v>0</v>
      </c>
      <c r="Z1471" s="45">
        <f t="shared" si="486"/>
        <v>0</v>
      </c>
      <c r="AA1471" s="45">
        <f t="shared" si="487"/>
        <v>0</v>
      </c>
      <c r="AB1471" s="45">
        <f t="shared" si="488"/>
        <v>0</v>
      </c>
      <c r="AC1471" s="45">
        <f t="shared" si="489"/>
        <v>0</v>
      </c>
      <c r="AD1471" s="45">
        <f t="shared" si="490"/>
        <v>0</v>
      </c>
      <c r="AE1471" s="45">
        <f t="shared" si="491"/>
        <v>0</v>
      </c>
      <c r="AF1471" s="45">
        <f t="shared" si="492"/>
        <v>0</v>
      </c>
      <c r="AG1471" s="45">
        <f t="shared" si="493"/>
        <v>0</v>
      </c>
      <c r="AH1471" s="45">
        <f t="shared" si="494"/>
        <v>0</v>
      </c>
      <c r="AI1471" s="45">
        <f t="shared" si="495"/>
        <v>0</v>
      </c>
      <c r="AJ1471" s="45">
        <f t="shared" si="496"/>
        <v>0</v>
      </c>
      <c r="AK1471" s="45">
        <f t="shared" si="497"/>
        <v>0</v>
      </c>
      <c r="AL1471" s="45">
        <f t="shared" si="498"/>
        <v>0</v>
      </c>
      <c r="AM1471" s="45">
        <f t="shared" si="499"/>
        <v>0</v>
      </c>
      <c r="AN1471" s="45"/>
      <c r="AO1471" s="45"/>
      <c r="AP1471" s="45"/>
      <c r="AQ1471" s="45"/>
      <c r="AR1471" s="45"/>
      <c r="AS1471" s="45"/>
      <c r="AT1471" s="45"/>
      <c r="AU1471" s="45"/>
      <c r="AV1471" s="45"/>
      <c r="AW1471" s="45"/>
      <c r="AX1471" s="45"/>
      <c r="AY1471" s="45"/>
      <c r="AZ1471" s="45"/>
      <c r="BA1471" s="45"/>
      <c r="BB1471" s="45"/>
      <c r="BC1471" s="45"/>
      <c r="BD1471" s="45"/>
      <c r="BE1471" s="45"/>
      <c r="BF1471" s="45"/>
      <c r="BG1471" s="45"/>
      <c r="BH1471" s="45"/>
      <c r="BI1471" s="45"/>
      <c r="BJ1471" s="45"/>
      <c r="BK1471" s="45"/>
    </row>
    <row r="1472" spans="1:63">
      <c r="A1472" s="43"/>
      <c r="B1472" s="43"/>
      <c r="C1472" s="101"/>
      <c r="D1472" s="101"/>
      <c r="E1472" s="101"/>
      <c r="F1472" s="102"/>
      <c r="G1472" s="103"/>
      <c r="H1472" s="102"/>
      <c r="I1472" s="102"/>
      <c r="J1472" s="102"/>
      <c r="K1472" s="102"/>
      <c r="L1472" s="102" t="e">
        <f>IF(J1472="WAT",IF(I1472="PS","Pumped Storage","Hydro"),VLOOKUP(J1472,Instructions!$E$3:$F$42,2,FALSE))</f>
        <v>#N/A</v>
      </c>
      <c r="M1472" s="104"/>
      <c r="N1472" s="104"/>
      <c r="O1472" s="105"/>
      <c r="P1472" s="45"/>
      <c r="Q1472" s="45"/>
      <c r="R1472" s="45">
        <f t="shared" si="480"/>
        <v>0</v>
      </c>
      <c r="S1472" s="45">
        <f t="shared" si="502"/>
        <v>0</v>
      </c>
      <c r="T1472" s="45">
        <f t="shared" si="502"/>
        <v>0</v>
      </c>
      <c r="U1472" s="45">
        <f t="shared" si="481"/>
        <v>0</v>
      </c>
      <c r="V1472" s="45">
        <f t="shared" si="482"/>
        <v>0</v>
      </c>
      <c r="W1472" s="45">
        <f t="shared" si="483"/>
        <v>0</v>
      </c>
      <c r="X1472" s="45">
        <f t="shared" si="484"/>
        <v>0</v>
      </c>
      <c r="Y1472" s="45">
        <f t="shared" si="485"/>
        <v>0</v>
      </c>
      <c r="Z1472" s="45">
        <f t="shared" si="486"/>
        <v>0</v>
      </c>
      <c r="AA1472" s="45">
        <f t="shared" si="487"/>
        <v>0</v>
      </c>
      <c r="AB1472" s="45">
        <f t="shared" si="488"/>
        <v>0</v>
      </c>
      <c r="AC1472" s="45">
        <f t="shared" si="489"/>
        <v>0</v>
      </c>
      <c r="AD1472" s="45">
        <f t="shared" si="490"/>
        <v>0</v>
      </c>
      <c r="AE1472" s="45">
        <f t="shared" si="491"/>
        <v>0</v>
      </c>
      <c r="AF1472" s="45">
        <f t="shared" si="492"/>
        <v>0</v>
      </c>
      <c r="AG1472" s="45">
        <f t="shared" si="493"/>
        <v>0</v>
      </c>
      <c r="AH1472" s="45">
        <f t="shared" si="494"/>
        <v>0</v>
      </c>
      <c r="AI1472" s="45">
        <f t="shared" si="495"/>
        <v>0</v>
      </c>
      <c r="AJ1472" s="45">
        <f t="shared" si="496"/>
        <v>0</v>
      </c>
      <c r="AK1472" s="45">
        <f t="shared" si="497"/>
        <v>0</v>
      </c>
      <c r="AL1472" s="45">
        <f t="shared" si="498"/>
        <v>0</v>
      </c>
      <c r="AM1472" s="45">
        <f t="shared" si="499"/>
        <v>0</v>
      </c>
      <c r="AN1472" s="45"/>
      <c r="AO1472" s="45"/>
      <c r="AP1472" s="45"/>
      <c r="AQ1472" s="45"/>
      <c r="AR1472" s="45"/>
      <c r="AS1472" s="45"/>
      <c r="AT1472" s="45"/>
      <c r="AU1472" s="45"/>
      <c r="AV1472" s="45"/>
      <c r="AW1472" s="45"/>
      <c r="AX1472" s="45"/>
      <c r="AY1472" s="45"/>
      <c r="AZ1472" s="45"/>
      <c r="BA1472" s="45"/>
      <c r="BB1472" s="45"/>
      <c r="BC1472" s="45"/>
      <c r="BD1472" s="45"/>
      <c r="BE1472" s="45"/>
      <c r="BF1472" s="45"/>
      <c r="BG1472" s="45"/>
      <c r="BH1472" s="45"/>
      <c r="BI1472" s="45"/>
      <c r="BJ1472" s="45"/>
      <c r="BK1472" s="45"/>
    </row>
    <row r="1473" spans="1:63">
      <c r="A1473" s="43"/>
      <c r="B1473" s="43"/>
      <c r="C1473" s="101"/>
      <c r="D1473" s="101"/>
      <c r="E1473" s="101"/>
      <c r="F1473" s="102"/>
      <c r="G1473" s="103"/>
      <c r="H1473" s="102"/>
      <c r="I1473" s="102"/>
      <c r="J1473" s="102"/>
      <c r="K1473" s="102"/>
      <c r="L1473" s="102" t="e">
        <f>IF(J1473="WAT",IF(I1473="PS","Pumped Storage","Hydro"),VLOOKUP(J1473,Instructions!$E$3:$F$42,2,FALSE))</f>
        <v>#N/A</v>
      </c>
      <c r="M1473" s="104"/>
      <c r="N1473" s="104"/>
      <c r="O1473" s="105"/>
      <c r="P1473" s="45"/>
      <c r="Q1473" s="45"/>
      <c r="R1473" s="45">
        <f t="shared" si="480"/>
        <v>0</v>
      </c>
      <c r="S1473" s="45">
        <f t="shared" si="502"/>
        <v>0</v>
      </c>
      <c r="T1473" s="45">
        <f t="shared" si="502"/>
        <v>0</v>
      </c>
      <c r="U1473" s="45">
        <f t="shared" si="481"/>
        <v>0</v>
      </c>
      <c r="V1473" s="45">
        <f t="shared" si="482"/>
        <v>0</v>
      </c>
      <c r="W1473" s="45">
        <f t="shared" si="483"/>
        <v>0</v>
      </c>
      <c r="X1473" s="45">
        <f t="shared" si="484"/>
        <v>0</v>
      </c>
      <c r="Y1473" s="45">
        <f t="shared" si="485"/>
        <v>0</v>
      </c>
      <c r="Z1473" s="45">
        <f t="shared" si="486"/>
        <v>0</v>
      </c>
      <c r="AA1473" s="45">
        <f t="shared" si="487"/>
        <v>0</v>
      </c>
      <c r="AB1473" s="45">
        <f t="shared" si="488"/>
        <v>0</v>
      </c>
      <c r="AC1473" s="45">
        <f t="shared" si="489"/>
        <v>0</v>
      </c>
      <c r="AD1473" s="45">
        <f t="shared" si="490"/>
        <v>0</v>
      </c>
      <c r="AE1473" s="45">
        <f t="shared" si="491"/>
        <v>0</v>
      </c>
      <c r="AF1473" s="45">
        <f t="shared" si="492"/>
        <v>0</v>
      </c>
      <c r="AG1473" s="45">
        <f t="shared" si="493"/>
        <v>0</v>
      </c>
      <c r="AH1473" s="45">
        <f t="shared" si="494"/>
        <v>0</v>
      </c>
      <c r="AI1473" s="45">
        <f t="shared" si="495"/>
        <v>0</v>
      </c>
      <c r="AJ1473" s="45">
        <f t="shared" si="496"/>
        <v>0</v>
      </c>
      <c r="AK1473" s="45">
        <f t="shared" si="497"/>
        <v>0</v>
      </c>
      <c r="AL1473" s="45">
        <f t="shared" si="498"/>
        <v>0</v>
      </c>
      <c r="AM1473" s="45">
        <f t="shared" si="499"/>
        <v>0</v>
      </c>
      <c r="AN1473" s="45"/>
      <c r="AO1473" s="45"/>
      <c r="AP1473" s="45"/>
      <c r="AQ1473" s="45"/>
      <c r="AR1473" s="45"/>
      <c r="AS1473" s="45"/>
      <c r="AT1473" s="45"/>
      <c r="AU1473" s="45"/>
      <c r="AV1473" s="45"/>
      <c r="AW1473" s="45"/>
      <c r="AX1473" s="45"/>
      <c r="AY1473" s="45"/>
      <c r="AZ1473" s="45"/>
      <c r="BA1473" s="45"/>
      <c r="BB1473" s="45"/>
      <c r="BC1473" s="45"/>
      <c r="BD1473" s="45"/>
      <c r="BE1473" s="45"/>
      <c r="BF1473" s="45"/>
      <c r="BG1473" s="45"/>
      <c r="BH1473" s="45"/>
      <c r="BI1473" s="45"/>
      <c r="BJ1473" s="45"/>
      <c r="BK1473" s="45"/>
    </row>
    <row r="1474" spans="1:63">
      <c r="A1474" s="43"/>
      <c r="B1474" s="43"/>
      <c r="C1474" s="101"/>
      <c r="D1474" s="101"/>
      <c r="E1474" s="101"/>
      <c r="F1474" s="102"/>
      <c r="G1474" s="103"/>
      <c r="H1474" s="102"/>
      <c r="I1474" s="102"/>
      <c r="J1474" s="102"/>
      <c r="K1474" s="102"/>
      <c r="L1474" s="102" t="e">
        <f>IF(J1474="WAT",IF(I1474="PS","Pumped Storage","Hydro"),VLOOKUP(J1474,Instructions!$E$3:$F$42,2,FALSE))</f>
        <v>#N/A</v>
      </c>
      <c r="M1474" s="104"/>
      <c r="N1474" s="104"/>
      <c r="O1474" s="105"/>
      <c r="P1474" s="45"/>
      <c r="Q1474" s="45"/>
      <c r="R1474" s="45">
        <f t="shared" si="480"/>
        <v>0</v>
      </c>
      <c r="S1474" s="45">
        <f t="shared" si="502"/>
        <v>0</v>
      </c>
      <c r="T1474" s="45">
        <f t="shared" si="502"/>
        <v>0</v>
      </c>
      <c r="U1474" s="45">
        <f t="shared" si="481"/>
        <v>0</v>
      </c>
      <c r="V1474" s="45">
        <f t="shared" si="482"/>
        <v>0</v>
      </c>
      <c r="W1474" s="45">
        <f t="shared" si="483"/>
        <v>0</v>
      </c>
      <c r="X1474" s="45">
        <f t="shared" si="484"/>
        <v>0</v>
      </c>
      <c r="Y1474" s="45">
        <f t="shared" si="485"/>
        <v>0</v>
      </c>
      <c r="Z1474" s="45">
        <f t="shared" si="486"/>
        <v>0</v>
      </c>
      <c r="AA1474" s="45">
        <f t="shared" si="487"/>
        <v>0</v>
      </c>
      <c r="AB1474" s="45">
        <f t="shared" si="488"/>
        <v>0</v>
      </c>
      <c r="AC1474" s="45">
        <f t="shared" si="489"/>
        <v>0</v>
      </c>
      <c r="AD1474" s="45">
        <f t="shared" si="490"/>
        <v>0</v>
      </c>
      <c r="AE1474" s="45">
        <f t="shared" si="491"/>
        <v>0</v>
      </c>
      <c r="AF1474" s="45">
        <f t="shared" si="492"/>
        <v>0</v>
      </c>
      <c r="AG1474" s="45">
        <f t="shared" si="493"/>
        <v>0</v>
      </c>
      <c r="AH1474" s="45">
        <f t="shared" si="494"/>
        <v>0</v>
      </c>
      <c r="AI1474" s="45">
        <f t="shared" si="495"/>
        <v>0</v>
      </c>
      <c r="AJ1474" s="45">
        <f t="shared" si="496"/>
        <v>0</v>
      </c>
      <c r="AK1474" s="45">
        <f t="shared" si="497"/>
        <v>0</v>
      </c>
      <c r="AL1474" s="45">
        <f t="shared" si="498"/>
        <v>0</v>
      </c>
      <c r="AM1474" s="45">
        <f t="shared" si="499"/>
        <v>0</v>
      </c>
      <c r="AN1474" s="45"/>
      <c r="AO1474" s="45"/>
      <c r="AP1474" s="45"/>
      <c r="AQ1474" s="45"/>
      <c r="AR1474" s="45"/>
      <c r="AS1474" s="45"/>
      <c r="AT1474" s="45"/>
      <c r="AU1474" s="45"/>
      <c r="AV1474" s="45"/>
      <c r="AW1474" s="45"/>
      <c r="AX1474" s="45"/>
      <c r="AY1474" s="45"/>
      <c r="AZ1474" s="45"/>
      <c r="BA1474" s="45"/>
      <c r="BB1474" s="45"/>
      <c r="BC1474" s="45"/>
      <c r="BD1474" s="45"/>
      <c r="BE1474" s="45"/>
      <c r="BF1474" s="45"/>
      <c r="BG1474" s="45"/>
      <c r="BH1474" s="45"/>
      <c r="BI1474" s="45"/>
      <c r="BJ1474" s="45"/>
      <c r="BK1474" s="45"/>
    </row>
    <row r="1475" spans="1:63">
      <c r="A1475" s="43"/>
      <c r="B1475" s="43"/>
      <c r="C1475" s="101"/>
      <c r="D1475" s="101"/>
      <c r="E1475" s="101"/>
      <c r="F1475" s="102"/>
      <c r="G1475" s="103"/>
      <c r="H1475" s="102"/>
      <c r="I1475" s="102"/>
      <c r="J1475" s="102"/>
      <c r="K1475" s="102"/>
      <c r="L1475" s="102" t="e">
        <f>IF(J1475="WAT",IF(I1475="PS","Pumped Storage","Hydro"),VLOOKUP(J1475,Instructions!$E$3:$F$42,2,FALSE))</f>
        <v>#N/A</v>
      </c>
      <c r="M1475" s="104"/>
      <c r="N1475" s="104"/>
      <c r="O1475" s="105"/>
      <c r="P1475" s="45"/>
      <c r="Q1475" s="45"/>
      <c r="R1475" s="45">
        <f t="shared" si="480"/>
        <v>0</v>
      </c>
      <c r="S1475" s="45">
        <f t="shared" si="502"/>
        <v>0</v>
      </c>
      <c r="T1475" s="45">
        <f t="shared" si="502"/>
        <v>0</v>
      </c>
      <c r="U1475" s="45">
        <f t="shared" si="481"/>
        <v>0</v>
      </c>
      <c r="V1475" s="45">
        <f t="shared" si="482"/>
        <v>0</v>
      </c>
      <c r="W1475" s="45">
        <f t="shared" si="483"/>
        <v>0</v>
      </c>
      <c r="X1475" s="45">
        <f t="shared" si="484"/>
        <v>0</v>
      </c>
      <c r="Y1475" s="45">
        <f t="shared" si="485"/>
        <v>0</v>
      </c>
      <c r="Z1475" s="45">
        <f t="shared" si="486"/>
        <v>0</v>
      </c>
      <c r="AA1475" s="45">
        <f t="shared" si="487"/>
        <v>0</v>
      </c>
      <c r="AB1475" s="45">
        <f t="shared" si="488"/>
        <v>0</v>
      </c>
      <c r="AC1475" s="45">
        <f t="shared" si="489"/>
        <v>0</v>
      </c>
      <c r="AD1475" s="45">
        <f t="shared" si="490"/>
        <v>0</v>
      </c>
      <c r="AE1475" s="45">
        <f t="shared" si="491"/>
        <v>0</v>
      </c>
      <c r="AF1475" s="45">
        <f t="shared" si="492"/>
        <v>0</v>
      </c>
      <c r="AG1475" s="45">
        <f t="shared" si="493"/>
        <v>0</v>
      </c>
      <c r="AH1475" s="45">
        <f t="shared" si="494"/>
        <v>0</v>
      </c>
      <c r="AI1475" s="45">
        <f t="shared" si="495"/>
        <v>0</v>
      </c>
      <c r="AJ1475" s="45">
        <f t="shared" si="496"/>
        <v>0</v>
      </c>
      <c r="AK1475" s="45">
        <f t="shared" si="497"/>
        <v>0</v>
      </c>
      <c r="AL1475" s="45">
        <f t="shared" si="498"/>
        <v>0</v>
      </c>
      <c r="AM1475" s="45">
        <f t="shared" si="499"/>
        <v>0</v>
      </c>
      <c r="AN1475" s="45"/>
      <c r="AO1475" s="45"/>
      <c r="AP1475" s="45"/>
      <c r="AQ1475" s="45"/>
      <c r="AR1475" s="45"/>
      <c r="AS1475" s="45"/>
      <c r="AT1475" s="45"/>
      <c r="AU1475" s="45"/>
      <c r="AV1475" s="45"/>
      <c r="AW1475" s="45"/>
      <c r="AX1475" s="45"/>
      <c r="AY1475" s="45"/>
      <c r="AZ1475" s="45"/>
      <c r="BA1475" s="45"/>
      <c r="BB1475" s="45"/>
      <c r="BC1475" s="45"/>
      <c r="BD1475" s="45"/>
      <c r="BE1475" s="45"/>
      <c r="BF1475" s="45"/>
      <c r="BG1475" s="45"/>
      <c r="BH1475" s="45"/>
      <c r="BI1475" s="45"/>
      <c r="BJ1475" s="45"/>
      <c r="BK1475" s="45"/>
    </row>
    <row r="1476" spans="1:63">
      <c r="A1476" s="43"/>
      <c r="B1476" s="43"/>
      <c r="C1476" s="101"/>
      <c r="D1476" s="101"/>
      <c r="E1476" s="101"/>
      <c r="F1476" s="102"/>
      <c r="G1476" s="103"/>
      <c r="H1476" s="102"/>
      <c r="I1476" s="102"/>
      <c r="J1476" s="102"/>
      <c r="K1476" s="102"/>
      <c r="L1476" s="102" t="e">
        <f>IF(J1476="WAT",IF(I1476="PS","Pumped Storage","Hydro"),VLOOKUP(J1476,Instructions!$E$3:$F$42,2,FALSE))</f>
        <v>#N/A</v>
      </c>
      <c r="M1476" s="104"/>
      <c r="N1476" s="104"/>
      <c r="O1476" s="105"/>
      <c r="P1476" s="45"/>
      <c r="Q1476" s="45"/>
      <c r="R1476" s="45">
        <f t="shared" ref="R1476:R1539" si="503">P1476</f>
        <v>0</v>
      </c>
      <c r="S1476" s="45">
        <f t="shared" si="502"/>
        <v>0</v>
      </c>
      <c r="T1476" s="45">
        <f t="shared" si="502"/>
        <v>0</v>
      </c>
      <c r="U1476" s="45">
        <f t="shared" ref="U1476:U1539" si="504">T1476</f>
        <v>0</v>
      </c>
      <c r="V1476" s="45">
        <f t="shared" ref="V1476:V1539" si="505">U1476</f>
        <v>0</v>
      </c>
      <c r="W1476" s="45">
        <f t="shared" ref="W1476:W1539" si="506">V1476</f>
        <v>0</v>
      </c>
      <c r="X1476" s="45">
        <f t="shared" ref="X1476:X1539" si="507">W1476</f>
        <v>0</v>
      </c>
      <c r="Y1476" s="45">
        <f t="shared" ref="Y1476:Y1539" si="508">X1476</f>
        <v>0</v>
      </c>
      <c r="Z1476" s="45">
        <f t="shared" ref="Z1476:Z1539" si="509">Y1476</f>
        <v>0</v>
      </c>
      <c r="AA1476" s="45">
        <f t="shared" ref="AA1476:AA1539" si="510">Z1476</f>
        <v>0</v>
      </c>
      <c r="AB1476" s="45">
        <f t="shared" ref="AB1476:AB1539" si="511">AA1476</f>
        <v>0</v>
      </c>
      <c r="AC1476" s="45">
        <f t="shared" ref="AC1476:AC1539" si="512">Q1476</f>
        <v>0</v>
      </c>
      <c r="AD1476" s="45">
        <f t="shared" ref="AD1476:AD1539" si="513">AC1476</f>
        <v>0</v>
      </c>
      <c r="AE1476" s="45">
        <f t="shared" ref="AE1476:AE1539" si="514">AD1476</f>
        <v>0</v>
      </c>
      <c r="AF1476" s="45">
        <f t="shared" ref="AF1476:AF1539" si="515">AE1476</f>
        <v>0</v>
      </c>
      <c r="AG1476" s="45">
        <f t="shared" ref="AG1476:AG1539" si="516">AF1476</f>
        <v>0</v>
      </c>
      <c r="AH1476" s="45">
        <f t="shared" ref="AH1476:AH1539" si="517">AG1476</f>
        <v>0</v>
      </c>
      <c r="AI1476" s="45">
        <f t="shared" ref="AI1476:AI1539" si="518">AH1476</f>
        <v>0</v>
      </c>
      <c r="AJ1476" s="45">
        <f t="shared" ref="AJ1476:AJ1539" si="519">AI1476</f>
        <v>0</v>
      </c>
      <c r="AK1476" s="45">
        <f t="shared" ref="AK1476:AK1539" si="520">AJ1476</f>
        <v>0</v>
      </c>
      <c r="AL1476" s="45">
        <f t="shared" ref="AL1476:AL1539" si="521">AK1476</f>
        <v>0</v>
      </c>
      <c r="AM1476" s="45">
        <f t="shared" ref="AM1476:AM1539" si="522">AL1476</f>
        <v>0</v>
      </c>
      <c r="AN1476" s="45"/>
      <c r="AO1476" s="45"/>
      <c r="AP1476" s="45"/>
      <c r="AQ1476" s="45"/>
      <c r="AR1476" s="45"/>
      <c r="AS1476" s="45"/>
      <c r="AT1476" s="45"/>
      <c r="AU1476" s="45"/>
      <c r="AV1476" s="45"/>
      <c r="AW1476" s="45"/>
      <c r="AX1476" s="45"/>
      <c r="AY1476" s="45"/>
      <c r="AZ1476" s="45"/>
      <c r="BA1476" s="45"/>
      <c r="BB1476" s="45"/>
      <c r="BC1476" s="45"/>
      <c r="BD1476" s="45"/>
      <c r="BE1476" s="45"/>
      <c r="BF1476" s="45"/>
      <c r="BG1476" s="45"/>
      <c r="BH1476" s="45"/>
      <c r="BI1476" s="45"/>
      <c r="BJ1476" s="45"/>
      <c r="BK1476" s="45"/>
    </row>
    <row r="1477" spans="1:63">
      <c r="A1477" s="43"/>
      <c r="B1477" s="43"/>
      <c r="C1477" s="101"/>
      <c r="D1477" s="101"/>
      <c r="E1477" s="101"/>
      <c r="F1477" s="102"/>
      <c r="G1477" s="103"/>
      <c r="H1477" s="102"/>
      <c r="I1477" s="102"/>
      <c r="J1477" s="102"/>
      <c r="K1477" s="102"/>
      <c r="L1477" s="102" t="e">
        <f>IF(J1477="WAT",IF(I1477="PS","Pumped Storage","Hydro"),VLOOKUP(J1477,Instructions!$E$3:$F$42,2,FALSE))</f>
        <v>#N/A</v>
      </c>
      <c r="M1477" s="104"/>
      <c r="N1477" s="104"/>
      <c r="O1477" s="105"/>
      <c r="P1477" s="45"/>
      <c r="Q1477" s="45"/>
      <c r="R1477" s="45">
        <f t="shared" si="503"/>
        <v>0</v>
      </c>
      <c r="S1477" s="45">
        <f t="shared" si="502"/>
        <v>0</v>
      </c>
      <c r="T1477" s="45">
        <f t="shared" si="502"/>
        <v>0</v>
      </c>
      <c r="U1477" s="45">
        <f t="shared" si="504"/>
        <v>0</v>
      </c>
      <c r="V1477" s="45">
        <f t="shared" si="505"/>
        <v>0</v>
      </c>
      <c r="W1477" s="45">
        <f t="shared" si="506"/>
        <v>0</v>
      </c>
      <c r="X1477" s="45">
        <f t="shared" si="507"/>
        <v>0</v>
      </c>
      <c r="Y1477" s="45">
        <f t="shared" si="508"/>
        <v>0</v>
      </c>
      <c r="Z1477" s="45">
        <f t="shared" si="509"/>
        <v>0</v>
      </c>
      <c r="AA1477" s="45">
        <f t="shared" si="510"/>
        <v>0</v>
      </c>
      <c r="AB1477" s="45">
        <f t="shared" si="511"/>
        <v>0</v>
      </c>
      <c r="AC1477" s="45">
        <f t="shared" si="512"/>
        <v>0</v>
      </c>
      <c r="AD1477" s="45">
        <f t="shared" si="513"/>
        <v>0</v>
      </c>
      <c r="AE1477" s="45">
        <f t="shared" si="514"/>
        <v>0</v>
      </c>
      <c r="AF1477" s="45">
        <f t="shared" si="515"/>
        <v>0</v>
      </c>
      <c r="AG1477" s="45">
        <f t="shared" si="516"/>
        <v>0</v>
      </c>
      <c r="AH1477" s="45">
        <f t="shared" si="517"/>
        <v>0</v>
      </c>
      <c r="AI1477" s="45">
        <f t="shared" si="518"/>
        <v>0</v>
      </c>
      <c r="AJ1477" s="45">
        <f t="shared" si="519"/>
        <v>0</v>
      </c>
      <c r="AK1477" s="45">
        <f t="shared" si="520"/>
        <v>0</v>
      </c>
      <c r="AL1477" s="45">
        <f t="shared" si="521"/>
        <v>0</v>
      </c>
      <c r="AM1477" s="45">
        <f t="shared" si="522"/>
        <v>0</v>
      </c>
      <c r="AN1477" s="45"/>
      <c r="AO1477" s="45"/>
      <c r="AP1477" s="45"/>
      <c r="AQ1477" s="45"/>
      <c r="AR1477" s="45"/>
      <c r="AS1477" s="45"/>
      <c r="AT1477" s="45"/>
      <c r="AU1477" s="45"/>
      <c r="AV1477" s="45"/>
      <c r="AW1477" s="45"/>
      <c r="AX1477" s="45"/>
      <c r="AY1477" s="45"/>
      <c r="AZ1477" s="45"/>
      <c r="BA1477" s="45"/>
      <c r="BB1477" s="45"/>
      <c r="BC1477" s="45"/>
      <c r="BD1477" s="45"/>
      <c r="BE1477" s="45"/>
      <c r="BF1477" s="45"/>
      <c r="BG1477" s="45"/>
      <c r="BH1477" s="45"/>
      <c r="BI1477" s="45"/>
      <c r="BJ1477" s="45"/>
      <c r="BK1477" s="45"/>
    </row>
    <row r="1478" spans="1:63">
      <c r="A1478" s="43"/>
      <c r="B1478" s="43"/>
      <c r="C1478" s="101"/>
      <c r="D1478" s="101"/>
      <c r="E1478" s="101"/>
      <c r="F1478" s="102"/>
      <c r="G1478" s="103"/>
      <c r="H1478" s="102"/>
      <c r="I1478" s="102"/>
      <c r="J1478" s="102"/>
      <c r="K1478" s="102"/>
      <c r="L1478" s="102" t="e">
        <f>IF(J1478="WAT",IF(I1478="PS","Pumped Storage","Hydro"),VLOOKUP(J1478,Instructions!$E$3:$F$42,2,FALSE))</f>
        <v>#N/A</v>
      </c>
      <c r="M1478" s="104"/>
      <c r="N1478" s="104"/>
      <c r="O1478" s="105"/>
      <c r="P1478" s="45"/>
      <c r="Q1478" s="45"/>
      <c r="R1478" s="45">
        <f t="shared" si="503"/>
        <v>0</v>
      </c>
      <c r="S1478" s="45">
        <f t="shared" si="502"/>
        <v>0</v>
      </c>
      <c r="T1478" s="45">
        <f t="shared" si="502"/>
        <v>0</v>
      </c>
      <c r="U1478" s="45">
        <f t="shared" si="504"/>
        <v>0</v>
      </c>
      <c r="V1478" s="45">
        <f t="shared" si="505"/>
        <v>0</v>
      </c>
      <c r="W1478" s="45">
        <f t="shared" si="506"/>
        <v>0</v>
      </c>
      <c r="X1478" s="45">
        <f t="shared" si="507"/>
        <v>0</v>
      </c>
      <c r="Y1478" s="45">
        <f t="shared" si="508"/>
        <v>0</v>
      </c>
      <c r="Z1478" s="45">
        <f t="shared" si="509"/>
        <v>0</v>
      </c>
      <c r="AA1478" s="45">
        <f t="shared" si="510"/>
        <v>0</v>
      </c>
      <c r="AB1478" s="45">
        <f t="shared" si="511"/>
        <v>0</v>
      </c>
      <c r="AC1478" s="45">
        <f t="shared" si="512"/>
        <v>0</v>
      </c>
      <c r="AD1478" s="45">
        <f t="shared" si="513"/>
        <v>0</v>
      </c>
      <c r="AE1478" s="45">
        <f t="shared" si="514"/>
        <v>0</v>
      </c>
      <c r="AF1478" s="45">
        <f t="shared" si="515"/>
        <v>0</v>
      </c>
      <c r="AG1478" s="45">
        <f t="shared" si="516"/>
        <v>0</v>
      </c>
      <c r="AH1478" s="45">
        <f t="shared" si="517"/>
        <v>0</v>
      </c>
      <c r="AI1478" s="45">
        <f t="shared" si="518"/>
        <v>0</v>
      </c>
      <c r="AJ1478" s="45">
        <f t="shared" si="519"/>
        <v>0</v>
      </c>
      <c r="AK1478" s="45">
        <f t="shared" si="520"/>
        <v>0</v>
      </c>
      <c r="AL1478" s="45">
        <f t="shared" si="521"/>
        <v>0</v>
      </c>
      <c r="AM1478" s="45">
        <f t="shared" si="522"/>
        <v>0</v>
      </c>
      <c r="AN1478" s="45"/>
      <c r="AO1478" s="45"/>
      <c r="AP1478" s="45"/>
      <c r="AQ1478" s="45"/>
      <c r="AR1478" s="45"/>
      <c r="AS1478" s="45"/>
      <c r="AT1478" s="45"/>
      <c r="AU1478" s="45"/>
      <c r="AV1478" s="45"/>
      <c r="AW1478" s="45"/>
      <c r="AX1478" s="45"/>
      <c r="AY1478" s="45"/>
      <c r="AZ1478" s="45"/>
      <c r="BA1478" s="45"/>
      <c r="BB1478" s="45"/>
      <c r="BC1478" s="45"/>
      <c r="BD1478" s="45"/>
      <c r="BE1478" s="45"/>
      <c r="BF1478" s="45"/>
      <c r="BG1478" s="45"/>
      <c r="BH1478" s="45"/>
      <c r="BI1478" s="45"/>
      <c r="BJ1478" s="45"/>
      <c r="BK1478" s="45"/>
    </row>
    <row r="1479" spans="1:63">
      <c r="A1479" s="43"/>
      <c r="B1479" s="43"/>
      <c r="C1479" s="101"/>
      <c r="D1479" s="101"/>
      <c r="E1479" s="101"/>
      <c r="F1479" s="102"/>
      <c r="G1479" s="103"/>
      <c r="H1479" s="102"/>
      <c r="I1479" s="102"/>
      <c r="J1479" s="102"/>
      <c r="K1479" s="102"/>
      <c r="L1479" s="102" t="e">
        <f>IF(J1479="WAT",IF(I1479="PS","Pumped Storage","Hydro"),VLOOKUP(J1479,Instructions!$E$3:$F$42,2,FALSE))</f>
        <v>#N/A</v>
      </c>
      <c r="M1479" s="104"/>
      <c r="N1479" s="104"/>
      <c r="O1479" s="105"/>
      <c r="P1479" s="45"/>
      <c r="Q1479" s="45"/>
      <c r="R1479" s="45">
        <f t="shared" si="503"/>
        <v>0</v>
      </c>
      <c r="S1479" s="45">
        <f t="shared" si="502"/>
        <v>0</v>
      </c>
      <c r="T1479" s="45">
        <f t="shared" si="502"/>
        <v>0</v>
      </c>
      <c r="U1479" s="45">
        <f t="shared" si="504"/>
        <v>0</v>
      </c>
      <c r="V1479" s="45">
        <f t="shared" si="505"/>
        <v>0</v>
      </c>
      <c r="W1479" s="45">
        <f t="shared" si="506"/>
        <v>0</v>
      </c>
      <c r="X1479" s="45">
        <f t="shared" si="507"/>
        <v>0</v>
      </c>
      <c r="Y1479" s="45">
        <f t="shared" si="508"/>
        <v>0</v>
      </c>
      <c r="Z1479" s="45">
        <f t="shared" si="509"/>
        <v>0</v>
      </c>
      <c r="AA1479" s="45">
        <f t="shared" si="510"/>
        <v>0</v>
      </c>
      <c r="AB1479" s="45">
        <f t="shared" si="511"/>
        <v>0</v>
      </c>
      <c r="AC1479" s="45">
        <f t="shared" si="512"/>
        <v>0</v>
      </c>
      <c r="AD1479" s="45">
        <f t="shared" si="513"/>
        <v>0</v>
      </c>
      <c r="AE1479" s="45">
        <f t="shared" si="514"/>
        <v>0</v>
      </c>
      <c r="AF1479" s="45">
        <f t="shared" si="515"/>
        <v>0</v>
      </c>
      <c r="AG1479" s="45">
        <f t="shared" si="516"/>
        <v>0</v>
      </c>
      <c r="AH1479" s="45">
        <f t="shared" si="517"/>
        <v>0</v>
      </c>
      <c r="AI1479" s="45">
        <f t="shared" si="518"/>
        <v>0</v>
      </c>
      <c r="AJ1479" s="45">
        <f t="shared" si="519"/>
        <v>0</v>
      </c>
      <c r="AK1479" s="45">
        <f t="shared" si="520"/>
        <v>0</v>
      </c>
      <c r="AL1479" s="45">
        <f t="shared" si="521"/>
        <v>0</v>
      </c>
      <c r="AM1479" s="45">
        <f t="shared" si="522"/>
        <v>0</v>
      </c>
      <c r="AN1479" s="45"/>
      <c r="AO1479" s="45"/>
      <c r="AP1479" s="45"/>
      <c r="AQ1479" s="45"/>
      <c r="AR1479" s="45"/>
      <c r="AS1479" s="45"/>
      <c r="AT1479" s="45"/>
      <c r="AU1479" s="45"/>
      <c r="AV1479" s="45"/>
      <c r="AW1479" s="45"/>
      <c r="AX1479" s="45"/>
      <c r="AY1479" s="45"/>
      <c r="AZ1479" s="45"/>
      <c r="BA1479" s="45"/>
      <c r="BB1479" s="45"/>
      <c r="BC1479" s="45"/>
      <c r="BD1479" s="45"/>
      <c r="BE1479" s="45"/>
      <c r="BF1479" s="45"/>
      <c r="BG1479" s="45"/>
      <c r="BH1479" s="45"/>
      <c r="BI1479" s="45"/>
      <c r="BJ1479" s="45"/>
      <c r="BK1479" s="45"/>
    </row>
    <row r="1480" spans="1:63">
      <c r="A1480" s="43"/>
      <c r="B1480" s="43"/>
      <c r="C1480" s="101"/>
      <c r="D1480" s="101"/>
      <c r="E1480" s="101"/>
      <c r="F1480" s="102"/>
      <c r="G1480" s="103"/>
      <c r="H1480" s="102"/>
      <c r="I1480" s="102"/>
      <c r="J1480" s="102"/>
      <c r="K1480" s="102"/>
      <c r="L1480" s="102" t="e">
        <f>IF(J1480="WAT",IF(I1480="PS","Pumped Storage","Hydro"),VLOOKUP(J1480,Instructions!$E$3:$F$42,2,FALSE))</f>
        <v>#N/A</v>
      </c>
      <c r="M1480" s="104"/>
      <c r="N1480" s="104"/>
      <c r="O1480" s="105"/>
      <c r="P1480" s="45"/>
      <c r="Q1480" s="45"/>
      <c r="R1480" s="45">
        <f t="shared" si="503"/>
        <v>0</v>
      </c>
      <c r="S1480" s="45">
        <f t="shared" si="502"/>
        <v>0</v>
      </c>
      <c r="T1480" s="45">
        <f t="shared" si="502"/>
        <v>0</v>
      </c>
      <c r="U1480" s="45">
        <f t="shared" si="504"/>
        <v>0</v>
      </c>
      <c r="V1480" s="45">
        <f t="shared" si="505"/>
        <v>0</v>
      </c>
      <c r="W1480" s="45">
        <f t="shared" si="506"/>
        <v>0</v>
      </c>
      <c r="X1480" s="45">
        <f t="shared" si="507"/>
        <v>0</v>
      </c>
      <c r="Y1480" s="45">
        <f t="shared" si="508"/>
        <v>0</v>
      </c>
      <c r="Z1480" s="45">
        <f t="shared" si="509"/>
        <v>0</v>
      </c>
      <c r="AA1480" s="45">
        <f t="shared" si="510"/>
        <v>0</v>
      </c>
      <c r="AB1480" s="45">
        <f t="shared" si="511"/>
        <v>0</v>
      </c>
      <c r="AC1480" s="45">
        <f t="shared" si="512"/>
        <v>0</v>
      </c>
      <c r="AD1480" s="45">
        <f t="shared" si="513"/>
        <v>0</v>
      </c>
      <c r="AE1480" s="45">
        <f t="shared" si="514"/>
        <v>0</v>
      </c>
      <c r="AF1480" s="45">
        <f t="shared" si="515"/>
        <v>0</v>
      </c>
      <c r="AG1480" s="45">
        <f t="shared" si="516"/>
        <v>0</v>
      </c>
      <c r="AH1480" s="45">
        <f t="shared" si="517"/>
        <v>0</v>
      </c>
      <c r="AI1480" s="45">
        <f t="shared" si="518"/>
        <v>0</v>
      </c>
      <c r="AJ1480" s="45">
        <f t="shared" si="519"/>
        <v>0</v>
      </c>
      <c r="AK1480" s="45">
        <f t="shared" si="520"/>
        <v>0</v>
      </c>
      <c r="AL1480" s="45">
        <f t="shared" si="521"/>
        <v>0</v>
      </c>
      <c r="AM1480" s="45">
        <f t="shared" si="522"/>
        <v>0</v>
      </c>
      <c r="AN1480" s="45"/>
      <c r="AO1480" s="45"/>
      <c r="AP1480" s="45"/>
      <c r="AQ1480" s="45"/>
      <c r="AR1480" s="45"/>
      <c r="AS1480" s="45"/>
      <c r="AT1480" s="45"/>
      <c r="AU1480" s="45"/>
      <c r="AV1480" s="45"/>
      <c r="AW1480" s="45"/>
      <c r="AX1480" s="45"/>
      <c r="AY1480" s="45"/>
      <c r="AZ1480" s="45"/>
      <c r="BA1480" s="45"/>
      <c r="BB1480" s="45"/>
      <c r="BC1480" s="45"/>
      <c r="BD1480" s="45"/>
      <c r="BE1480" s="45"/>
      <c r="BF1480" s="45"/>
      <c r="BG1480" s="45"/>
      <c r="BH1480" s="45"/>
      <c r="BI1480" s="45"/>
      <c r="BJ1480" s="45"/>
      <c r="BK1480" s="45"/>
    </row>
    <row r="1481" spans="1:63">
      <c r="A1481" s="43"/>
      <c r="B1481" s="43"/>
      <c r="C1481" s="101"/>
      <c r="D1481" s="101"/>
      <c r="E1481" s="101"/>
      <c r="F1481" s="102"/>
      <c r="G1481" s="103"/>
      <c r="H1481" s="102"/>
      <c r="I1481" s="102"/>
      <c r="J1481" s="102"/>
      <c r="K1481" s="102"/>
      <c r="L1481" s="102" t="e">
        <f>IF(J1481="WAT",IF(I1481="PS","Pumped Storage","Hydro"),VLOOKUP(J1481,Instructions!$E$3:$F$42,2,FALSE))</f>
        <v>#N/A</v>
      </c>
      <c r="M1481" s="104"/>
      <c r="N1481" s="104"/>
      <c r="O1481" s="105"/>
      <c r="P1481" s="45"/>
      <c r="Q1481" s="45"/>
      <c r="R1481" s="45">
        <f t="shared" si="503"/>
        <v>0</v>
      </c>
      <c r="S1481" s="45">
        <f t="shared" si="502"/>
        <v>0</v>
      </c>
      <c r="T1481" s="45">
        <f t="shared" si="502"/>
        <v>0</v>
      </c>
      <c r="U1481" s="45">
        <f t="shared" si="504"/>
        <v>0</v>
      </c>
      <c r="V1481" s="45">
        <f t="shared" si="505"/>
        <v>0</v>
      </c>
      <c r="W1481" s="45">
        <f t="shared" si="506"/>
        <v>0</v>
      </c>
      <c r="X1481" s="45">
        <f t="shared" si="507"/>
        <v>0</v>
      </c>
      <c r="Y1481" s="45">
        <f t="shared" si="508"/>
        <v>0</v>
      </c>
      <c r="Z1481" s="45">
        <f t="shared" si="509"/>
        <v>0</v>
      </c>
      <c r="AA1481" s="45">
        <f t="shared" si="510"/>
        <v>0</v>
      </c>
      <c r="AB1481" s="45">
        <f t="shared" si="511"/>
        <v>0</v>
      </c>
      <c r="AC1481" s="45">
        <f t="shared" si="512"/>
        <v>0</v>
      </c>
      <c r="AD1481" s="45">
        <f t="shared" si="513"/>
        <v>0</v>
      </c>
      <c r="AE1481" s="45">
        <f t="shared" si="514"/>
        <v>0</v>
      </c>
      <c r="AF1481" s="45">
        <f t="shared" si="515"/>
        <v>0</v>
      </c>
      <c r="AG1481" s="45">
        <f t="shared" si="516"/>
        <v>0</v>
      </c>
      <c r="AH1481" s="45">
        <f t="shared" si="517"/>
        <v>0</v>
      </c>
      <c r="AI1481" s="45">
        <f t="shared" si="518"/>
        <v>0</v>
      </c>
      <c r="AJ1481" s="45">
        <f t="shared" si="519"/>
        <v>0</v>
      </c>
      <c r="AK1481" s="45">
        <f t="shared" si="520"/>
        <v>0</v>
      </c>
      <c r="AL1481" s="45">
        <f t="shared" si="521"/>
        <v>0</v>
      </c>
      <c r="AM1481" s="45">
        <f t="shared" si="522"/>
        <v>0</v>
      </c>
      <c r="AN1481" s="45"/>
      <c r="AO1481" s="45"/>
      <c r="AP1481" s="45"/>
      <c r="AQ1481" s="45"/>
      <c r="AR1481" s="45"/>
      <c r="AS1481" s="45"/>
      <c r="AT1481" s="45"/>
      <c r="AU1481" s="45"/>
      <c r="AV1481" s="45"/>
      <c r="AW1481" s="45"/>
      <c r="AX1481" s="45"/>
      <c r="AY1481" s="45"/>
      <c r="AZ1481" s="45"/>
      <c r="BA1481" s="45"/>
      <c r="BB1481" s="45"/>
      <c r="BC1481" s="45"/>
      <c r="BD1481" s="45"/>
      <c r="BE1481" s="45"/>
      <c r="BF1481" s="45"/>
      <c r="BG1481" s="45"/>
      <c r="BH1481" s="45"/>
      <c r="BI1481" s="45"/>
      <c r="BJ1481" s="45"/>
      <c r="BK1481" s="45"/>
    </row>
    <row r="1482" spans="1:63">
      <c r="A1482" s="43"/>
      <c r="B1482" s="43"/>
      <c r="C1482" s="101"/>
      <c r="D1482" s="101"/>
      <c r="E1482" s="101"/>
      <c r="F1482" s="102"/>
      <c r="G1482" s="103"/>
      <c r="H1482" s="102"/>
      <c r="I1482" s="102"/>
      <c r="J1482" s="102"/>
      <c r="K1482" s="102"/>
      <c r="L1482" s="102" t="e">
        <f>IF(J1482="WAT",IF(I1482="PS","Pumped Storage","Hydro"),VLOOKUP(J1482,Instructions!$E$3:$F$42,2,FALSE))</f>
        <v>#N/A</v>
      </c>
      <c r="M1482" s="104"/>
      <c r="N1482" s="104"/>
      <c r="O1482" s="105"/>
      <c r="P1482" s="45"/>
      <c r="Q1482" s="45"/>
      <c r="R1482" s="45">
        <f t="shared" si="503"/>
        <v>0</v>
      </c>
      <c r="S1482" s="45">
        <f t="shared" si="502"/>
        <v>0</v>
      </c>
      <c r="T1482" s="45">
        <f t="shared" si="502"/>
        <v>0</v>
      </c>
      <c r="U1482" s="45">
        <f t="shared" si="504"/>
        <v>0</v>
      </c>
      <c r="V1482" s="45">
        <f t="shared" si="505"/>
        <v>0</v>
      </c>
      <c r="W1482" s="45">
        <f t="shared" si="506"/>
        <v>0</v>
      </c>
      <c r="X1482" s="45">
        <f t="shared" si="507"/>
        <v>0</v>
      </c>
      <c r="Y1482" s="45">
        <f t="shared" si="508"/>
        <v>0</v>
      </c>
      <c r="Z1482" s="45">
        <f t="shared" si="509"/>
        <v>0</v>
      </c>
      <c r="AA1482" s="45">
        <f t="shared" si="510"/>
        <v>0</v>
      </c>
      <c r="AB1482" s="45">
        <f t="shared" si="511"/>
        <v>0</v>
      </c>
      <c r="AC1482" s="45">
        <f t="shared" si="512"/>
        <v>0</v>
      </c>
      <c r="AD1482" s="45">
        <f t="shared" si="513"/>
        <v>0</v>
      </c>
      <c r="AE1482" s="45">
        <f t="shared" si="514"/>
        <v>0</v>
      </c>
      <c r="AF1482" s="45">
        <f t="shared" si="515"/>
        <v>0</v>
      </c>
      <c r="AG1482" s="45">
        <f t="shared" si="516"/>
        <v>0</v>
      </c>
      <c r="AH1482" s="45">
        <f t="shared" si="517"/>
        <v>0</v>
      </c>
      <c r="AI1482" s="45">
        <f t="shared" si="518"/>
        <v>0</v>
      </c>
      <c r="AJ1482" s="45">
        <f t="shared" si="519"/>
        <v>0</v>
      </c>
      <c r="AK1482" s="45">
        <f t="shared" si="520"/>
        <v>0</v>
      </c>
      <c r="AL1482" s="45">
        <f t="shared" si="521"/>
        <v>0</v>
      </c>
      <c r="AM1482" s="45">
        <f t="shared" si="522"/>
        <v>0</v>
      </c>
      <c r="AN1482" s="45"/>
      <c r="AO1482" s="45"/>
      <c r="AP1482" s="45"/>
      <c r="AQ1482" s="45"/>
      <c r="AR1482" s="45"/>
      <c r="AS1482" s="45"/>
      <c r="AT1482" s="45"/>
      <c r="AU1482" s="45"/>
      <c r="AV1482" s="45"/>
      <c r="AW1482" s="45"/>
      <c r="AX1482" s="45"/>
      <c r="AY1482" s="45"/>
      <c r="AZ1482" s="45"/>
      <c r="BA1482" s="45"/>
      <c r="BB1482" s="45"/>
      <c r="BC1482" s="45"/>
      <c r="BD1482" s="45"/>
      <c r="BE1482" s="45"/>
      <c r="BF1482" s="45"/>
      <c r="BG1482" s="45"/>
      <c r="BH1482" s="45"/>
      <c r="BI1482" s="45"/>
      <c r="BJ1482" s="45"/>
      <c r="BK1482" s="45"/>
    </row>
    <row r="1483" spans="1:63">
      <c r="A1483" s="43"/>
      <c r="B1483" s="43"/>
      <c r="C1483" s="101"/>
      <c r="D1483" s="101"/>
      <c r="E1483" s="101"/>
      <c r="F1483" s="102"/>
      <c r="G1483" s="103"/>
      <c r="H1483" s="102"/>
      <c r="I1483" s="102"/>
      <c r="J1483" s="102"/>
      <c r="K1483" s="102"/>
      <c r="L1483" s="102" t="e">
        <f>IF(J1483="WAT",IF(I1483="PS","Pumped Storage","Hydro"),VLOOKUP(J1483,Instructions!$E$3:$F$42,2,FALSE))</f>
        <v>#N/A</v>
      </c>
      <c r="M1483" s="104"/>
      <c r="N1483" s="104"/>
      <c r="O1483" s="105"/>
      <c r="P1483" s="45"/>
      <c r="Q1483" s="45"/>
      <c r="R1483" s="45">
        <f t="shared" si="503"/>
        <v>0</v>
      </c>
      <c r="S1483" s="45">
        <f t="shared" ref="S1483:T1502" si="523">R1483</f>
        <v>0</v>
      </c>
      <c r="T1483" s="45">
        <f t="shared" si="523"/>
        <v>0</v>
      </c>
      <c r="U1483" s="45">
        <f t="shared" si="504"/>
        <v>0</v>
      </c>
      <c r="V1483" s="45">
        <f t="shared" si="505"/>
        <v>0</v>
      </c>
      <c r="W1483" s="45">
        <f t="shared" si="506"/>
        <v>0</v>
      </c>
      <c r="X1483" s="45">
        <f t="shared" si="507"/>
        <v>0</v>
      </c>
      <c r="Y1483" s="45">
        <f t="shared" si="508"/>
        <v>0</v>
      </c>
      <c r="Z1483" s="45">
        <f t="shared" si="509"/>
        <v>0</v>
      </c>
      <c r="AA1483" s="45">
        <f t="shared" si="510"/>
        <v>0</v>
      </c>
      <c r="AB1483" s="45">
        <f t="shared" si="511"/>
        <v>0</v>
      </c>
      <c r="AC1483" s="45">
        <f t="shared" si="512"/>
        <v>0</v>
      </c>
      <c r="AD1483" s="45">
        <f t="shared" si="513"/>
        <v>0</v>
      </c>
      <c r="AE1483" s="45">
        <f t="shared" si="514"/>
        <v>0</v>
      </c>
      <c r="AF1483" s="45">
        <f t="shared" si="515"/>
        <v>0</v>
      </c>
      <c r="AG1483" s="45">
        <f t="shared" si="516"/>
        <v>0</v>
      </c>
      <c r="AH1483" s="45">
        <f t="shared" si="517"/>
        <v>0</v>
      </c>
      <c r="AI1483" s="45">
        <f t="shared" si="518"/>
        <v>0</v>
      </c>
      <c r="AJ1483" s="45">
        <f t="shared" si="519"/>
        <v>0</v>
      </c>
      <c r="AK1483" s="45">
        <f t="shared" si="520"/>
        <v>0</v>
      </c>
      <c r="AL1483" s="45">
        <f t="shared" si="521"/>
        <v>0</v>
      </c>
      <c r="AM1483" s="45">
        <f t="shared" si="522"/>
        <v>0</v>
      </c>
      <c r="AN1483" s="45"/>
      <c r="AO1483" s="45"/>
      <c r="AP1483" s="45"/>
      <c r="AQ1483" s="45"/>
      <c r="AR1483" s="45"/>
      <c r="AS1483" s="45"/>
      <c r="AT1483" s="45"/>
      <c r="AU1483" s="45"/>
      <c r="AV1483" s="45"/>
      <c r="AW1483" s="45"/>
      <c r="AX1483" s="45"/>
      <c r="AY1483" s="45"/>
      <c r="AZ1483" s="45"/>
      <c r="BA1483" s="45"/>
      <c r="BB1483" s="45"/>
      <c r="BC1483" s="45"/>
      <c r="BD1483" s="45"/>
      <c r="BE1483" s="45"/>
      <c r="BF1483" s="45"/>
      <c r="BG1483" s="45"/>
      <c r="BH1483" s="45"/>
      <c r="BI1483" s="45"/>
      <c r="BJ1483" s="45"/>
      <c r="BK1483" s="45"/>
    </row>
    <row r="1484" spans="1:63">
      <c r="A1484" s="43"/>
      <c r="B1484" s="43"/>
      <c r="C1484" s="101"/>
      <c r="D1484" s="101"/>
      <c r="E1484" s="101"/>
      <c r="F1484" s="102"/>
      <c r="G1484" s="103"/>
      <c r="H1484" s="102"/>
      <c r="I1484" s="102"/>
      <c r="J1484" s="102"/>
      <c r="K1484" s="102"/>
      <c r="L1484" s="102" t="e">
        <f>IF(J1484="WAT",IF(I1484="PS","Pumped Storage","Hydro"),VLOOKUP(J1484,Instructions!$E$3:$F$42,2,FALSE))</f>
        <v>#N/A</v>
      </c>
      <c r="M1484" s="104"/>
      <c r="N1484" s="104"/>
      <c r="O1484" s="105"/>
      <c r="P1484" s="45"/>
      <c r="Q1484" s="45"/>
      <c r="R1484" s="45">
        <f t="shared" si="503"/>
        <v>0</v>
      </c>
      <c r="S1484" s="45">
        <f t="shared" si="523"/>
        <v>0</v>
      </c>
      <c r="T1484" s="45">
        <f t="shared" si="523"/>
        <v>0</v>
      </c>
      <c r="U1484" s="45">
        <f t="shared" si="504"/>
        <v>0</v>
      </c>
      <c r="V1484" s="45">
        <f t="shared" si="505"/>
        <v>0</v>
      </c>
      <c r="W1484" s="45">
        <f t="shared" si="506"/>
        <v>0</v>
      </c>
      <c r="X1484" s="45">
        <f t="shared" si="507"/>
        <v>0</v>
      </c>
      <c r="Y1484" s="45">
        <f t="shared" si="508"/>
        <v>0</v>
      </c>
      <c r="Z1484" s="45">
        <f t="shared" si="509"/>
        <v>0</v>
      </c>
      <c r="AA1484" s="45">
        <f t="shared" si="510"/>
        <v>0</v>
      </c>
      <c r="AB1484" s="45">
        <f t="shared" si="511"/>
        <v>0</v>
      </c>
      <c r="AC1484" s="45">
        <f t="shared" si="512"/>
        <v>0</v>
      </c>
      <c r="AD1484" s="45">
        <f t="shared" si="513"/>
        <v>0</v>
      </c>
      <c r="AE1484" s="45">
        <f t="shared" si="514"/>
        <v>0</v>
      </c>
      <c r="AF1484" s="45">
        <f t="shared" si="515"/>
        <v>0</v>
      </c>
      <c r="AG1484" s="45">
        <f t="shared" si="516"/>
        <v>0</v>
      </c>
      <c r="AH1484" s="45">
        <f t="shared" si="517"/>
        <v>0</v>
      </c>
      <c r="AI1484" s="45">
        <f t="shared" si="518"/>
        <v>0</v>
      </c>
      <c r="AJ1484" s="45">
        <f t="shared" si="519"/>
        <v>0</v>
      </c>
      <c r="AK1484" s="45">
        <f t="shared" si="520"/>
        <v>0</v>
      </c>
      <c r="AL1484" s="45">
        <f t="shared" si="521"/>
        <v>0</v>
      </c>
      <c r="AM1484" s="45">
        <f t="shared" si="522"/>
        <v>0</v>
      </c>
      <c r="AN1484" s="45"/>
      <c r="AO1484" s="45"/>
      <c r="AP1484" s="45"/>
      <c r="AQ1484" s="45"/>
      <c r="AR1484" s="45"/>
      <c r="AS1484" s="45"/>
      <c r="AT1484" s="45"/>
      <c r="AU1484" s="45"/>
      <c r="AV1484" s="45"/>
      <c r="AW1484" s="45"/>
      <c r="AX1484" s="45"/>
      <c r="AY1484" s="45"/>
      <c r="AZ1484" s="45"/>
      <c r="BA1484" s="45"/>
      <c r="BB1484" s="45"/>
      <c r="BC1484" s="45"/>
      <c r="BD1484" s="45"/>
      <c r="BE1484" s="45"/>
      <c r="BF1484" s="45"/>
      <c r="BG1484" s="45"/>
      <c r="BH1484" s="45"/>
      <c r="BI1484" s="45"/>
      <c r="BJ1484" s="45"/>
      <c r="BK1484" s="45"/>
    </row>
    <row r="1485" spans="1:63">
      <c r="A1485" s="43"/>
      <c r="B1485" s="43"/>
      <c r="C1485" s="101"/>
      <c r="D1485" s="101"/>
      <c r="E1485" s="101"/>
      <c r="F1485" s="102"/>
      <c r="G1485" s="103"/>
      <c r="H1485" s="102"/>
      <c r="I1485" s="102"/>
      <c r="J1485" s="102"/>
      <c r="K1485" s="102"/>
      <c r="L1485" s="102" t="e">
        <f>IF(J1485="WAT",IF(I1485="PS","Pumped Storage","Hydro"),VLOOKUP(J1485,Instructions!$E$3:$F$42,2,FALSE))</f>
        <v>#N/A</v>
      </c>
      <c r="M1485" s="104"/>
      <c r="N1485" s="104"/>
      <c r="O1485" s="105"/>
      <c r="P1485" s="45"/>
      <c r="Q1485" s="45"/>
      <c r="R1485" s="45">
        <f t="shared" si="503"/>
        <v>0</v>
      </c>
      <c r="S1485" s="45">
        <f t="shared" si="523"/>
        <v>0</v>
      </c>
      <c r="T1485" s="45">
        <f t="shared" si="523"/>
        <v>0</v>
      </c>
      <c r="U1485" s="45">
        <f t="shared" si="504"/>
        <v>0</v>
      </c>
      <c r="V1485" s="45">
        <f t="shared" si="505"/>
        <v>0</v>
      </c>
      <c r="W1485" s="45">
        <f t="shared" si="506"/>
        <v>0</v>
      </c>
      <c r="X1485" s="45">
        <f t="shared" si="507"/>
        <v>0</v>
      </c>
      <c r="Y1485" s="45">
        <f t="shared" si="508"/>
        <v>0</v>
      </c>
      <c r="Z1485" s="45">
        <f t="shared" si="509"/>
        <v>0</v>
      </c>
      <c r="AA1485" s="45">
        <f t="shared" si="510"/>
        <v>0</v>
      </c>
      <c r="AB1485" s="45">
        <f t="shared" si="511"/>
        <v>0</v>
      </c>
      <c r="AC1485" s="45">
        <f t="shared" si="512"/>
        <v>0</v>
      </c>
      <c r="AD1485" s="45">
        <f t="shared" si="513"/>
        <v>0</v>
      </c>
      <c r="AE1485" s="45">
        <f t="shared" si="514"/>
        <v>0</v>
      </c>
      <c r="AF1485" s="45">
        <f t="shared" si="515"/>
        <v>0</v>
      </c>
      <c r="AG1485" s="45">
        <f t="shared" si="516"/>
        <v>0</v>
      </c>
      <c r="AH1485" s="45">
        <f t="shared" si="517"/>
        <v>0</v>
      </c>
      <c r="AI1485" s="45">
        <f t="shared" si="518"/>
        <v>0</v>
      </c>
      <c r="AJ1485" s="45">
        <f t="shared" si="519"/>
        <v>0</v>
      </c>
      <c r="AK1485" s="45">
        <f t="shared" si="520"/>
        <v>0</v>
      </c>
      <c r="AL1485" s="45">
        <f t="shared" si="521"/>
        <v>0</v>
      </c>
      <c r="AM1485" s="45">
        <f t="shared" si="522"/>
        <v>0</v>
      </c>
      <c r="AN1485" s="45"/>
      <c r="AO1485" s="45"/>
      <c r="AP1485" s="45"/>
      <c r="AQ1485" s="45"/>
      <c r="AR1485" s="45"/>
      <c r="AS1485" s="45"/>
      <c r="AT1485" s="45"/>
      <c r="AU1485" s="45"/>
      <c r="AV1485" s="45"/>
      <c r="AW1485" s="45"/>
      <c r="AX1485" s="45"/>
      <c r="AY1485" s="45"/>
      <c r="AZ1485" s="45"/>
      <c r="BA1485" s="45"/>
      <c r="BB1485" s="45"/>
      <c r="BC1485" s="45"/>
      <c r="BD1485" s="45"/>
      <c r="BE1485" s="45"/>
      <c r="BF1485" s="45"/>
      <c r="BG1485" s="45"/>
      <c r="BH1485" s="45"/>
      <c r="BI1485" s="45"/>
      <c r="BJ1485" s="45"/>
      <c r="BK1485" s="45"/>
    </row>
    <row r="1486" spans="1:63">
      <c r="A1486" s="43"/>
      <c r="B1486" s="43"/>
      <c r="C1486" s="101"/>
      <c r="D1486" s="101"/>
      <c r="E1486" s="101"/>
      <c r="F1486" s="102"/>
      <c r="G1486" s="103"/>
      <c r="H1486" s="102"/>
      <c r="I1486" s="102"/>
      <c r="J1486" s="102"/>
      <c r="K1486" s="102"/>
      <c r="L1486" s="102" t="e">
        <f>IF(J1486="WAT",IF(I1486="PS","Pumped Storage","Hydro"),VLOOKUP(J1486,Instructions!$E$3:$F$42,2,FALSE))</f>
        <v>#N/A</v>
      </c>
      <c r="M1486" s="104"/>
      <c r="N1486" s="104"/>
      <c r="O1486" s="105"/>
      <c r="P1486" s="45"/>
      <c r="Q1486" s="45"/>
      <c r="R1486" s="45">
        <f t="shared" si="503"/>
        <v>0</v>
      </c>
      <c r="S1486" s="45">
        <f t="shared" si="523"/>
        <v>0</v>
      </c>
      <c r="T1486" s="45">
        <f t="shared" si="523"/>
        <v>0</v>
      </c>
      <c r="U1486" s="45">
        <f t="shared" si="504"/>
        <v>0</v>
      </c>
      <c r="V1486" s="45">
        <f t="shared" si="505"/>
        <v>0</v>
      </c>
      <c r="W1486" s="45">
        <f t="shared" si="506"/>
        <v>0</v>
      </c>
      <c r="X1486" s="45">
        <f t="shared" si="507"/>
        <v>0</v>
      </c>
      <c r="Y1486" s="45">
        <f t="shared" si="508"/>
        <v>0</v>
      </c>
      <c r="Z1486" s="45">
        <f t="shared" si="509"/>
        <v>0</v>
      </c>
      <c r="AA1486" s="45">
        <f t="shared" si="510"/>
        <v>0</v>
      </c>
      <c r="AB1486" s="45">
        <f t="shared" si="511"/>
        <v>0</v>
      </c>
      <c r="AC1486" s="45">
        <f t="shared" si="512"/>
        <v>0</v>
      </c>
      <c r="AD1486" s="45">
        <f t="shared" si="513"/>
        <v>0</v>
      </c>
      <c r="AE1486" s="45">
        <f t="shared" si="514"/>
        <v>0</v>
      </c>
      <c r="AF1486" s="45">
        <f t="shared" si="515"/>
        <v>0</v>
      </c>
      <c r="AG1486" s="45">
        <f t="shared" si="516"/>
        <v>0</v>
      </c>
      <c r="AH1486" s="45">
        <f t="shared" si="517"/>
        <v>0</v>
      </c>
      <c r="AI1486" s="45">
        <f t="shared" si="518"/>
        <v>0</v>
      </c>
      <c r="AJ1486" s="45">
        <f t="shared" si="519"/>
        <v>0</v>
      </c>
      <c r="AK1486" s="45">
        <f t="shared" si="520"/>
        <v>0</v>
      </c>
      <c r="AL1486" s="45">
        <f t="shared" si="521"/>
        <v>0</v>
      </c>
      <c r="AM1486" s="45">
        <f t="shared" si="522"/>
        <v>0</v>
      </c>
      <c r="AN1486" s="45"/>
      <c r="AO1486" s="45"/>
      <c r="AP1486" s="45"/>
      <c r="AQ1486" s="45"/>
      <c r="AR1486" s="45"/>
      <c r="AS1486" s="45"/>
      <c r="AT1486" s="45"/>
      <c r="AU1486" s="45"/>
      <c r="AV1486" s="45"/>
      <c r="AW1486" s="45"/>
      <c r="AX1486" s="45"/>
      <c r="AY1486" s="45"/>
      <c r="AZ1486" s="45"/>
      <c r="BA1486" s="45"/>
      <c r="BB1486" s="45"/>
      <c r="BC1486" s="45"/>
      <c r="BD1486" s="45"/>
      <c r="BE1486" s="45"/>
      <c r="BF1486" s="45"/>
      <c r="BG1486" s="45"/>
      <c r="BH1486" s="45"/>
      <c r="BI1486" s="45"/>
      <c r="BJ1486" s="45"/>
      <c r="BK1486" s="45"/>
    </row>
    <row r="1487" spans="1:63">
      <c r="A1487" s="43"/>
      <c r="B1487" s="43"/>
      <c r="C1487" s="101"/>
      <c r="D1487" s="101"/>
      <c r="E1487" s="101"/>
      <c r="F1487" s="102"/>
      <c r="G1487" s="103"/>
      <c r="H1487" s="102"/>
      <c r="I1487" s="102"/>
      <c r="J1487" s="102"/>
      <c r="K1487" s="102"/>
      <c r="L1487" s="102" t="e">
        <f>IF(J1487="WAT",IF(I1487="PS","Pumped Storage","Hydro"),VLOOKUP(J1487,Instructions!$E$3:$F$42,2,FALSE))</f>
        <v>#N/A</v>
      </c>
      <c r="M1487" s="104"/>
      <c r="N1487" s="104"/>
      <c r="O1487" s="105"/>
      <c r="P1487" s="45"/>
      <c r="Q1487" s="45"/>
      <c r="R1487" s="45">
        <f t="shared" si="503"/>
        <v>0</v>
      </c>
      <c r="S1487" s="45">
        <f t="shared" si="523"/>
        <v>0</v>
      </c>
      <c r="T1487" s="45">
        <f t="shared" si="523"/>
        <v>0</v>
      </c>
      <c r="U1487" s="45">
        <f t="shared" si="504"/>
        <v>0</v>
      </c>
      <c r="V1487" s="45">
        <f t="shared" si="505"/>
        <v>0</v>
      </c>
      <c r="W1487" s="45">
        <f t="shared" si="506"/>
        <v>0</v>
      </c>
      <c r="X1487" s="45">
        <f t="shared" si="507"/>
        <v>0</v>
      </c>
      <c r="Y1487" s="45">
        <f t="shared" si="508"/>
        <v>0</v>
      </c>
      <c r="Z1487" s="45">
        <f t="shared" si="509"/>
        <v>0</v>
      </c>
      <c r="AA1487" s="45">
        <f t="shared" si="510"/>
        <v>0</v>
      </c>
      <c r="AB1487" s="45">
        <f t="shared" si="511"/>
        <v>0</v>
      </c>
      <c r="AC1487" s="45">
        <f t="shared" si="512"/>
        <v>0</v>
      </c>
      <c r="AD1487" s="45">
        <f t="shared" si="513"/>
        <v>0</v>
      </c>
      <c r="AE1487" s="45">
        <f t="shared" si="514"/>
        <v>0</v>
      </c>
      <c r="AF1487" s="45">
        <f t="shared" si="515"/>
        <v>0</v>
      </c>
      <c r="AG1487" s="45">
        <f t="shared" si="516"/>
        <v>0</v>
      </c>
      <c r="AH1487" s="45">
        <f t="shared" si="517"/>
        <v>0</v>
      </c>
      <c r="AI1487" s="45">
        <f t="shared" si="518"/>
        <v>0</v>
      </c>
      <c r="AJ1487" s="45">
        <f t="shared" si="519"/>
        <v>0</v>
      </c>
      <c r="AK1487" s="45">
        <f t="shared" si="520"/>
        <v>0</v>
      </c>
      <c r="AL1487" s="45">
        <f t="shared" si="521"/>
        <v>0</v>
      </c>
      <c r="AM1487" s="45">
        <f t="shared" si="522"/>
        <v>0</v>
      </c>
      <c r="AN1487" s="45"/>
      <c r="AO1487" s="45"/>
      <c r="AP1487" s="45"/>
      <c r="AQ1487" s="45"/>
      <c r="AR1487" s="45"/>
      <c r="AS1487" s="45"/>
      <c r="AT1487" s="45"/>
      <c r="AU1487" s="45"/>
      <c r="AV1487" s="45"/>
      <c r="AW1487" s="45"/>
      <c r="AX1487" s="45"/>
      <c r="AY1487" s="45"/>
      <c r="AZ1487" s="45"/>
      <c r="BA1487" s="45"/>
      <c r="BB1487" s="45"/>
      <c r="BC1487" s="45"/>
      <c r="BD1487" s="45"/>
      <c r="BE1487" s="45"/>
      <c r="BF1487" s="45"/>
      <c r="BG1487" s="45"/>
      <c r="BH1487" s="45"/>
      <c r="BI1487" s="45"/>
      <c r="BJ1487" s="45"/>
      <c r="BK1487" s="45"/>
    </row>
    <row r="1488" spans="1:63">
      <c r="A1488" s="43"/>
      <c r="B1488" s="43"/>
      <c r="C1488" s="101"/>
      <c r="D1488" s="101"/>
      <c r="E1488" s="101"/>
      <c r="F1488" s="102"/>
      <c r="G1488" s="103"/>
      <c r="H1488" s="102"/>
      <c r="I1488" s="102"/>
      <c r="J1488" s="102"/>
      <c r="K1488" s="102"/>
      <c r="L1488" s="102" t="e">
        <f>IF(J1488="WAT",IF(I1488="PS","Pumped Storage","Hydro"),VLOOKUP(J1488,Instructions!$E$3:$F$42,2,FALSE))</f>
        <v>#N/A</v>
      </c>
      <c r="M1488" s="104"/>
      <c r="N1488" s="104"/>
      <c r="O1488" s="105"/>
      <c r="P1488" s="45"/>
      <c r="Q1488" s="45"/>
      <c r="R1488" s="45">
        <f t="shared" si="503"/>
        <v>0</v>
      </c>
      <c r="S1488" s="45">
        <f t="shared" si="523"/>
        <v>0</v>
      </c>
      <c r="T1488" s="45">
        <f t="shared" si="523"/>
        <v>0</v>
      </c>
      <c r="U1488" s="45">
        <f t="shared" si="504"/>
        <v>0</v>
      </c>
      <c r="V1488" s="45">
        <f t="shared" si="505"/>
        <v>0</v>
      </c>
      <c r="W1488" s="45">
        <f t="shared" si="506"/>
        <v>0</v>
      </c>
      <c r="X1488" s="45">
        <f t="shared" si="507"/>
        <v>0</v>
      </c>
      <c r="Y1488" s="45">
        <f t="shared" si="508"/>
        <v>0</v>
      </c>
      <c r="Z1488" s="45">
        <f t="shared" si="509"/>
        <v>0</v>
      </c>
      <c r="AA1488" s="45">
        <f t="shared" si="510"/>
        <v>0</v>
      </c>
      <c r="AB1488" s="45">
        <f t="shared" si="511"/>
        <v>0</v>
      </c>
      <c r="AC1488" s="45">
        <f t="shared" si="512"/>
        <v>0</v>
      </c>
      <c r="AD1488" s="45">
        <f t="shared" si="513"/>
        <v>0</v>
      </c>
      <c r="AE1488" s="45">
        <f t="shared" si="514"/>
        <v>0</v>
      </c>
      <c r="AF1488" s="45">
        <f t="shared" si="515"/>
        <v>0</v>
      </c>
      <c r="AG1488" s="45">
        <f t="shared" si="516"/>
        <v>0</v>
      </c>
      <c r="AH1488" s="45">
        <f t="shared" si="517"/>
        <v>0</v>
      </c>
      <c r="AI1488" s="45">
        <f t="shared" si="518"/>
        <v>0</v>
      </c>
      <c r="AJ1488" s="45">
        <f t="shared" si="519"/>
        <v>0</v>
      </c>
      <c r="AK1488" s="45">
        <f t="shared" si="520"/>
        <v>0</v>
      </c>
      <c r="AL1488" s="45">
        <f t="shared" si="521"/>
        <v>0</v>
      </c>
      <c r="AM1488" s="45">
        <f t="shared" si="522"/>
        <v>0</v>
      </c>
      <c r="AN1488" s="45"/>
      <c r="AO1488" s="45"/>
      <c r="AP1488" s="45"/>
      <c r="AQ1488" s="45"/>
      <c r="AR1488" s="45"/>
      <c r="AS1488" s="45"/>
      <c r="AT1488" s="45"/>
      <c r="AU1488" s="45"/>
      <c r="AV1488" s="45"/>
      <c r="AW1488" s="45"/>
      <c r="AX1488" s="45"/>
      <c r="AY1488" s="45"/>
      <c r="AZ1488" s="45"/>
      <c r="BA1488" s="45"/>
      <c r="BB1488" s="45"/>
      <c r="BC1488" s="45"/>
      <c r="BD1488" s="45"/>
      <c r="BE1488" s="45"/>
      <c r="BF1488" s="45"/>
      <c r="BG1488" s="45"/>
      <c r="BH1488" s="45"/>
      <c r="BI1488" s="45"/>
      <c r="BJ1488" s="45"/>
      <c r="BK1488" s="45"/>
    </row>
    <row r="1489" spans="1:63">
      <c r="A1489" s="43"/>
      <c r="B1489" s="43"/>
      <c r="C1489" s="101"/>
      <c r="D1489" s="101"/>
      <c r="E1489" s="101"/>
      <c r="F1489" s="102"/>
      <c r="G1489" s="103"/>
      <c r="H1489" s="102"/>
      <c r="I1489" s="102"/>
      <c r="J1489" s="102"/>
      <c r="K1489" s="102"/>
      <c r="L1489" s="102" t="e">
        <f>IF(J1489="WAT",IF(I1489="PS","Pumped Storage","Hydro"),VLOOKUP(J1489,Instructions!$E$3:$F$42,2,FALSE))</f>
        <v>#N/A</v>
      </c>
      <c r="M1489" s="104"/>
      <c r="N1489" s="104"/>
      <c r="O1489" s="105"/>
      <c r="P1489" s="45"/>
      <c r="Q1489" s="45"/>
      <c r="R1489" s="45">
        <f t="shared" si="503"/>
        <v>0</v>
      </c>
      <c r="S1489" s="45">
        <f t="shared" si="523"/>
        <v>0</v>
      </c>
      <c r="T1489" s="45">
        <f t="shared" si="523"/>
        <v>0</v>
      </c>
      <c r="U1489" s="45">
        <f t="shared" si="504"/>
        <v>0</v>
      </c>
      <c r="V1489" s="45">
        <f t="shared" si="505"/>
        <v>0</v>
      </c>
      <c r="W1489" s="45">
        <f t="shared" si="506"/>
        <v>0</v>
      </c>
      <c r="X1489" s="45">
        <f t="shared" si="507"/>
        <v>0</v>
      </c>
      <c r="Y1489" s="45">
        <f t="shared" si="508"/>
        <v>0</v>
      </c>
      <c r="Z1489" s="45">
        <f t="shared" si="509"/>
        <v>0</v>
      </c>
      <c r="AA1489" s="45">
        <f t="shared" si="510"/>
        <v>0</v>
      </c>
      <c r="AB1489" s="45">
        <f t="shared" si="511"/>
        <v>0</v>
      </c>
      <c r="AC1489" s="45">
        <f t="shared" si="512"/>
        <v>0</v>
      </c>
      <c r="AD1489" s="45">
        <f t="shared" si="513"/>
        <v>0</v>
      </c>
      <c r="AE1489" s="45">
        <f t="shared" si="514"/>
        <v>0</v>
      </c>
      <c r="AF1489" s="45">
        <f t="shared" si="515"/>
        <v>0</v>
      </c>
      <c r="AG1489" s="45">
        <f t="shared" si="516"/>
        <v>0</v>
      </c>
      <c r="AH1489" s="45">
        <f t="shared" si="517"/>
        <v>0</v>
      </c>
      <c r="AI1489" s="45">
        <f t="shared" si="518"/>
        <v>0</v>
      </c>
      <c r="AJ1489" s="45">
        <f t="shared" si="519"/>
        <v>0</v>
      </c>
      <c r="AK1489" s="45">
        <f t="shared" si="520"/>
        <v>0</v>
      </c>
      <c r="AL1489" s="45">
        <f t="shared" si="521"/>
        <v>0</v>
      </c>
      <c r="AM1489" s="45">
        <f t="shared" si="522"/>
        <v>0</v>
      </c>
      <c r="AN1489" s="45"/>
      <c r="AO1489" s="45"/>
      <c r="AP1489" s="45"/>
      <c r="AQ1489" s="45"/>
      <c r="AR1489" s="45"/>
      <c r="AS1489" s="45"/>
      <c r="AT1489" s="45"/>
      <c r="AU1489" s="45"/>
      <c r="AV1489" s="45"/>
      <c r="AW1489" s="45"/>
      <c r="AX1489" s="45"/>
      <c r="AY1489" s="45"/>
      <c r="AZ1489" s="45"/>
      <c r="BA1489" s="45"/>
      <c r="BB1489" s="45"/>
      <c r="BC1489" s="45"/>
      <c r="BD1489" s="45"/>
      <c r="BE1489" s="45"/>
      <c r="BF1489" s="45"/>
      <c r="BG1489" s="45"/>
      <c r="BH1489" s="45"/>
      <c r="BI1489" s="45"/>
      <c r="BJ1489" s="45"/>
      <c r="BK1489" s="45"/>
    </row>
    <row r="1490" spans="1:63">
      <c r="A1490" s="43"/>
      <c r="B1490" s="43"/>
      <c r="C1490" s="101"/>
      <c r="D1490" s="101"/>
      <c r="E1490" s="101"/>
      <c r="F1490" s="102"/>
      <c r="G1490" s="103"/>
      <c r="H1490" s="102"/>
      <c r="I1490" s="102"/>
      <c r="J1490" s="102"/>
      <c r="K1490" s="102"/>
      <c r="L1490" s="102" t="e">
        <f>IF(J1490="WAT",IF(I1490="PS","Pumped Storage","Hydro"),VLOOKUP(J1490,Instructions!$E$3:$F$42,2,FALSE))</f>
        <v>#N/A</v>
      </c>
      <c r="M1490" s="104"/>
      <c r="N1490" s="104"/>
      <c r="O1490" s="105"/>
      <c r="P1490" s="45"/>
      <c r="Q1490" s="45"/>
      <c r="R1490" s="45">
        <f t="shared" si="503"/>
        <v>0</v>
      </c>
      <c r="S1490" s="45">
        <f t="shared" si="523"/>
        <v>0</v>
      </c>
      <c r="T1490" s="45">
        <f t="shared" si="523"/>
        <v>0</v>
      </c>
      <c r="U1490" s="45">
        <f t="shared" si="504"/>
        <v>0</v>
      </c>
      <c r="V1490" s="45">
        <f t="shared" si="505"/>
        <v>0</v>
      </c>
      <c r="W1490" s="45">
        <f t="shared" si="506"/>
        <v>0</v>
      </c>
      <c r="X1490" s="45">
        <f t="shared" si="507"/>
        <v>0</v>
      </c>
      <c r="Y1490" s="45">
        <f t="shared" si="508"/>
        <v>0</v>
      </c>
      <c r="Z1490" s="45">
        <f t="shared" si="509"/>
        <v>0</v>
      </c>
      <c r="AA1490" s="45">
        <f t="shared" si="510"/>
        <v>0</v>
      </c>
      <c r="AB1490" s="45">
        <f t="shared" si="511"/>
        <v>0</v>
      </c>
      <c r="AC1490" s="45">
        <f t="shared" si="512"/>
        <v>0</v>
      </c>
      <c r="AD1490" s="45">
        <f t="shared" si="513"/>
        <v>0</v>
      </c>
      <c r="AE1490" s="45">
        <f t="shared" si="514"/>
        <v>0</v>
      </c>
      <c r="AF1490" s="45">
        <f t="shared" si="515"/>
        <v>0</v>
      </c>
      <c r="AG1490" s="45">
        <f t="shared" si="516"/>
        <v>0</v>
      </c>
      <c r="AH1490" s="45">
        <f t="shared" si="517"/>
        <v>0</v>
      </c>
      <c r="AI1490" s="45">
        <f t="shared" si="518"/>
        <v>0</v>
      </c>
      <c r="AJ1490" s="45">
        <f t="shared" si="519"/>
        <v>0</v>
      </c>
      <c r="AK1490" s="45">
        <f t="shared" si="520"/>
        <v>0</v>
      </c>
      <c r="AL1490" s="45">
        <f t="shared" si="521"/>
        <v>0</v>
      </c>
      <c r="AM1490" s="45">
        <f t="shared" si="522"/>
        <v>0</v>
      </c>
      <c r="AN1490" s="45"/>
      <c r="AO1490" s="45"/>
      <c r="AP1490" s="45"/>
      <c r="AQ1490" s="45"/>
      <c r="AR1490" s="45"/>
      <c r="AS1490" s="45"/>
      <c r="AT1490" s="45"/>
      <c r="AU1490" s="45"/>
      <c r="AV1490" s="45"/>
      <c r="AW1490" s="45"/>
      <c r="AX1490" s="45"/>
      <c r="AY1490" s="45"/>
      <c r="AZ1490" s="45"/>
      <c r="BA1490" s="45"/>
      <c r="BB1490" s="45"/>
      <c r="BC1490" s="45"/>
      <c r="BD1490" s="45"/>
      <c r="BE1490" s="45"/>
      <c r="BF1490" s="45"/>
      <c r="BG1490" s="45"/>
      <c r="BH1490" s="45"/>
      <c r="BI1490" s="45"/>
      <c r="BJ1490" s="45"/>
      <c r="BK1490" s="45"/>
    </row>
    <row r="1491" spans="1:63">
      <c r="A1491" s="43"/>
      <c r="B1491" s="43"/>
      <c r="C1491" s="101"/>
      <c r="D1491" s="101"/>
      <c r="E1491" s="101"/>
      <c r="F1491" s="102"/>
      <c r="G1491" s="103"/>
      <c r="H1491" s="102"/>
      <c r="I1491" s="102"/>
      <c r="J1491" s="102"/>
      <c r="K1491" s="102"/>
      <c r="L1491" s="102" t="e">
        <f>IF(J1491="WAT",IF(I1491="PS","Pumped Storage","Hydro"),VLOOKUP(J1491,Instructions!$E$3:$F$42,2,FALSE))</f>
        <v>#N/A</v>
      </c>
      <c r="M1491" s="104"/>
      <c r="N1491" s="104"/>
      <c r="O1491" s="105"/>
      <c r="P1491" s="45"/>
      <c r="Q1491" s="45"/>
      <c r="R1491" s="45">
        <f t="shared" si="503"/>
        <v>0</v>
      </c>
      <c r="S1491" s="45">
        <f t="shared" si="523"/>
        <v>0</v>
      </c>
      <c r="T1491" s="45">
        <f t="shared" si="523"/>
        <v>0</v>
      </c>
      <c r="U1491" s="45">
        <f t="shared" si="504"/>
        <v>0</v>
      </c>
      <c r="V1491" s="45">
        <f t="shared" si="505"/>
        <v>0</v>
      </c>
      <c r="W1491" s="45">
        <f t="shared" si="506"/>
        <v>0</v>
      </c>
      <c r="X1491" s="45">
        <f t="shared" si="507"/>
        <v>0</v>
      </c>
      <c r="Y1491" s="45">
        <f t="shared" si="508"/>
        <v>0</v>
      </c>
      <c r="Z1491" s="45">
        <f t="shared" si="509"/>
        <v>0</v>
      </c>
      <c r="AA1491" s="45">
        <f t="shared" si="510"/>
        <v>0</v>
      </c>
      <c r="AB1491" s="45">
        <f t="shared" si="511"/>
        <v>0</v>
      </c>
      <c r="AC1491" s="45">
        <f t="shared" si="512"/>
        <v>0</v>
      </c>
      <c r="AD1491" s="45">
        <f t="shared" si="513"/>
        <v>0</v>
      </c>
      <c r="AE1491" s="45">
        <f t="shared" si="514"/>
        <v>0</v>
      </c>
      <c r="AF1491" s="45">
        <f t="shared" si="515"/>
        <v>0</v>
      </c>
      <c r="AG1491" s="45">
        <f t="shared" si="516"/>
        <v>0</v>
      </c>
      <c r="AH1491" s="45">
        <f t="shared" si="517"/>
        <v>0</v>
      </c>
      <c r="AI1491" s="45">
        <f t="shared" si="518"/>
        <v>0</v>
      </c>
      <c r="AJ1491" s="45">
        <f t="shared" si="519"/>
        <v>0</v>
      </c>
      <c r="AK1491" s="45">
        <f t="shared" si="520"/>
        <v>0</v>
      </c>
      <c r="AL1491" s="45">
        <f t="shared" si="521"/>
        <v>0</v>
      </c>
      <c r="AM1491" s="45">
        <f t="shared" si="522"/>
        <v>0</v>
      </c>
      <c r="AN1491" s="45"/>
      <c r="AO1491" s="45"/>
      <c r="AP1491" s="45"/>
      <c r="AQ1491" s="45"/>
      <c r="AR1491" s="45"/>
      <c r="AS1491" s="45"/>
      <c r="AT1491" s="45"/>
      <c r="AU1491" s="45"/>
      <c r="AV1491" s="45"/>
      <c r="AW1491" s="45"/>
      <c r="AX1491" s="45"/>
      <c r="AY1491" s="45"/>
      <c r="AZ1491" s="45"/>
      <c r="BA1491" s="45"/>
      <c r="BB1491" s="45"/>
      <c r="BC1491" s="45"/>
      <c r="BD1491" s="45"/>
      <c r="BE1491" s="45"/>
      <c r="BF1491" s="45"/>
      <c r="BG1491" s="45"/>
      <c r="BH1491" s="45"/>
      <c r="BI1491" s="45"/>
      <c r="BJ1491" s="45"/>
      <c r="BK1491" s="45"/>
    </row>
    <row r="1492" spans="1:63">
      <c r="A1492" s="43"/>
      <c r="B1492" s="43"/>
      <c r="C1492" s="101"/>
      <c r="D1492" s="101"/>
      <c r="E1492" s="101"/>
      <c r="F1492" s="102"/>
      <c r="G1492" s="103"/>
      <c r="H1492" s="102"/>
      <c r="I1492" s="102"/>
      <c r="J1492" s="102"/>
      <c r="K1492" s="102"/>
      <c r="L1492" s="102" t="e">
        <f>IF(J1492="WAT",IF(I1492="PS","Pumped Storage","Hydro"),VLOOKUP(J1492,Instructions!$E$3:$F$42,2,FALSE))</f>
        <v>#N/A</v>
      </c>
      <c r="M1492" s="104"/>
      <c r="N1492" s="104"/>
      <c r="O1492" s="105"/>
      <c r="P1492" s="45"/>
      <c r="Q1492" s="45"/>
      <c r="R1492" s="45">
        <f t="shared" si="503"/>
        <v>0</v>
      </c>
      <c r="S1492" s="45">
        <f t="shared" si="523"/>
        <v>0</v>
      </c>
      <c r="T1492" s="45">
        <f t="shared" si="523"/>
        <v>0</v>
      </c>
      <c r="U1492" s="45">
        <f t="shared" si="504"/>
        <v>0</v>
      </c>
      <c r="V1492" s="45">
        <f t="shared" si="505"/>
        <v>0</v>
      </c>
      <c r="W1492" s="45">
        <f t="shared" si="506"/>
        <v>0</v>
      </c>
      <c r="X1492" s="45">
        <f t="shared" si="507"/>
        <v>0</v>
      </c>
      <c r="Y1492" s="45">
        <f t="shared" si="508"/>
        <v>0</v>
      </c>
      <c r="Z1492" s="45">
        <f t="shared" si="509"/>
        <v>0</v>
      </c>
      <c r="AA1492" s="45">
        <f t="shared" si="510"/>
        <v>0</v>
      </c>
      <c r="AB1492" s="45">
        <f t="shared" si="511"/>
        <v>0</v>
      </c>
      <c r="AC1492" s="45">
        <f t="shared" si="512"/>
        <v>0</v>
      </c>
      <c r="AD1492" s="45">
        <f t="shared" si="513"/>
        <v>0</v>
      </c>
      <c r="AE1492" s="45">
        <f t="shared" si="514"/>
        <v>0</v>
      </c>
      <c r="AF1492" s="45">
        <f t="shared" si="515"/>
        <v>0</v>
      </c>
      <c r="AG1492" s="45">
        <f t="shared" si="516"/>
        <v>0</v>
      </c>
      <c r="AH1492" s="45">
        <f t="shared" si="517"/>
        <v>0</v>
      </c>
      <c r="AI1492" s="45">
        <f t="shared" si="518"/>
        <v>0</v>
      </c>
      <c r="AJ1492" s="45">
        <f t="shared" si="519"/>
        <v>0</v>
      </c>
      <c r="AK1492" s="45">
        <f t="shared" si="520"/>
        <v>0</v>
      </c>
      <c r="AL1492" s="45">
        <f t="shared" si="521"/>
        <v>0</v>
      </c>
      <c r="AM1492" s="45">
        <f t="shared" si="522"/>
        <v>0</v>
      </c>
      <c r="AN1492" s="45"/>
      <c r="AO1492" s="45"/>
      <c r="AP1492" s="45"/>
      <c r="AQ1492" s="45"/>
      <c r="AR1492" s="45"/>
      <c r="AS1492" s="45"/>
      <c r="AT1492" s="45"/>
      <c r="AU1492" s="45"/>
      <c r="AV1492" s="45"/>
      <c r="AW1492" s="45"/>
      <c r="AX1492" s="45"/>
      <c r="AY1492" s="45"/>
      <c r="AZ1492" s="45"/>
      <c r="BA1492" s="45"/>
      <c r="BB1492" s="45"/>
      <c r="BC1492" s="45"/>
      <c r="BD1492" s="45"/>
      <c r="BE1492" s="45"/>
      <c r="BF1492" s="45"/>
      <c r="BG1492" s="45"/>
      <c r="BH1492" s="45"/>
      <c r="BI1492" s="45"/>
      <c r="BJ1492" s="45"/>
      <c r="BK1492" s="45"/>
    </row>
    <row r="1493" spans="1:63">
      <c r="A1493" s="43"/>
      <c r="B1493" s="43"/>
      <c r="C1493" s="101"/>
      <c r="D1493" s="101"/>
      <c r="E1493" s="101"/>
      <c r="F1493" s="102"/>
      <c r="G1493" s="103"/>
      <c r="H1493" s="102"/>
      <c r="I1493" s="102"/>
      <c r="J1493" s="102"/>
      <c r="K1493" s="102"/>
      <c r="L1493" s="102" t="e">
        <f>IF(J1493="WAT",IF(I1493="PS","Pumped Storage","Hydro"),VLOOKUP(J1493,Instructions!$E$3:$F$42,2,FALSE))</f>
        <v>#N/A</v>
      </c>
      <c r="M1493" s="104"/>
      <c r="N1493" s="104"/>
      <c r="O1493" s="105"/>
      <c r="P1493" s="45"/>
      <c r="Q1493" s="45"/>
      <c r="R1493" s="45">
        <f t="shared" si="503"/>
        <v>0</v>
      </c>
      <c r="S1493" s="45">
        <f t="shared" si="523"/>
        <v>0</v>
      </c>
      <c r="T1493" s="45">
        <f t="shared" si="523"/>
        <v>0</v>
      </c>
      <c r="U1493" s="45">
        <f t="shared" si="504"/>
        <v>0</v>
      </c>
      <c r="V1493" s="45">
        <f t="shared" si="505"/>
        <v>0</v>
      </c>
      <c r="W1493" s="45">
        <f t="shared" si="506"/>
        <v>0</v>
      </c>
      <c r="X1493" s="45">
        <f t="shared" si="507"/>
        <v>0</v>
      </c>
      <c r="Y1493" s="45">
        <f t="shared" si="508"/>
        <v>0</v>
      </c>
      <c r="Z1493" s="45">
        <f t="shared" si="509"/>
        <v>0</v>
      </c>
      <c r="AA1493" s="45">
        <f t="shared" si="510"/>
        <v>0</v>
      </c>
      <c r="AB1493" s="45">
        <f t="shared" si="511"/>
        <v>0</v>
      </c>
      <c r="AC1493" s="45">
        <f t="shared" si="512"/>
        <v>0</v>
      </c>
      <c r="AD1493" s="45">
        <f t="shared" si="513"/>
        <v>0</v>
      </c>
      <c r="AE1493" s="45">
        <f t="shared" si="514"/>
        <v>0</v>
      </c>
      <c r="AF1493" s="45">
        <f t="shared" si="515"/>
        <v>0</v>
      </c>
      <c r="AG1493" s="45">
        <f t="shared" si="516"/>
        <v>0</v>
      </c>
      <c r="AH1493" s="45">
        <f t="shared" si="517"/>
        <v>0</v>
      </c>
      <c r="AI1493" s="45">
        <f t="shared" si="518"/>
        <v>0</v>
      </c>
      <c r="AJ1493" s="45">
        <f t="shared" si="519"/>
        <v>0</v>
      </c>
      <c r="AK1493" s="45">
        <f t="shared" si="520"/>
        <v>0</v>
      </c>
      <c r="AL1493" s="45">
        <f t="shared" si="521"/>
        <v>0</v>
      </c>
      <c r="AM1493" s="45">
        <f t="shared" si="522"/>
        <v>0</v>
      </c>
      <c r="AN1493" s="45"/>
      <c r="AO1493" s="45"/>
      <c r="AP1493" s="45"/>
      <c r="AQ1493" s="45"/>
      <c r="AR1493" s="45"/>
      <c r="AS1493" s="45"/>
      <c r="AT1493" s="45"/>
      <c r="AU1493" s="45"/>
      <c r="AV1493" s="45"/>
      <c r="AW1493" s="45"/>
      <c r="AX1493" s="45"/>
      <c r="AY1493" s="45"/>
      <c r="AZ1493" s="45"/>
      <c r="BA1493" s="45"/>
      <c r="BB1493" s="45"/>
      <c r="BC1493" s="45"/>
      <c r="BD1493" s="45"/>
      <c r="BE1493" s="45"/>
      <c r="BF1493" s="45"/>
      <c r="BG1493" s="45"/>
      <c r="BH1493" s="45"/>
      <c r="BI1493" s="45"/>
      <c r="BJ1493" s="45"/>
      <c r="BK1493" s="45"/>
    </row>
    <row r="1494" spans="1:63">
      <c r="A1494" s="43"/>
      <c r="B1494" s="43"/>
      <c r="C1494" s="101"/>
      <c r="D1494" s="101"/>
      <c r="E1494" s="101"/>
      <c r="F1494" s="102"/>
      <c r="G1494" s="103"/>
      <c r="H1494" s="102"/>
      <c r="I1494" s="102"/>
      <c r="J1494" s="102"/>
      <c r="K1494" s="102"/>
      <c r="L1494" s="102" t="e">
        <f>IF(J1494="WAT",IF(I1494="PS","Pumped Storage","Hydro"),VLOOKUP(J1494,Instructions!$E$3:$F$42,2,FALSE))</f>
        <v>#N/A</v>
      </c>
      <c r="M1494" s="104"/>
      <c r="N1494" s="104"/>
      <c r="O1494" s="105"/>
      <c r="P1494" s="45"/>
      <c r="Q1494" s="45"/>
      <c r="R1494" s="45">
        <f t="shared" si="503"/>
        <v>0</v>
      </c>
      <c r="S1494" s="45">
        <f t="shared" si="523"/>
        <v>0</v>
      </c>
      <c r="T1494" s="45">
        <f t="shared" si="523"/>
        <v>0</v>
      </c>
      <c r="U1494" s="45">
        <f t="shared" si="504"/>
        <v>0</v>
      </c>
      <c r="V1494" s="45">
        <f t="shared" si="505"/>
        <v>0</v>
      </c>
      <c r="W1494" s="45">
        <f t="shared" si="506"/>
        <v>0</v>
      </c>
      <c r="X1494" s="45">
        <f t="shared" si="507"/>
        <v>0</v>
      </c>
      <c r="Y1494" s="45">
        <f t="shared" si="508"/>
        <v>0</v>
      </c>
      <c r="Z1494" s="45">
        <f t="shared" si="509"/>
        <v>0</v>
      </c>
      <c r="AA1494" s="45">
        <f t="shared" si="510"/>
        <v>0</v>
      </c>
      <c r="AB1494" s="45">
        <f t="shared" si="511"/>
        <v>0</v>
      </c>
      <c r="AC1494" s="45">
        <f t="shared" si="512"/>
        <v>0</v>
      </c>
      <c r="AD1494" s="45">
        <f t="shared" si="513"/>
        <v>0</v>
      </c>
      <c r="AE1494" s="45">
        <f t="shared" si="514"/>
        <v>0</v>
      </c>
      <c r="AF1494" s="45">
        <f t="shared" si="515"/>
        <v>0</v>
      </c>
      <c r="AG1494" s="45">
        <f t="shared" si="516"/>
        <v>0</v>
      </c>
      <c r="AH1494" s="45">
        <f t="shared" si="517"/>
        <v>0</v>
      </c>
      <c r="AI1494" s="45">
        <f t="shared" si="518"/>
        <v>0</v>
      </c>
      <c r="AJ1494" s="45">
        <f t="shared" si="519"/>
        <v>0</v>
      </c>
      <c r="AK1494" s="45">
        <f t="shared" si="520"/>
        <v>0</v>
      </c>
      <c r="AL1494" s="45">
        <f t="shared" si="521"/>
        <v>0</v>
      </c>
      <c r="AM1494" s="45">
        <f t="shared" si="522"/>
        <v>0</v>
      </c>
      <c r="AN1494" s="45"/>
      <c r="AO1494" s="45"/>
      <c r="AP1494" s="45"/>
      <c r="AQ1494" s="45"/>
      <c r="AR1494" s="45"/>
      <c r="AS1494" s="45"/>
      <c r="AT1494" s="45"/>
      <c r="AU1494" s="45"/>
      <c r="AV1494" s="45"/>
      <c r="AW1494" s="45"/>
      <c r="AX1494" s="45"/>
      <c r="AY1494" s="45"/>
      <c r="AZ1494" s="45"/>
      <c r="BA1494" s="45"/>
      <c r="BB1494" s="45"/>
      <c r="BC1494" s="45"/>
      <c r="BD1494" s="45"/>
      <c r="BE1494" s="45"/>
      <c r="BF1494" s="45"/>
      <c r="BG1494" s="45"/>
      <c r="BH1494" s="45"/>
      <c r="BI1494" s="45"/>
      <c r="BJ1494" s="45"/>
      <c r="BK1494" s="45"/>
    </row>
    <row r="1495" spans="1:63">
      <c r="A1495" s="43"/>
      <c r="B1495" s="43"/>
      <c r="C1495" s="101"/>
      <c r="D1495" s="101"/>
      <c r="E1495" s="101"/>
      <c r="F1495" s="102"/>
      <c r="G1495" s="103"/>
      <c r="H1495" s="102"/>
      <c r="I1495" s="102"/>
      <c r="J1495" s="102"/>
      <c r="K1495" s="102"/>
      <c r="L1495" s="102" t="e">
        <f>IF(J1495="WAT",IF(I1495="PS","Pumped Storage","Hydro"),VLOOKUP(J1495,Instructions!$E$3:$F$42,2,FALSE))</f>
        <v>#N/A</v>
      </c>
      <c r="M1495" s="104"/>
      <c r="N1495" s="104"/>
      <c r="O1495" s="105"/>
      <c r="P1495" s="45"/>
      <c r="Q1495" s="45"/>
      <c r="R1495" s="45">
        <f t="shared" si="503"/>
        <v>0</v>
      </c>
      <c r="S1495" s="45">
        <f t="shared" si="523"/>
        <v>0</v>
      </c>
      <c r="T1495" s="45">
        <f t="shared" si="523"/>
        <v>0</v>
      </c>
      <c r="U1495" s="45">
        <f t="shared" si="504"/>
        <v>0</v>
      </c>
      <c r="V1495" s="45">
        <f t="shared" si="505"/>
        <v>0</v>
      </c>
      <c r="W1495" s="45">
        <f t="shared" si="506"/>
        <v>0</v>
      </c>
      <c r="X1495" s="45">
        <f t="shared" si="507"/>
        <v>0</v>
      </c>
      <c r="Y1495" s="45">
        <f t="shared" si="508"/>
        <v>0</v>
      </c>
      <c r="Z1495" s="45">
        <f t="shared" si="509"/>
        <v>0</v>
      </c>
      <c r="AA1495" s="45">
        <f t="shared" si="510"/>
        <v>0</v>
      </c>
      <c r="AB1495" s="45">
        <f t="shared" si="511"/>
        <v>0</v>
      </c>
      <c r="AC1495" s="45">
        <f t="shared" si="512"/>
        <v>0</v>
      </c>
      <c r="AD1495" s="45">
        <f t="shared" si="513"/>
        <v>0</v>
      </c>
      <c r="AE1495" s="45">
        <f t="shared" si="514"/>
        <v>0</v>
      </c>
      <c r="AF1495" s="45">
        <f t="shared" si="515"/>
        <v>0</v>
      </c>
      <c r="AG1495" s="45">
        <f t="shared" si="516"/>
        <v>0</v>
      </c>
      <c r="AH1495" s="45">
        <f t="shared" si="517"/>
        <v>0</v>
      </c>
      <c r="AI1495" s="45">
        <f t="shared" si="518"/>
        <v>0</v>
      </c>
      <c r="AJ1495" s="45">
        <f t="shared" si="519"/>
        <v>0</v>
      </c>
      <c r="AK1495" s="45">
        <f t="shared" si="520"/>
        <v>0</v>
      </c>
      <c r="AL1495" s="45">
        <f t="shared" si="521"/>
        <v>0</v>
      </c>
      <c r="AM1495" s="45">
        <f t="shared" si="522"/>
        <v>0</v>
      </c>
      <c r="AN1495" s="45"/>
      <c r="AO1495" s="45"/>
      <c r="AP1495" s="45"/>
      <c r="AQ1495" s="45"/>
      <c r="AR1495" s="45"/>
      <c r="AS1495" s="45"/>
      <c r="AT1495" s="45"/>
      <c r="AU1495" s="45"/>
      <c r="AV1495" s="45"/>
      <c r="AW1495" s="45"/>
      <c r="AX1495" s="45"/>
      <c r="AY1495" s="45"/>
      <c r="AZ1495" s="45"/>
      <c r="BA1495" s="45"/>
      <c r="BB1495" s="45"/>
      <c r="BC1495" s="45"/>
      <c r="BD1495" s="45"/>
      <c r="BE1495" s="45"/>
      <c r="BF1495" s="45"/>
      <c r="BG1495" s="45"/>
      <c r="BH1495" s="45"/>
      <c r="BI1495" s="45"/>
      <c r="BJ1495" s="45"/>
      <c r="BK1495" s="45"/>
    </row>
    <row r="1496" spans="1:63">
      <c r="A1496" s="43"/>
      <c r="B1496" s="43"/>
      <c r="C1496" s="101"/>
      <c r="D1496" s="101"/>
      <c r="E1496" s="101"/>
      <c r="F1496" s="102"/>
      <c r="G1496" s="103"/>
      <c r="H1496" s="102"/>
      <c r="I1496" s="102"/>
      <c r="J1496" s="102"/>
      <c r="K1496" s="102"/>
      <c r="L1496" s="102" t="e">
        <f>IF(J1496="WAT",IF(I1496="PS","Pumped Storage","Hydro"),VLOOKUP(J1496,Instructions!$E$3:$F$42,2,FALSE))</f>
        <v>#N/A</v>
      </c>
      <c r="M1496" s="104"/>
      <c r="N1496" s="104"/>
      <c r="O1496" s="105"/>
      <c r="P1496" s="45"/>
      <c r="Q1496" s="45"/>
      <c r="R1496" s="45">
        <f t="shared" si="503"/>
        <v>0</v>
      </c>
      <c r="S1496" s="45">
        <f t="shared" si="523"/>
        <v>0</v>
      </c>
      <c r="T1496" s="45">
        <f t="shared" si="523"/>
        <v>0</v>
      </c>
      <c r="U1496" s="45">
        <f t="shared" si="504"/>
        <v>0</v>
      </c>
      <c r="V1496" s="45">
        <f t="shared" si="505"/>
        <v>0</v>
      </c>
      <c r="W1496" s="45">
        <f t="shared" si="506"/>
        <v>0</v>
      </c>
      <c r="X1496" s="45">
        <f t="shared" si="507"/>
        <v>0</v>
      </c>
      <c r="Y1496" s="45">
        <f t="shared" si="508"/>
        <v>0</v>
      </c>
      <c r="Z1496" s="45">
        <f t="shared" si="509"/>
        <v>0</v>
      </c>
      <c r="AA1496" s="45">
        <f t="shared" si="510"/>
        <v>0</v>
      </c>
      <c r="AB1496" s="45">
        <f t="shared" si="511"/>
        <v>0</v>
      </c>
      <c r="AC1496" s="45">
        <f t="shared" si="512"/>
        <v>0</v>
      </c>
      <c r="AD1496" s="45">
        <f t="shared" si="513"/>
        <v>0</v>
      </c>
      <c r="AE1496" s="45">
        <f t="shared" si="514"/>
        <v>0</v>
      </c>
      <c r="AF1496" s="45">
        <f t="shared" si="515"/>
        <v>0</v>
      </c>
      <c r="AG1496" s="45">
        <f t="shared" si="516"/>
        <v>0</v>
      </c>
      <c r="AH1496" s="45">
        <f t="shared" si="517"/>
        <v>0</v>
      </c>
      <c r="AI1496" s="45">
        <f t="shared" si="518"/>
        <v>0</v>
      </c>
      <c r="AJ1496" s="45">
        <f t="shared" si="519"/>
        <v>0</v>
      </c>
      <c r="AK1496" s="45">
        <f t="shared" si="520"/>
        <v>0</v>
      </c>
      <c r="AL1496" s="45">
        <f t="shared" si="521"/>
        <v>0</v>
      </c>
      <c r="AM1496" s="45">
        <f t="shared" si="522"/>
        <v>0</v>
      </c>
      <c r="AN1496" s="45"/>
      <c r="AO1496" s="45"/>
      <c r="AP1496" s="45"/>
      <c r="AQ1496" s="45"/>
      <c r="AR1496" s="45"/>
      <c r="AS1496" s="45"/>
      <c r="AT1496" s="45"/>
      <c r="AU1496" s="45"/>
      <c r="AV1496" s="45"/>
      <c r="AW1496" s="45"/>
      <c r="AX1496" s="45"/>
      <c r="AY1496" s="45"/>
      <c r="AZ1496" s="45"/>
      <c r="BA1496" s="45"/>
      <c r="BB1496" s="45"/>
      <c r="BC1496" s="45"/>
      <c r="BD1496" s="45"/>
      <c r="BE1496" s="45"/>
      <c r="BF1496" s="45"/>
      <c r="BG1496" s="45"/>
      <c r="BH1496" s="45"/>
      <c r="BI1496" s="45"/>
      <c r="BJ1496" s="45"/>
      <c r="BK1496" s="45"/>
    </row>
    <row r="1497" spans="1:63">
      <c r="A1497" s="43"/>
      <c r="B1497" s="43"/>
      <c r="C1497" s="101"/>
      <c r="D1497" s="101"/>
      <c r="E1497" s="101"/>
      <c r="F1497" s="102"/>
      <c r="G1497" s="103"/>
      <c r="H1497" s="102"/>
      <c r="I1497" s="102"/>
      <c r="J1497" s="102"/>
      <c r="K1497" s="102"/>
      <c r="L1497" s="102" t="e">
        <f>IF(J1497="WAT",IF(I1497="PS","Pumped Storage","Hydro"),VLOOKUP(J1497,Instructions!$E$3:$F$42,2,FALSE))</f>
        <v>#N/A</v>
      </c>
      <c r="M1497" s="104"/>
      <c r="N1497" s="104"/>
      <c r="O1497" s="105"/>
      <c r="P1497" s="45"/>
      <c r="Q1497" s="45"/>
      <c r="R1497" s="45">
        <f t="shared" si="503"/>
        <v>0</v>
      </c>
      <c r="S1497" s="45">
        <f t="shared" si="523"/>
        <v>0</v>
      </c>
      <c r="T1497" s="45">
        <f t="shared" si="523"/>
        <v>0</v>
      </c>
      <c r="U1497" s="45">
        <f t="shared" si="504"/>
        <v>0</v>
      </c>
      <c r="V1497" s="45">
        <f t="shared" si="505"/>
        <v>0</v>
      </c>
      <c r="W1497" s="45">
        <f t="shared" si="506"/>
        <v>0</v>
      </c>
      <c r="X1497" s="45">
        <f t="shared" si="507"/>
        <v>0</v>
      </c>
      <c r="Y1497" s="45">
        <f t="shared" si="508"/>
        <v>0</v>
      </c>
      <c r="Z1497" s="45">
        <f t="shared" si="509"/>
        <v>0</v>
      </c>
      <c r="AA1497" s="45">
        <f t="shared" si="510"/>
        <v>0</v>
      </c>
      <c r="AB1497" s="45">
        <f t="shared" si="511"/>
        <v>0</v>
      </c>
      <c r="AC1497" s="45">
        <f t="shared" si="512"/>
        <v>0</v>
      </c>
      <c r="AD1497" s="45">
        <f t="shared" si="513"/>
        <v>0</v>
      </c>
      <c r="AE1497" s="45">
        <f t="shared" si="514"/>
        <v>0</v>
      </c>
      <c r="AF1497" s="45">
        <f t="shared" si="515"/>
        <v>0</v>
      </c>
      <c r="AG1497" s="45">
        <f t="shared" si="516"/>
        <v>0</v>
      </c>
      <c r="AH1497" s="45">
        <f t="shared" si="517"/>
        <v>0</v>
      </c>
      <c r="AI1497" s="45">
        <f t="shared" si="518"/>
        <v>0</v>
      </c>
      <c r="AJ1497" s="45">
        <f t="shared" si="519"/>
        <v>0</v>
      </c>
      <c r="AK1497" s="45">
        <f t="shared" si="520"/>
        <v>0</v>
      </c>
      <c r="AL1497" s="45">
        <f t="shared" si="521"/>
        <v>0</v>
      </c>
      <c r="AM1497" s="45">
        <f t="shared" si="522"/>
        <v>0</v>
      </c>
      <c r="AN1497" s="45"/>
      <c r="AO1497" s="45"/>
      <c r="AP1497" s="45"/>
      <c r="AQ1497" s="45"/>
      <c r="AR1497" s="45"/>
      <c r="AS1497" s="45"/>
      <c r="AT1497" s="45"/>
      <c r="AU1497" s="45"/>
      <c r="AV1497" s="45"/>
      <c r="AW1497" s="45"/>
      <c r="AX1497" s="45"/>
      <c r="AY1497" s="45"/>
      <c r="AZ1497" s="45"/>
      <c r="BA1497" s="45"/>
      <c r="BB1497" s="45"/>
      <c r="BC1497" s="45"/>
      <c r="BD1497" s="45"/>
      <c r="BE1497" s="45"/>
      <c r="BF1497" s="45"/>
      <c r="BG1497" s="45"/>
      <c r="BH1497" s="45"/>
      <c r="BI1497" s="45"/>
      <c r="BJ1497" s="45"/>
      <c r="BK1497" s="45"/>
    </row>
    <row r="1498" spans="1:63">
      <c r="A1498" s="43"/>
      <c r="B1498" s="43"/>
      <c r="C1498" s="101"/>
      <c r="D1498" s="101"/>
      <c r="E1498" s="101"/>
      <c r="F1498" s="102"/>
      <c r="G1498" s="103"/>
      <c r="H1498" s="102"/>
      <c r="I1498" s="102"/>
      <c r="J1498" s="102"/>
      <c r="K1498" s="102"/>
      <c r="L1498" s="102" t="e">
        <f>IF(J1498="WAT",IF(I1498="PS","Pumped Storage","Hydro"),VLOOKUP(J1498,Instructions!$E$3:$F$42,2,FALSE))</f>
        <v>#N/A</v>
      </c>
      <c r="M1498" s="104"/>
      <c r="N1498" s="104"/>
      <c r="O1498" s="105"/>
      <c r="P1498" s="45"/>
      <c r="Q1498" s="45"/>
      <c r="R1498" s="45">
        <f t="shared" si="503"/>
        <v>0</v>
      </c>
      <c r="S1498" s="45">
        <f t="shared" si="523"/>
        <v>0</v>
      </c>
      <c r="T1498" s="45">
        <f t="shared" si="523"/>
        <v>0</v>
      </c>
      <c r="U1498" s="45">
        <f t="shared" si="504"/>
        <v>0</v>
      </c>
      <c r="V1498" s="45">
        <f t="shared" si="505"/>
        <v>0</v>
      </c>
      <c r="W1498" s="45">
        <f t="shared" si="506"/>
        <v>0</v>
      </c>
      <c r="X1498" s="45">
        <f t="shared" si="507"/>
        <v>0</v>
      </c>
      <c r="Y1498" s="45">
        <f t="shared" si="508"/>
        <v>0</v>
      </c>
      <c r="Z1498" s="45">
        <f t="shared" si="509"/>
        <v>0</v>
      </c>
      <c r="AA1498" s="45">
        <f t="shared" si="510"/>
        <v>0</v>
      </c>
      <c r="AB1498" s="45">
        <f t="shared" si="511"/>
        <v>0</v>
      </c>
      <c r="AC1498" s="45">
        <f t="shared" si="512"/>
        <v>0</v>
      </c>
      <c r="AD1498" s="45">
        <f t="shared" si="513"/>
        <v>0</v>
      </c>
      <c r="AE1498" s="45">
        <f t="shared" si="514"/>
        <v>0</v>
      </c>
      <c r="AF1498" s="45">
        <f t="shared" si="515"/>
        <v>0</v>
      </c>
      <c r="AG1498" s="45">
        <f t="shared" si="516"/>
        <v>0</v>
      </c>
      <c r="AH1498" s="45">
        <f t="shared" si="517"/>
        <v>0</v>
      </c>
      <c r="AI1498" s="45">
        <f t="shared" si="518"/>
        <v>0</v>
      </c>
      <c r="AJ1498" s="45">
        <f t="shared" si="519"/>
        <v>0</v>
      </c>
      <c r="AK1498" s="45">
        <f t="shared" si="520"/>
        <v>0</v>
      </c>
      <c r="AL1498" s="45">
        <f t="shared" si="521"/>
        <v>0</v>
      </c>
      <c r="AM1498" s="45">
        <f t="shared" si="522"/>
        <v>0</v>
      </c>
      <c r="AN1498" s="45"/>
      <c r="AO1498" s="45"/>
      <c r="AP1498" s="45"/>
      <c r="AQ1498" s="45"/>
      <c r="AR1498" s="45"/>
      <c r="AS1498" s="45"/>
      <c r="AT1498" s="45"/>
      <c r="AU1498" s="45"/>
      <c r="AV1498" s="45"/>
      <c r="AW1498" s="45"/>
      <c r="AX1498" s="45"/>
      <c r="AY1498" s="45"/>
      <c r="AZ1498" s="45"/>
      <c r="BA1498" s="45"/>
      <c r="BB1498" s="45"/>
      <c r="BC1498" s="45"/>
      <c r="BD1498" s="45"/>
      <c r="BE1498" s="45"/>
      <c r="BF1498" s="45"/>
      <c r="BG1498" s="45"/>
      <c r="BH1498" s="45"/>
      <c r="BI1498" s="45"/>
      <c r="BJ1498" s="45"/>
      <c r="BK1498" s="45"/>
    </row>
    <row r="1499" spans="1:63">
      <c r="A1499" s="43"/>
      <c r="B1499" s="43"/>
      <c r="C1499" s="101"/>
      <c r="D1499" s="101"/>
      <c r="E1499" s="101"/>
      <c r="F1499" s="102"/>
      <c r="G1499" s="103"/>
      <c r="H1499" s="102"/>
      <c r="I1499" s="102"/>
      <c r="J1499" s="102"/>
      <c r="K1499" s="102"/>
      <c r="L1499" s="102" t="e">
        <f>IF(J1499="WAT",IF(I1499="PS","Pumped Storage","Hydro"),VLOOKUP(J1499,Instructions!$E$3:$F$42,2,FALSE))</f>
        <v>#N/A</v>
      </c>
      <c r="M1499" s="104"/>
      <c r="N1499" s="104"/>
      <c r="O1499" s="105"/>
      <c r="P1499" s="45"/>
      <c r="Q1499" s="45"/>
      <c r="R1499" s="45">
        <f t="shared" si="503"/>
        <v>0</v>
      </c>
      <c r="S1499" s="45">
        <f t="shared" si="523"/>
        <v>0</v>
      </c>
      <c r="T1499" s="45">
        <f t="shared" si="523"/>
        <v>0</v>
      </c>
      <c r="U1499" s="45">
        <f t="shared" si="504"/>
        <v>0</v>
      </c>
      <c r="V1499" s="45">
        <f t="shared" si="505"/>
        <v>0</v>
      </c>
      <c r="W1499" s="45">
        <f t="shared" si="506"/>
        <v>0</v>
      </c>
      <c r="X1499" s="45">
        <f t="shared" si="507"/>
        <v>0</v>
      </c>
      <c r="Y1499" s="45">
        <f t="shared" si="508"/>
        <v>0</v>
      </c>
      <c r="Z1499" s="45">
        <f t="shared" si="509"/>
        <v>0</v>
      </c>
      <c r="AA1499" s="45">
        <f t="shared" si="510"/>
        <v>0</v>
      </c>
      <c r="AB1499" s="45">
        <f t="shared" si="511"/>
        <v>0</v>
      </c>
      <c r="AC1499" s="45">
        <f t="shared" si="512"/>
        <v>0</v>
      </c>
      <c r="AD1499" s="45">
        <f t="shared" si="513"/>
        <v>0</v>
      </c>
      <c r="AE1499" s="45">
        <f t="shared" si="514"/>
        <v>0</v>
      </c>
      <c r="AF1499" s="45">
        <f t="shared" si="515"/>
        <v>0</v>
      </c>
      <c r="AG1499" s="45">
        <f t="shared" si="516"/>
        <v>0</v>
      </c>
      <c r="AH1499" s="45">
        <f t="shared" si="517"/>
        <v>0</v>
      </c>
      <c r="AI1499" s="45">
        <f t="shared" si="518"/>
        <v>0</v>
      </c>
      <c r="AJ1499" s="45">
        <f t="shared" si="519"/>
        <v>0</v>
      </c>
      <c r="AK1499" s="45">
        <f t="shared" si="520"/>
        <v>0</v>
      </c>
      <c r="AL1499" s="45">
        <f t="shared" si="521"/>
        <v>0</v>
      </c>
      <c r="AM1499" s="45">
        <f t="shared" si="522"/>
        <v>0</v>
      </c>
      <c r="AN1499" s="45"/>
      <c r="AO1499" s="45"/>
      <c r="AP1499" s="45"/>
      <c r="AQ1499" s="45"/>
      <c r="AR1499" s="45"/>
      <c r="AS1499" s="45"/>
      <c r="AT1499" s="45"/>
      <c r="AU1499" s="45"/>
      <c r="AV1499" s="45"/>
      <c r="AW1499" s="45"/>
      <c r="AX1499" s="45"/>
      <c r="AY1499" s="45"/>
      <c r="AZ1499" s="45"/>
      <c r="BA1499" s="45"/>
      <c r="BB1499" s="45"/>
      <c r="BC1499" s="45"/>
      <c r="BD1499" s="45"/>
      <c r="BE1499" s="45"/>
      <c r="BF1499" s="45"/>
      <c r="BG1499" s="45"/>
      <c r="BH1499" s="45"/>
      <c r="BI1499" s="45"/>
      <c r="BJ1499" s="45"/>
      <c r="BK1499" s="45"/>
    </row>
    <row r="1500" spans="1:63">
      <c r="A1500" s="43"/>
      <c r="B1500" s="43"/>
      <c r="C1500" s="101"/>
      <c r="D1500" s="101"/>
      <c r="E1500" s="101"/>
      <c r="F1500" s="102"/>
      <c r="G1500" s="103"/>
      <c r="H1500" s="102"/>
      <c r="I1500" s="102"/>
      <c r="J1500" s="102"/>
      <c r="K1500" s="102"/>
      <c r="L1500" s="102" t="e">
        <f>IF(J1500="WAT",IF(I1500="PS","Pumped Storage","Hydro"),VLOOKUP(J1500,Instructions!$E$3:$F$42,2,FALSE))</f>
        <v>#N/A</v>
      </c>
      <c r="M1500" s="104"/>
      <c r="N1500" s="104"/>
      <c r="O1500" s="105"/>
      <c r="P1500" s="45"/>
      <c r="Q1500" s="45"/>
      <c r="R1500" s="45">
        <f t="shared" si="503"/>
        <v>0</v>
      </c>
      <c r="S1500" s="45">
        <f t="shared" si="523"/>
        <v>0</v>
      </c>
      <c r="T1500" s="45">
        <f t="shared" si="523"/>
        <v>0</v>
      </c>
      <c r="U1500" s="45">
        <f t="shared" si="504"/>
        <v>0</v>
      </c>
      <c r="V1500" s="45">
        <f t="shared" si="505"/>
        <v>0</v>
      </c>
      <c r="W1500" s="45">
        <f t="shared" si="506"/>
        <v>0</v>
      </c>
      <c r="X1500" s="45">
        <f t="shared" si="507"/>
        <v>0</v>
      </c>
      <c r="Y1500" s="45">
        <f t="shared" si="508"/>
        <v>0</v>
      </c>
      <c r="Z1500" s="45">
        <f t="shared" si="509"/>
        <v>0</v>
      </c>
      <c r="AA1500" s="45">
        <f t="shared" si="510"/>
        <v>0</v>
      </c>
      <c r="AB1500" s="45">
        <f t="shared" si="511"/>
        <v>0</v>
      </c>
      <c r="AC1500" s="45">
        <f t="shared" si="512"/>
        <v>0</v>
      </c>
      <c r="AD1500" s="45">
        <f t="shared" si="513"/>
        <v>0</v>
      </c>
      <c r="AE1500" s="45">
        <f t="shared" si="514"/>
        <v>0</v>
      </c>
      <c r="AF1500" s="45">
        <f t="shared" si="515"/>
        <v>0</v>
      </c>
      <c r="AG1500" s="45">
        <f t="shared" si="516"/>
        <v>0</v>
      </c>
      <c r="AH1500" s="45">
        <f t="shared" si="517"/>
        <v>0</v>
      </c>
      <c r="AI1500" s="45">
        <f t="shared" si="518"/>
        <v>0</v>
      </c>
      <c r="AJ1500" s="45">
        <f t="shared" si="519"/>
        <v>0</v>
      </c>
      <c r="AK1500" s="45">
        <f t="shared" si="520"/>
        <v>0</v>
      </c>
      <c r="AL1500" s="45">
        <f t="shared" si="521"/>
        <v>0</v>
      </c>
      <c r="AM1500" s="45">
        <f t="shared" si="522"/>
        <v>0</v>
      </c>
      <c r="AN1500" s="45"/>
      <c r="AO1500" s="45"/>
      <c r="AP1500" s="45"/>
      <c r="AQ1500" s="45"/>
      <c r="AR1500" s="45"/>
      <c r="AS1500" s="45"/>
      <c r="AT1500" s="45"/>
      <c r="AU1500" s="45"/>
      <c r="AV1500" s="45"/>
      <c r="AW1500" s="45"/>
      <c r="AX1500" s="45"/>
      <c r="AY1500" s="45"/>
      <c r="AZ1500" s="45"/>
      <c r="BA1500" s="45"/>
      <c r="BB1500" s="45"/>
      <c r="BC1500" s="45"/>
      <c r="BD1500" s="45"/>
      <c r="BE1500" s="45"/>
      <c r="BF1500" s="45"/>
      <c r="BG1500" s="45"/>
      <c r="BH1500" s="45"/>
      <c r="BI1500" s="45"/>
      <c r="BJ1500" s="45"/>
      <c r="BK1500" s="45"/>
    </row>
    <row r="1501" spans="1:63">
      <c r="A1501" s="43"/>
      <c r="B1501" s="43"/>
      <c r="C1501" s="101"/>
      <c r="D1501" s="101"/>
      <c r="E1501" s="101"/>
      <c r="F1501" s="102"/>
      <c r="G1501" s="103"/>
      <c r="H1501" s="102"/>
      <c r="I1501" s="102"/>
      <c r="J1501" s="102"/>
      <c r="K1501" s="102"/>
      <c r="L1501" s="102" t="e">
        <f>IF(J1501="WAT",IF(I1501="PS","Pumped Storage","Hydro"),VLOOKUP(J1501,Instructions!$E$3:$F$42,2,FALSE))</f>
        <v>#N/A</v>
      </c>
      <c r="M1501" s="104"/>
      <c r="N1501" s="104"/>
      <c r="O1501" s="105"/>
      <c r="P1501" s="45"/>
      <c r="Q1501" s="45"/>
      <c r="R1501" s="45">
        <f t="shared" si="503"/>
        <v>0</v>
      </c>
      <c r="S1501" s="45">
        <f t="shared" si="523"/>
        <v>0</v>
      </c>
      <c r="T1501" s="45">
        <f t="shared" si="523"/>
        <v>0</v>
      </c>
      <c r="U1501" s="45">
        <f t="shared" si="504"/>
        <v>0</v>
      </c>
      <c r="V1501" s="45">
        <f t="shared" si="505"/>
        <v>0</v>
      </c>
      <c r="W1501" s="45">
        <f t="shared" si="506"/>
        <v>0</v>
      </c>
      <c r="X1501" s="45">
        <f t="shared" si="507"/>
        <v>0</v>
      </c>
      <c r="Y1501" s="45">
        <f t="shared" si="508"/>
        <v>0</v>
      </c>
      <c r="Z1501" s="45">
        <f t="shared" si="509"/>
        <v>0</v>
      </c>
      <c r="AA1501" s="45">
        <f t="shared" si="510"/>
        <v>0</v>
      </c>
      <c r="AB1501" s="45">
        <f t="shared" si="511"/>
        <v>0</v>
      </c>
      <c r="AC1501" s="45">
        <f t="shared" si="512"/>
        <v>0</v>
      </c>
      <c r="AD1501" s="45">
        <f t="shared" si="513"/>
        <v>0</v>
      </c>
      <c r="AE1501" s="45">
        <f t="shared" si="514"/>
        <v>0</v>
      </c>
      <c r="AF1501" s="45">
        <f t="shared" si="515"/>
        <v>0</v>
      </c>
      <c r="AG1501" s="45">
        <f t="shared" si="516"/>
        <v>0</v>
      </c>
      <c r="AH1501" s="45">
        <f t="shared" si="517"/>
        <v>0</v>
      </c>
      <c r="AI1501" s="45">
        <f t="shared" si="518"/>
        <v>0</v>
      </c>
      <c r="AJ1501" s="45">
        <f t="shared" si="519"/>
        <v>0</v>
      </c>
      <c r="AK1501" s="45">
        <f t="shared" si="520"/>
        <v>0</v>
      </c>
      <c r="AL1501" s="45">
        <f t="shared" si="521"/>
        <v>0</v>
      </c>
      <c r="AM1501" s="45">
        <f t="shared" si="522"/>
        <v>0</v>
      </c>
      <c r="AN1501" s="45"/>
      <c r="AO1501" s="45"/>
      <c r="AP1501" s="45"/>
      <c r="AQ1501" s="45"/>
      <c r="AR1501" s="45"/>
      <c r="AS1501" s="45"/>
      <c r="AT1501" s="45"/>
      <c r="AU1501" s="45"/>
      <c r="AV1501" s="45"/>
      <c r="AW1501" s="45"/>
      <c r="AX1501" s="45"/>
      <c r="AY1501" s="45"/>
      <c r="AZ1501" s="45"/>
      <c r="BA1501" s="45"/>
      <c r="BB1501" s="45"/>
      <c r="BC1501" s="45"/>
      <c r="BD1501" s="45"/>
      <c r="BE1501" s="45"/>
      <c r="BF1501" s="45"/>
      <c r="BG1501" s="45"/>
      <c r="BH1501" s="45"/>
      <c r="BI1501" s="45"/>
      <c r="BJ1501" s="45"/>
      <c r="BK1501" s="45"/>
    </row>
    <row r="1502" spans="1:63">
      <c r="A1502" s="43"/>
      <c r="B1502" s="43"/>
      <c r="C1502" s="101"/>
      <c r="D1502" s="101"/>
      <c r="E1502" s="101"/>
      <c r="F1502" s="102"/>
      <c r="G1502" s="103"/>
      <c r="H1502" s="102"/>
      <c r="I1502" s="102"/>
      <c r="J1502" s="102"/>
      <c r="K1502" s="102"/>
      <c r="L1502" s="102" t="e">
        <f>IF(J1502="WAT",IF(I1502="PS","Pumped Storage","Hydro"),VLOOKUP(J1502,Instructions!$E$3:$F$42,2,FALSE))</f>
        <v>#N/A</v>
      </c>
      <c r="M1502" s="104"/>
      <c r="N1502" s="104"/>
      <c r="O1502" s="105"/>
      <c r="P1502" s="45"/>
      <c r="Q1502" s="45"/>
      <c r="R1502" s="45">
        <f t="shared" si="503"/>
        <v>0</v>
      </c>
      <c r="S1502" s="45">
        <f t="shared" si="523"/>
        <v>0</v>
      </c>
      <c r="T1502" s="45">
        <f t="shared" si="523"/>
        <v>0</v>
      </c>
      <c r="U1502" s="45">
        <f t="shared" si="504"/>
        <v>0</v>
      </c>
      <c r="V1502" s="45">
        <f t="shared" si="505"/>
        <v>0</v>
      </c>
      <c r="W1502" s="45">
        <f t="shared" si="506"/>
        <v>0</v>
      </c>
      <c r="X1502" s="45">
        <f t="shared" si="507"/>
        <v>0</v>
      </c>
      <c r="Y1502" s="45">
        <f t="shared" si="508"/>
        <v>0</v>
      </c>
      <c r="Z1502" s="45">
        <f t="shared" si="509"/>
        <v>0</v>
      </c>
      <c r="AA1502" s="45">
        <f t="shared" si="510"/>
        <v>0</v>
      </c>
      <c r="AB1502" s="45">
        <f t="shared" si="511"/>
        <v>0</v>
      </c>
      <c r="AC1502" s="45">
        <f t="shared" si="512"/>
        <v>0</v>
      </c>
      <c r="AD1502" s="45">
        <f t="shared" si="513"/>
        <v>0</v>
      </c>
      <c r="AE1502" s="45">
        <f t="shared" si="514"/>
        <v>0</v>
      </c>
      <c r="AF1502" s="45">
        <f t="shared" si="515"/>
        <v>0</v>
      </c>
      <c r="AG1502" s="45">
        <f t="shared" si="516"/>
        <v>0</v>
      </c>
      <c r="AH1502" s="45">
        <f t="shared" si="517"/>
        <v>0</v>
      </c>
      <c r="AI1502" s="45">
        <f t="shared" si="518"/>
        <v>0</v>
      </c>
      <c r="AJ1502" s="45">
        <f t="shared" si="519"/>
        <v>0</v>
      </c>
      <c r="AK1502" s="45">
        <f t="shared" si="520"/>
        <v>0</v>
      </c>
      <c r="AL1502" s="45">
        <f t="shared" si="521"/>
        <v>0</v>
      </c>
      <c r="AM1502" s="45">
        <f t="shared" si="522"/>
        <v>0</v>
      </c>
      <c r="AN1502" s="45"/>
      <c r="AO1502" s="45"/>
      <c r="AP1502" s="45"/>
      <c r="AQ1502" s="45"/>
      <c r="AR1502" s="45"/>
      <c r="AS1502" s="45"/>
      <c r="AT1502" s="45"/>
      <c r="AU1502" s="45"/>
      <c r="AV1502" s="45"/>
      <c r="AW1502" s="45"/>
      <c r="AX1502" s="45"/>
      <c r="AY1502" s="45"/>
      <c r="AZ1502" s="45"/>
      <c r="BA1502" s="45"/>
      <c r="BB1502" s="45"/>
      <c r="BC1502" s="45"/>
      <c r="BD1502" s="45"/>
      <c r="BE1502" s="45"/>
      <c r="BF1502" s="45"/>
      <c r="BG1502" s="45"/>
      <c r="BH1502" s="45"/>
      <c r="BI1502" s="45"/>
      <c r="BJ1502" s="45"/>
      <c r="BK1502" s="45"/>
    </row>
    <row r="1503" spans="1:63">
      <c r="A1503" s="43"/>
      <c r="B1503" s="43"/>
      <c r="C1503" s="101"/>
      <c r="D1503" s="101"/>
      <c r="E1503" s="101"/>
      <c r="F1503" s="102"/>
      <c r="G1503" s="103"/>
      <c r="H1503" s="102"/>
      <c r="I1503" s="102"/>
      <c r="J1503" s="102"/>
      <c r="K1503" s="102"/>
      <c r="L1503" s="102" t="e">
        <f>IF(J1503="WAT",IF(I1503="PS","Pumped Storage","Hydro"),VLOOKUP(J1503,Instructions!$E$3:$F$42,2,FALSE))</f>
        <v>#N/A</v>
      </c>
      <c r="M1503" s="104"/>
      <c r="N1503" s="104"/>
      <c r="O1503" s="105"/>
      <c r="P1503" s="45"/>
      <c r="Q1503" s="45"/>
      <c r="R1503" s="45">
        <f t="shared" si="503"/>
        <v>0</v>
      </c>
      <c r="S1503" s="45">
        <f t="shared" ref="S1503:T1522" si="524">R1503</f>
        <v>0</v>
      </c>
      <c r="T1503" s="45">
        <f t="shared" si="524"/>
        <v>0</v>
      </c>
      <c r="U1503" s="45">
        <f t="shared" si="504"/>
        <v>0</v>
      </c>
      <c r="V1503" s="45">
        <f t="shared" si="505"/>
        <v>0</v>
      </c>
      <c r="W1503" s="45">
        <f t="shared" si="506"/>
        <v>0</v>
      </c>
      <c r="X1503" s="45">
        <f t="shared" si="507"/>
        <v>0</v>
      </c>
      <c r="Y1503" s="45">
        <f t="shared" si="508"/>
        <v>0</v>
      </c>
      <c r="Z1503" s="45">
        <f t="shared" si="509"/>
        <v>0</v>
      </c>
      <c r="AA1503" s="45">
        <f t="shared" si="510"/>
        <v>0</v>
      </c>
      <c r="AB1503" s="45">
        <f t="shared" si="511"/>
        <v>0</v>
      </c>
      <c r="AC1503" s="45">
        <f t="shared" si="512"/>
        <v>0</v>
      </c>
      <c r="AD1503" s="45">
        <f t="shared" si="513"/>
        <v>0</v>
      </c>
      <c r="AE1503" s="45">
        <f t="shared" si="514"/>
        <v>0</v>
      </c>
      <c r="AF1503" s="45">
        <f t="shared" si="515"/>
        <v>0</v>
      </c>
      <c r="AG1503" s="45">
        <f t="shared" si="516"/>
        <v>0</v>
      </c>
      <c r="AH1503" s="45">
        <f t="shared" si="517"/>
        <v>0</v>
      </c>
      <c r="AI1503" s="45">
        <f t="shared" si="518"/>
        <v>0</v>
      </c>
      <c r="AJ1503" s="45">
        <f t="shared" si="519"/>
        <v>0</v>
      </c>
      <c r="AK1503" s="45">
        <f t="shared" si="520"/>
        <v>0</v>
      </c>
      <c r="AL1503" s="45">
        <f t="shared" si="521"/>
        <v>0</v>
      </c>
      <c r="AM1503" s="45">
        <f t="shared" si="522"/>
        <v>0</v>
      </c>
      <c r="AN1503" s="45"/>
      <c r="AO1503" s="45"/>
      <c r="AP1503" s="45"/>
      <c r="AQ1503" s="45"/>
      <c r="AR1503" s="45"/>
      <c r="AS1503" s="45"/>
      <c r="AT1503" s="45"/>
      <c r="AU1503" s="45"/>
      <c r="AV1503" s="45"/>
      <c r="AW1503" s="45"/>
      <c r="AX1503" s="45"/>
      <c r="AY1503" s="45"/>
      <c r="AZ1503" s="45"/>
      <c r="BA1503" s="45"/>
      <c r="BB1503" s="45"/>
      <c r="BC1503" s="45"/>
      <c r="BD1503" s="45"/>
      <c r="BE1503" s="45"/>
      <c r="BF1503" s="45"/>
      <c r="BG1503" s="45"/>
      <c r="BH1503" s="45"/>
      <c r="BI1503" s="45"/>
      <c r="BJ1503" s="45"/>
      <c r="BK1503" s="45"/>
    </row>
    <row r="1504" spans="1:63">
      <c r="A1504" s="43"/>
      <c r="B1504" s="43"/>
      <c r="C1504" s="101"/>
      <c r="D1504" s="101"/>
      <c r="E1504" s="101"/>
      <c r="F1504" s="102"/>
      <c r="G1504" s="103"/>
      <c r="H1504" s="102"/>
      <c r="I1504" s="102"/>
      <c r="J1504" s="102"/>
      <c r="K1504" s="102"/>
      <c r="L1504" s="102" t="e">
        <f>IF(J1504="WAT",IF(I1504="PS","Pumped Storage","Hydro"),VLOOKUP(J1504,Instructions!$E$3:$F$42,2,FALSE))</f>
        <v>#N/A</v>
      </c>
      <c r="M1504" s="104"/>
      <c r="N1504" s="104"/>
      <c r="O1504" s="105"/>
      <c r="P1504" s="45"/>
      <c r="Q1504" s="45"/>
      <c r="R1504" s="45">
        <f t="shared" si="503"/>
        <v>0</v>
      </c>
      <c r="S1504" s="45">
        <f t="shared" si="524"/>
        <v>0</v>
      </c>
      <c r="T1504" s="45">
        <f t="shared" si="524"/>
        <v>0</v>
      </c>
      <c r="U1504" s="45">
        <f t="shared" si="504"/>
        <v>0</v>
      </c>
      <c r="V1504" s="45">
        <f t="shared" si="505"/>
        <v>0</v>
      </c>
      <c r="W1504" s="45">
        <f t="shared" si="506"/>
        <v>0</v>
      </c>
      <c r="X1504" s="45">
        <f t="shared" si="507"/>
        <v>0</v>
      </c>
      <c r="Y1504" s="45">
        <f t="shared" si="508"/>
        <v>0</v>
      </c>
      <c r="Z1504" s="45">
        <f t="shared" si="509"/>
        <v>0</v>
      </c>
      <c r="AA1504" s="45">
        <f t="shared" si="510"/>
        <v>0</v>
      </c>
      <c r="AB1504" s="45">
        <f t="shared" si="511"/>
        <v>0</v>
      </c>
      <c r="AC1504" s="45">
        <f t="shared" si="512"/>
        <v>0</v>
      </c>
      <c r="AD1504" s="45">
        <f t="shared" si="513"/>
        <v>0</v>
      </c>
      <c r="AE1504" s="45">
        <f t="shared" si="514"/>
        <v>0</v>
      </c>
      <c r="AF1504" s="45">
        <f t="shared" si="515"/>
        <v>0</v>
      </c>
      <c r="AG1504" s="45">
        <f t="shared" si="516"/>
        <v>0</v>
      </c>
      <c r="AH1504" s="45">
        <f t="shared" si="517"/>
        <v>0</v>
      </c>
      <c r="AI1504" s="45">
        <f t="shared" si="518"/>
        <v>0</v>
      </c>
      <c r="AJ1504" s="45">
        <f t="shared" si="519"/>
        <v>0</v>
      </c>
      <c r="AK1504" s="45">
        <f t="shared" si="520"/>
        <v>0</v>
      </c>
      <c r="AL1504" s="45">
        <f t="shared" si="521"/>
        <v>0</v>
      </c>
      <c r="AM1504" s="45">
        <f t="shared" si="522"/>
        <v>0</v>
      </c>
      <c r="AN1504" s="45"/>
      <c r="AO1504" s="45"/>
      <c r="AP1504" s="45"/>
      <c r="AQ1504" s="45"/>
      <c r="AR1504" s="45"/>
      <c r="AS1504" s="45"/>
      <c r="AT1504" s="45"/>
      <c r="AU1504" s="45"/>
      <c r="AV1504" s="45"/>
      <c r="AW1504" s="45"/>
      <c r="AX1504" s="45"/>
      <c r="AY1504" s="45"/>
      <c r="AZ1504" s="45"/>
      <c r="BA1504" s="45"/>
      <c r="BB1504" s="45"/>
      <c r="BC1504" s="45"/>
      <c r="BD1504" s="45"/>
      <c r="BE1504" s="45"/>
      <c r="BF1504" s="45"/>
      <c r="BG1504" s="45"/>
      <c r="BH1504" s="45"/>
      <c r="BI1504" s="45"/>
      <c r="BJ1504" s="45"/>
      <c r="BK1504" s="45"/>
    </row>
    <row r="1505" spans="1:63">
      <c r="A1505" s="43"/>
      <c r="B1505" s="43"/>
      <c r="C1505" s="101"/>
      <c r="D1505" s="101"/>
      <c r="E1505" s="101"/>
      <c r="F1505" s="102"/>
      <c r="G1505" s="103"/>
      <c r="H1505" s="102"/>
      <c r="I1505" s="102"/>
      <c r="J1505" s="102"/>
      <c r="K1505" s="102"/>
      <c r="L1505" s="102" t="e">
        <f>IF(J1505="WAT",IF(I1505="PS","Pumped Storage","Hydro"),VLOOKUP(J1505,Instructions!$E$3:$F$42,2,FALSE))</f>
        <v>#N/A</v>
      </c>
      <c r="M1505" s="104"/>
      <c r="N1505" s="104"/>
      <c r="O1505" s="105"/>
      <c r="P1505" s="45"/>
      <c r="Q1505" s="45"/>
      <c r="R1505" s="45">
        <f t="shared" si="503"/>
        <v>0</v>
      </c>
      <c r="S1505" s="45">
        <f t="shared" si="524"/>
        <v>0</v>
      </c>
      <c r="T1505" s="45">
        <f t="shared" si="524"/>
        <v>0</v>
      </c>
      <c r="U1505" s="45">
        <f t="shared" si="504"/>
        <v>0</v>
      </c>
      <c r="V1505" s="45">
        <f t="shared" si="505"/>
        <v>0</v>
      </c>
      <c r="W1505" s="45">
        <f t="shared" si="506"/>
        <v>0</v>
      </c>
      <c r="X1505" s="45">
        <f t="shared" si="507"/>
        <v>0</v>
      </c>
      <c r="Y1505" s="45">
        <f t="shared" si="508"/>
        <v>0</v>
      </c>
      <c r="Z1505" s="45">
        <f t="shared" si="509"/>
        <v>0</v>
      </c>
      <c r="AA1505" s="45">
        <f t="shared" si="510"/>
        <v>0</v>
      </c>
      <c r="AB1505" s="45">
        <f t="shared" si="511"/>
        <v>0</v>
      </c>
      <c r="AC1505" s="45">
        <f t="shared" si="512"/>
        <v>0</v>
      </c>
      <c r="AD1505" s="45">
        <f t="shared" si="513"/>
        <v>0</v>
      </c>
      <c r="AE1505" s="45">
        <f t="shared" si="514"/>
        <v>0</v>
      </c>
      <c r="AF1505" s="45">
        <f t="shared" si="515"/>
        <v>0</v>
      </c>
      <c r="AG1505" s="45">
        <f t="shared" si="516"/>
        <v>0</v>
      </c>
      <c r="AH1505" s="45">
        <f t="shared" si="517"/>
        <v>0</v>
      </c>
      <c r="AI1505" s="45">
        <f t="shared" si="518"/>
        <v>0</v>
      </c>
      <c r="AJ1505" s="45">
        <f t="shared" si="519"/>
        <v>0</v>
      </c>
      <c r="AK1505" s="45">
        <f t="shared" si="520"/>
        <v>0</v>
      </c>
      <c r="AL1505" s="45">
        <f t="shared" si="521"/>
        <v>0</v>
      </c>
      <c r="AM1505" s="45">
        <f t="shared" si="522"/>
        <v>0</v>
      </c>
      <c r="AN1505" s="45"/>
      <c r="AO1505" s="45"/>
      <c r="AP1505" s="45"/>
      <c r="AQ1505" s="45"/>
      <c r="AR1505" s="45"/>
      <c r="AS1505" s="45"/>
      <c r="AT1505" s="45"/>
      <c r="AU1505" s="45"/>
      <c r="AV1505" s="45"/>
      <c r="AW1505" s="45"/>
      <c r="AX1505" s="45"/>
      <c r="AY1505" s="45"/>
      <c r="AZ1505" s="45"/>
      <c r="BA1505" s="45"/>
      <c r="BB1505" s="45"/>
      <c r="BC1505" s="45"/>
      <c r="BD1505" s="45"/>
      <c r="BE1505" s="45"/>
      <c r="BF1505" s="45"/>
      <c r="BG1505" s="45"/>
      <c r="BH1505" s="45"/>
      <c r="BI1505" s="45"/>
      <c r="BJ1505" s="45"/>
      <c r="BK1505" s="45"/>
    </row>
    <row r="1506" spans="1:63">
      <c r="A1506" s="43"/>
      <c r="B1506" s="43"/>
      <c r="C1506" s="101"/>
      <c r="D1506" s="101"/>
      <c r="E1506" s="101"/>
      <c r="F1506" s="102"/>
      <c r="G1506" s="103"/>
      <c r="H1506" s="102"/>
      <c r="I1506" s="102"/>
      <c r="J1506" s="102"/>
      <c r="K1506" s="102"/>
      <c r="L1506" s="102" t="e">
        <f>IF(J1506="WAT",IF(I1506="PS","Pumped Storage","Hydro"),VLOOKUP(J1506,Instructions!$E$3:$F$42,2,FALSE))</f>
        <v>#N/A</v>
      </c>
      <c r="M1506" s="104"/>
      <c r="N1506" s="104"/>
      <c r="O1506" s="105"/>
      <c r="P1506" s="45"/>
      <c r="Q1506" s="45"/>
      <c r="R1506" s="45">
        <f t="shared" si="503"/>
        <v>0</v>
      </c>
      <c r="S1506" s="45">
        <f t="shared" si="524"/>
        <v>0</v>
      </c>
      <c r="T1506" s="45">
        <f t="shared" si="524"/>
        <v>0</v>
      </c>
      <c r="U1506" s="45">
        <f t="shared" si="504"/>
        <v>0</v>
      </c>
      <c r="V1506" s="45">
        <f t="shared" si="505"/>
        <v>0</v>
      </c>
      <c r="W1506" s="45">
        <f t="shared" si="506"/>
        <v>0</v>
      </c>
      <c r="X1506" s="45">
        <f t="shared" si="507"/>
        <v>0</v>
      </c>
      <c r="Y1506" s="45">
        <f t="shared" si="508"/>
        <v>0</v>
      </c>
      <c r="Z1506" s="45">
        <f t="shared" si="509"/>
        <v>0</v>
      </c>
      <c r="AA1506" s="45">
        <f t="shared" si="510"/>
        <v>0</v>
      </c>
      <c r="AB1506" s="45">
        <f t="shared" si="511"/>
        <v>0</v>
      </c>
      <c r="AC1506" s="45">
        <f t="shared" si="512"/>
        <v>0</v>
      </c>
      <c r="AD1506" s="45">
        <f t="shared" si="513"/>
        <v>0</v>
      </c>
      <c r="AE1506" s="45">
        <f t="shared" si="514"/>
        <v>0</v>
      </c>
      <c r="AF1506" s="45">
        <f t="shared" si="515"/>
        <v>0</v>
      </c>
      <c r="AG1506" s="45">
        <f t="shared" si="516"/>
        <v>0</v>
      </c>
      <c r="AH1506" s="45">
        <f t="shared" si="517"/>
        <v>0</v>
      </c>
      <c r="AI1506" s="45">
        <f t="shared" si="518"/>
        <v>0</v>
      </c>
      <c r="AJ1506" s="45">
        <f t="shared" si="519"/>
        <v>0</v>
      </c>
      <c r="AK1506" s="45">
        <f t="shared" si="520"/>
        <v>0</v>
      </c>
      <c r="AL1506" s="45">
        <f t="shared" si="521"/>
        <v>0</v>
      </c>
      <c r="AM1506" s="45">
        <f t="shared" si="522"/>
        <v>0</v>
      </c>
      <c r="AN1506" s="45"/>
      <c r="AO1506" s="45"/>
      <c r="AP1506" s="45"/>
      <c r="AQ1506" s="45"/>
      <c r="AR1506" s="45"/>
      <c r="AS1506" s="45"/>
      <c r="AT1506" s="45"/>
      <c r="AU1506" s="45"/>
      <c r="AV1506" s="45"/>
      <c r="AW1506" s="45"/>
      <c r="AX1506" s="45"/>
      <c r="AY1506" s="45"/>
      <c r="AZ1506" s="45"/>
      <c r="BA1506" s="45"/>
      <c r="BB1506" s="45"/>
      <c r="BC1506" s="45"/>
      <c r="BD1506" s="45"/>
      <c r="BE1506" s="45"/>
      <c r="BF1506" s="45"/>
      <c r="BG1506" s="45"/>
      <c r="BH1506" s="45"/>
      <c r="BI1506" s="45"/>
      <c r="BJ1506" s="45"/>
      <c r="BK1506" s="45"/>
    </row>
    <row r="1507" spans="1:63">
      <c r="A1507" s="43"/>
      <c r="B1507" s="43"/>
      <c r="C1507" s="101"/>
      <c r="D1507" s="101"/>
      <c r="E1507" s="101"/>
      <c r="F1507" s="102"/>
      <c r="G1507" s="103"/>
      <c r="H1507" s="102"/>
      <c r="I1507" s="102"/>
      <c r="J1507" s="102"/>
      <c r="K1507" s="102"/>
      <c r="L1507" s="102" t="e">
        <f>IF(J1507="WAT",IF(I1507="PS","Pumped Storage","Hydro"),VLOOKUP(J1507,Instructions!$E$3:$F$42,2,FALSE))</f>
        <v>#N/A</v>
      </c>
      <c r="M1507" s="104"/>
      <c r="N1507" s="104"/>
      <c r="O1507" s="105"/>
      <c r="P1507" s="45"/>
      <c r="Q1507" s="45"/>
      <c r="R1507" s="45">
        <f t="shared" si="503"/>
        <v>0</v>
      </c>
      <c r="S1507" s="45">
        <f t="shared" si="524"/>
        <v>0</v>
      </c>
      <c r="T1507" s="45">
        <f t="shared" si="524"/>
        <v>0</v>
      </c>
      <c r="U1507" s="45">
        <f t="shared" si="504"/>
        <v>0</v>
      </c>
      <c r="V1507" s="45">
        <f t="shared" si="505"/>
        <v>0</v>
      </c>
      <c r="W1507" s="45">
        <f t="shared" si="506"/>
        <v>0</v>
      </c>
      <c r="X1507" s="45">
        <f t="shared" si="507"/>
        <v>0</v>
      </c>
      <c r="Y1507" s="45">
        <f t="shared" si="508"/>
        <v>0</v>
      </c>
      <c r="Z1507" s="45">
        <f t="shared" si="509"/>
        <v>0</v>
      </c>
      <c r="AA1507" s="45">
        <f t="shared" si="510"/>
        <v>0</v>
      </c>
      <c r="AB1507" s="45">
        <f t="shared" si="511"/>
        <v>0</v>
      </c>
      <c r="AC1507" s="45">
        <f t="shared" si="512"/>
        <v>0</v>
      </c>
      <c r="AD1507" s="45">
        <f t="shared" si="513"/>
        <v>0</v>
      </c>
      <c r="AE1507" s="45">
        <f t="shared" si="514"/>
        <v>0</v>
      </c>
      <c r="AF1507" s="45">
        <f t="shared" si="515"/>
        <v>0</v>
      </c>
      <c r="AG1507" s="45">
        <f t="shared" si="516"/>
        <v>0</v>
      </c>
      <c r="AH1507" s="45">
        <f t="shared" si="517"/>
        <v>0</v>
      </c>
      <c r="AI1507" s="45">
        <f t="shared" si="518"/>
        <v>0</v>
      </c>
      <c r="AJ1507" s="45">
        <f t="shared" si="519"/>
        <v>0</v>
      </c>
      <c r="AK1507" s="45">
        <f t="shared" si="520"/>
        <v>0</v>
      </c>
      <c r="AL1507" s="45">
        <f t="shared" si="521"/>
        <v>0</v>
      </c>
      <c r="AM1507" s="45">
        <f t="shared" si="522"/>
        <v>0</v>
      </c>
      <c r="AN1507" s="45"/>
      <c r="AO1507" s="45"/>
      <c r="AP1507" s="45"/>
      <c r="AQ1507" s="45"/>
      <c r="AR1507" s="45"/>
      <c r="AS1507" s="45"/>
      <c r="AT1507" s="45"/>
      <c r="AU1507" s="45"/>
      <c r="AV1507" s="45"/>
      <c r="AW1507" s="45"/>
      <c r="AX1507" s="45"/>
      <c r="AY1507" s="45"/>
      <c r="AZ1507" s="45"/>
      <c r="BA1507" s="45"/>
      <c r="BB1507" s="45"/>
      <c r="BC1507" s="45"/>
      <c r="BD1507" s="45"/>
      <c r="BE1507" s="45"/>
      <c r="BF1507" s="45"/>
      <c r="BG1507" s="45"/>
      <c r="BH1507" s="45"/>
      <c r="BI1507" s="45"/>
      <c r="BJ1507" s="45"/>
      <c r="BK1507" s="45"/>
    </row>
    <row r="1508" spans="1:63">
      <c r="A1508" s="43"/>
      <c r="B1508" s="43"/>
      <c r="C1508" s="101"/>
      <c r="D1508" s="101"/>
      <c r="E1508" s="101"/>
      <c r="F1508" s="102"/>
      <c r="G1508" s="103"/>
      <c r="H1508" s="102"/>
      <c r="I1508" s="102"/>
      <c r="J1508" s="102"/>
      <c r="K1508" s="102"/>
      <c r="L1508" s="102" t="e">
        <f>IF(J1508="WAT",IF(I1508="PS","Pumped Storage","Hydro"),VLOOKUP(J1508,Instructions!$E$3:$F$42,2,FALSE))</f>
        <v>#N/A</v>
      </c>
      <c r="M1508" s="104"/>
      <c r="N1508" s="104"/>
      <c r="O1508" s="105"/>
      <c r="P1508" s="45"/>
      <c r="Q1508" s="45"/>
      <c r="R1508" s="45">
        <f t="shared" si="503"/>
        <v>0</v>
      </c>
      <c r="S1508" s="45">
        <f t="shared" si="524"/>
        <v>0</v>
      </c>
      <c r="T1508" s="45">
        <f t="shared" si="524"/>
        <v>0</v>
      </c>
      <c r="U1508" s="45">
        <f t="shared" si="504"/>
        <v>0</v>
      </c>
      <c r="V1508" s="45">
        <f t="shared" si="505"/>
        <v>0</v>
      </c>
      <c r="W1508" s="45">
        <f t="shared" si="506"/>
        <v>0</v>
      </c>
      <c r="X1508" s="45">
        <f t="shared" si="507"/>
        <v>0</v>
      </c>
      <c r="Y1508" s="45">
        <f t="shared" si="508"/>
        <v>0</v>
      </c>
      <c r="Z1508" s="45">
        <f t="shared" si="509"/>
        <v>0</v>
      </c>
      <c r="AA1508" s="45">
        <f t="shared" si="510"/>
        <v>0</v>
      </c>
      <c r="AB1508" s="45">
        <f t="shared" si="511"/>
        <v>0</v>
      </c>
      <c r="AC1508" s="45">
        <f t="shared" si="512"/>
        <v>0</v>
      </c>
      <c r="AD1508" s="45">
        <f t="shared" si="513"/>
        <v>0</v>
      </c>
      <c r="AE1508" s="45">
        <f t="shared" si="514"/>
        <v>0</v>
      </c>
      <c r="AF1508" s="45">
        <f t="shared" si="515"/>
        <v>0</v>
      </c>
      <c r="AG1508" s="45">
        <f t="shared" si="516"/>
        <v>0</v>
      </c>
      <c r="AH1508" s="45">
        <f t="shared" si="517"/>
        <v>0</v>
      </c>
      <c r="AI1508" s="45">
        <f t="shared" si="518"/>
        <v>0</v>
      </c>
      <c r="AJ1508" s="45">
        <f t="shared" si="519"/>
        <v>0</v>
      </c>
      <c r="AK1508" s="45">
        <f t="shared" si="520"/>
        <v>0</v>
      </c>
      <c r="AL1508" s="45">
        <f t="shared" si="521"/>
        <v>0</v>
      </c>
      <c r="AM1508" s="45">
        <f t="shared" si="522"/>
        <v>0</v>
      </c>
      <c r="AN1508" s="45"/>
      <c r="AO1508" s="45"/>
      <c r="AP1508" s="45"/>
      <c r="AQ1508" s="45"/>
      <c r="AR1508" s="45"/>
      <c r="AS1508" s="45"/>
      <c r="AT1508" s="45"/>
      <c r="AU1508" s="45"/>
      <c r="AV1508" s="45"/>
      <c r="AW1508" s="45"/>
      <c r="AX1508" s="45"/>
      <c r="AY1508" s="45"/>
      <c r="AZ1508" s="45"/>
      <c r="BA1508" s="45"/>
      <c r="BB1508" s="45"/>
      <c r="BC1508" s="45"/>
      <c r="BD1508" s="45"/>
      <c r="BE1508" s="45"/>
      <c r="BF1508" s="45"/>
      <c r="BG1508" s="45"/>
      <c r="BH1508" s="45"/>
      <c r="BI1508" s="45"/>
      <c r="BJ1508" s="45"/>
      <c r="BK1508" s="45"/>
    </row>
    <row r="1509" spans="1:63">
      <c r="A1509" s="43"/>
      <c r="B1509" s="43"/>
      <c r="C1509" s="101"/>
      <c r="D1509" s="101"/>
      <c r="E1509" s="101"/>
      <c r="F1509" s="102"/>
      <c r="G1509" s="103"/>
      <c r="H1509" s="102"/>
      <c r="I1509" s="102"/>
      <c r="J1509" s="102"/>
      <c r="K1509" s="102"/>
      <c r="L1509" s="102" t="e">
        <f>IF(J1509="WAT",IF(I1509="PS","Pumped Storage","Hydro"),VLOOKUP(J1509,Instructions!$E$3:$F$42,2,FALSE))</f>
        <v>#N/A</v>
      </c>
      <c r="M1509" s="104"/>
      <c r="N1509" s="104"/>
      <c r="O1509" s="105"/>
      <c r="P1509" s="45"/>
      <c r="Q1509" s="45"/>
      <c r="R1509" s="45">
        <f t="shared" si="503"/>
        <v>0</v>
      </c>
      <c r="S1509" s="45">
        <f t="shared" si="524"/>
        <v>0</v>
      </c>
      <c r="T1509" s="45">
        <f t="shared" si="524"/>
        <v>0</v>
      </c>
      <c r="U1509" s="45">
        <f t="shared" si="504"/>
        <v>0</v>
      </c>
      <c r="V1509" s="45">
        <f t="shared" si="505"/>
        <v>0</v>
      </c>
      <c r="W1509" s="45">
        <f t="shared" si="506"/>
        <v>0</v>
      </c>
      <c r="X1509" s="45">
        <f t="shared" si="507"/>
        <v>0</v>
      </c>
      <c r="Y1509" s="45">
        <f t="shared" si="508"/>
        <v>0</v>
      </c>
      <c r="Z1509" s="45">
        <f t="shared" si="509"/>
        <v>0</v>
      </c>
      <c r="AA1509" s="45">
        <f t="shared" si="510"/>
        <v>0</v>
      </c>
      <c r="AB1509" s="45">
        <f t="shared" si="511"/>
        <v>0</v>
      </c>
      <c r="AC1509" s="45">
        <f t="shared" si="512"/>
        <v>0</v>
      </c>
      <c r="AD1509" s="45">
        <f t="shared" si="513"/>
        <v>0</v>
      </c>
      <c r="AE1509" s="45">
        <f t="shared" si="514"/>
        <v>0</v>
      </c>
      <c r="AF1509" s="45">
        <f t="shared" si="515"/>
        <v>0</v>
      </c>
      <c r="AG1509" s="45">
        <f t="shared" si="516"/>
        <v>0</v>
      </c>
      <c r="AH1509" s="45">
        <f t="shared" si="517"/>
        <v>0</v>
      </c>
      <c r="AI1509" s="45">
        <f t="shared" si="518"/>
        <v>0</v>
      </c>
      <c r="AJ1509" s="45">
        <f t="shared" si="519"/>
        <v>0</v>
      </c>
      <c r="AK1509" s="45">
        <f t="shared" si="520"/>
        <v>0</v>
      </c>
      <c r="AL1509" s="45">
        <f t="shared" si="521"/>
        <v>0</v>
      </c>
      <c r="AM1509" s="45">
        <f t="shared" si="522"/>
        <v>0</v>
      </c>
      <c r="AN1509" s="45"/>
      <c r="AO1509" s="45"/>
      <c r="AP1509" s="45"/>
      <c r="AQ1509" s="45"/>
      <c r="AR1509" s="45"/>
      <c r="AS1509" s="45"/>
      <c r="AT1509" s="45"/>
      <c r="AU1509" s="45"/>
      <c r="AV1509" s="45"/>
      <c r="AW1509" s="45"/>
      <c r="AX1509" s="45"/>
      <c r="AY1509" s="45"/>
      <c r="AZ1509" s="45"/>
      <c r="BA1509" s="45"/>
      <c r="BB1509" s="45"/>
      <c r="BC1509" s="45"/>
      <c r="BD1509" s="45"/>
      <c r="BE1509" s="45"/>
      <c r="BF1509" s="45"/>
      <c r="BG1509" s="45"/>
      <c r="BH1509" s="45"/>
      <c r="BI1509" s="45"/>
      <c r="BJ1509" s="45"/>
      <c r="BK1509" s="45"/>
    </row>
    <row r="1510" spans="1:63">
      <c r="A1510" s="43"/>
      <c r="B1510" s="43"/>
      <c r="C1510" s="101"/>
      <c r="D1510" s="101"/>
      <c r="E1510" s="101"/>
      <c r="F1510" s="102"/>
      <c r="G1510" s="103"/>
      <c r="H1510" s="102"/>
      <c r="I1510" s="102"/>
      <c r="J1510" s="102"/>
      <c r="K1510" s="102"/>
      <c r="L1510" s="102" t="e">
        <f>IF(J1510="WAT",IF(I1510="PS","Pumped Storage","Hydro"),VLOOKUP(J1510,Instructions!$E$3:$F$42,2,FALSE))</f>
        <v>#N/A</v>
      </c>
      <c r="M1510" s="104"/>
      <c r="N1510" s="104"/>
      <c r="O1510" s="105"/>
      <c r="P1510" s="45"/>
      <c r="Q1510" s="45"/>
      <c r="R1510" s="45">
        <f t="shared" si="503"/>
        <v>0</v>
      </c>
      <c r="S1510" s="45">
        <f t="shared" si="524"/>
        <v>0</v>
      </c>
      <c r="T1510" s="45">
        <f t="shared" si="524"/>
        <v>0</v>
      </c>
      <c r="U1510" s="45">
        <f t="shared" si="504"/>
        <v>0</v>
      </c>
      <c r="V1510" s="45">
        <f t="shared" si="505"/>
        <v>0</v>
      </c>
      <c r="W1510" s="45">
        <f t="shared" si="506"/>
        <v>0</v>
      </c>
      <c r="X1510" s="45">
        <f t="shared" si="507"/>
        <v>0</v>
      </c>
      <c r="Y1510" s="45">
        <f t="shared" si="508"/>
        <v>0</v>
      </c>
      <c r="Z1510" s="45">
        <f t="shared" si="509"/>
        <v>0</v>
      </c>
      <c r="AA1510" s="45">
        <f t="shared" si="510"/>
        <v>0</v>
      </c>
      <c r="AB1510" s="45">
        <f t="shared" si="511"/>
        <v>0</v>
      </c>
      <c r="AC1510" s="45">
        <f t="shared" si="512"/>
        <v>0</v>
      </c>
      <c r="AD1510" s="45">
        <f t="shared" si="513"/>
        <v>0</v>
      </c>
      <c r="AE1510" s="45">
        <f t="shared" si="514"/>
        <v>0</v>
      </c>
      <c r="AF1510" s="45">
        <f t="shared" si="515"/>
        <v>0</v>
      </c>
      <c r="AG1510" s="45">
        <f t="shared" si="516"/>
        <v>0</v>
      </c>
      <c r="AH1510" s="45">
        <f t="shared" si="517"/>
        <v>0</v>
      </c>
      <c r="AI1510" s="45">
        <f t="shared" si="518"/>
        <v>0</v>
      </c>
      <c r="AJ1510" s="45">
        <f t="shared" si="519"/>
        <v>0</v>
      </c>
      <c r="AK1510" s="45">
        <f t="shared" si="520"/>
        <v>0</v>
      </c>
      <c r="AL1510" s="45">
        <f t="shared" si="521"/>
        <v>0</v>
      </c>
      <c r="AM1510" s="45">
        <f t="shared" si="522"/>
        <v>0</v>
      </c>
      <c r="AN1510" s="45"/>
      <c r="AO1510" s="45"/>
      <c r="AP1510" s="45"/>
      <c r="AQ1510" s="45"/>
      <c r="AR1510" s="45"/>
      <c r="AS1510" s="45"/>
      <c r="AT1510" s="45"/>
      <c r="AU1510" s="45"/>
      <c r="AV1510" s="45"/>
      <c r="AW1510" s="45"/>
      <c r="AX1510" s="45"/>
      <c r="AY1510" s="45"/>
      <c r="AZ1510" s="45"/>
      <c r="BA1510" s="45"/>
      <c r="BB1510" s="45"/>
      <c r="BC1510" s="45"/>
      <c r="BD1510" s="45"/>
      <c r="BE1510" s="45"/>
      <c r="BF1510" s="45"/>
      <c r="BG1510" s="45"/>
      <c r="BH1510" s="45"/>
      <c r="BI1510" s="45"/>
      <c r="BJ1510" s="45"/>
      <c r="BK1510" s="45"/>
    </row>
    <row r="1511" spans="1:63">
      <c r="A1511" s="43"/>
      <c r="B1511" s="43"/>
      <c r="C1511" s="101"/>
      <c r="D1511" s="101"/>
      <c r="E1511" s="101"/>
      <c r="F1511" s="102"/>
      <c r="G1511" s="103"/>
      <c r="H1511" s="102"/>
      <c r="I1511" s="102"/>
      <c r="J1511" s="102"/>
      <c r="K1511" s="102"/>
      <c r="L1511" s="102" t="e">
        <f>IF(J1511="WAT",IF(I1511="PS","Pumped Storage","Hydro"),VLOOKUP(J1511,Instructions!$E$3:$F$42,2,FALSE))</f>
        <v>#N/A</v>
      </c>
      <c r="M1511" s="104"/>
      <c r="N1511" s="104"/>
      <c r="O1511" s="105"/>
      <c r="P1511" s="45"/>
      <c r="Q1511" s="45"/>
      <c r="R1511" s="45">
        <f t="shared" si="503"/>
        <v>0</v>
      </c>
      <c r="S1511" s="45">
        <f t="shared" si="524"/>
        <v>0</v>
      </c>
      <c r="T1511" s="45">
        <f t="shared" si="524"/>
        <v>0</v>
      </c>
      <c r="U1511" s="45">
        <f t="shared" si="504"/>
        <v>0</v>
      </c>
      <c r="V1511" s="45">
        <f t="shared" si="505"/>
        <v>0</v>
      </c>
      <c r="W1511" s="45">
        <f t="shared" si="506"/>
        <v>0</v>
      </c>
      <c r="X1511" s="45">
        <f t="shared" si="507"/>
        <v>0</v>
      </c>
      <c r="Y1511" s="45">
        <f t="shared" si="508"/>
        <v>0</v>
      </c>
      <c r="Z1511" s="45">
        <f t="shared" si="509"/>
        <v>0</v>
      </c>
      <c r="AA1511" s="45">
        <f t="shared" si="510"/>
        <v>0</v>
      </c>
      <c r="AB1511" s="45">
        <f t="shared" si="511"/>
        <v>0</v>
      </c>
      <c r="AC1511" s="45">
        <f t="shared" si="512"/>
        <v>0</v>
      </c>
      <c r="AD1511" s="45">
        <f t="shared" si="513"/>
        <v>0</v>
      </c>
      <c r="AE1511" s="45">
        <f t="shared" si="514"/>
        <v>0</v>
      </c>
      <c r="AF1511" s="45">
        <f t="shared" si="515"/>
        <v>0</v>
      </c>
      <c r="AG1511" s="45">
        <f t="shared" si="516"/>
        <v>0</v>
      </c>
      <c r="AH1511" s="45">
        <f t="shared" si="517"/>
        <v>0</v>
      </c>
      <c r="AI1511" s="45">
        <f t="shared" si="518"/>
        <v>0</v>
      </c>
      <c r="AJ1511" s="45">
        <f t="shared" si="519"/>
        <v>0</v>
      </c>
      <c r="AK1511" s="45">
        <f t="shared" si="520"/>
        <v>0</v>
      </c>
      <c r="AL1511" s="45">
        <f t="shared" si="521"/>
        <v>0</v>
      </c>
      <c r="AM1511" s="45">
        <f t="shared" si="522"/>
        <v>0</v>
      </c>
      <c r="AN1511" s="45"/>
      <c r="AO1511" s="45"/>
      <c r="AP1511" s="45"/>
      <c r="AQ1511" s="45"/>
      <c r="AR1511" s="45"/>
      <c r="AS1511" s="45"/>
      <c r="AT1511" s="45"/>
      <c r="AU1511" s="45"/>
      <c r="AV1511" s="45"/>
      <c r="AW1511" s="45"/>
      <c r="AX1511" s="45"/>
      <c r="AY1511" s="45"/>
      <c r="AZ1511" s="45"/>
      <c r="BA1511" s="45"/>
      <c r="BB1511" s="45"/>
      <c r="BC1511" s="45"/>
      <c r="BD1511" s="45"/>
      <c r="BE1511" s="45"/>
      <c r="BF1511" s="45"/>
      <c r="BG1511" s="45"/>
      <c r="BH1511" s="45"/>
      <c r="BI1511" s="45"/>
      <c r="BJ1511" s="45"/>
      <c r="BK1511" s="45"/>
    </row>
    <row r="1512" spans="1:63">
      <c r="A1512" s="43"/>
      <c r="B1512" s="43"/>
      <c r="C1512" s="101"/>
      <c r="D1512" s="101"/>
      <c r="E1512" s="101"/>
      <c r="F1512" s="102"/>
      <c r="G1512" s="103"/>
      <c r="H1512" s="102"/>
      <c r="I1512" s="102"/>
      <c r="J1512" s="102"/>
      <c r="K1512" s="102"/>
      <c r="L1512" s="102" t="e">
        <f>IF(J1512="WAT",IF(I1512="PS","Pumped Storage","Hydro"),VLOOKUP(J1512,Instructions!$E$3:$F$42,2,FALSE))</f>
        <v>#N/A</v>
      </c>
      <c r="M1512" s="104"/>
      <c r="N1512" s="104"/>
      <c r="O1512" s="105"/>
      <c r="P1512" s="45"/>
      <c r="Q1512" s="45"/>
      <c r="R1512" s="45">
        <f t="shared" si="503"/>
        <v>0</v>
      </c>
      <c r="S1512" s="45">
        <f t="shared" si="524"/>
        <v>0</v>
      </c>
      <c r="T1512" s="45">
        <f t="shared" si="524"/>
        <v>0</v>
      </c>
      <c r="U1512" s="45">
        <f t="shared" si="504"/>
        <v>0</v>
      </c>
      <c r="V1512" s="45">
        <f t="shared" si="505"/>
        <v>0</v>
      </c>
      <c r="W1512" s="45">
        <f t="shared" si="506"/>
        <v>0</v>
      </c>
      <c r="X1512" s="45">
        <f t="shared" si="507"/>
        <v>0</v>
      </c>
      <c r="Y1512" s="45">
        <f t="shared" si="508"/>
        <v>0</v>
      </c>
      <c r="Z1512" s="45">
        <f t="shared" si="509"/>
        <v>0</v>
      </c>
      <c r="AA1512" s="45">
        <f t="shared" si="510"/>
        <v>0</v>
      </c>
      <c r="AB1512" s="45">
        <f t="shared" si="511"/>
        <v>0</v>
      </c>
      <c r="AC1512" s="45">
        <f t="shared" si="512"/>
        <v>0</v>
      </c>
      <c r="AD1512" s="45">
        <f t="shared" si="513"/>
        <v>0</v>
      </c>
      <c r="AE1512" s="45">
        <f t="shared" si="514"/>
        <v>0</v>
      </c>
      <c r="AF1512" s="45">
        <f t="shared" si="515"/>
        <v>0</v>
      </c>
      <c r="AG1512" s="45">
        <f t="shared" si="516"/>
        <v>0</v>
      </c>
      <c r="AH1512" s="45">
        <f t="shared" si="517"/>
        <v>0</v>
      </c>
      <c r="AI1512" s="45">
        <f t="shared" si="518"/>
        <v>0</v>
      </c>
      <c r="AJ1512" s="45">
        <f t="shared" si="519"/>
        <v>0</v>
      </c>
      <c r="AK1512" s="45">
        <f t="shared" si="520"/>
        <v>0</v>
      </c>
      <c r="AL1512" s="45">
        <f t="shared" si="521"/>
        <v>0</v>
      </c>
      <c r="AM1512" s="45">
        <f t="shared" si="522"/>
        <v>0</v>
      </c>
      <c r="AN1512" s="45"/>
      <c r="AO1512" s="45"/>
      <c r="AP1512" s="45"/>
      <c r="AQ1512" s="45"/>
      <c r="AR1512" s="45"/>
      <c r="AS1512" s="45"/>
      <c r="AT1512" s="45"/>
      <c r="AU1512" s="45"/>
      <c r="AV1512" s="45"/>
      <c r="AW1512" s="45"/>
      <c r="AX1512" s="45"/>
      <c r="AY1512" s="45"/>
      <c r="AZ1512" s="45"/>
      <c r="BA1512" s="45"/>
      <c r="BB1512" s="45"/>
      <c r="BC1512" s="45"/>
      <c r="BD1512" s="45"/>
      <c r="BE1512" s="45"/>
      <c r="BF1512" s="45"/>
      <c r="BG1512" s="45"/>
      <c r="BH1512" s="45"/>
      <c r="BI1512" s="45"/>
      <c r="BJ1512" s="45"/>
      <c r="BK1512" s="45"/>
    </row>
    <row r="1513" spans="1:63">
      <c r="A1513" s="43"/>
      <c r="B1513" s="43"/>
      <c r="C1513" s="101"/>
      <c r="D1513" s="101"/>
      <c r="E1513" s="101"/>
      <c r="F1513" s="102"/>
      <c r="G1513" s="103"/>
      <c r="H1513" s="102"/>
      <c r="I1513" s="102"/>
      <c r="J1513" s="102"/>
      <c r="K1513" s="102"/>
      <c r="L1513" s="102" t="e">
        <f>IF(J1513="WAT",IF(I1513="PS","Pumped Storage","Hydro"),VLOOKUP(J1513,Instructions!$E$3:$F$42,2,FALSE))</f>
        <v>#N/A</v>
      </c>
      <c r="M1513" s="104"/>
      <c r="N1513" s="104"/>
      <c r="O1513" s="105"/>
      <c r="P1513" s="45"/>
      <c r="Q1513" s="45"/>
      <c r="R1513" s="45">
        <f t="shared" si="503"/>
        <v>0</v>
      </c>
      <c r="S1513" s="45">
        <f t="shared" si="524"/>
        <v>0</v>
      </c>
      <c r="T1513" s="45">
        <f t="shared" si="524"/>
        <v>0</v>
      </c>
      <c r="U1513" s="45">
        <f t="shared" si="504"/>
        <v>0</v>
      </c>
      <c r="V1513" s="45">
        <f t="shared" si="505"/>
        <v>0</v>
      </c>
      <c r="W1513" s="45">
        <f t="shared" si="506"/>
        <v>0</v>
      </c>
      <c r="X1513" s="45">
        <f t="shared" si="507"/>
        <v>0</v>
      </c>
      <c r="Y1513" s="45">
        <f t="shared" si="508"/>
        <v>0</v>
      </c>
      <c r="Z1513" s="45">
        <f t="shared" si="509"/>
        <v>0</v>
      </c>
      <c r="AA1513" s="45">
        <f t="shared" si="510"/>
        <v>0</v>
      </c>
      <c r="AB1513" s="45">
        <f t="shared" si="511"/>
        <v>0</v>
      </c>
      <c r="AC1513" s="45">
        <f t="shared" si="512"/>
        <v>0</v>
      </c>
      <c r="AD1513" s="45">
        <f t="shared" si="513"/>
        <v>0</v>
      </c>
      <c r="AE1513" s="45">
        <f t="shared" si="514"/>
        <v>0</v>
      </c>
      <c r="AF1513" s="45">
        <f t="shared" si="515"/>
        <v>0</v>
      </c>
      <c r="AG1513" s="45">
        <f t="shared" si="516"/>
        <v>0</v>
      </c>
      <c r="AH1513" s="45">
        <f t="shared" si="517"/>
        <v>0</v>
      </c>
      <c r="AI1513" s="45">
        <f t="shared" si="518"/>
        <v>0</v>
      </c>
      <c r="AJ1513" s="45">
        <f t="shared" si="519"/>
        <v>0</v>
      </c>
      <c r="AK1513" s="45">
        <f t="shared" si="520"/>
        <v>0</v>
      </c>
      <c r="AL1513" s="45">
        <f t="shared" si="521"/>
        <v>0</v>
      </c>
      <c r="AM1513" s="45">
        <f t="shared" si="522"/>
        <v>0</v>
      </c>
      <c r="AN1513" s="45"/>
      <c r="AO1513" s="45"/>
      <c r="AP1513" s="45"/>
      <c r="AQ1513" s="45"/>
      <c r="AR1513" s="45"/>
      <c r="AS1513" s="45"/>
      <c r="AT1513" s="45"/>
      <c r="AU1513" s="45"/>
      <c r="AV1513" s="45"/>
      <c r="AW1513" s="45"/>
      <c r="AX1513" s="45"/>
      <c r="AY1513" s="45"/>
      <c r="AZ1513" s="45"/>
      <c r="BA1513" s="45"/>
      <c r="BB1513" s="45"/>
      <c r="BC1513" s="45"/>
      <c r="BD1513" s="45"/>
      <c r="BE1513" s="45"/>
      <c r="BF1513" s="45"/>
      <c r="BG1513" s="45"/>
      <c r="BH1513" s="45"/>
      <c r="BI1513" s="45"/>
      <c r="BJ1513" s="45"/>
      <c r="BK1513" s="45"/>
    </row>
    <row r="1514" spans="1:63">
      <c r="A1514" s="43"/>
      <c r="B1514" s="43"/>
      <c r="C1514" s="101"/>
      <c r="D1514" s="101"/>
      <c r="E1514" s="101"/>
      <c r="F1514" s="102"/>
      <c r="G1514" s="103"/>
      <c r="H1514" s="102"/>
      <c r="I1514" s="102"/>
      <c r="J1514" s="102"/>
      <c r="K1514" s="102"/>
      <c r="L1514" s="102" t="e">
        <f>IF(J1514="WAT",IF(I1514="PS","Pumped Storage","Hydro"),VLOOKUP(J1514,Instructions!$E$3:$F$42,2,FALSE))</f>
        <v>#N/A</v>
      </c>
      <c r="M1514" s="104"/>
      <c r="N1514" s="104"/>
      <c r="O1514" s="105"/>
      <c r="P1514" s="45"/>
      <c r="Q1514" s="45"/>
      <c r="R1514" s="45">
        <f t="shared" si="503"/>
        <v>0</v>
      </c>
      <c r="S1514" s="45">
        <f t="shared" si="524"/>
        <v>0</v>
      </c>
      <c r="T1514" s="45">
        <f t="shared" si="524"/>
        <v>0</v>
      </c>
      <c r="U1514" s="45">
        <f t="shared" si="504"/>
        <v>0</v>
      </c>
      <c r="V1514" s="45">
        <f t="shared" si="505"/>
        <v>0</v>
      </c>
      <c r="W1514" s="45">
        <f t="shared" si="506"/>
        <v>0</v>
      </c>
      <c r="X1514" s="45">
        <f t="shared" si="507"/>
        <v>0</v>
      </c>
      <c r="Y1514" s="45">
        <f t="shared" si="508"/>
        <v>0</v>
      </c>
      <c r="Z1514" s="45">
        <f t="shared" si="509"/>
        <v>0</v>
      </c>
      <c r="AA1514" s="45">
        <f t="shared" si="510"/>
        <v>0</v>
      </c>
      <c r="AB1514" s="45">
        <f t="shared" si="511"/>
        <v>0</v>
      </c>
      <c r="AC1514" s="45">
        <f t="shared" si="512"/>
        <v>0</v>
      </c>
      <c r="AD1514" s="45">
        <f t="shared" si="513"/>
        <v>0</v>
      </c>
      <c r="AE1514" s="45">
        <f t="shared" si="514"/>
        <v>0</v>
      </c>
      <c r="AF1514" s="45">
        <f t="shared" si="515"/>
        <v>0</v>
      </c>
      <c r="AG1514" s="45">
        <f t="shared" si="516"/>
        <v>0</v>
      </c>
      <c r="AH1514" s="45">
        <f t="shared" si="517"/>
        <v>0</v>
      </c>
      <c r="AI1514" s="45">
        <f t="shared" si="518"/>
        <v>0</v>
      </c>
      <c r="AJ1514" s="45">
        <f t="shared" si="519"/>
        <v>0</v>
      </c>
      <c r="AK1514" s="45">
        <f t="shared" si="520"/>
        <v>0</v>
      </c>
      <c r="AL1514" s="45">
        <f t="shared" si="521"/>
        <v>0</v>
      </c>
      <c r="AM1514" s="45">
        <f t="shared" si="522"/>
        <v>0</v>
      </c>
      <c r="AN1514" s="45"/>
      <c r="AO1514" s="45"/>
      <c r="AP1514" s="45"/>
      <c r="AQ1514" s="45"/>
      <c r="AR1514" s="45"/>
      <c r="AS1514" s="45"/>
      <c r="AT1514" s="45"/>
      <c r="AU1514" s="45"/>
      <c r="AV1514" s="45"/>
      <c r="AW1514" s="45"/>
      <c r="AX1514" s="45"/>
      <c r="AY1514" s="45"/>
      <c r="AZ1514" s="45"/>
      <c r="BA1514" s="45"/>
      <c r="BB1514" s="45"/>
      <c r="BC1514" s="45"/>
      <c r="BD1514" s="45"/>
      <c r="BE1514" s="45"/>
      <c r="BF1514" s="45"/>
      <c r="BG1514" s="45"/>
      <c r="BH1514" s="45"/>
      <c r="BI1514" s="45"/>
      <c r="BJ1514" s="45"/>
      <c r="BK1514" s="45"/>
    </row>
    <row r="1515" spans="1:63">
      <c r="A1515" s="43"/>
      <c r="B1515" s="43"/>
      <c r="C1515" s="101"/>
      <c r="D1515" s="101"/>
      <c r="E1515" s="101"/>
      <c r="F1515" s="102"/>
      <c r="G1515" s="103"/>
      <c r="H1515" s="102"/>
      <c r="I1515" s="102"/>
      <c r="J1515" s="102"/>
      <c r="K1515" s="102"/>
      <c r="L1515" s="102" t="e">
        <f>IF(J1515="WAT",IF(I1515="PS","Pumped Storage","Hydro"),VLOOKUP(J1515,Instructions!$E$3:$F$42,2,FALSE))</f>
        <v>#N/A</v>
      </c>
      <c r="M1515" s="104"/>
      <c r="N1515" s="104"/>
      <c r="O1515" s="105"/>
      <c r="P1515" s="45"/>
      <c r="Q1515" s="45"/>
      <c r="R1515" s="45">
        <f t="shared" si="503"/>
        <v>0</v>
      </c>
      <c r="S1515" s="45">
        <f t="shared" si="524"/>
        <v>0</v>
      </c>
      <c r="T1515" s="45">
        <f t="shared" si="524"/>
        <v>0</v>
      </c>
      <c r="U1515" s="45">
        <f t="shared" si="504"/>
        <v>0</v>
      </c>
      <c r="V1515" s="45">
        <f t="shared" si="505"/>
        <v>0</v>
      </c>
      <c r="W1515" s="45">
        <f t="shared" si="506"/>
        <v>0</v>
      </c>
      <c r="X1515" s="45">
        <f t="shared" si="507"/>
        <v>0</v>
      </c>
      <c r="Y1515" s="45">
        <f t="shared" si="508"/>
        <v>0</v>
      </c>
      <c r="Z1515" s="45">
        <f t="shared" si="509"/>
        <v>0</v>
      </c>
      <c r="AA1515" s="45">
        <f t="shared" si="510"/>
        <v>0</v>
      </c>
      <c r="AB1515" s="45">
        <f t="shared" si="511"/>
        <v>0</v>
      </c>
      <c r="AC1515" s="45">
        <f t="shared" si="512"/>
        <v>0</v>
      </c>
      <c r="AD1515" s="45">
        <f t="shared" si="513"/>
        <v>0</v>
      </c>
      <c r="AE1515" s="45">
        <f t="shared" si="514"/>
        <v>0</v>
      </c>
      <c r="AF1515" s="45">
        <f t="shared" si="515"/>
        <v>0</v>
      </c>
      <c r="AG1515" s="45">
        <f t="shared" si="516"/>
        <v>0</v>
      </c>
      <c r="AH1515" s="45">
        <f t="shared" si="517"/>
        <v>0</v>
      </c>
      <c r="AI1515" s="45">
        <f t="shared" si="518"/>
        <v>0</v>
      </c>
      <c r="AJ1515" s="45">
        <f t="shared" si="519"/>
        <v>0</v>
      </c>
      <c r="AK1515" s="45">
        <f t="shared" si="520"/>
        <v>0</v>
      </c>
      <c r="AL1515" s="45">
        <f t="shared" si="521"/>
        <v>0</v>
      </c>
      <c r="AM1515" s="45">
        <f t="shared" si="522"/>
        <v>0</v>
      </c>
      <c r="AN1515" s="45"/>
      <c r="AO1515" s="45"/>
      <c r="AP1515" s="45"/>
      <c r="AQ1515" s="45"/>
      <c r="AR1515" s="45"/>
      <c r="AS1515" s="45"/>
      <c r="AT1515" s="45"/>
      <c r="AU1515" s="45"/>
      <c r="AV1515" s="45"/>
      <c r="AW1515" s="45"/>
      <c r="AX1515" s="45"/>
      <c r="AY1515" s="45"/>
      <c r="AZ1515" s="45"/>
      <c r="BA1515" s="45"/>
      <c r="BB1515" s="45"/>
      <c r="BC1515" s="45"/>
      <c r="BD1515" s="45"/>
      <c r="BE1515" s="45"/>
      <c r="BF1515" s="45"/>
      <c r="BG1515" s="45"/>
      <c r="BH1515" s="45"/>
      <c r="BI1515" s="45"/>
      <c r="BJ1515" s="45"/>
      <c r="BK1515" s="45"/>
    </row>
    <row r="1516" spans="1:63">
      <c r="A1516" s="43"/>
      <c r="B1516" s="43"/>
      <c r="C1516" s="101"/>
      <c r="D1516" s="101"/>
      <c r="E1516" s="101"/>
      <c r="F1516" s="102"/>
      <c r="G1516" s="103"/>
      <c r="H1516" s="102"/>
      <c r="I1516" s="102"/>
      <c r="J1516" s="102"/>
      <c r="K1516" s="102"/>
      <c r="L1516" s="102" t="e">
        <f>IF(J1516="WAT",IF(I1516="PS","Pumped Storage","Hydro"),VLOOKUP(J1516,Instructions!$E$3:$F$42,2,FALSE))</f>
        <v>#N/A</v>
      </c>
      <c r="M1516" s="104"/>
      <c r="N1516" s="104"/>
      <c r="O1516" s="105"/>
      <c r="P1516" s="45"/>
      <c r="Q1516" s="45"/>
      <c r="R1516" s="45">
        <f t="shared" si="503"/>
        <v>0</v>
      </c>
      <c r="S1516" s="45">
        <f t="shared" si="524"/>
        <v>0</v>
      </c>
      <c r="T1516" s="45">
        <f t="shared" si="524"/>
        <v>0</v>
      </c>
      <c r="U1516" s="45">
        <f t="shared" si="504"/>
        <v>0</v>
      </c>
      <c r="V1516" s="45">
        <f t="shared" si="505"/>
        <v>0</v>
      </c>
      <c r="W1516" s="45">
        <f t="shared" si="506"/>
        <v>0</v>
      </c>
      <c r="X1516" s="45">
        <f t="shared" si="507"/>
        <v>0</v>
      </c>
      <c r="Y1516" s="45">
        <f t="shared" si="508"/>
        <v>0</v>
      </c>
      <c r="Z1516" s="45">
        <f t="shared" si="509"/>
        <v>0</v>
      </c>
      <c r="AA1516" s="45">
        <f t="shared" si="510"/>
        <v>0</v>
      </c>
      <c r="AB1516" s="45">
        <f t="shared" si="511"/>
        <v>0</v>
      </c>
      <c r="AC1516" s="45">
        <f t="shared" si="512"/>
        <v>0</v>
      </c>
      <c r="AD1516" s="45">
        <f t="shared" si="513"/>
        <v>0</v>
      </c>
      <c r="AE1516" s="45">
        <f t="shared" si="514"/>
        <v>0</v>
      </c>
      <c r="AF1516" s="45">
        <f t="shared" si="515"/>
        <v>0</v>
      </c>
      <c r="AG1516" s="45">
        <f t="shared" si="516"/>
        <v>0</v>
      </c>
      <c r="AH1516" s="45">
        <f t="shared" si="517"/>
        <v>0</v>
      </c>
      <c r="AI1516" s="45">
        <f t="shared" si="518"/>
        <v>0</v>
      </c>
      <c r="AJ1516" s="45">
        <f t="shared" si="519"/>
        <v>0</v>
      </c>
      <c r="AK1516" s="45">
        <f t="shared" si="520"/>
        <v>0</v>
      </c>
      <c r="AL1516" s="45">
        <f t="shared" si="521"/>
        <v>0</v>
      </c>
      <c r="AM1516" s="45">
        <f t="shared" si="522"/>
        <v>0</v>
      </c>
      <c r="AN1516" s="45"/>
      <c r="AO1516" s="45"/>
      <c r="AP1516" s="45"/>
      <c r="AQ1516" s="45"/>
      <c r="AR1516" s="45"/>
      <c r="AS1516" s="45"/>
      <c r="AT1516" s="45"/>
      <c r="AU1516" s="45"/>
      <c r="AV1516" s="45"/>
      <c r="AW1516" s="45"/>
      <c r="AX1516" s="45"/>
      <c r="AY1516" s="45"/>
      <c r="AZ1516" s="45"/>
      <c r="BA1516" s="45"/>
      <c r="BB1516" s="45"/>
      <c r="BC1516" s="45"/>
      <c r="BD1516" s="45"/>
      <c r="BE1516" s="45"/>
      <c r="BF1516" s="45"/>
      <c r="BG1516" s="45"/>
      <c r="BH1516" s="45"/>
      <c r="BI1516" s="45"/>
      <c r="BJ1516" s="45"/>
      <c r="BK1516" s="45"/>
    </row>
    <row r="1517" spans="1:63">
      <c r="A1517" s="43"/>
      <c r="B1517" s="43"/>
      <c r="C1517" s="101"/>
      <c r="D1517" s="101"/>
      <c r="E1517" s="101"/>
      <c r="F1517" s="102"/>
      <c r="G1517" s="103"/>
      <c r="H1517" s="102"/>
      <c r="I1517" s="102"/>
      <c r="J1517" s="102"/>
      <c r="K1517" s="102"/>
      <c r="L1517" s="102" t="e">
        <f>IF(J1517="WAT",IF(I1517="PS","Pumped Storage","Hydro"),VLOOKUP(J1517,Instructions!$E$3:$F$42,2,FALSE))</f>
        <v>#N/A</v>
      </c>
      <c r="M1517" s="104"/>
      <c r="N1517" s="104"/>
      <c r="O1517" s="105"/>
      <c r="P1517" s="45"/>
      <c r="Q1517" s="45"/>
      <c r="R1517" s="45">
        <f t="shared" si="503"/>
        <v>0</v>
      </c>
      <c r="S1517" s="45">
        <f t="shared" si="524"/>
        <v>0</v>
      </c>
      <c r="T1517" s="45">
        <f t="shared" si="524"/>
        <v>0</v>
      </c>
      <c r="U1517" s="45">
        <f t="shared" si="504"/>
        <v>0</v>
      </c>
      <c r="V1517" s="45">
        <f t="shared" si="505"/>
        <v>0</v>
      </c>
      <c r="W1517" s="45">
        <f t="shared" si="506"/>
        <v>0</v>
      </c>
      <c r="X1517" s="45">
        <f t="shared" si="507"/>
        <v>0</v>
      </c>
      <c r="Y1517" s="45">
        <f t="shared" si="508"/>
        <v>0</v>
      </c>
      <c r="Z1517" s="45">
        <f t="shared" si="509"/>
        <v>0</v>
      </c>
      <c r="AA1517" s="45">
        <f t="shared" si="510"/>
        <v>0</v>
      </c>
      <c r="AB1517" s="45">
        <f t="shared" si="511"/>
        <v>0</v>
      </c>
      <c r="AC1517" s="45">
        <f t="shared" si="512"/>
        <v>0</v>
      </c>
      <c r="AD1517" s="45">
        <f t="shared" si="513"/>
        <v>0</v>
      </c>
      <c r="AE1517" s="45">
        <f t="shared" si="514"/>
        <v>0</v>
      </c>
      <c r="AF1517" s="45">
        <f t="shared" si="515"/>
        <v>0</v>
      </c>
      <c r="AG1517" s="45">
        <f t="shared" si="516"/>
        <v>0</v>
      </c>
      <c r="AH1517" s="45">
        <f t="shared" si="517"/>
        <v>0</v>
      </c>
      <c r="AI1517" s="45">
        <f t="shared" si="518"/>
        <v>0</v>
      </c>
      <c r="AJ1517" s="45">
        <f t="shared" si="519"/>
        <v>0</v>
      </c>
      <c r="AK1517" s="45">
        <f t="shared" si="520"/>
        <v>0</v>
      </c>
      <c r="AL1517" s="45">
        <f t="shared" si="521"/>
        <v>0</v>
      </c>
      <c r="AM1517" s="45">
        <f t="shared" si="522"/>
        <v>0</v>
      </c>
      <c r="AN1517" s="45"/>
      <c r="AO1517" s="45"/>
      <c r="AP1517" s="45"/>
      <c r="AQ1517" s="45"/>
      <c r="AR1517" s="45"/>
      <c r="AS1517" s="45"/>
      <c r="AT1517" s="45"/>
      <c r="AU1517" s="45"/>
      <c r="AV1517" s="45"/>
      <c r="AW1517" s="45"/>
      <c r="AX1517" s="45"/>
      <c r="AY1517" s="45"/>
      <c r="AZ1517" s="45"/>
      <c r="BA1517" s="45"/>
      <c r="BB1517" s="45"/>
      <c r="BC1517" s="45"/>
      <c r="BD1517" s="45"/>
      <c r="BE1517" s="45"/>
      <c r="BF1517" s="45"/>
      <c r="BG1517" s="45"/>
      <c r="BH1517" s="45"/>
      <c r="BI1517" s="45"/>
      <c r="BJ1517" s="45"/>
      <c r="BK1517" s="45"/>
    </row>
    <row r="1518" spans="1:63">
      <c r="A1518" s="43"/>
      <c r="B1518" s="43"/>
      <c r="C1518" s="101"/>
      <c r="D1518" s="101"/>
      <c r="E1518" s="101"/>
      <c r="F1518" s="102"/>
      <c r="G1518" s="103"/>
      <c r="H1518" s="102"/>
      <c r="I1518" s="102"/>
      <c r="J1518" s="102"/>
      <c r="K1518" s="102"/>
      <c r="L1518" s="102" t="e">
        <f>IF(J1518="WAT",IF(I1518="PS","Pumped Storage","Hydro"),VLOOKUP(J1518,Instructions!$E$3:$F$42,2,FALSE))</f>
        <v>#N/A</v>
      </c>
      <c r="M1518" s="104"/>
      <c r="N1518" s="104"/>
      <c r="O1518" s="105"/>
      <c r="P1518" s="45"/>
      <c r="Q1518" s="45"/>
      <c r="R1518" s="45">
        <f t="shared" si="503"/>
        <v>0</v>
      </c>
      <c r="S1518" s="45">
        <f t="shared" si="524"/>
        <v>0</v>
      </c>
      <c r="T1518" s="45">
        <f t="shared" si="524"/>
        <v>0</v>
      </c>
      <c r="U1518" s="45">
        <f t="shared" si="504"/>
        <v>0</v>
      </c>
      <c r="V1518" s="45">
        <f t="shared" si="505"/>
        <v>0</v>
      </c>
      <c r="W1518" s="45">
        <f t="shared" si="506"/>
        <v>0</v>
      </c>
      <c r="X1518" s="45">
        <f t="shared" si="507"/>
        <v>0</v>
      </c>
      <c r="Y1518" s="45">
        <f t="shared" si="508"/>
        <v>0</v>
      </c>
      <c r="Z1518" s="45">
        <f t="shared" si="509"/>
        <v>0</v>
      </c>
      <c r="AA1518" s="45">
        <f t="shared" si="510"/>
        <v>0</v>
      </c>
      <c r="AB1518" s="45">
        <f t="shared" si="511"/>
        <v>0</v>
      </c>
      <c r="AC1518" s="45">
        <f t="shared" si="512"/>
        <v>0</v>
      </c>
      <c r="AD1518" s="45">
        <f t="shared" si="513"/>
        <v>0</v>
      </c>
      <c r="AE1518" s="45">
        <f t="shared" si="514"/>
        <v>0</v>
      </c>
      <c r="AF1518" s="45">
        <f t="shared" si="515"/>
        <v>0</v>
      </c>
      <c r="AG1518" s="45">
        <f t="shared" si="516"/>
        <v>0</v>
      </c>
      <c r="AH1518" s="45">
        <f t="shared" si="517"/>
        <v>0</v>
      </c>
      <c r="AI1518" s="45">
        <f t="shared" si="518"/>
        <v>0</v>
      </c>
      <c r="AJ1518" s="45">
        <f t="shared" si="519"/>
        <v>0</v>
      </c>
      <c r="AK1518" s="45">
        <f t="shared" si="520"/>
        <v>0</v>
      </c>
      <c r="AL1518" s="45">
        <f t="shared" si="521"/>
        <v>0</v>
      </c>
      <c r="AM1518" s="45">
        <f t="shared" si="522"/>
        <v>0</v>
      </c>
      <c r="AN1518" s="45"/>
      <c r="AO1518" s="45"/>
      <c r="AP1518" s="45"/>
      <c r="AQ1518" s="45"/>
      <c r="AR1518" s="45"/>
      <c r="AS1518" s="45"/>
      <c r="AT1518" s="45"/>
      <c r="AU1518" s="45"/>
      <c r="AV1518" s="45"/>
      <c r="AW1518" s="45"/>
      <c r="AX1518" s="45"/>
      <c r="AY1518" s="45"/>
      <c r="AZ1518" s="45"/>
      <c r="BA1518" s="45"/>
      <c r="BB1518" s="45"/>
      <c r="BC1518" s="45"/>
      <c r="BD1518" s="45"/>
      <c r="BE1518" s="45"/>
      <c r="BF1518" s="45"/>
      <c r="BG1518" s="45"/>
      <c r="BH1518" s="45"/>
      <c r="BI1518" s="45"/>
      <c r="BJ1518" s="45"/>
      <c r="BK1518" s="45"/>
    </row>
    <row r="1519" spans="1:63">
      <c r="A1519" s="43"/>
      <c r="B1519" s="43"/>
      <c r="C1519" s="101"/>
      <c r="D1519" s="101"/>
      <c r="E1519" s="101"/>
      <c r="F1519" s="102"/>
      <c r="G1519" s="103"/>
      <c r="H1519" s="102"/>
      <c r="I1519" s="102"/>
      <c r="J1519" s="102"/>
      <c r="K1519" s="102"/>
      <c r="L1519" s="102" t="e">
        <f>IF(J1519="WAT",IF(I1519="PS","Pumped Storage","Hydro"),VLOOKUP(J1519,Instructions!$E$3:$F$42,2,FALSE))</f>
        <v>#N/A</v>
      </c>
      <c r="M1519" s="104"/>
      <c r="N1519" s="104"/>
      <c r="O1519" s="105"/>
      <c r="P1519" s="45"/>
      <c r="Q1519" s="45"/>
      <c r="R1519" s="45">
        <f t="shared" si="503"/>
        <v>0</v>
      </c>
      <c r="S1519" s="45">
        <f t="shared" si="524"/>
        <v>0</v>
      </c>
      <c r="T1519" s="45">
        <f t="shared" si="524"/>
        <v>0</v>
      </c>
      <c r="U1519" s="45">
        <f t="shared" si="504"/>
        <v>0</v>
      </c>
      <c r="V1519" s="45">
        <f t="shared" si="505"/>
        <v>0</v>
      </c>
      <c r="W1519" s="45">
        <f t="shared" si="506"/>
        <v>0</v>
      </c>
      <c r="X1519" s="45">
        <f t="shared" si="507"/>
        <v>0</v>
      </c>
      <c r="Y1519" s="45">
        <f t="shared" si="508"/>
        <v>0</v>
      </c>
      <c r="Z1519" s="45">
        <f t="shared" si="509"/>
        <v>0</v>
      </c>
      <c r="AA1519" s="45">
        <f t="shared" si="510"/>
        <v>0</v>
      </c>
      <c r="AB1519" s="45">
        <f t="shared" si="511"/>
        <v>0</v>
      </c>
      <c r="AC1519" s="45">
        <f t="shared" si="512"/>
        <v>0</v>
      </c>
      <c r="AD1519" s="45">
        <f t="shared" si="513"/>
        <v>0</v>
      </c>
      <c r="AE1519" s="45">
        <f t="shared" si="514"/>
        <v>0</v>
      </c>
      <c r="AF1519" s="45">
        <f t="shared" si="515"/>
        <v>0</v>
      </c>
      <c r="AG1519" s="45">
        <f t="shared" si="516"/>
        <v>0</v>
      </c>
      <c r="AH1519" s="45">
        <f t="shared" si="517"/>
        <v>0</v>
      </c>
      <c r="AI1519" s="45">
        <f t="shared" si="518"/>
        <v>0</v>
      </c>
      <c r="AJ1519" s="45">
        <f t="shared" si="519"/>
        <v>0</v>
      </c>
      <c r="AK1519" s="45">
        <f t="shared" si="520"/>
        <v>0</v>
      </c>
      <c r="AL1519" s="45">
        <f t="shared" si="521"/>
        <v>0</v>
      </c>
      <c r="AM1519" s="45">
        <f t="shared" si="522"/>
        <v>0</v>
      </c>
      <c r="AN1519" s="45"/>
      <c r="AO1519" s="45"/>
      <c r="AP1519" s="45"/>
      <c r="AQ1519" s="45"/>
      <c r="AR1519" s="45"/>
      <c r="AS1519" s="45"/>
      <c r="AT1519" s="45"/>
      <c r="AU1519" s="45"/>
      <c r="AV1519" s="45"/>
      <c r="AW1519" s="45"/>
      <c r="AX1519" s="45"/>
      <c r="AY1519" s="45"/>
      <c r="AZ1519" s="45"/>
      <c r="BA1519" s="45"/>
      <c r="BB1519" s="45"/>
      <c r="BC1519" s="45"/>
      <c r="BD1519" s="45"/>
      <c r="BE1519" s="45"/>
      <c r="BF1519" s="45"/>
      <c r="BG1519" s="45"/>
      <c r="BH1519" s="45"/>
      <c r="BI1519" s="45"/>
      <c r="BJ1519" s="45"/>
      <c r="BK1519" s="45"/>
    </row>
    <row r="1520" spans="1:63">
      <c r="A1520" s="43"/>
      <c r="B1520" s="43"/>
      <c r="C1520" s="101"/>
      <c r="D1520" s="101"/>
      <c r="E1520" s="101"/>
      <c r="F1520" s="102"/>
      <c r="G1520" s="103"/>
      <c r="H1520" s="102"/>
      <c r="I1520" s="102"/>
      <c r="J1520" s="102"/>
      <c r="K1520" s="102"/>
      <c r="L1520" s="102" t="e">
        <f>IF(J1520="WAT",IF(I1520="PS","Pumped Storage","Hydro"),VLOOKUP(J1520,Instructions!$E$3:$F$42,2,FALSE))</f>
        <v>#N/A</v>
      </c>
      <c r="M1520" s="104"/>
      <c r="N1520" s="104"/>
      <c r="O1520" s="105"/>
      <c r="P1520" s="45"/>
      <c r="Q1520" s="45"/>
      <c r="R1520" s="45">
        <f t="shared" si="503"/>
        <v>0</v>
      </c>
      <c r="S1520" s="45">
        <f t="shared" si="524"/>
        <v>0</v>
      </c>
      <c r="T1520" s="45">
        <f t="shared" si="524"/>
        <v>0</v>
      </c>
      <c r="U1520" s="45">
        <f t="shared" si="504"/>
        <v>0</v>
      </c>
      <c r="V1520" s="45">
        <f t="shared" si="505"/>
        <v>0</v>
      </c>
      <c r="W1520" s="45">
        <f t="shared" si="506"/>
        <v>0</v>
      </c>
      <c r="X1520" s="45">
        <f t="shared" si="507"/>
        <v>0</v>
      </c>
      <c r="Y1520" s="45">
        <f t="shared" si="508"/>
        <v>0</v>
      </c>
      <c r="Z1520" s="45">
        <f t="shared" si="509"/>
        <v>0</v>
      </c>
      <c r="AA1520" s="45">
        <f t="shared" si="510"/>
        <v>0</v>
      </c>
      <c r="AB1520" s="45">
        <f t="shared" si="511"/>
        <v>0</v>
      </c>
      <c r="AC1520" s="45">
        <f t="shared" si="512"/>
        <v>0</v>
      </c>
      <c r="AD1520" s="45">
        <f t="shared" si="513"/>
        <v>0</v>
      </c>
      <c r="AE1520" s="45">
        <f t="shared" si="514"/>
        <v>0</v>
      </c>
      <c r="AF1520" s="45">
        <f t="shared" si="515"/>
        <v>0</v>
      </c>
      <c r="AG1520" s="45">
        <f t="shared" si="516"/>
        <v>0</v>
      </c>
      <c r="AH1520" s="45">
        <f t="shared" si="517"/>
        <v>0</v>
      </c>
      <c r="AI1520" s="45">
        <f t="shared" si="518"/>
        <v>0</v>
      </c>
      <c r="AJ1520" s="45">
        <f t="shared" si="519"/>
        <v>0</v>
      </c>
      <c r="AK1520" s="45">
        <f t="shared" si="520"/>
        <v>0</v>
      </c>
      <c r="AL1520" s="45">
        <f t="shared" si="521"/>
        <v>0</v>
      </c>
      <c r="AM1520" s="45">
        <f t="shared" si="522"/>
        <v>0</v>
      </c>
      <c r="AN1520" s="45"/>
      <c r="AO1520" s="45"/>
      <c r="AP1520" s="45"/>
      <c r="AQ1520" s="45"/>
      <c r="AR1520" s="45"/>
      <c r="AS1520" s="45"/>
      <c r="AT1520" s="45"/>
      <c r="AU1520" s="45"/>
      <c r="AV1520" s="45"/>
      <c r="AW1520" s="45"/>
      <c r="AX1520" s="45"/>
      <c r="AY1520" s="45"/>
      <c r="AZ1520" s="45"/>
      <c r="BA1520" s="45"/>
      <c r="BB1520" s="45"/>
      <c r="BC1520" s="45"/>
      <c r="BD1520" s="45"/>
      <c r="BE1520" s="45"/>
      <c r="BF1520" s="45"/>
      <c r="BG1520" s="45"/>
      <c r="BH1520" s="45"/>
      <c r="BI1520" s="45"/>
      <c r="BJ1520" s="45"/>
      <c r="BK1520" s="45"/>
    </row>
    <row r="1521" spans="1:63">
      <c r="A1521" s="43"/>
      <c r="B1521" s="43"/>
      <c r="C1521" s="101"/>
      <c r="D1521" s="101"/>
      <c r="E1521" s="101"/>
      <c r="F1521" s="102"/>
      <c r="G1521" s="103"/>
      <c r="H1521" s="102"/>
      <c r="I1521" s="102"/>
      <c r="J1521" s="102"/>
      <c r="K1521" s="102"/>
      <c r="L1521" s="102" t="e">
        <f>IF(J1521="WAT",IF(I1521="PS","Pumped Storage","Hydro"),VLOOKUP(J1521,Instructions!$E$3:$F$42,2,FALSE))</f>
        <v>#N/A</v>
      </c>
      <c r="M1521" s="104"/>
      <c r="N1521" s="104"/>
      <c r="O1521" s="105"/>
      <c r="P1521" s="45"/>
      <c r="Q1521" s="45"/>
      <c r="R1521" s="45">
        <f t="shared" si="503"/>
        <v>0</v>
      </c>
      <c r="S1521" s="45">
        <f t="shared" si="524"/>
        <v>0</v>
      </c>
      <c r="T1521" s="45">
        <f t="shared" si="524"/>
        <v>0</v>
      </c>
      <c r="U1521" s="45">
        <f t="shared" si="504"/>
        <v>0</v>
      </c>
      <c r="V1521" s="45">
        <f t="shared" si="505"/>
        <v>0</v>
      </c>
      <c r="W1521" s="45">
        <f t="shared" si="506"/>
        <v>0</v>
      </c>
      <c r="X1521" s="45">
        <f t="shared" si="507"/>
        <v>0</v>
      </c>
      <c r="Y1521" s="45">
        <f t="shared" si="508"/>
        <v>0</v>
      </c>
      <c r="Z1521" s="45">
        <f t="shared" si="509"/>
        <v>0</v>
      </c>
      <c r="AA1521" s="45">
        <f t="shared" si="510"/>
        <v>0</v>
      </c>
      <c r="AB1521" s="45">
        <f t="shared" si="511"/>
        <v>0</v>
      </c>
      <c r="AC1521" s="45">
        <f t="shared" si="512"/>
        <v>0</v>
      </c>
      <c r="AD1521" s="45">
        <f t="shared" si="513"/>
        <v>0</v>
      </c>
      <c r="AE1521" s="45">
        <f t="shared" si="514"/>
        <v>0</v>
      </c>
      <c r="AF1521" s="45">
        <f t="shared" si="515"/>
        <v>0</v>
      </c>
      <c r="AG1521" s="45">
        <f t="shared" si="516"/>
        <v>0</v>
      </c>
      <c r="AH1521" s="45">
        <f t="shared" si="517"/>
        <v>0</v>
      </c>
      <c r="AI1521" s="45">
        <f t="shared" si="518"/>
        <v>0</v>
      </c>
      <c r="AJ1521" s="45">
        <f t="shared" si="519"/>
        <v>0</v>
      </c>
      <c r="AK1521" s="45">
        <f t="shared" si="520"/>
        <v>0</v>
      </c>
      <c r="AL1521" s="45">
        <f t="shared" si="521"/>
        <v>0</v>
      </c>
      <c r="AM1521" s="45">
        <f t="shared" si="522"/>
        <v>0</v>
      </c>
      <c r="AN1521" s="45"/>
      <c r="AO1521" s="45"/>
      <c r="AP1521" s="45"/>
      <c r="AQ1521" s="45"/>
      <c r="AR1521" s="45"/>
      <c r="AS1521" s="45"/>
      <c r="AT1521" s="45"/>
      <c r="AU1521" s="45"/>
      <c r="AV1521" s="45"/>
      <c r="AW1521" s="45"/>
      <c r="AX1521" s="45"/>
      <c r="AY1521" s="45"/>
      <c r="AZ1521" s="45"/>
      <c r="BA1521" s="45"/>
      <c r="BB1521" s="45"/>
      <c r="BC1521" s="45"/>
      <c r="BD1521" s="45"/>
      <c r="BE1521" s="45"/>
      <c r="BF1521" s="45"/>
      <c r="BG1521" s="45"/>
      <c r="BH1521" s="45"/>
      <c r="BI1521" s="45"/>
      <c r="BJ1521" s="45"/>
      <c r="BK1521" s="45"/>
    </row>
    <row r="1522" spans="1:63">
      <c r="A1522" s="43"/>
      <c r="B1522" s="43"/>
      <c r="C1522" s="101"/>
      <c r="D1522" s="101"/>
      <c r="E1522" s="101"/>
      <c r="F1522" s="102"/>
      <c r="G1522" s="103"/>
      <c r="H1522" s="102"/>
      <c r="I1522" s="102"/>
      <c r="J1522" s="102"/>
      <c r="K1522" s="102"/>
      <c r="L1522" s="102" t="e">
        <f>IF(J1522="WAT",IF(I1522="PS","Pumped Storage","Hydro"),VLOOKUP(J1522,Instructions!$E$3:$F$42,2,FALSE))</f>
        <v>#N/A</v>
      </c>
      <c r="M1522" s="104"/>
      <c r="N1522" s="104"/>
      <c r="O1522" s="105"/>
      <c r="P1522" s="45"/>
      <c r="Q1522" s="45"/>
      <c r="R1522" s="45">
        <f t="shared" si="503"/>
        <v>0</v>
      </c>
      <c r="S1522" s="45">
        <f t="shared" si="524"/>
        <v>0</v>
      </c>
      <c r="T1522" s="45">
        <f t="shared" si="524"/>
        <v>0</v>
      </c>
      <c r="U1522" s="45">
        <f t="shared" si="504"/>
        <v>0</v>
      </c>
      <c r="V1522" s="45">
        <f t="shared" si="505"/>
        <v>0</v>
      </c>
      <c r="W1522" s="45">
        <f t="shared" si="506"/>
        <v>0</v>
      </c>
      <c r="X1522" s="45">
        <f t="shared" si="507"/>
        <v>0</v>
      </c>
      <c r="Y1522" s="45">
        <f t="shared" si="508"/>
        <v>0</v>
      </c>
      <c r="Z1522" s="45">
        <f t="shared" si="509"/>
        <v>0</v>
      </c>
      <c r="AA1522" s="45">
        <f t="shared" si="510"/>
        <v>0</v>
      </c>
      <c r="AB1522" s="45">
        <f t="shared" si="511"/>
        <v>0</v>
      </c>
      <c r="AC1522" s="45">
        <f t="shared" si="512"/>
        <v>0</v>
      </c>
      <c r="AD1522" s="45">
        <f t="shared" si="513"/>
        <v>0</v>
      </c>
      <c r="AE1522" s="45">
        <f t="shared" si="514"/>
        <v>0</v>
      </c>
      <c r="AF1522" s="45">
        <f t="shared" si="515"/>
        <v>0</v>
      </c>
      <c r="AG1522" s="45">
        <f t="shared" si="516"/>
        <v>0</v>
      </c>
      <c r="AH1522" s="45">
        <f t="shared" si="517"/>
        <v>0</v>
      </c>
      <c r="AI1522" s="45">
        <f t="shared" si="518"/>
        <v>0</v>
      </c>
      <c r="AJ1522" s="45">
        <f t="shared" si="519"/>
        <v>0</v>
      </c>
      <c r="AK1522" s="45">
        <f t="shared" si="520"/>
        <v>0</v>
      </c>
      <c r="AL1522" s="45">
        <f t="shared" si="521"/>
        <v>0</v>
      </c>
      <c r="AM1522" s="45">
        <f t="shared" si="522"/>
        <v>0</v>
      </c>
      <c r="AN1522" s="45"/>
      <c r="AO1522" s="45"/>
      <c r="AP1522" s="45"/>
      <c r="AQ1522" s="45"/>
      <c r="AR1522" s="45"/>
      <c r="AS1522" s="45"/>
      <c r="AT1522" s="45"/>
      <c r="AU1522" s="45"/>
      <c r="AV1522" s="45"/>
      <c r="AW1522" s="45"/>
      <c r="AX1522" s="45"/>
      <c r="AY1522" s="45"/>
      <c r="AZ1522" s="45"/>
      <c r="BA1522" s="45"/>
      <c r="BB1522" s="45"/>
      <c r="BC1522" s="45"/>
      <c r="BD1522" s="45"/>
      <c r="BE1522" s="45"/>
      <c r="BF1522" s="45"/>
      <c r="BG1522" s="45"/>
      <c r="BH1522" s="45"/>
      <c r="BI1522" s="45"/>
      <c r="BJ1522" s="45"/>
      <c r="BK1522" s="45"/>
    </row>
    <row r="1523" spans="1:63">
      <c r="A1523" s="43"/>
      <c r="B1523" s="43"/>
      <c r="C1523" s="101"/>
      <c r="D1523" s="101"/>
      <c r="E1523" s="101"/>
      <c r="F1523" s="102"/>
      <c r="G1523" s="103"/>
      <c r="H1523" s="102"/>
      <c r="I1523" s="102"/>
      <c r="J1523" s="102"/>
      <c r="K1523" s="102"/>
      <c r="L1523" s="102" t="e">
        <f>IF(J1523="WAT",IF(I1523="PS","Pumped Storage","Hydro"),VLOOKUP(J1523,Instructions!$E$3:$F$42,2,FALSE))</f>
        <v>#N/A</v>
      </c>
      <c r="M1523" s="104"/>
      <c r="N1523" s="104"/>
      <c r="O1523" s="105"/>
      <c r="P1523" s="45"/>
      <c r="Q1523" s="45"/>
      <c r="R1523" s="45">
        <f t="shared" si="503"/>
        <v>0</v>
      </c>
      <c r="S1523" s="45">
        <f t="shared" ref="S1523:T1542" si="525">R1523</f>
        <v>0</v>
      </c>
      <c r="T1523" s="45">
        <f t="shared" si="525"/>
        <v>0</v>
      </c>
      <c r="U1523" s="45">
        <f t="shared" si="504"/>
        <v>0</v>
      </c>
      <c r="V1523" s="45">
        <f t="shared" si="505"/>
        <v>0</v>
      </c>
      <c r="W1523" s="45">
        <f t="shared" si="506"/>
        <v>0</v>
      </c>
      <c r="X1523" s="45">
        <f t="shared" si="507"/>
        <v>0</v>
      </c>
      <c r="Y1523" s="45">
        <f t="shared" si="508"/>
        <v>0</v>
      </c>
      <c r="Z1523" s="45">
        <f t="shared" si="509"/>
        <v>0</v>
      </c>
      <c r="AA1523" s="45">
        <f t="shared" si="510"/>
        <v>0</v>
      </c>
      <c r="AB1523" s="45">
        <f t="shared" si="511"/>
        <v>0</v>
      </c>
      <c r="AC1523" s="45">
        <f t="shared" si="512"/>
        <v>0</v>
      </c>
      <c r="AD1523" s="45">
        <f t="shared" si="513"/>
        <v>0</v>
      </c>
      <c r="AE1523" s="45">
        <f t="shared" si="514"/>
        <v>0</v>
      </c>
      <c r="AF1523" s="45">
        <f t="shared" si="515"/>
        <v>0</v>
      </c>
      <c r="AG1523" s="45">
        <f t="shared" si="516"/>
        <v>0</v>
      </c>
      <c r="AH1523" s="45">
        <f t="shared" si="517"/>
        <v>0</v>
      </c>
      <c r="AI1523" s="45">
        <f t="shared" si="518"/>
        <v>0</v>
      </c>
      <c r="AJ1523" s="45">
        <f t="shared" si="519"/>
        <v>0</v>
      </c>
      <c r="AK1523" s="45">
        <f t="shared" si="520"/>
        <v>0</v>
      </c>
      <c r="AL1523" s="45">
        <f t="shared" si="521"/>
        <v>0</v>
      </c>
      <c r="AM1523" s="45">
        <f t="shared" si="522"/>
        <v>0</v>
      </c>
      <c r="AN1523" s="45"/>
      <c r="AO1523" s="45"/>
      <c r="AP1523" s="45"/>
      <c r="AQ1523" s="45"/>
      <c r="AR1523" s="45"/>
      <c r="AS1523" s="45"/>
      <c r="AT1523" s="45"/>
      <c r="AU1523" s="45"/>
      <c r="AV1523" s="45"/>
      <c r="AW1523" s="45"/>
      <c r="AX1523" s="45"/>
      <c r="AY1523" s="45"/>
      <c r="AZ1523" s="45"/>
      <c r="BA1523" s="45"/>
      <c r="BB1523" s="45"/>
      <c r="BC1523" s="45"/>
      <c r="BD1523" s="45"/>
      <c r="BE1523" s="45"/>
      <c r="BF1523" s="45"/>
      <c r="BG1523" s="45"/>
      <c r="BH1523" s="45"/>
      <c r="BI1523" s="45"/>
      <c r="BJ1523" s="45"/>
      <c r="BK1523" s="45"/>
    </row>
    <row r="1524" spans="1:63">
      <c r="A1524" s="43"/>
      <c r="B1524" s="43"/>
      <c r="C1524" s="101"/>
      <c r="D1524" s="101"/>
      <c r="E1524" s="101"/>
      <c r="F1524" s="102"/>
      <c r="G1524" s="103"/>
      <c r="H1524" s="102"/>
      <c r="I1524" s="102"/>
      <c r="J1524" s="102"/>
      <c r="K1524" s="102"/>
      <c r="L1524" s="102" t="e">
        <f>IF(J1524="WAT",IF(I1524="PS","Pumped Storage","Hydro"),VLOOKUP(J1524,Instructions!$E$3:$F$42,2,FALSE))</f>
        <v>#N/A</v>
      </c>
      <c r="M1524" s="104"/>
      <c r="N1524" s="104"/>
      <c r="O1524" s="105"/>
      <c r="P1524" s="45"/>
      <c r="Q1524" s="45"/>
      <c r="R1524" s="45">
        <f t="shared" si="503"/>
        <v>0</v>
      </c>
      <c r="S1524" s="45">
        <f t="shared" si="525"/>
        <v>0</v>
      </c>
      <c r="T1524" s="45">
        <f t="shared" si="525"/>
        <v>0</v>
      </c>
      <c r="U1524" s="45">
        <f t="shared" si="504"/>
        <v>0</v>
      </c>
      <c r="V1524" s="45">
        <f t="shared" si="505"/>
        <v>0</v>
      </c>
      <c r="W1524" s="45">
        <f t="shared" si="506"/>
        <v>0</v>
      </c>
      <c r="X1524" s="45">
        <f t="shared" si="507"/>
        <v>0</v>
      </c>
      <c r="Y1524" s="45">
        <f t="shared" si="508"/>
        <v>0</v>
      </c>
      <c r="Z1524" s="45">
        <f t="shared" si="509"/>
        <v>0</v>
      </c>
      <c r="AA1524" s="45">
        <f t="shared" si="510"/>
        <v>0</v>
      </c>
      <c r="AB1524" s="45">
        <f t="shared" si="511"/>
        <v>0</v>
      </c>
      <c r="AC1524" s="45">
        <f t="shared" si="512"/>
        <v>0</v>
      </c>
      <c r="AD1524" s="45">
        <f t="shared" si="513"/>
        <v>0</v>
      </c>
      <c r="AE1524" s="45">
        <f t="shared" si="514"/>
        <v>0</v>
      </c>
      <c r="AF1524" s="45">
        <f t="shared" si="515"/>
        <v>0</v>
      </c>
      <c r="AG1524" s="45">
        <f t="shared" si="516"/>
        <v>0</v>
      </c>
      <c r="AH1524" s="45">
        <f t="shared" si="517"/>
        <v>0</v>
      </c>
      <c r="AI1524" s="45">
        <f t="shared" si="518"/>
        <v>0</v>
      </c>
      <c r="AJ1524" s="45">
        <f t="shared" si="519"/>
        <v>0</v>
      </c>
      <c r="AK1524" s="45">
        <f t="shared" si="520"/>
        <v>0</v>
      </c>
      <c r="AL1524" s="45">
        <f t="shared" si="521"/>
        <v>0</v>
      </c>
      <c r="AM1524" s="45">
        <f t="shared" si="522"/>
        <v>0</v>
      </c>
      <c r="AN1524" s="45"/>
      <c r="AO1524" s="45"/>
      <c r="AP1524" s="45"/>
      <c r="AQ1524" s="45"/>
      <c r="AR1524" s="45"/>
      <c r="AS1524" s="45"/>
      <c r="AT1524" s="45"/>
      <c r="AU1524" s="45"/>
      <c r="AV1524" s="45"/>
      <c r="AW1524" s="45"/>
      <c r="AX1524" s="45"/>
      <c r="AY1524" s="45"/>
      <c r="AZ1524" s="45"/>
      <c r="BA1524" s="45"/>
      <c r="BB1524" s="45"/>
      <c r="BC1524" s="45"/>
      <c r="BD1524" s="45"/>
      <c r="BE1524" s="45"/>
      <c r="BF1524" s="45"/>
      <c r="BG1524" s="45"/>
      <c r="BH1524" s="45"/>
      <c r="BI1524" s="45"/>
      <c r="BJ1524" s="45"/>
      <c r="BK1524" s="45"/>
    </row>
    <row r="1525" spans="1:63">
      <c r="A1525" s="43"/>
      <c r="B1525" s="43"/>
      <c r="C1525" s="101"/>
      <c r="D1525" s="101"/>
      <c r="E1525" s="101"/>
      <c r="F1525" s="102"/>
      <c r="G1525" s="103"/>
      <c r="H1525" s="102"/>
      <c r="I1525" s="102"/>
      <c r="J1525" s="102"/>
      <c r="K1525" s="102"/>
      <c r="L1525" s="102" t="e">
        <f>IF(J1525="WAT",IF(I1525="PS","Pumped Storage","Hydro"),VLOOKUP(J1525,Instructions!$E$3:$F$42,2,FALSE))</f>
        <v>#N/A</v>
      </c>
      <c r="M1525" s="104"/>
      <c r="N1525" s="104"/>
      <c r="O1525" s="105"/>
      <c r="P1525" s="45"/>
      <c r="Q1525" s="45"/>
      <c r="R1525" s="45">
        <f t="shared" si="503"/>
        <v>0</v>
      </c>
      <c r="S1525" s="45">
        <f t="shared" si="525"/>
        <v>0</v>
      </c>
      <c r="T1525" s="45">
        <f t="shared" si="525"/>
        <v>0</v>
      </c>
      <c r="U1525" s="45">
        <f t="shared" si="504"/>
        <v>0</v>
      </c>
      <c r="V1525" s="45">
        <f t="shared" si="505"/>
        <v>0</v>
      </c>
      <c r="W1525" s="45">
        <f t="shared" si="506"/>
        <v>0</v>
      </c>
      <c r="X1525" s="45">
        <f t="shared" si="507"/>
        <v>0</v>
      </c>
      <c r="Y1525" s="45">
        <f t="shared" si="508"/>
        <v>0</v>
      </c>
      <c r="Z1525" s="45">
        <f t="shared" si="509"/>
        <v>0</v>
      </c>
      <c r="AA1525" s="45">
        <f t="shared" si="510"/>
        <v>0</v>
      </c>
      <c r="AB1525" s="45">
        <f t="shared" si="511"/>
        <v>0</v>
      </c>
      <c r="AC1525" s="45">
        <f t="shared" si="512"/>
        <v>0</v>
      </c>
      <c r="AD1525" s="45">
        <f t="shared" si="513"/>
        <v>0</v>
      </c>
      <c r="AE1525" s="45">
        <f t="shared" si="514"/>
        <v>0</v>
      </c>
      <c r="AF1525" s="45">
        <f t="shared" si="515"/>
        <v>0</v>
      </c>
      <c r="AG1525" s="45">
        <f t="shared" si="516"/>
        <v>0</v>
      </c>
      <c r="AH1525" s="45">
        <f t="shared" si="517"/>
        <v>0</v>
      </c>
      <c r="AI1525" s="45">
        <f t="shared" si="518"/>
        <v>0</v>
      </c>
      <c r="AJ1525" s="45">
        <f t="shared" si="519"/>
        <v>0</v>
      </c>
      <c r="AK1525" s="45">
        <f t="shared" si="520"/>
        <v>0</v>
      </c>
      <c r="AL1525" s="45">
        <f t="shared" si="521"/>
        <v>0</v>
      </c>
      <c r="AM1525" s="45">
        <f t="shared" si="522"/>
        <v>0</v>
      </c>
      <c r="AN1525" s="45"/>
      <c r="AO1525" s="45"/>
      <c r="AP1525" s="45"/>
      <c r="AQ1525" s="45"/>
      <c r="AR1525" s="45"/>
      <c r="AS1525" s="45"/>
      <c r="AT1525" s="45"/>
      <c r="AU1525" s="45"/>
      <c r="AV1525" s="45"/>
      <c r="AW1525" s="45"/>
      <c r="AX1525" s="45"/>
      <c r="AY1525" s="45"/>
      <c r="AZ1525" s="45"/>
      <c r="BA1525" s="45"/>
      <c r="BB1525" s="45"/>
      <c r="BC1525" s="45"/>
      <c r="BD1525" s="45"/>
      <c r="BE1525" s="45"/>
      <c r="BF1525" s="45"/>
      <c r="BG1525" s="45"/>
      <c r="BH1525" s="45"/>
      <c r="BI1525" s="45"/>
      <c r="BJ1525" s="45"/>
      <c r="BK1525" s="45"/>
    </row>
    <row r="1526" spans="1:63">
      <c r="A1526" s="43"/>
      <c r="B1526" s="43"/>
      <c r="C1526" s="101"/>
      <c r="D1526" s="101"/>
      <c r="E1526" s="101"/>
      <c r="F1526" s="102"/>
      <c r="G1526" s="103"/>
      <c r="H1526" s="102"/>
      <c r="I1526" s="102"/>
      <c r="J1526" s="102"/>
      <c r="K1526" s="102"/>
      <c r="L1526" s="102" t="e">
        <f>IF(J1526="WAT",IF(I1526="PS","Pumped Storage","Hydro"),VLOOKUP(J1526,Instructions!$E$3:$F$42,2,FALSE))</f>
        <v>#N/A</v>
      </c>
      <c r="M1526" s="104"/>
      <c r="N1526" s="104"/>
      <c r="O1526" s="105"/>
      <c r="P1526" s="45"/>
      <c r="Q1526" s="45"/>
      <c r="R1526" s="45">
        <f t="shared" si="503"/>
        <v>0</v>
      </c>
      <c r="S1526" s="45">
        <f t="shared" si="525"/>
        <v>0</v>
      </c>
      <c r="T1526" s="45">
        <f t="shared" si="525"/>
        <v>0</v>
      </c>
      <c r="U1526" s="45">
        <f t="shared" si="504"/>
        <v>0</v>
      </c>
      <c r="V1526" s="45">
        <f t="shared" si="505"/>
        <v>0</v>
      </c>
      <c r="W1526" s="45">
        <f t="shared" si="506"/>
        <v>0</v>
      </c>
      <c r="X1526" s="45">
        <f t="shared" si="507"/>
        <v>0</v>
      </c>
      <c r="Y1526" s="45">
        <f t="shared" si="508"/>
        <v>0</v>
      </c>
      <c r="Z1526" s="45">
        <f t="shared" si="509"/>
        <v>0</v>
      </c>
      <c r="AA1526" s="45">
        <f t="shared" si="510"/>
        <v>0</v>
      </c>
      <c r="AB1526" s="45">
        <f t="shared" si="511"/>
        <v>0</v>
      </c>
      <c r="AC1526" s="45">
        <f t="shared" si="512"/>
        <v>0</v>
      </c>
      <c r="AD1526" s="45">
        <f t="shared" si="513"/>
        <v>0</v>
      </c>
      <c r="AE1526" s="45">
        <f t="shared" si="514"/>
        <v>0</v>
      </c>
      <c r="AF1526" s="45">
        <f t="shared" si="515"/>
        <v>0</v>
      </c>
      <c r="AG1526" s="45">
        <f t="shared" si="516"/>
        <v>0</v>
      </c>
      <c r="AH1526" s="45">
        <f t="shared" si="517"/>
        <v>0</v>
      </c>
      <c r="AI1526" s="45">
        <f t="shared" si="518"/>
        <v>0</v>
      </c>
      <c r="AJ1526" s="45">
        <f t="shared" si="519"/>
        <v>0</v>
      </c>
      <c r="AK1526" s="45">
        <f t="shared" si="520"/>
        <v>0</v>
      </c>
      <c r="AL1526" s="45">
        <f t="shared" si="521"/>
        <v>0</v>
      </c>
      <c r="AM1526" s="45">
        <f t="shared" si="522"/>
        <v>0</v>
      </c>
      <c r="AN1526" s="45"/>
      <c r="AO1526" s="45"/>
      <c r="AP1526" s="45"/>
      <c r="AQ1526" s="45"/>
      <c r="AR1526" s="45"/>
      <c r="AS1526" s="45"/>
      <c r="AT1526" s="45"/>
      <c r="AU1526" s="45"/>
      <c r="AV1526" s="45"/>
      <c r="AW1526" s="45"/>
      <c r="AX1526" s="45"/>
      <c r="AY1526" s="45"/>
      <c r="AZ1526" s="45"/>
      <c r="BA1526" s="45"/>
      <c r="BB1526" s="45"/>
      <c r="BC1526" s="45"/>
      <c r="BD1526" s="45"/>
      <c r="BE1526" s="45"/>
      <c r="BF1526" s="45"/>
      <c r="BG1526" s="45"/>
      <c r="BH1526" s="45"/>
      <c r="BI1526" s="45"/>
      <c r="BJ1526" s="45"/>
      <c r="BK1526" s="45"/>
    </row>
    <row r="1527" spans="1:63">
      <c r="A1527" s="43"/>
      <c r="B1527" s="43"/>
      <c r="C1527" s="101"/>
      <c r="D1527" s="101"/>
      <c r="E1527" s="101"/>
      <c r="F1527" s="102"/>
      <c r="G1527" s="103"/>
      <c r="H1527" s="102"/>
      <c r="I1527" s="102"/>
      <c r="J1527" s="102"/>
      <c r="K1527" s="102"/>
      <c r="L1527" s="102" t="e">
        <f>IF(J1527="WAT",IF(I1527="PS","Pumped Storage","Hydro"),VLOOKUP(J1527,Instructions!$E$3:$F$42,2,FALSE))</f>
        <v>#N/A</v>
      </c>
      <c r="M1527" s="104"/>
      <c r="N1527" s="104"/>
      <c r="O1527" s="105"/>
      <c r="P1527" s="45"/>
      <c r="Q1527" s="45"/>
      <c r="R1527" s="45">
        <f t="shared" si="503"/>
        <v>0</v>
      </c>
      <c r="S1527" s="45">
        <f t="shared" si="525"/>
        <v>0</v>
      </c>
      <c r="T1527" s="45">
        <f t="shared" si="525"/>
        <v>0</v>
      </c>
      <c r="U1527" s="45">
        <f t="shared" si="504"/>
        <v>0</v>
      </c>
      <c r="V1527" s="45">
        <f t="shared" si="505"/>
        <v>0</v>
      </c>
      <c r="W1527" s="45">
        <f t="shared" si="506"/>
        <v>0</v>
      </c>
      <c r="X1527" s="45">
        <f t="shared" si="507"/>
        <v>0</v>
      </c>
      <c r="Y1527" s="45">
        <f t="shared" si="508"/>
        <v>0</v>
      </c>
      <c r="Z1527" s="45">
        <f t="shared" si="509"/>
        <v>0</v>
      </c>
      <c r="AA1527" s="45">
        <f t="shared" si="510"/>
        <v>0</v>
      </c>
      <c r="AB1527" s="45">
        <f t="shared" si="511"/>
        <v>0</v>
      </c>
      <c r="AC1527" s="45">
        <f t="shared" si="512"/>
        <v>0</v>
      </c>
      <c r="AD1527" s="45">
        <f t="shared" si="513"/>
        <v>0</v>
      </c>
      <c r="AE1527" s="45">
        <f t="shared" si="514"/>
        <v>0</v>
      </c>
      <c r="AF1527" s="45">
        <f t="shared" si="515"/>
        <v>0</v>
      </c>
      <c r="AG1527" s="45">
        <f t="shared" si="516"/>
        <v>0</v>
      </c>
      <c r="AH1527" s="45">
        <f t="shared" si="517"/>
        <v>0</v>
      </c>
      <c r="AI1527" s="45">
        <f t="shared" si="518"/>
        <v>0</v>
      </c>
      <c r="AJ1527" s="45">
        <f t="shared" si="519"/>
        <v>0</v>
      </c>
      <c r="AK1527" s="45">
        <f t="shared" si="520"/>
        <v>0</v>
      </c>
      <c r="AL1527" s="45">
        <f t="shared" si="521"/>
        <v>0</v>
      </c>
      <c r="AM1527" s="45">
        <f t="shared" si="522"/>
        <v>0</v>
      </c>
      <c r="AN1527" s="45"/>
      <c r="AO1527" s="45"/>
      <c r="AP1527" s="45"/>
      <c r="AQ1527" s="45"/>
      <c r="AR1527" s="45"/>
      <c r="AS1527" s="45"/>
      <c r="AT1527" s="45"/>
      <c r="AU1527" s="45"/>
      <c r="AV1527" s="45"/>
      <c r="AW1527" s="45"/>
      <c r="AX1527" s="45"/>
      <c r="AY1527" s="45"/>
      <c r="AZ1527" s="45"/>
      <c r="BA1527" s="45"/>
      <c r="BB1527" s="45"/>
      <c r="BC1527" s="45"/>
      <c r="BD1527" s="45"/>
      <c r="BE1527" s="45"/>
      <c r="BF1527" s="45"/>
      <c r="BG1527" s="45"/>
      <c r="BH1527" s="45"/>
      <c r="BI1527" s="45"/>
      <c r="BJ1527" s="45"/>
      <c r="BK1527" s="45"/>
    </row>
    <row r="1528" spans="1:63">
      <c r="A1528" s="43"/>
      <c r="B1528" s="43"/>
      <c r="C1528" s="101"/>
      <c r="D1528" s="101"/>
      <c r="E1528" s="101"/>
      <c r="F1528" s="102"/>
      <c r="G1528" s="103"/>
      <c r="H1528" s="102"/>
      <c r="I1528" s="102"/>
      <c r="J1528" s="102"/>
      <c r="K1528" s="102"/>
      <c r="L1528" s="102" t="e">
        <f>IF(J1528="WAT",IF(I1528="PS","Pumped Storage","Hydro"),VLOOKUP(J1528,Instructions!$E$3:$F$42,2,FALSE))</f>
        <v>#N/A</v>
      </c>
      <c r="M1528" s="104"/>
      <c r="N1528" s="104"/>
      <c r="O1528" s="105"/>
      <c r="P1528" s="45"/>
      <c r="Q1528" s="45"/>
      <c r="R1528" s="45">
        <f t="shared" si="503"/>
        <v>0</v>
      </c>
      <c r="S1528" s="45">
        <f t="shared" si="525"/>
        <v>0</v>
      </c>
      <c r="T1528" s="45">
        <f t="shared" si="525"/>
        <v>0</v>
      </c>
      <c r="U1528" s="45">
        <f t="shared" si="504"/>
        <v>0</v>
      </c>
      <c r="V1528" s="45">
        <f t="shared" si="505"/>
        <v>0</v>
      </c>
      <c r="W1528" s="45">
        <f t="shared" si="506"/>
        <v>0</v>
      </c>
      <c r="X1528" s="45">
        <f t="shared" si="507"/>
        <v>0</v>
      </c>
      <c r="Y1528" s="45">
        <f t="shared" si="508"/>
        <v>0</v>
      </c>
      <c r="Z1528" s="45">
        <f t="shared" si="509"/>
        <v>0</v>
      </c>
      <c r="AA1528" s="45">
        <f t="shared" si="510"/>
        <v>0</v>
      </c>
      <c r="AB1528" s="45">
        <f t="shared" si="511"/>
        <v>0</v>
      </c>
      <c r="AC1528" s="45">
        <f t="shared" si="512"/>
        <v>0</v>
      </c>
      <c r="AD1528" s="45">
        <f t="shared" si="513"/>
        <v>0</v>
      </c>
      <c r="AE1528" s="45">
        <f t="shared" si="514"/>
        <v>0</v>
      </c>
      <c r="AF1528" s="45">
        <f t="shared" si="515"/>
        <v>0</v>
      </c>
      <c r="AG1528" s="45">
        <f t="shared" si="516"/>
        <v>0</v>
      </c>
      <c r="AH1528" s="45">
        <f t="shared" si="517"/>
        <v>0</v>
      </c>
      <c r="AI1528" s="45">
        <f t="shared" si="518"/>
        <v>0</v>
      </c>
      <c r="AJ1528" s="45">
        <f t="shared" si="519"/>
        <v>0</v>
      </c>
      <c r="AK1528" s="45">
        <f t="shared" si="520"/>
        <v>0</v>
      </c>
      <c r="AL1528" s="45">
        <f t="shared" si="521"/>
        <v>0</v>
      </c>
      <c r="AM1528" s="45">
        <f t="shared" si="522"/>
        <v>0</v>
      </c>
      <c r="AN1528" s="45"/>
      <c r="AO1528" s="45"/>
      <c r="AP1528" s="45"/>
      <c r="AQ1528" s="45"/>
      <c r="AR1528" s="45"/>
      <c r="AS1528" s="45"/>
      <c r="AT1528" s="45"/>
      <c r="AU1528" s="45"/>
      <c r="AV1528" s="45"/>
      <c r="AW1528" s="45"/>
      <c r="AX1528" s="45"/>
      <c r="AY1528" s="45"/>
      <c r="AZ1528" s="45"/>
      <c r="BA1528" s="45"/>
      <c r="BB1528" s="45"/>
      <c r="BC1528" s="45"/>
      <c r="BD1528" s="45"/>
      <c r="BE1528" s="45"/>
      <c r="BF1528" s="45"/>
      <c r="BG1528" s="45"/>
      <c r="BH1528" s="45"/>
      <c r="BI1528" s="45"/>
      <c r="BJ1528" s="45"/>
      <c r="BK1528" s="45"/>
    </row>
    <row r="1529" spans="1:63">
      <c r="A1529" s="43"/>
      <c r="B1529" s="43"/>
      <c r="C1529" s="101"/>
      <c r="D1529" s="101"/>
      <c r="E1529" s="101"/>
      <c r="F1529" s="102"/>
      <c r="G1529" s="103"/>
      <c r="H1529" s="102"/>
      <c r="I1529" s="102"/>
      <c r="J1529" s="102"/>
      <c r="K1529" s="102"/>
      <c r="L1529" s="102" t="e">
        <f>IF(J1529="WAT",IF(I1529="PS","Pumped Storage","Hydro"),VLOOKUP(J1529,Instructions!$E$3:$F$42,2,FALSE))</f>
        <v>#N/A</v>
      </c>
      <c r="M1529" s="104"/>
      <c r="N1529" s="104"/>
      <c r="O1529" s="105"/>
      <c r="P1529" s="45"/>
      <c r="Q1529" s="45"/>
      <c r="R1529" s="45">
        <f t="shared" si="503"/>
        <v>0</v>
      </c>
      <c r="S1529" s="45">
        <f t="shared" si="525"/>
        <v>0</v>
      </c>
      <c r="T1529" s="45">
        <f t="shared" si="525"/>
        <v>0</v>
      </c>
      <c r="U1529" s="45">
        <f t="shared" si="504"/>
        <v>0</v>
      </c>
      <c r="V1529" s="45">
        <f t="shared" si="505"/>
        <v>0</v>
      </c>
      <c r="W1529" s="45">
        <f t="shared" si="506"/>
        <v>0</v>
      </c>
      <c r="X1529" s="45">
        <f t="shared" si="507"/>
        <v>0</v>
      </c>
      <c r="Y1529" s="45">
        <f t="shared" si="508"/>
        <v>0</v>
      </c>
      <c r="Z1529" s="45">
        <f t="shared" si="509"/>
        <v>0</v>
      </c>
      <c r="AA1529" s="45">
        <f t="shared" si="510"/>
        <v>0</v>
      </c>
      <c r="AB1529" s="45">
        <f t="shared" si="511"/>
        <v>0</v>
      </c>
      <c r="AC1529" s="45">
        <f t="shared" si="512"/>
        <v>0</v>
      </c>
      <c r="AD1529" s="45">
        <f t="shared" si="513"/>
        <v>0</v>
      </c>
      <c r="AE1529" s="45">
        <f t="shared" si="514"/>
        <v>0</v>
      </c>
      <c r="AF1529" s="45">
        <f t="shared" si="515"/>
        <v>0</v>
      </c>
      <c r="AG1529" s="45">
        <f t="shared" si="516"/>
        <v>0</v>
      </c>
      <c r="AH1529" s="45">
        <f t="shared" si="517"/>
        <v>0</v>
      </c>
      <c r="AI1529" s="45">
        <f t="shared" si="518"/>
        <v>0</v>
      </c>
      <c r="AJ1529" s="45">
        <f t="shared" si="519"/>
        <v>0</v>
      </c>
      <c r="AK1529" s="45">
        <f t="shared" si="520"/>
        <v>0</v>
      </c>
      <c r="AL1529" s="45">
        <f t="shared" si="521"/>
        <v>0</v>
      </c>
      <c r="AM1529" s="45">
        <f t="shared" si="522"/>
        <v>0</v>
      </c>
      <c r="AN1529" s="45"/>
      <c r="AO1529" s="45"/>
      <c r="AP1529" s="45"/>
      <c r="AQ1529" s="45"/>
      <c r="AR1529" s="45"/>
      <c r="AS1529" s="45"/>
      <c r="AT1529" s="45"/>
      <c r="AU1529" s="45"/>
      <c r="AV1529" s="45"/>
      <c r="AW1529" s="45"/>
      <c r="AX1529" s="45"/>
      <c r="AY1529" s="45"/>
      <c r="AZ1529" s="45"/>
      <c r="BA1529" s="45"/>
      <c r="BB1529" s="45"/>
      <c r="BC1529" s="45"/>
      <c r="BD1529" s="45"/>
      <c r="BE1529" s="45"/>
      <c r="BF1529" s="45"/>
      <c r="BG1529" s="45"/>
      <c r="BH1529" s="45"/>
      <c r="BI1529" s="45"/>
      <c r="BJ1529" s="45"/>
      <c r="BK1529" s="45"/>
    </row>
    <row r="1530" spans="1:63">
      <c r="A1530" s="43"/>
      <c r="B1530" s="43"/>
      <c r="C1530" s="101"/>
      <c r="D1530" s="101"/>
      <c r="E1530" s="101"/>
      <c r="F1530" s="102"/>
      <c r="G1530" s="103"/>
      <c r="H1530" s="102"/>
      <c r="I1530" s="102"/>
      <c r="J1530" s="102"/>
      <c r="K1530" s="102"/>
      <c r="L1530" s="102" t="e">
        <f>IF(J1530="WAT",IF(I1530="PS","Pumped Storage","Hydro"),VLOOKUP(J1530,Instructions!$E$3:$F$42,2,FALSE))</f>
        <v>#N/A</v>
      </c>
      <c r="M1530" s="104"/>
      <c r="N1530" s="104"/>
      <c r="O1530" s="105"/>
      <c r="P1530" s="45"/>
      <c r="Q1530" s="45"/>
      <c r="R1530" s="45">
        <f t="shared" si="503"/>
        <v>0</v>
      </c>
      <c r="S1530" s="45">
        <f t="shared" si="525"/>
        <v>0</v>
      </c>
      <c r="T1530" s="45">
        <f t="shared" si="525"/>
        <v>0</v>
      </c>
      <c r="U1530" s="45">
        <f t="shared" si="504"/>
        <v>0</v>
      </c>
      <c r="V1530" s="45">
        <f t="shared" si="505"/>
        <v>0</v>
      </c>
      <c r="W1530" s="45">
        <f t="shared" si="506"/>
        <v>0</v>
      </c>
      <c r="X1530" s="45">
        <f t="shared" si="507"/>
        <v>0</v>
      </c>
      <c r="Y1530" s="45">
        <f t="shared" si="508"/>
        <v>0</v>
      </c>
      <c r="Z1530" s="45">
        <f t="shared" si="509"/>
        <v>0</v>
      </c>
      <c r="AA1530" s="45">
        <f t="shared" si="510"/>
        <v>0</v>
      </c>
      <c r="AB1530" s="45">
        <f t="shared" si="511"/>
        <v>0</v>
      </c>
      <c r="AC1530" s="45">
        <f t="shared" si="512"/>
        <v>0</v>
      </c>
      <c r="AD1530" s="45">
        <f t="shared" si="513"/>
        <v>0</v>
      </c>
      <c r="AE1530" s="45">
        <f t="shared" si="514"/>
        <v>0</v>
      </c>
      <c r="AF1530" s="45">
        <f t="shared" si="515"/>
        <v>0</v>
      </c>
      <c r="AG1530" s="45">
        <f t="shared" si="516"/>
        <v>0</v>
      </c>
      <c r="AH1530" s="45">
        <f t="shared" si="517"/>
        <v>0</v>
      </c>
      <c r="AI1530" s="45">
        <f t="shared" si="518"/>
        <v>0</v>
      </c>
      <c r="AJ1530" s="45">
        <f t="shared" si="519"/>
        <v>0</v>
      </c>
      <c r="AK1530" s="45">
        <f t="shared" si="520"/>
        <v>0</v>
      </c>
      <c r="AL1530" s="45">
        <f t="shared" si="521"/>
        <v>0</v>
      </c>
      <c r="AM1530" s="45">
        <f t="shared" si="522"/>
        <v>0</v>
      </c>
      <c r="AN1530" s="45"/>
      <c r="AO1530" s="45"/>
      <c r="AP1530" s="45"/>
      <c r="AQ1530" s="45"/>
      <c r="AR1530" s="45"/>
      <c r="AS1530" s="45"/>
      <c r="AT1530" s="45"/>
      <c r="AU1530" s="45"/>
      <c r="AV1530" s="45"/>
      <c r="AW1530" s="45"/>
      <c r="AX1530" s="45"/>
      <c r="AY1530" s="45"/>
      <c r="AZ1530" s="45"/>
      <c r="BA1530" s="45"/>
      <c r="BB1530" s="45"/>
      <c r="BC1530" s="45"/>
      <c r="BD1530" s="45"/>
      <c r="BE1530" s="45"/>
      <c r="BF1530" s="45"/>
      <c r="BG1530" s="45"/>
      <c r="BH1530" s="45"/>
      <c r="BI1530" s="45"/>
      <c r="BJ1530" s="45"/>
      <c r="BK1530" s="45"/>
    </row>
    <row r="1531" spans="1:63">
      <c r="A1531" s="43"/>
      <c r="B1531" s="43"/>
      <c r="C1531" s="101"/>
      <c r="D1531" s="101"/>
      <c r="E1531" s="101"/>
      <c r="F1531" s="102"/>
      <c r="G1531" s="103"/>
      <c r="H1531" s="102"/>
      <c r="I1531" s="102"/>
      <c r="J1531" s="102"/>
      <c r="K1531" s="102"/>
      <c r="L1531" s="102" t="e">
        <f>IF(J1531="WAT",IF(I1531="PS","Pumped Storage","Hydro"),VLOOKUP(J1531,Instructions!$E$3:$F$42,2,FALSE))</f>
        <v>#N/A</v>
      </c>
      <c r="M1531" s="104"/>
      <c r="N1531" s="104"/>
      <c r="O1531" s="105"/>
      <c r="P1531" s="45"/>
      <c r="Q1531" s="45"/>
      <c r="R1531" s="45">
        <f t="shared" si="503"/>
        <v>0</v>
      </c>
      <c r="S1531" s="45">
        <f t="shared" si="525"/>
        <v>0</v>
      </c>
      <c r="T1531" s="45">
        <f t="shared" si="525"/>
        <v>0</v>
      </c>
      <c r="U1531" s="45">
        <f t="shared" si="504"/>
        <v>0</v>
      </c>
      <c r="V1531" s="45">
        <f t="shared" si="505"/>
        <v>0</v>
      </c>
      <c r="W1531" s="45">
        <f t="shared" si="506"/>
        <v>0</v>
      </c>
      <c r="X1531" s="45">
        <f t="shared" si="507"/>
        <v>0</v>
      </c>
      <c r="Y1531" s="45">
        <f t="shared" si="508"/>
        <v>0</v>
      </c>
      <c r="Z1531" s="45">
        <f t="shared" si="509"/>
        <v>0</v>
      </c>
      <c r="AA1531" s="45">
        <f t="shared" si="510"/>
        <v>0</v>
      </c>
      <c r="AB1531" s="45">
        <f t="shared" si="511"/>
        <v>0</v>
      </c>
      <c r="AC1531" s="45">
        <f t="shared" si="512"/>
        <v>0</v>
      </c>
      <c r="AD1531" s="45">
        <f t="shared" si="513"/>
        <v>0</v>
      </c>
      <c r="AE1531" s="45">
        <f t="shared" si="514"/>
        <v>0</v>
      </c>
      <c r="AF1531" s="45">
        <f t="shared" si="515"/>
        <v>0</v>
      </c>
      <c r="AG1531" s="45">
        <f t="shared" si="516"/>
        <v>0</v>
      </c>
      <c r="AH1531" s="45">
        <f t="shared" si="517"/>
        <v>0</v>
      </c>
      <c r="AI1531" s="45">
        <f t="shared" si="518"/>
        <v>0</v>
      </c>
      <c r="AJ1531" s="45">
        <f t="shared" si="519"/>
        <v>0</v>
      </c>
      <c r="AK1531" s="45">
        <f t="shared" si="520"/>
        <v>0</v>
      </c>
      <c r="AL1531" s="45">
        <f t="shared" si="521"/>
        <v>0</v>
      </c>
      <c r="AM1531" s="45">
        <f t="shared" si="522"/>
        <v>0</v>
      </c>
      <c r="AN1531" s="45"/>
      <c r="AO1531" s="45"/>
      <c r="AP1531" s="45"/>
      <c r="AQ1531" s="45"/>
      <c r="AR1531" s="45"/>
      <c r="AS1531" s="45"/>
      <c r="AT1531" s="45"/>
      <c r="AU1531" s="45"/>
      <c r="AV1531" s="45"/>
      <c r="AW1531" s="45"/>
      <c r="AX1531" s="45"/>
      <c r="AY1531" s="45"/>
      <c r="AZ1531" s="45"/>
      <c r="BA1531" s="45"/>
      <c r="BB1531" s="45"/>
      <c r="BC1531" s="45"/>
      <c r="BD1531" s="45"/>
      <c r="BE1531" s="45"/>
      <c r="BF1531" s="45"/>
      <c r="BG1531" s="45"/>
      <c r="BH1531" s="45"/>
      <c r="BI1531" s="45"/>
      <c r="BJ1531" s="45"/>
      <c r="BK1531" s="45"/>
    </row>
    <row r="1532" spans="1:63">
      <c r="A1532" s="43"/>
      <c r="B1532" s="43"/>
      <c r="C1532" s="101"/>
      <c r="D1532" s="101"/>
      <c r="E1532" s="101"/>
      <c r="F1532" s="102"/>
      <c r="G1532" s="103"/>
      <c r="H1532" s="102"/>
      <c r="I1532" s="102"/>
      <c r="J1532" s="102"/>
      <c r="K1532" s="102"/>
      <c r="L1532" s="102" t="e">
        <f>IF(J1532="WAT",IF(I1532="PS","Pumped Storage","Hydro"),VLOOKUP(J1532,Instructions!$E$3:$F$42,2,FALSE))</f>
        <v>#N/A</v>
      </c>
      <c r="M1532" s="104"/>
      <c r="N1532" s="104"/>
      <c r="O1532" s="105"/>
      <c r="P1532" s="45"/>
      <c r="Q1532" s="45"/>
      <c r="R1532" s="45">
        <f t="shared" si="503"/>
        <v>0</v>
      </c>
      <c r="S1532" s="45">
        <f t="shared" si="525"/>
        <v>0</v>
      </c>
      <c r="T1532" s="45">
        <f t="shared" si="525"/>
        <v>0</v>
      </c>
      <c r="U1532" s="45">
        <f t="shared" si="504"/>
        <v>0</v>
      </c>
      <c r="V1532" s="45">
        <f t="shared" si="505"/>
        <v>0</v>
      </c>
      <c r="W1532" s="45">
        <f t="shared" si="506"/>
        <v>0</v>
      </c>
      <c r="X1532" s="45">
        <f t="shared" si="507"/>
        <v>0</v>
      </c>
      <c r="Y1532" s="45">
        <f t="shared" si="508"/>
        <v>0</v>
      </c>
      <c r="Z1532" s="45">
        <f t="shared" si="509"/>
        <v>0</v>
      </c>
      <c r="AA1532" s="45">
        <f t="shared" si="510"/>
        <v>0</v>
      </c>
      <c r="AB1532" s="45">
        <f t="shared" si="511"/>
        <v>0</v>
      </c>
      <c r="AC1532" s="45">
        <f t="shared" si="512"/>
        <v>0</v>
      </c>
      <c r="AD1532" s="45">
        <f t="shared" si="513"/>
        <v>0</v>
      </c>
      <c r="AE1532" s="45">
        <f t="shared" si="514"/>
        <v>0</v>
      </c>
      <c r="AF1532" s="45">
        <f t="shared" si="515"/>
        <v>0</v>
      </c>
      <c r="AG1532" s="45">
        <f t="shared" si="516"/>
        <v>0</v>
      </c>
      <c r="AH1532" s="45">
        <f t="shared" si="517"/>
        <v>0</v>
      </c>
      <c r="AI1532" s="45">
        <f t="shared" si="518"/>
        <v>0</v>
      </c>
      <c r="AJ1532" s="45">
        <f t="shared" si="519"/>
        <v>0</v>
      </c>
      <c r="AK1532" s="45">
        <f t="shared" si="520"/>
        <v>0</v>
      </c>
      <c r="AL1532" s="45">
        <f t="shared" si="521"/>
        <v>0</v>
      </c>
      <c r="AM1532" s="45">
        <f t="shared" si="522"/>
        <v>0</v>
      </c>
      <c r="AN1532" s="45"/>
      <c r="AO1532" s="45"/>
      <c r="AP1532" s="45"/>
      <c r="AQ1532" s="45"/>
      <c r="AR1532" s="45"/>
      <c r="AS1532" s="45"/>
      <c r="AT1532" s="45"/>
      <c r="AU1532" s="45"/>
      <c r="AV1532" s="45"/>
      <c r="AW1532" s="45"/>
      <c r="AX1532" s="45"/>
      <c r="AY1532" s="45"/>
      <c r="AZ1532" s="45"/>
      <c r="BA1532" s="45"/>
      <c r="BB1532" s="45"/>
      <c r="BC1532" s="45"/>
      <c r="BD1532" s="45"/>
      <c r="BE1532" s="45"/>
      <c r="BF1532" s="45"/>
      <c r="BG1532" s="45"/>
      <c r="BH1532" s="45"/>
      <c r="BI1532" s="45"/>
      <c r="BJ1532" s="45"/>
      <c r="BK1532" s="45"/>
    </row>
    <row r="1533" spans="1:63">
      <c r="A1533" s="43"/>
      <c r="B1533" s="43"/>
      <c r="C1533" s="101"/>
      <c r="D1533" s="101"/>
      <c r="E1533" s="101"/>
      <c r="F1533" s="102"/>
      <c r="G1533" s="103"/>
      <c r="H1533" s="102"/>
      <c r="I1533" s="102"/>
      <c r="J1533" s="102"/>
      <c r="K1533" s="102"/>
      <c r="L1533" s="102" t="e">
        <f>IF(J1533="WAT",IF(I1533="PS","Pumped Storage","Hydro"),VLOOKUP(J1533,Instructions!$E$3:$F$42,2,FALSE))</f>
        <v>#N/A</v>
      </c>
      <c r="M1533" s="104"/>
      <c r="N1533" s="104"/>
      <c r="O1533" s="105"/>
      <c r="P1533" s="45"/>
      <c r="Q1533" s="45"/>
      <c r="R1533" s="45">
        <f t="shared" si="503"/>
        <v>0</v>
      </c>
      <c r="S1533" s="45">
        <f t="shared" si="525"/>
        <v>0</v>
      </c>
      <c r="T1533" s="45">
        <f t="shared" si="525"/>
        <v>0</v>
      </c>
      <c r="U1533" s="45">
        <f t="shared" si="504"/>
        <v>0</v>
      </c>
      <c r="V1533" s="45">
        <f t="shared" si="505"/>
        <v>0</v>
      </c>
      <c r="W1533" s="45">
        <f t="shared" si="506"/>
        <v>0</v>
      </c>
      <c r="X1533" s="45">
        <f t="shared" si="507"/>
        <v>0</v>
      </c>
      <c r="Y1533" s="45">
        <f t="shared" si="508"/>
        <v>0</v>
      </c>
      <c r="Z1533" s="45">
        <f t="shared" si="509"/>
        <v>0</v>
      </c>
      <c r="AA1533" s="45">
        <f t="shared" si="510"/>
        <v>0</v>
      </c>
      <c r="AB1533" s="45">
        <f t="shared" si="511"/>
        <v>0</v>
      </c>
      <c r="AC1533" s="45">
        <f t="shared" si="512"/>
        <v>0</v>
      </c>
      <c r="AD1533" s="45">
        <f t="shared" si="513"/>
        <v>0</v>
      </c>
      <c r="AE1533" s="45">
        <f t="shared" si="514"/>
        <v>0</v>
      </c>
      <c r="AF1533" s="45">
        <f t="shared" si="515"/>
        <v>0</v>
      </c>
      <c r="AG1533" s="45">
        <f t="shared" si="516"/>
        <v>0</v>
      </c>
      <c r="AH1533" s="45">
        <f t="shared" si="517"/>
        <v>0</v>
      </c>
      <c r="AI1533" s="45">
        <f t="shared" si="518"/>
        <v>0</v>
      </c>
      <c r="AJ1533" s="45">
        <f t="shared" si="519"/>
        <v>0</v>
      </c>
      <c r="AK1533" s="45">
        <f t="shared" si="520"/>
        <v>0</v>
      </c>
      <c r="AL1533" s="45">
        <f t="shared" si="521"/>
        <v>0</v>
      </c>
      <c r="AM1533" s="45">
        <f t="shared" si="522"/>
        <v>0</v>
      </c>
      <c r="AN1533" s="45"/>
      <c r="AO1533" s="45"/>
      <c r="AP1533" s="45"/>
      <c r="AQ1533" s="45"/>
      <c r="AR1533" s="45"/>
      <c r="AS1533" s="45"/>
      <c r="AT1533" s="45"/>
      <c r="AU1533" s="45"/>
      <c r="AV1533" s="45"/>
      <c r="AW1533" s="45"/>
      <c r="AX1533" s="45"/>
      <c r="AY1533" s="45"/>
      <c r="AZ1533" s="45"/>
      <c r="BA1533" s="45"/>
      <c r="BB1533" s="45"/>
      <c r="BC1533" s="45"/>
      <c r="BD1533" s="45"/>
      <c r="BE1533" s="45"/>
      <c r="BF1533" s="45"/>
      <c r="BG1533" s="45"/>
      <c r="BH1533" s="45"/>
      <c r="BI1533" s="45"/>
      <c r="BJ1533" s="45"/>
      <c r="BK1533" s="45"/>
    </row>
    <row r="1534" spans="1:63">
      <c r="A1534" s="43"/>
      <c r="B1534" s="43"/>
      <c r="C1534" s="101"/>
      <c r="D1534" s="101"/>
      <c r="E1534" s="101"/>
      <c r="F1534" s="102"/>
      <c r="G1534" s="103"/>
      <c r="H1534" s="102"/>
      <c r="I1534" s="102"/>
      <c r="J1534" s="102"/>
      <c r="K1534" s="102"/>
      <c r="L1534" s="102" t="e">
        <f>IF(J1534="WAT",IF(I1534="PS","Pumped Storage","Hydro"),VLOOKUP(J1534,Instructions!$E$3:$F$42,2,FALSE))</f>
        <v>#N/A</v>
      </c>
      <c r="M1534" s="104"/>
      <c r="N1534" s="104"/>
      <c r="O1534" s="105"/>
      <c r="P1534" s="45"/>
      <c r="Q1534" s="45"/>
      <c r="R1534" s="45">
        <f t="shared" si="503"/>
        <v>0</v>
      </c>
      <c r="S1534" s="45">
        <f t="shared" si="525"/>
        <v>0</v>
      </c>
      <c r="T1534" s="45">
        <f t="shared" si="525"/>
        <v>0</v>
      </c>
      <c r="U1534" s="45">
        <f t="shared" si="504"/>
        <v>0</v>
      </c>
      <c r="V1534" s="45">
        <f t="shared" si="505"/>
        <v>0</v>
      </c>
      <c r="W1534" s="45">
        <f t="shared" si="506"/>
        <v>0</v>
      </c>
      <c r="X1534" s="45">
        <f t="shared" si="507"/>
        <v>0</v>
      </c>
      <c r="Y1534" s="45">
        <f t="shared" si="508"/>
        <v>0</v>
      </c>
      <c r="Z1534" s="45">
        <f t="shared" si="509"/>
        <v>0</v>
      </c>
      <c r="AA1534" s="45">
        <f t="shared" si="510"/>
        <v>0</v>
      </c>
      <c r="AB1534" s="45">
        <f t="shared" si="511"/>
        <v>0</v>
      </c>
      <c r="AC1534" s="45">
        <f t="shared" si="512"/>
        <v>0</v>
      </c>
      <c r="AD1534" s="45">
        <f t="shared" si="513"/>
        <v>0</v>
      </c>
      <c r="AE1534" s="45">
        <f t="shared" si="514"/>
        <v>0</v>
      </c>
      <c r="AF1534" s="45">
        <f t="shared" si="515"/>
        <v>0</v>
      </c>
      <c r="AG1534" s="45">
        <f t="shared" si="516"/>
        <v>0</v>
      </c>
      <c r="AH1534" s="45">
        <f t="shared" si="517"/>
        <v>0</v>
      </c>
      <c r="AI1534" s="45">
        <f t="shared" si="518"/>
        <v>0</v>
      </c>
      <c r="AJ1534" s="45">
        <f t="shared" si="519"/>
        <v>0</v>
      </c>
      <c r="AK1534" s="45">
        <f t="shared" si="520"/>
        <v>0</v>
      </c>
      <c r="AL1534" s="45">
        <f t="shared" si="521"/>
        <v>0</v>
      </c>
      <c r="AM1534" s="45">
        <f t="shared" si="522"/>
        <v>0</v>
      </c>
      <c r="AN1534" s="45"/>
      <c r="AO1534" s="45"/>
      <c r="AP1534" s="45"/>
      <c r="AQ1534" s="45"/>
      <c r="AR1534" s="45"/>
      <c r="AS1534" s="45"/>
      <c r="AT1534" s="45"/>
      <c r="AU1534" s="45"/>
      <c r="AV1534" s="45"/>
      <c r="AW1534" s="45"/>
      <c r="AX1534" s="45"/>
      <c r="AY1534" s="45"/>
      <c r="AZ1534" s="45"/>
      <c r="BA1534" s="45"/>
      <c r="BB1534" s="45"/>
      <c r="BC1534" s="45"/>
      <c r="BD1534" s="45"/>
      <c r="BE1534" s="45"/>
      <c r="BF1534" s="45"/>
      <c r="BG1534" s="45"/>
      <c r="BH1534" s="45"/>
      <c r="BI1534" s="45"/>
      <c r="BJ1534" s="45"/>
      <c r="BK1534" s="45"/>
    </row>
    <row r="1535" spans="1:63">
      <c r="A1535" s="43"/>
      <c r="B1535" s="43"/>
      <c r="C1535" s="101"/>
      <c r="D1535" s="101"/>
      <c r="E1535" s="101"/>
      <c r="F1535" s="102"/>
      <c r="G1535" s="103"/>
      <c r="H1535" s="102"/>
      <c r="I1535" s="102"/>
      <c r="J1535" s="102"/>
      <c r="K1535" s="102"/>
      <c r="L1535" s="102" t="e">
        <f>IF(J1535="WAT",IF(I1535="PS","Pumped Storage","Hydro"),VLOOKUP(J1535,Instructions!$E$3:$F$42,2,FALSE))</f>
        <v>#N/A</v>
      </c>
      <c r="M1535" s="104"/>
      <c r="N1535" s="104"/>
      <c r="O1535" s="105"/>
      <c r="P1535" s="45"/>
      <c r="Q1535" s="45"/>
      <c r="R1535" s="45">
        <f t="shared" si="503"/>
        <v>0</v>
      </c>
      <c r="S1535" s="45">
        <f t="shared" si="525"/>
        <v>0</v>
      </c>
      <c r="T1535" s="45">
        <f t="shared" si="525"/>
        <v>0</v>
      </c>
      <c r="U1535" s="45">
        <f t="shared" si="504"/>
        <v>0</v>
      </c>
      <c r="V1535" s="45">
        <f t="shared" si="505"/>
        <v>0</v>
      </c>
      <c r="W1535" s="45">
        <f t="shared" si="506"/>
        <v>0</v>
      </c>
      <c r="X1535" s="45">
        <f t="shared" si="507"/>
        <v>0</v>
      </c>
      <c r="Y1535" s="45">
        <f t="shared" si="508"/>
        <v>0</v>
      </c>
      <c r="Z1535" s="45">
        <f t="shared" si="509"/>
        <v>0</v>
      </c>
      <c r="AA1535" s="45">
        <f t="shared" si="510"/>
        <v>0</v>
      </c>
      <c r="AB1535" s="45">
        <f t="shared" si="511"/>
        <v>0</v>
      </c>
      <c r="AC1535" s="45">
        <f t="shared" si="512"/>
        <v>0</v>
      </c>
      <c r="AD1535" s="45">
        <f t="shared" si="513"/>
        <v>0</v>
      </c>
      <c r="AE1535" s="45">
        <f t="shared" si="514"/>
        <v>0</v>
      </c>
      <c r="AF1535" s="45">
        <f t="shared" si="515"/>
        <v>0</v>
      </c>
      <c r="AG1535" s="45">
        <f t="shared" si="516"/>
        <v>0</v>
      </c>
      <c r="AH1535" s="45">
        <f t="shared" si="517"/>
        <v>0</v>
      </c>
      <c r="AI1535" s="45">
        <f t="shared" si="518"/>
        <v>0</v>
      </c>
      <c r="AJ1535" s="45">
        <f t="shared" si="519"/>
        <v>0</v>
      </c>
      <c r="AK1535" s="45">
        <f t="shared" si="520"/>
        <v>0</v>
      </c>
      <c r="AL1535" s="45">
        <f t="shared" si="521"/>
        <v>0</v>
      </c>
      <c r="AM1535" s="45">
        <f t="shared" si="522"/>
        <v>0</v>
      </c>
      <c r="AN1535" s="45"/>
      <c r="AO1535" s="45"/>
      <c r="AP1535" s="45"/>
      <c r="AQ1535" s="45"/>
      <c r="AR1535" s="45"/>
      <c r="AS1535" s="45"/>
      <c r="AT1535" s="45"/>
      <c r="AU1535" s="45"/>
      <c r="AV1535" s="45"/>
      <c r="AW1535" s="45"/>
      <c r="AX1535" s="45"/>
      <c r="AY1535" s="45"/>
      <c r="AZ1535" s="45"/>
      <c r="BA1535" s="45"/>
      <c r="BB1535" s="45"/>
      <c r="BC1535" s="45"/>
      <c r="BD1535" s="45"/>
      <c r="BE1535" s="45"/>
      <c r="BF1535" s="45"/>
      <c r="BG1535" s="45"/>
      <c r="BH1535" s="45"/>
      <c r="BI1535" s="45"/>
      <c r="BJ1535" s="45"/>
      <c r="BK1535" s="45"/>
    </row>
    <row r="1536" spans="1:63">
      <c r="A1536" s="43"/>
      <c r="B1536" s="43"/>
      <c r="C1536" s="101"/>
      <c r="D1536" s="101"/>
      <c r="E1536" s="101"/>
      <c r="F1536" s="102"/>
      <c r="G1536" s="103"/>
      <c r="H1536" s="102"/>
      <c r="I1536" s="102"/>
      <c r="J1536" s="102"/>
      <c r="K1536" s="102"/>
      <c r="L1536" s="102" t="e">
        <f>IF(J1536="WAT",IF(I1536="PS","Pumped Storage","Hydro"),VLOOKUP(J1536,Instructions!$E$3:$F$42,2,FALSE))</f>
        <v>#N/A</v>
      </c>
      <c r="M1536" s="104"/>
      <c r="N1536" s="104"/>
      <c r="O1536" s="105"/>
      <c r="P1536" s="45"/>
      <c r="Q1536" s="45"/>
      <c r="R1536" s="45">
        <f t="shared" si="503"/>
        <v>0</v>
      </c>
      <c r="S1536" s="45">
        <f t="shared" si="525"/>
        <v>0</v>
      </c>
      <c r="T1536" s="45">
        <f t="shared" si="525"/>
        <v>0</v>
      </c>
      <c r="U1536" s="45">
        <f t="shared" si="504"/>
        <v>0</v>
      </c>
      <c r="V1536" s="45">
        <f t="shared" si="505"/>
        <v>0</v>
      </c>
      <c r="W1536" s="45">
        <f t="shared" si="506"/>
        <v>0</v>
      </c>
      <c r="X1536" s="45">
        <f t="shared" si="507"/>
        <v>0</v>
      </c>
      <c r="Y1536" s="45">
        <f t="shared" si="508"/>
        <v>0</v>
      </c>
      <c r="Z1536" s="45">
        <f t="shared" si="509"/>
        <v>0</v>
      </c>
      <c r="AA1536" s="45">
        <f t="shared" si="510"/>
        <v>0</v>
      </c>
      <c r="AB1536" s="45">
        <f t="shared" si="511"/>
        <v>0</v>
      </c>
      <c r="AC1536" s="45">
        <f t="shared" si="512"/>
        <v>0</v>
      </c>
      <c r="AD1536" s="45">
        <f t="shared" si="513"/>
        <v>0</v>
      </c>
      <c r="AE1536" s="45">
        <f t="shared" si="514"/>
        <v>0</v>
      </c>
      <c r="AF1536" s="45">
        <f t="shared" si="515"/>
        <v>0</v>
      </c>
      <c r="AG1536" s="45">
        <f t="shared" si="516"/>
        <v>0</v>
      </c>
      <c r="AH1536" s="45">
        <f t="shared" si="517"/>
        <v>0</v>
      </c>
      <c r="AI1536" s="45">
        <f t="shared" si="518"/>
        <v>0</v>
      </c>
      <c r="AJ1536" s="45">
        <f t="shared" si="519"/>
        <v>0</v>
      </c>
      <c r="AK1536" s="45">
        <f t="shared" si="520"/>
        <v>0</v>
      </c>
      <c r="AL1536" s="45">
        <f t="shared" si="521"/>
        <v>0</v>
      </c>
      <c r="AM1536" s="45">
        <f t="shared" si="522"/>
        <v>0</v>
      </c>
      <c r="AN1536" s="45"/>
      <c r="AO1536" s="45"/>
      <c r="AP1536" s="45"/>
      <c r="AQ1536" s="45"/>
      <c r="AR1536" s="45"/>
      <c r="AS1536" s="45"/>
      <c r="AT1536" s="45"/>
      <c r="AU1536" s="45"/>
      <c r="AV1536" s="45"/>
      <c r="AW1536" s="45"/>
      <c r="AX1536" s="45"/>
      <c r="AY1536" s="45"/>
      <c r="AZ1536" s="45"/>
      <c r="BA1536" s="45"/>
      <c r="BB1536" s="45"/>
      <c r="BC1536" s="45"/>
      <c r="BD1536" s="45"/>
      <c r="BE1536" s="45"/>
      <c r="BF1536" s="45"/>
      <c r="BG1536" s="45"/>
      <c r="BH1536" s="45"/>
      <c r="BI1536" s="45"/>
      <c r="BJ1536" s="45"/>
      <c r="BK1536" s="45"/>
    </row>
    <row r="1537" spans="1:63">
      <c r="A1537" s="43"/>
      <c r="B1537" s="43"/>
      <c r="C1537" s="101"/>
      <c r="D1537" s="101"/>
      <c r="E1537" s="101"/>
      <c r="F1537" s="102"/>
      <c r="G1537" s="103"/>
      <c r="H1537" s="102"/>
      <c r="I1537" s="102"/>
      <c r="J1537" s="102"/>
      <c r="K1537" s="102"/>
      <c r="L1537" s="102" t="e">
        <f>IF(J1537="WAT",IF(I1537="PS","Pumped Storage","Hydro"),VLOOKUP(J1537,Instructions!$E$3:$F$42,2,FALSE))</f>
        <v>#N/A</v>
      </c>
      <c r="M1537" s="104"/>
      <c r="N1537" s="104"/>
      <c r="O1537" s="105"/>
      <c r="P1537" s="45"/>
      <c r="Q1537" s="45"/>
      <c r="R1537" s="45">
        <f t="shared" si="503"/>
        <v>0</v>
      </c>
      <c r="S1537" s="45">
        <f t="shared" si="525"/>
        <v>0</v>
      </c>
      <c r="T1537" s="45">
        <f t="shared" si="525"/>
        <v>0</v>
      </c>
      <c r="U1537" s="45">
        <f t="shared" si="504"/>
        <v>0</v>
      </c>
      <c r="V1537" s="45">
        <f t="shared" si="505"/>
        <v>0</v>
      </c>
      <c r="W1537" s="45">
        <f t="shared" si="506"/>
        <v>0</v>
      </c>
      <c r="X1537" s="45">
        <f t="shared" si="507"/>
        <v>0</v>
      </c>
      <c r="Y1537" s="45">
        <f t="shared" si="508"/>
        <v>0</v>
      </c>
      <c r="Z1537" s="45">
        <f t="shared" si="509"/>
        <v>0</v>
      </c>
      <c r="AA1537" s="45">
        <f t="shared" si="510"/>
        <v>0</v>
      </c>
      <c r="AB1537" s="45">
        <f t="shared" si="511"/>
        <v>0</v>
      </c>
      <c r="AC1537" s="45">
        <f t="shared" si="512"/>
        <v>0</v>
      </c>
      <c r="AD1537" s="45">
        <f t="shared" si="513"/>
        <v>0</v>
      </c>
      <c r="AE1537" s="45">
        <f t="shared" si="514"/>
        <v>0</v>
      </c>
      <c r="AF1537" s="45">
        <f t="shared" si="515"/>
        <v>0</v>
      </c>
      <c r="AG1537" s="45">
        <f t="shared" si="516"/>
        <v>0</v>
      </c>
      <c r="AH1537" s="45">
        <f t="shared" si="517"/>
        <v>0</v>
      </c>
      <c r="AI1537" s="45">
        <f t="shared" si="518"/>
        <v>0</v>
      </c>
      <c r="AJ1537" s="45">
        <f t="shared" si="519"/>
        <v>0</v>
      </c>
      <c r="AK1537" s="45">
        <f t="shared" si="520"/>
        <v>0</v>
      </c>
      <c r="AL1537" s="45">
        <f t="shared" si="521"/>
        <v>0</v>
      </c>
      <c r="AM1537" s="45">
        <f t="shared" si="522"/>
        <v>0</v>
      </c>
      <c r="AN1537" s="45"/>
      <c r="AO1537" s="45"/>
      <c r="AP1537" s="45"/>
      <c r="AQ1537" s="45"/>
      <c r="AR1537" s="45"/>
      <c r="AS1537" s="45"/>
      <c r="AT1537" s="45"/>
      <c r="AU1537" s="45"/>
      <c r="AV1537" s="45"/>
      <c r="AW1537" s="45"/>
      <c r="AX1537" s="45"/>
      <c r="AY1537" s="45"/>
      <c r="AZ1537" s="45"/>
      <c r="BA1537" s="45"/>
      <c r="BB1537" s="45"/>
      <c r="BC1537" s="45"/>
      <c r="BD1537" s="45"/>
      <c r="BE1537" s="45"/>
      <c r="BF1537" s="45"/>
      <c r="BG1537" s="45"/>
      <c r="BH1537" s="45"/>
      <c r="BI1537" s="45"/>
      <c r="BJ1537" s="45"/>
      <c r="BK1537" s="45"/>
    </row>
    <row r="1538" spans="1:63">
      <c r="A1538" s="43"/>
      <c r="B1538" s="43"/>
      <c r="C1538" s="101"/>
      <c r="D1538" s="101"/>
      <c r="E1538" s="101"/>
      <c r="F1538" s="102"/>
      <c r="G1538" s="103"/>
      <c r="H1538" s="102"/>
      <c r="I1538" s="102"/>
      <c r="J1538" s="102"/>
      <c r="K1538" s="102"/>
      <c r="L1538" s="102" t="e">
        <f>IF(J1538="WAT",IF(I1538="PS","Pumped Storage","Hydro"),VLOOKUP(J1538,Instructions!$E$3:$F$42,2,FALSE))</f>
        <v>#N/A</v>
      </c>
      <c r="M1538" s="104"/>
      <c r="N1538" s="104"/>
      <c r="O1538" s="105"/>
      <c r="P1538" s="45"/>
      <c r="Q1538" s="45"/>
      <c r="R1538" s="45">
        <f t="shared" si="503"/>
        <v>0</v>
      </c>
      <c r="S1538" s="45">
        <f t="shared" si="525"/>
        <v>0</v>
      </c>
      <c r="T1538" s="45">
        <f t="shared" si="525"/>
        <v>0</v>
      </c>
      <c r="U1538" s="45">
        <f t="shared" si="504"/>
        <v>0</v>
      </c>
      <c r="V1538" s="45">
        <f t="shared" si="505"/>
        <v>0</v>
      </c>
      <c r="W1538" s="45">
        <f t="shared" si="506"/>
        <v>0</v>
      </c>
      <c r="X1538" s="45">
        <f t="shared" si="507"/>
        <v>0</v>
      </c>
      <c r="Y1538" s="45">
        <f t="shared" si="508"/>
        <v>0</v>
      </c>
      <c r="Z1538" s="45">
        <f t="shared" si="509"/>
        <v>0</v>
      </c>
      <c r="AA1538" s="45">
        <f t="shared" si="510"/>
        <v>0</v>
      </c>
      <c r="AB1538" s="45">
        <f t="shared" si="511"/>
        <v>0</v>
      </c>
      <c r="AC1538" s="45">
        <f t="shared" si="512"/>
        <v>0</v>
      </c>
      <c r="AD1538" s="45">
        <f t="shared" si="513"/>
        <v>0</v>
      </c>
      <c r="AE1538" s="45">
        <f t="shared" si="514"/>
        <v>0</v>
      </c>
      <c r="AF1538" s="45">
        <f t="shared" si="515"/>
        <v>0</v>
      </c>
      <c r="AG1538" s="45">
        <f t="shared" si="516"/>
        <v>0</v>
      </c>
      <c r="AH1538" s="45">
        <f t="shared" si="517"/>
        <v>0</v>
      </c>
      <c r="AI1538" s="45">
        <f t="shared" si="518"/>
        <v>0</v>
      </c>
      <c r="AJ1538" s="45">
        <f t="shared" si="519"/>
        <v>0</v>
      </c>
      <c r="AK1538" s="45">
        <f t="shared" si="520"/>
        <v>0</v>
      </c>
      <c r="AL1538" s="45">
        <f t="shared" si="521"/>
        <v>0</v>
      </c>
      <c r="AM1538" s="45">
        <f t="shared" si="522"/>
        <v>0</v>
      </c>
      <c r="AN1538" s="45"/>
      <c r="AO1538" s="45"/>
      <c r="AP1538" s="45"/>
      <c r="AQ1538" s="45"/>
      <c r="AR1538" s="45"/>
      <c r="AS1538" s="45"/>
      <c r="AT1538" s="45"/>
      <c r="AU1538" s="45"/>
      <c r="AV1538" s="45"/>
      <c r="AW1538" s="45"/>
      <c r="AX1538" s="45"/>
      <c r="AY1538" s="45"/>
      <c r="AZ1538" s="45"/>
      <c r="BA1538" s="45"/>
      <c r="BB1538" s="45"/>
      <c r="BC1538" s="45"/>
      <c r="BD1538" s="45"/>
      <c r="BE1538" s="45"/>
      <c r="BF1538" s="45"/>
      <c r="BG1538" s="45"/>
      <c r="BH1538" s="45"/>
      <c r="BI1538" s="45"/>
      <c r="BJ1538" s="45"/>
      <c r="BK1538" s="45"/>
    </row>
    <row r="1539" spans="1:63">
      <c r="A1539" s="43"/>
      <c r="B1539" s="43"/>
      <c r="C1539" s="101"/>
      <c r="D1539" s="101"/>
      <c r="E1539" s="101"/>
      <c r="F1539" s="102"/>
      <c r="G1539" s="103"/>
      <c r="H1539" s="102"/>
      <c r="I1539" s="102"/>
      <c r="J1539" s="102"/>
      <c r="K1539" s="102"/>
      <c r="L1539" s="102" t="e">
        <f>IF(J1539="WAT",IF(I1539="PS","Pumped Storage","Hydro"),VLOOKUP(J1539,Instructions!$E$3:$F$42,2,FALSE))</f>
        <v>#N/A</v>
      </c>
      <c r="M1539" s="104"/>
      <c r="N1539" s="104"/>
      <c r="O1539" s="105"/>
      <c r="P1539" s="45"/>
      <c r="Q1539" s="45"/>
      <c r="R1539" s="45">
        <f t="shared" si="503"/>
        <v>0</v>
      </c>
      <c r="S1539" s="45">
        <f t="shared" si="525"/>
        <v>0</v>
      </c>
      <c r="T1539" s="45">
        <f t="shared" si="525"/>
        <v>0</v>
      </c>
      <c r="U1539" s="45">
        <f t="shared" si="504"/>
        <v>0</v>
      </c>
      <c r="V1539" s="45">
        <f t="shared" si="505"/>
        <v>0</v>
      </c>
      <c r="W1539" s="45">
        <f t="shared" si="506"/>
        <v>0</v>
      </c>
      <c r="X1539" s="45">
        <f t="shared" si="507"/>
        <v>0</v>
      </c>
      <c r="Y1539" s="45">
        <f t="shared" si="508"/>
        <v>0</v>
      </c>
      <c r="Z1539" s="45">
        <f t="shared" si="509"/>
        <v>0</v>
      </c>
      <c r="AA1539" s="45">
        <f t="shared" si="510"/>
        <v>0</v>
      </c>
      <c r="AB1539" s="45">
        <f t="shared" si="511"/>
        <v>0</v>
      </c>
      <c r="AC1539" s="45">
        <f t="shared" si="512"/>
        <v>0</v>
      </c>
      <c r="AD1539" s="45">
        <f t="shared" si="513"/>
        <v>0</v>
      </c>
      <c r="AE1539" s="45">
        <f t="shared" si="514"/>
        <v>0</v>
      </c>
      <c r="AF1539" s="45">
        <f t="shared" si="515"/>
        <v>0</v>
      </c>
      <c r="AG1539" s="45">
        <f t="shared" si="516"/>
        <v>0</v>
      </c>
      <c r="AH1539" s="45">
        <f t="shared" si="517"/>
        <v>0</v>
      </c>
      <c r="AI1539" s="45">
        <f t="shared" si="518"/>
        <v>0</v>
      </c>
      <c r="AJ1539" s="45">
        <f t="shared" si="519"/>
        <v>0</v>
      </c>
      <c r="AK1539" s="45">
        <f t="shared" si="520"/>
        <v>0</v>
      </c>
      <c r="AL1539" s="45">
        <f t="shared" si="521"/>
        <v>0</v>
      </c>
      <c r="AM1539" s="45">
        <f t="shared" si="522"/>
        <v>0</v>
      </c>
      <c r="AN1539" s="45"/>
      <c r="AO1539" s="45"/>
      <c r="AP1539" s="45"/>
      <c r="AQ1539" s="45"/>
      <c r="AR1539" s="45"/>
      <c r="AS1539" s="45"/>
      <c r="AT1539" s="45"/>
      <c r="AU1539" s="45"/>
      <c r="AV1539" s="45"/>
      <c r="AW1539" s="45"/>
      <c r="AX1539" s="45"/>
      <c r="AY1539" s="45"/>
      <c r="AZ1539" s="45"/>
      <c r="BA1539" s="45"/>
      <c r="BB1539" s="45"/>
      <c r="BC1539" s="45"/>
      <c r="BD1539" s="45"/>
      <c r="BE1539" s="45"/>
      <c r="BF1539" s="45"/>
      <c r="BG1539" s="45"/>
      <c r="BH1539" s="45"/>
      <c r="BI1539" s="45"/>
      <c r="BJ1539" s="45"/>
      <c r="BK1539" s="45"/>
    </row>
    <row r="1540" spans="1:63">
      <c r="A1540" s="43"/>
      <c r="B1540" s="43"/>
      <c r="C1540" s="101"/>
      <c r="D1540" s="101"/>
      <c r="E1540" s="101"/>
      <c r="F1540" s="102"/>
      <c r="G1540" s="103"/>
      <c r="H1540" s="102"/>
      <c r="I1540" s="102"/>
      <c r="J1540" s="102"/>
      <c r="K1540" s="102"/>
      <c r="L1540" s="102" t="e">
        <f>IF(J1540="WAT",IF(I1540="PS","Pumped Storage","Hydro"),VLOOKUP(J1540,Instructions!$E$3:$F$42,2,FALSE))</f>
        <v>#N/A</v>
      </c>
      <c r="M1540" s="104"/>
      <c r="N1540" s="104"/>
      <c r="O1540" s="105"/>
      <c r="P1540" s="45"/>
      <c r="Q1540" s="45"/>
      <c r="R1540" s="45">
        <f t="shared" ref="R1540:R1603" si="526">P1540</f>
        <v>0</v>
      </c>
      <c r="S1540" s="45">
        <f t="shared" si="525"/>
        <v>0</v>
      </c>
      <c r="T1540" s="45">
        <f t="shared" si="525"/>
        <v>0</v>
      </c>
      <c r="U1540" s="45">
        <f t="shared" ref="U1540:U1603" si="527">T1540</f>
        <v>0</v>
      </c>
      <c r="V1540" s="45">
        <f t="shared" ref="V1540:V1603" si="528">U1540</f>
        <v>0</v>
      </c>
      <c r="W1540" s="45">
        <f t="shared" ref="W1540:W1603" si="529">V1540</f>
        <v>0</v>
      </c>
      <c r="X1540" s="45">
        <f t="shared" ref="X1540:X1603" si="530">W1540</f>
        <v>0</v>
      </c>
      <c r="Y1540" s="45">
        <f t="shared" ref="Y1540:Y1603" si="531">X1540</f>
        <v>0</v>
      </c>
      <c r="Z1540" s="45">
        <f t="shared" ref="Z1540:Z1603" si="532">Y1540</f>
        <v>0</v>
      </c>
      <c r="AA1540" s="45">
        <f t="shared" ref="AA1540:AA1603" si="533">Z1540</f>
        <v>0</v>
      </c>
      <c r="AB1540" s="45">
        <f t="shared" ref="AB1540:AB1603" si="534">AA1540</f>
        <v>0</v>
      </c>
      <c r="AC1540" s="45">
        <f t="shared" ref="AC1540:AC1603" si="535">Q1540</f>
        <v>0</v>
      </c>
      <c r="AD1540" s="45">
        <f t="shared" ref="AD1540:AD1603" si="536">AC1540</f>
        <v>0</v>
      </c>
      <c r="AE1540" s="45">
        <f t="shared" ref="AE1540:AE1603" si="537">AD1540</f>
        <v>0</v>
      </c>
      <c r="AF1540" s="45">
        <f t="shared" ref="AF1540:AF1603" si="538">AE1540</f>
        <v>0</v>
      </c>
      <c r="AG1540" s="45">
        <f t="shared" ref="AG1540:AG1603" si="539">AF1540</f>
        <v>0</v>
      </c>
      <c r="AH1540" s="45">
        <f t="shared" ref="AH1540:AH1603" si="540">AG1540</f>
        <v>0</v>
      </c>
      <c r="AI1540" s="45">
        <f t="shared" ref="AI1540:AI1603" si="541">AH1540</f>
        <v>0</v>
      </c>
      <c r="AJ1540" s="45">
        <f t="shared" ref="AJ1540:AJ1603" si="542">AI1540</f>
        <v>0</v>
      </c>
      <c r="AK1540" s="45">
        <f t="shared" ref="AK1540:AK1603" si="543">AJ1540</f>
        <v>0</v>
      </c>
      <c r="AL1540" s="45">
        <f t="shared" ref="AL1540:AL1603" si="544">AK1540</f>
        <v>0</v>
      </c>
      <c r="AM1540" s="45">
        <f t="shared" ref="AM1540:AM1603" si="545">AL1540</f>
        <v>0</v>
      </c>
      <c r="AN1540" s="45"/>
      <c r="AO1540" s="45"/>
      <c r="AP1540" s="45"/>
      <c r="AQ1540" s="45"/>
      <c r="AR1540" s="45"/>
      <c r="AS1540" s="45"/>
      <c r="AT1540" s="45"/>
      <c r="AU1540" s="45"/>
      <c r="AV1540" s="45"/>
      <c r="AW1540" s="45"/>
      <c r="AX1540" s="45"/>
      <c r="AY1540" s="45"/>
      <c r="AZ1540" s="45"/>
      <c r="BA1540" s="45"/>
      <c r="BB1540" s="45"/>
      <c r="BC1540" s="45"/>
      <c r="BD1540" s="45"/>
      <c r="BE1540" s="45"/>
      <c r="BF1540" s="45"/>
      <c r="BG1540" s="45"/>
      <c r="BH1540" s="45"/>
      <c r="BI1540" s="45"/>
      <c r="BJ1540" s="45"/>
      <c r="BK1540" s="45"/>
    </row>
    <row r="1541" spans="1:63">
      <c r="A1541" s="43"/>
      <c r="B1541" s="43"/>
      <c r="C1541" s="101"/>
      <c r="D1541" s="101"/>
      <c r="E1541" s="101"/>
      <c r="F1541" s="102"/>
      <c r="G1541" s="103"/>
      <c r="H1541" s="102"/>
      <c r="I1541" s="102"/>
      <c r="J1541" s="102"/>
      <c r="K1541" s="102"/>
      <c r="L1541" s="102" t="e">
        <f>IF(J1541="WAT",IF(I1541="PS","Pumped Storage","Hydro"),VLOOKUP(J1541,Instructions!$E$3:$F$42,2,FALSE))</f>
        <v>#N/A</v>
      </c>
      <c r="M1541" s="104"/>
      <c r="N1541" s="104"/>
      <c r="O1541" s="105"/>
      <c r="P1541" s="45"/>
      <c r="Q1541" s="45"/>
      <c r="R1541" s="45">
        <f t="shared" si="526"/>
        <v>0</v>
      </c>
      <c r="S1541" s="45">
        <f t="shared" si="525"/>
        <v>0</v>
      </c>
      <c r="T1541" s="45">
        <f t="shared" si="525"/>
        <v>0</v>
      </c>
      <c r="U1541" s="45">
        <f t="shared" si="527"/>
        <v>0</v>
      </c>
      <c r="V1541" s="45">
        <f t="shared" si="528"/>
        <v>0</v>
      </c>
      <c r="W1541" s="45">
        <f t="shared" si="529"/>
        <v>0</v>
      </c>
      <c r="X1541" s="45">
        <f t="shared" si="530"/>
        <v>0</v>
      </c>
      <c r="Y1541" s="45">
        <f t="shared" si="531"/>
        <v>0</v>
      </c>
      <c r="Z1541" s="45">
        <f t="shared" si="532"/>
        <v>0</v>
      </c>
      <c r="AA1541" s="45">
        <f t="shared" si="533"/>
        <v>0</v>
      </c>
      <c r="AB1541" s="45">
        <f t="shared" si="534"/>
        <v>0</v>
      </c>
      <c r="AC1541" s="45">
        <f t="shared" si="535"/>
        <v>0</v>
      </c>
      <c r="AD1541" s="45">
        <f t="shared" si="536"/>
        <v>0</v>
      </c>
      <c r="AE1541" s="45">
        <f t="shared" si="537"/>
        <v>0</v>
      </c>
      <c r="AF1541" s="45">
        <f t="shared" si="538"/>
        <v>0</v>
      </c>
      <c r="AG1541" s="45">
        <f t="shared" si="539"/>
        <v>0</v>
      </c>
      <c r="AH1541" s="45">
        <f t="shared" si="540"/>
        <v>0</v>
      </c>
      <c r="AI1541" s="45">
        <f t="shared" si="541"/>
        <v>0</v>
      </c>
      <c r="AJ1541" s="45">
        <f t="shared" si="542"/>
        <v>0</v>
      </c>
      <c r="AK1541" s="45">
        <f t="shared" si="543"/>
        <v>0</v>
      </c>
      <c r="AL1541" s="45">
        <f t="shared" si="544"/>
        <v>0</v>
      </c>
      <c r="AM1541" s="45">
        <f t="shared" si="545"/>
        <v>0</v>
      </c>
      <c r="AN1541" s="45"/>
      <c r="AO1541" s="45"/>
      <c r="AP1541" s="45"/>
      <c r="AQ1541" s="45"/>
      <c r="AR1541" s="45"/>
      <c r="AS1541" s="45"/>
      <c r="AT1541" s="45"/>
      <c r="AU1541" s="45"/>
      <c r="AV1541" s="45"/>
      <c r="AW1541" s="45"/>
      <c r="AX1541" s="45"/>
      <c r="AY1541" s="45"/>
      <c r="AZ1541" s="45"/>
      <c r="BA1541" s="45"/>
      <c r="BB1541" s="45"/>
      <c r="BC1541" s="45"/>
      <c r="BD1541" s="45"/>
      <c r="BE1541" s="45"/>
      <c r="BF1541" s="45"/>
      <c r="BG1541" s="45"/>
      <c r="BH1541" s="45"/>
      <c r="BI1541" s="45"/>
      <c r="BJ1541" s="45"/>
      <c r="BK1541" s="45"/>
    </row>
    <row r="1542" spans="1:63">
      <c r="A1542" s="43"/>
      <c r="B1542" s="43"/>
      <c r="C1542" s="101"/>
      <c r="D1542" s="101"/>
      <c r="E1542" s="101"/>
      <c r="F1542" s="102"/>
      <c r="G1542" s="103"/>
      <c r="H1542" s="102"/>
      <c r="I1542" s="102"/>
      <c r="J1542" s="102"/>
      <c r="K1542" s="102"/>
      <c r="L1542" s="102" t="e">
        <f>IF(J1542="WAT",IF(I1542="PS","Pumped Storage","Hydro"),VLOOKUP(J1542,Instructions!$E$3:$F$42,2,FALSE))</f>
        <v>#N/A</v>
      </c>
      <c r="M1542" s="104"/>
      <c r="N1542" s="104"/>
      <c r="O1542" s="105"/>
      <c r="P1542" s="45"/>
      <c r="Q1542" s="45"/>
      <c r="R1542" s="45">
        <f t="shared" si="526"/>
        <v>0</v>
      </c>
      <c r="S1542" s="45">
        <f t="shared" si="525"/>
        <v>0</v>
      </c>
      <c r="T1542" s="45">
        <f t="shared" si="525"/>
        <v>0</v>
      </c>
      <c r="U1542" s="45">
        <f t="shared" si="527"/>
        <v>0</v>
      </c>
      <c r="V1542" s="45">
        <f t="shared" si="528"/>
        <v>0</v>
      </c>
      <c r="W1542" s="45">
        <f t="shared" si="529"/>
        <v>0</v>
      </c>
      <c r="X1542" s="45">
        <f t="shared" si="530"/>
        <v>0</v>
      </c>
      <c r="Y1542" s="45">
        <f t="shared" si="531"/>
        <v>0</v>
      </c>
      <c r="Z1542" s="45">
        <f t="shared" si="532"/>
        <v>0</v>
      </c>
      <c r="AA1542" s="45">
        <f t="shared" si="533"/>
        <v>0</v>
      </c>
      <c r="AB1542" s="45">
        <f t="shared" si="534"/>
        <v>0</v>
      </c>
      <c r="AC1542" s="45">
        <f t="shared" si="535"/>
        <v>0</v>
      </c>
      <c r="AD1542" s="45">
        <f t="shared" si="536"/>
        <v>0</v>
      </c>
      <c r="AE1542" s="45">
        <f t="shared" si="537"/>
        <v>0</v>
      </c>
      <c r="AF1542" s="45">
        <f t="shared" si="538"/>
        <v>0</v>
      </c>
      <c r="AG1542" s="45">
        <f t="shared" si="539"/>
        <v>0</v>
      </c>
      <c r="AH1542" s="45">
        <f t="shared" si="540"/>
        <v>0</v>
      </c>
      <c r="AI1542" s="45">
        <f t="shared" si="541"/>
        <v>0</v>
      </c>
      <c r="AJ1542" s="45">
        <f t="shared" si="542"/>
        <v>0</v>
      </c>
      <c r="AK1542" s="45">
        <f t="shared" si="543"/>
        <v>0</v>
      </c>
      <c r="AL1542" s="45">
        <f t="shared" si="544"/>
        <v>0</v>
      </c>
      <c r="AM1542" s="45">
        <f t="shared" si="545"/>
        <v>0</v>
      </c>
      <c r="AN1542" s="45"/>
      <c r="AO1542" s="45"/>
      <c r="AP1542" s="45"/>
      <c r="AQ1542" s="45"/>
      <c r="AR1542" s="45"/>
      <c r="AS1542" s="45"/>
      <c r="AT1542" s="45"/>
      <c r="AU1542" s="45"/>
      <c r="AV1542" s="45"/>
      <c r="AW1542" s="45"/>
      <c r="AX1542" s="45"/>
      <c r="AY1542" s="45"/>
      <c r="AZ1542" s="45"/>
      <c r="BA1542" s="45"/>
      <c r="BB1542" s="45"/>
      <c r="BC1542" s="45"/>
      <c r="BD1542" s="45"/>
      <c r="BE1542" s="45"/>
      <c r="BF1542" s="45"/>
      <c r="BG1542" s="45"/>
      <c r="BH1542" s="45"/>
      <c r="BI1542" s="45"/>
      <c r="BJ1542" s="45"/>
      <c r="BK1542" s="45"/>
    </row>
    <row r="1543" spans="1:63">
      <c r="A1543" s="43"/>
      <c r="B1543" s="43"/>
      <c r="C1543" s="101"/>
      <c r="D1543" s="101"/>
      <c r="E1543" s="101"/>
      <c r="F1543" s="102"/>
      <c r="G1543" s="103"/>
      <c r="H1543" s="102"/>
      <c r="I1543" s="102"/>
      <c r="J1543" s="102"/>
      <c r="K1543" s="102"/>
      <c r="L1543" s="102" t="e">
        <f>IF(J1543="WAT",IF(I1543="PS","Pumped Storage","Hydro"),VLOOKUP(J1543,Instructions!$E$3:$F$42,2,FALSE))</f>
        <v>#N/A</v>
      </c>
      <c r="M1543" s="104"/>
      <c r="N1543" s="104"/>
      <c r="O1543" s="105"/>
      <c r="P1543" s="45"/>
      <c r="Q1543" s="45"/>
      <c r="R1543" s="45">
        <f t="shared" si="526"/>
        <v>0</v>
      </c>
      <c r="S1543" s="45">
        <f t="shared" ref="S1543:T1562" si="546">R1543</f>
        <v>0</v>
      </c>
      <c r="T1543" s="45">
        <f t="shared" si="546"/>
        <v>0</v>
      </c>
      <c r="U1543" s="45">
        <f t="shared" si="527"/>
        <v>0</v>
      </c>
      <c r="V1543" s="45">
        <f t="shared" si="528"/>
        <v>0</v>
      </c>
      <c r="W1543" s="45">
        <f t="shared" si="529"/>
        <v>0</v>
      </c>
      <c r="X1543" s="45">
        <f t="shared" si="530"/>
        <v>0</v>
      </c>
      <c r="Y1543" s="45">
        <f t="shared" si="531"/>
        <v>0</v>
      </c>
      <c r="Z1543" s="45">
        <f t="shared" si="532"/>
        <v>0</v>
      </c>
      <c r="AA1543" s="45">
        <f t="shared" si="533"/>
        <v>0</v>
      </c>
      <c r="AB1543" s="45">
        <f t="shared" si="534"/>
        <v>0</v>
      </c>
      <c r="AC1543" s="45">
        <f t="shared" si="535"/>
        <v>0</v>
      </c>
      <c r="AD1543" s="45">
        <f t="shared" si="536"/>
        <v>0</v>
      </c>
      <c r="AE1543" s="45">
        <f t="shared" si="537"/>
        <v>0</v>
      </c>
      <c r="AF1543" s="45">
        <f t="shared" si="538"/>
        <v>0</v>
      </c>
      <c r="AG1543" s="45">
        <f t="shared" si="539"/>
        <v>0</v>
      </c>
      <c r="AH1543" s="45">
        <f t="shared" si="540"/>
        <v>0</v>
      </c>
      <c r="AI1543" s="45">
        <f t="shared" si="541"/>
        <v>0</v>
      </c>
      <c r="AJ1543" s="45">
        <f t="shared" si="542"/>
        <v>0</v>
      </c>
      <c r="AK1543" s="45">
        <f t="shared" si="543"/>
        <v>0</v>
      </c>
      <c r="AL1543" s="45">
        <f t="shared" si="544"/>
        <v>0</v>
      </c>
      <c r="AM1543" s="45">
        <f t="shared" si="545"/>
        <v>0</v>
      </c>
      <c r="AN1543" s="45"/>
      <c r="AO1543" s="45"/>
      <c r="AP1543" s="45"/>
      <c r="AQ1543" s="45"/>
      <c r="AR1543" s="45"/>
      <c r="AS1543" s="45"/>
      <c r="AT1543" s="45"/>
      <c r="AU1543" s="45"/>
      <c r="AV1543" s="45"/>
      <c r="AW1543" s="45"/>
      <c r="AX1543" s="45"/>
      <c r="AY1543" s="45"/>
      <c r="AZ1543" s="45"/>
      <c r="BA1543" s="45"/>
      <c r="BB1543" s="45"/>
      <c r="BC1543" s="45"/>
      <c r="BD1543" s="45"/>
      <c r="BE1543" s="45"/>
      <c r="BF1543" s="45"/>
      <c r="BG1543" s="45"/>
      <c r="BH1543" s="45"/>
      <c r="BI1543" s="45"/>
      <c r="BJ1543" s="45"/>
      <c r="BK1543" s="45"/>
    </row>
    <row r="1544" spans="1:63">
      <c r="A1544" s="43"/>
      <c r="B1544" s="43"/>
      <c r="C1544" s="101"/>
      <c r="D1544" s="101"/>
      <c r="E1544" s="101"/>
      <c r="F1544" s="102"/>
      <c r="G1544" s="103"/>
      <c r="H1544" s="102"/>
      <c r="I1544" s="102"/>
      <c r="J1544" s="102"/>
      <c r="K1544" s="102"/>
      <c r="L1544" s="102" t="e">
        <f>IF(J1544="WAT",IF(I1544="PS","Pumped Storage","Hydro"),VLOOKUP(J1544,Instructions!$E$3:$F$42,2,FALSE))</f>
        <v>#N/A</v>
      </c>
      <c r="M1544" s="104"/>
      <c r="N1544" s="104"/>
      <c r="O1544" s="105"/>
      <c r="P1544" s="45"/>
      <c r="Q1544" s="45"/>
      <c r="R1544" s="45">
        <f t="shared" si="526"/>
        <v>0</v>
      </c>
      <c r="S1544" s="45">
        <f t="shared" si="546"/>
        <v>0</v>
      </c>
      <c r="T1544" s="45">
        <f t="shared" si="546"/>
        <v>0</v>
      </c>
      <c r="U1544" s="45">
        <f t="shared" si="527"/>
        <v>0</v>
      </c>
      <c r="V1544" s="45">
        <f t="shared" si="528"/>
        <v>0</v>
      </c>
      <c r="W1544" s="45">
        <f t="shared" si="529"/>
        <v>0</v>
      </c>
      <c r="X1544" s="45">
        <f t="shared" si="530"/>
        <v>0</v>
      </c>
      <c r="Y1544" s="45">
        <f t="shared" si="531"/>
        <v>0</v>
      </c>
      <c r="Z1544" s="45">
        <f t="shared" si="532"/>
        <v>0</v>
      </c>
      <c r="AA1544" s="45">
        <f t="shared" si="533"/>
        <v>0</v>
      </c>
      <c r="AB1544" s="45">
        <f t="shared" si="534"/>
        <v>0</v>
      </c>
      <c r="AC1544" s="45">
        <f t="shared" si="535"/>
        <v>0</v>
      </c>
      <c r="AD1544" s="45">
        <f t="shared" si="536"/>
        <v>0</v>
      </c>
      <c r="AE1544" s="45">
        <f t="shared" si="537"/>
        <v>0</v>
      </c>
      <c r="AF1544" s="45">
        <f t="shared" si="538"/>
        <v>0</v>
      </c>
      <c r="AG1544" s="45">
        <f t="shared" si="539"/>
        <v>0</v>
      </c>
      <c r="AH1544" s="45">
        <f t="shared" si="540"/>
        <v>0</v>
      </c>
      <c r="AI1544" s="45">
        <f t="shared" si="541"/>
        <v>0</v>
      </c>
      <c r="AJ1544" s="45">
        <f t="shared" si="542"/>
        <v>0</v>
      </c>
      <c r="AK1544" s="45">
        <f t="shared" si="543"/>
        <v>0</v>
      </c>
      <c r="AL1544" s="45">
        <f t="shared" si="544"/>
        <v>0</v>
      </c>
      <c r="AM1544" s="45">
        <f t="shared" si="545"/>
        <v>0</v>
      </c>
      <c r="AN1544" s="45"/>
      <c r="AO1544" s="45"/>
      <c r="AP1544" s="45"/>
      <c r="AQ1544" s="45"/>
      <c r="AR1544" s="45"/>
      <c r="AS1544" s="45"/>
      <c r="AT1544" s="45"/>
      <c r="AU1544" s="45"/>
      <c r="AV1544" s="45"/>
      <c r="AW1544" s="45"/>
      <c r="AX1544" s="45"/>
      <c r="AY1544" s="45"/>
      <c r="AZ1544" s="45"/>
      <c r="BA1544" s="45"/>
      <c r="BB1544" s="45"/>
      <c r="BC1544" s="45"/>
      <c r="BD1544" s="45"/>
      <c r="BE1544" s="45"/>
      <c r="BF1544" s="45"/>
      <c r="BG1544" s="45"/>
      <c r="BH1544" s="45"/>
      <c r="BI1544" s="45"/>
      <c r="BJ1544" s="45"/>
      <c r="BK1544" s="45"/>
    </row>
    <row r="1545" spans="1:63">
      <c r="A1545" s="43"/>
      <c r="B1545" s="43"/>
      <c r="C1545" s="101"/>
      <c r="D1545" s="101"/>
      <c r="E1545" s="101"/>
      <c r="F1545" s="102"/>
      <c r="G1545" s="103"/>
      <c r="H1545" s="102"/>
      <c r="I1545" s="102"/>
      <c r="J1545" s="102"/>
      <c r="K1545" s="102"/>
      <c r="L1545" s="102" t="e">
        <f>IF(J1545="WAT",IF(I1545="PS","Pumped Storage","Hydro"),VLOOKUP(J1545,Instructions!$E$3:$F$42,2,FALSE))</f>
        <v>#N/A</v>
      </c>
      <c r="M1545" s="104"/>
      <c r="N1545" s="104"/>
      <c r="O1545" s="105"/>
      <c r="P1545" s="45"/>
      <c r="Q1545" s="45"/>
      <c r="R1545" s="45">
        <f t="shared" si="526"/>
        <v>0</v>
      </c>
      <c r="S1545" s="45">
        <f t="shared" si="546"/>
        <v>0</v>
      </c>
      <c r="T1545" s="45">
        <f t="shared" si="546"/>
        <v>0</v>
      </c>
      <c r="U1545" s="45">
        <f t="shared" si="527"/>
        <v>0</v>
      </c>
      <c r="V1545" s="45">
        <f t="shared" si="528"/>
        <v>0</v>
      </c>
      <c r="W1545" s="45">
        <f t="shared" si="529"/>
        <v>0</v>
      </c>
      <c r="X1545" s="45">
        <f t="shared" si="530"/>
        <v>0</v>
      </c>
      <c r="Y1545" s="45">
        <f t="shared" si="531"/>
        <v>0</v>
      </c>
      <c r="Z1545" s="45">
        <f t="shared" si="532"/>
        <v>0</v>
      </c>
      <c r="AA1545" s="45">
        <f t="shared" si="533"/>
        <v>0</v>
      </c>
      <c r="AB1545" s="45">
        <f t="shared" si="534"/>
        <v>0</v>
      </c>
      <c r="AC1545" s="45">
        <f t="shared" si="535"/>
        <v>0</v>
      </c>
      <c r="AD1545" s="45">
        <f t="shared" si="536"/>
        <v>0</v>
      </c>
      <c r="AE1545" s="45">
        <f t="shared" si="537"/>
        <v>0</v>
      </c>
      <c r="AF1545" s="45">
        <f t="shared" si="538"/>
        <v>0</v>
      </c>
      <c r="AG1545" s="45">
        <f t="shared" si="539"/>
        <v>0</v>
      </c>
      <c r="AH1545" s="45">
        <f t="shared" si="540"/>
        <v>0</v>
      </c>
      <c r="AI1545" s="45">
        <f t="shared" si="541"/>
        <v>0</v>
      </c>
      <c r="AJ1545" s="45">
        <f t="shared" si="542"/>
        <v>0</v>
      </c>
      <c r="AK1545" s="45">
        <f t="shared" si="543"/>
        <v>0</v>
      </c>
      <c r="AL1545" s="45">
        <f t="shared" si="544"/>
        <v>0</v>
      </c>
      <c r="AM1545" s="45">
        <f t="shared" si="545"/>
        <v>0</v>
      </c>
      <c r="AN1545" s="45"/>
      <c r="AO1545" s="45"/>
      <c r="AP1545" s="45"/>
      <c r="AQ1545" s="45"/>
      <c r="AR1545" s="45"/>
      <c r="AS1545" s="45"/>
      <c r="AT1545" s="45"/>
      <c r="AU1545" s="45"/>
      <c r="AV1545" s="45"/>
      <c r="AW1545" s="45"/>
      <c r="AX1545" s="45"/>
      <c r="AY1545" s="45"/>
      <c r="AZ1545" s="45"/>
      <c r="BA1545" s="45"/>
      <c r="BB1545" s="45"/>
      <c r="BC1545" s="45"/>
      <c r="BD1545" s="45"/>
      <c r="BE1545" s="45"/>
      <c r="BF1545" s="45"/>
      <c r="BG1545" s="45"/>
      <c r="BH1545" s="45"/>
      <c r="BI1545" s="45"/>
      <c r="BJ1545" s="45"/>
      <c r="BK1545" s="45"/>
    </row>
    <row r="1546" spans="1:63">
      <c r="A1546" s="43"/>
      <c r="B1546" s="43"/>
      <c r="C1546" s="101"/>
      <c r="D1546" s="101"/>
      <c r="E1546" s="101"/>
      <c r="F1546" s="102"/>
      <c r="G1546" s="103"/>
      <c r="H1546" s="102"/>
      <c r="I1546" s="102"/>
      <c r="J1546" s="102"/>
      <c r="K1546" s="102"/>
      <c r="L1546" s="102" t="e">
        <f>IF(J1546="WAT",IF(I1546="PS","Pumped Storage","Hydro"),VLOOKUP(J1546,Instructions!$E$3:$F$42,2,FALSE))</f>
        <v>#N/A</v>
      </c>
      <c r="M1546" s="104"/>
      <c r="N1546" s="104"/>
      <c r="O1546" s="105"/>
      <c r="P1546" s="45"/>
      <c r="Q1546" s="45"/>
      <c r="R1546" s="45">
        <f t="shared" si="526"/>
        <v>0</v>
      </c>
      <c r="S1546" s="45">
        <f t="shared" si="546"/>
        <v>0</v>
      </c>
      <c r="T1546" s="45">
        <f t="shared" si="546"/>
        <v>0</v>
      </c>
      <c r="U1546" s="45">
        <f t="shared" si="527"/>
        <v>0</v>
      </c>
      <c r="V1546" s="45">
        <f t="shared" si="528"/>
        <v>0</v>
      </c>
      <c r="W1546" s="45">
        <f t="shared" si="529"/>
        <v>0</v>
      </c>
      <c r="X1546" s="45">
        <f t="shared" si="530"/>
        <v>0</v>
      </c>
      <c r="Y1546" s="45">
        <f t="shared" si="531"/>
        <v>0</v>
      </c>
      <c r="Z1546" s="45">
        <f t="shared" si="532"/>
        <v>0</v>
      </c>
      <c r="AA1546" s="45">
        <f t="shared" si="533"/>
        <v>0</v>
      </c>
      <c r="AB1546" s="45">
        <f t="shared" si="534"/>
        <v>0</v>
      </c>
      <c r="AC1546" s="45">
        <f t="shared" si="535"/>
        <v>0</v>
      </c>
      <c r="AD1546" s="45">
        <f t="shared" si="536"/>
        <v>0</v>
      </c>
      <c r="AE1546" s="45">
        <f t="shared" si="537"/>
        <v>0</v>
      </c>
      <c r="AF1546" s="45">
        <f t="shared" si="538"/>
        <v>0</v>
      </c>
      <c r="AG1546" s="45">
        <f t="shared" si="539"/>
        <v>0</v>
      </c>
      <c r="AH1546" s="45">
        <f t="shared" si="540"/>
        <v>0</v>
      </c>
      <c r="AI1546" s="45">
        <f t="shared" si="541"/>
        <v>0</v>
      </c>
      <c r="AJ1546" s="45">
        <f t="shared" si="542"/>
        <v>0</v>
      </c>
      <c r="AK1546" s="45">
        <f t="shared" si="543"/>
        <v>0</v>
      </c>
      <c r="AL1546" s="45">
        <f t="shared" si="544"/>
        <v>0</v>
      </c>
      <c r="AM1546" s="45">
        <f t="shared" si="545"/>
        <v>0</v>
      </c>
      <c r="AN1546" s="45"/>
      <c r="AO1546" s="45"/>
      <c r="AP1546" s="45"/>
      <c r="AQ1546" s="45"/>
      <c r="AR1546" s="45"/>
      <c r="AS1546" s="45"/>
      <c r="AT1546" s="45"/>
      <c r="AU1546" s="45"/>
      <c r="AV1546" s="45"/>
      <c r="AW1546" s="45"/>
      <c r="AX1546" s="45"/>
      <c r="AY1546" s="45"/>
      <c r="AZ1546" s="45"/>
      <c r="BA1546" s="45"/>
      <c r="BB1546" s="45"/>
      <c r="BC1546" s="45"/>
      <c r="BD1546" s="45"/>
      <c r="BE1546" s="45"/>
      <c r="BF1546" s="45"/>
      <c r="BG1546" s="45"/>
      <c r="BH1546" s="45"/>
      <c r="BI1546" s="45"/>
      <c r="BJ1546" s="45"/>
      <c r="BK1546" s="45"/>
    </row>
    <row r="1547" spans="1:63">
      <c r="A1547" s="43"/>
      <c r="B1547" s="43"/>
      <c r="C1547" s="101"/>
      <c r="D1547" s="101"/>
      <c r="E1547" s="101"/>
      <c r="F1547" s="102"/>
      <c r="G1547" s="103"/>
      <c r="H1547" s="102"/>
      <c r="I1547" s="102"/>
      <c r="J1547" s="102"/>
      <c r="K1547" s="102"/>
      <c r="L1547" s="102" t="e">
        <f>IF(J1547="WAT",IF(I1547="PS","Pumped Storage","Hydro"),VLOOKUP(J1547,Instructions!$E$3:$F$42,2,FALSE))</f>
        <v>#N/A</v>
      </c>
      <c r="M1547" s="104"/>
      <c r="N1547" s="104"/>
      <c r="O1547" s="105"/>
      <c r="P1547" s="45"/>
      <c r="Q1547" s="45"/>
      <c r="R1547" s="45">
        <f t="shared" si="526"/>
        <v>0</v>
      </c>
      <c r="S1547" s="45">
        <f t="shared" si="546"/>
        <v>0</v>
      </c>
      <c r="T1547" s="45">
        <f t="shared" si="546"/>
        <v>0</v>
      </c>
      <c r="U1547" s="45">
        <f t="shared" si="527"/>
        <v>0</v>
      </c>
      <c r="V1547" s="45">
        <f t="shared" si="528"/>
        <v>0</v>
      </c>
      <c r="W1547" s="45">
        <f t="shared" si="529"/>
        <v>0</v>
      </c>
      <c r="X1547" s="45">
        <f t="shared" si="530"/>
        <v>0</v>
      </c>
      <c r="Y1547" s="45">
        <f t="shared" si="531"/>
        <v>0</v>
      </c>
      <c r="Z1547" s="45">
        <f t="shared" si="532"/>
        <v>0</v>
      </c>
      <c r="AA1547" s="45">
        <f t="shared" si="533"/>
        <v>0</v>
      </c>
      <c r="AB1547" s="45">
        <f t="shared" si="534"/>
        <v>0</v>
      </c>
      <c r="AC1547" s="45">
        <f t="shared" si="535"/>
        <v>0</v>
      </c>
      <c r="AD1547" s="45">
        <f t="shared" si="536"/>
        <v>0</v>
      </c>
      <c r="AE1547" s="45">
        <f t="shared" si="537"/>
        <v>0</v>
      </c>
      <c r="AF1547" s="45">
        <f t="shared" si="538"/>
        <v>0</v>
      </c>
      <c r="AG1547" s="45">
        <f t="shared" si="539"/>
        <v>0</v>
      </c>
      <c r="AH1547" s="45">
        <f t="shared" si="540"/>
        <v>0</v>
      </c>
      <c r="AI1547" s="45">
        <f t="shared" si="541"/>
        <v>0</v>
      </c>
      <c r="AJ1547" s="45">
        <f t="shared" si="542"/>
        <v>0</v>
      </c>
      <c r="AK1547" s="45">
        <f t="shared" si="543"/>
        <v>0</v>
      </c>
      <c r="AL1547" s="45">
        <f t="shared" si="544"/>
        <v>0</v>
      </c>
      <c r="AM1547" s="45">
        <f t="shared" si="545"/>
        <v>0</v>
      </c>
      <c r="AN1547" s="45"/>
      <c r="AO1547" s="45"/>
      <c r="AP1547" s="45"/>
      <c r="AQ1547" s="45"/>
      <c r="AR1547" s="45"/>
      <c r="AS1547" s="45"/>
      <c r="AT1547" s="45"/>
      <c r="AU1547" s="45"/>
      <c r="AV1547" s="45"/>
      <c r="AW1547" s="45"/>
      <c r="AX1547" s="45"/>
      <c r="AY1547" s="45"/>
      <c r="AZ1547" s="45"/>
      <c r="BA1547" s="45"/>
      <c r="BB1547" s="45"/>
      <c r="BC1547" s="45"/>
      <c r="BD1547" s="45"/>
      <c r="BE1547" s="45"/>
      <c r="BF1547" s="45"/>
      <c r="BG1547" s="45"/>
      <c r="BH1547" s="45"/>
      <c r="BI1547" s="45"/>
      <c r="BJ1547" s="45"/>
      <c r="BK1547" s="45"/>
    </row>
    <row r="1548" spans="1:63">
      <c r="A1548" s="43"/>
      <c r="B1548" s="43"/>
      <c r="C1548" s="101"/>
      <c r="D1548" s="101"/>
      <c r="E1548" s="101"/>
      <c r="F1548" s="102"/>
      <c r="G1548" s="103"/>
      <c r="H1548" s="102"/>
      <c r="I1548" s="102"/>
      <c r="J1548" s="102"/>
      <c r="K1548" s="102"/>
      <c r="L1548" s="102" t="e">
        <f>IF(J1548="WAT",IF(I1548="PS","Pumped Storage","Hydro"),VLOOKUP(J1548,Instructions!$E$3:$F$42,2,FALSE))</f>
        <v>#N/A</v>
      </c>
      <c r="M1548" s="104"/>
      <c r="N1548" s="104"/>
      <c r="O1548" s="105"/>
      <c r="P1548" s="45"/>
      <c r="Q1548" s="45"/>
      <c r="R1548" s="45">
        <f t="shared" si="526"/>
        <v>0</v>
      </c>
      <c r="S1548" s="45">
        <f t="shared" si="546"/>
        <v>0</v>
      </c>
      <c r="T1548" s="45">
        <f t="shared" si="546"/>
        <v>0</v>
      </c>
      <c r="U1548" s="45">
        <f t="shared" si="527"/>
        <v>0</v>
      </c>
      <c r="V1548" s="45">
        <f t="shared" si="528"/>
        <v>0</v>
      </c>
      <c r="W1548" s="45">
        <f t="shared" si="529"/>
        <v>0</v>
      </c>
      <c r="X1548" s="45">
        <f t="shared" si="530"/>
        <v>0</v>
      </c>
      <c r="Y1548" s="45">
        <f t="shared" si="531"/>
        <v>0</v>
      </c>
      <c r="Z1548" s="45">
        <f t="shared" si="532"/>
        <v>0</v>
      </c>
      <c r="AA1548" s="45">
        <f t="shared" si="533"/>
        <v>0</v>
      </c>
      <c r="AB1548" s="45">
        <f t="shared" si="534"/>
        <v>0</v>
      </c>
      <c r="AC1548" s="45">
        <f t="shared" si="535"/>
        <v>0</v>
      </c>
      <c r="AD1548" s="45">
        <f t="shared" si="536"/>
        <v>0</v>
      </c>
      <c r="AE1548" s="45">
        <f t="shared" si="537"/>
        <v>0</v>
      </c>
      <c r="AF1548" s="45">
        <f t="shared" si="538"/>
        <v>0</v>
      </c>
      <c r="AG1548" s="45">
        <f t="shared" si="539"/>
        <v>0</v>
      </c>
      <c r="AH1548" s="45">
        <f t="shared" si="540"/>
        <v>0</v>
      </c>
      <c r="AI1548" s="45">
        <f t="shared" si="541"/>
        <v>0</v>
      </c>
      <c r="AJ1548" s="45">
        <f t="shared" si="542"/>
        <v>0</v>
      </c>
      <c r="AK1548" s="45">
        <f t="shared" si="543"/>
        <v>0</v>
      </c>
      <c r="AL1548" s="45">
        <f t="shared" si="544"/>
        <v>0</v>
      </c>
      <c r="AM1548" s="45">
        <f t="shared" si="545"/>
        <v>0</v>
      </c>
      <c r="AN1548" s="45"/>
      <c r="AO1548" s="45"/>
      <c r="AP1548" s="45"/>
      <c r="AQ1548" s="45"/>
      <c r="AR1548" s="45"/>
      <c r="AS1548" s="45"/>
      <c r="AT1548" s="45"/>
      <c r="AU1548" s="45"/>
      <c r="AV1548" s="45"/>
      <c r="AW1548" s="45"/>
      <c r="AX1548" s="45"/>
      <c r="AY1548" s="45"/>
      <c r="AZ1548" s="45"/>
      <c r="BA1548" s="45"/>
      <c r="BB1548" s="45"/>
      <c r="BC1548" s="45"/>
      <c r="BD1548" s="45"/>
      <c r="BE1548" s="45"/>
      <c r="BF1548" s="45"/>
      <c r="BG1548" s="45"/>
      <c r="BH1548" s="45"/>
      <c r="BI1548" s="45"/>
      <c r="BJ1548" s="45"/>
      <c r="BK1548" s="45"/>
    </row>
    <row r="1549" spans="1:63">
      <c r="A1549" s="43"/>
      <c r="B1549" s="43"/>
      <c r="C1549" s="101"/>
      <c r="D1549" s="101"/>
      <c r="E1549" s="101"/>
      <c r="F1549" s="102"/>
      <c r="G1549" s="103"/>
      <c r="H1549" s="102"/>
      <c r="I1549" s="102"/>
      <c r="J1549" s="102"/>
      <c r="K1549" s="102"/>
      <c r="L1549" s="102" t="e">
        <f>IF(J1549="WAT",IF(I1549="PS","Pumped Storage","Hydro"),VLOOKUP(J1549,Instructions!$E$3:$F$42,2,FALSE))</f>
        <v>#N/A</v>
      </c>
      <c r="M1549" s="104"/>
      <c r="N1549" s="104"/>
      <c r="O1549" s="105"/>
      <c r="P1549" s="45"/>
      <c r="Q1549" s="45"/>
      <c r="R1549" s="45">
        <f t="shared" si="526"/>
        <v>0</v>
      </c>
      <c r="S1549" s="45">
        <f t="shared" si="546"/>
        <v>0</v>
      </c>
      <c r="T1549" s="45">
        <f t="shared" si="546"/>
        <v>0</v>
      </c>
      <c r="U1549" s="45">
        <f t="shared" si="527"/>
        <v>0</v>
      </c>
      <c r="V1549" s="45">
        <f t="shared" si="528"/>
        <v>0</v>
      </c>
      <c r="W1549" s="45">
        <f t="shared" si="529"/>
        <v>0</v>
      </c>
      <c r="X1549" s="45">
        <f t="shared" si="530"/>
        <v>0</v>
      </c>
      <c r="Y1549" s="45">
        <f t="shared" si="531"/>
        <v>0</v>
      </c>
      <c r="Z1549" s="45">
        <f t="shared" si="532"/>
        <v>0</v>
      </c>
      <c r="AA1549" s="45">
        <f t="shared" si="533"/>
        <v>0</v>
      </c>
      <c r="AB1549" s="45">
        <f t="shared" si="534"/>
        <v>0</v>
      </c>
      <c r="AC1549" s="45">
        <f t="shared" si="535"/>
        <v>0</v>
      </c>
      <c r="AD1549" s="45">
        <f t="shared" si="536"/>
        <v>0</v>
      </c>
      <c r="AE1549" s="45">
        <f t="shared" si="537"/>
        <v>0</v>
      </c>
      <c r="AF1549" s="45">
        <f t="shared" si="538"/>
        <v>0</v>
      </c>
      <c r="AG1549" s="45">
        <f t="shared" si="539"/>
        <v>0</v>
      </c>
      <c r="AH1549" s="45">
        <f t="shared" si="540"/>
        <v>0</v>
      </c>
      <c r="AI1549" s="45">
        <f t="shared" si="541"/>
        <v>0</v>
      </c>
      <c r="AJ1549" s="45">
        <f t="shared" si="542"/>
        <v>0</v>
      </c>
      <c r="AK1549" s="45">
        <f t="shared" si="543"/>
        <v>0</v>
      </c>
      <c r="AL1549" s="45">
        <f t="shared" si="544"/>
        <v>0</v>
      </c>
      <c r="AM1549" s="45">
        <f t="shared" si="545"/>
        <v>0</v>
      </c>
      <c r="AN1549" s="45"/>
      <c r="AO1549" s="45"/>
      <c r="AP1549" s="45"/>
      <c r="AQ1549" s="45"/>
      <c r="AR1549" s="45"/>
      <c r="AS1549" s="45"/>
      <c r="AT1549" s="45"/>
      <c r="AU1549" s="45"/>
      <c r="AV1549" s="45"/>
      <c r="AW1549" s="45"/>
      <c r="AX1549" s="45"/>
      <c r="AY1549" s="45"/>
      <c r="AZ1549" s="45"/>
      <c r="BA1549" s="45"/>
      <c r="BB1549" s="45"/>
      <c r="BC1549" s="45"/>
      <c r="BD1549" s="45"/>
      <c r="BE1549" s="45"/>
      <c r="BF1549" s="45"/>
      <c r="BG1549" s="45"/>
      <c r="BH1549" s="45"/>
      <c r="BI1549" s="45"/>
      <c r="BJ1549" s="45"/>
      <c r="BK1549" s="45"/>
    </row>
    <row r="1550" spans="1:63">
      <c r="A1550" s="43"/>
      <c r="B1550" s="43"/>
      <c r="C1550" s="101"/>
      <c r="D1550" s="101"/>
      <c r="E1550" s="101"/>
      <c r="F1550" s="102"/>
      <c r="G1550" s="103"/>
      <c r="H1550" s="102"/>
      <c r="I1550" s="102"/>
      <c r="J1550" s="102"/>
      <c r="K1550" s="102"/>
      <c r="L1550" s="102" t="e">
        <f>IF(J1550="WAT",IF(I1550="PS","Pumped Storage","Hydro"),VLOOKUP(J1550,Instructions!$E$3:$F$42,2,FALSE))</f>
        <v>#N/A</v>
      </c>
      <c r="M1550" s="104"/>
      <c r="N1550" s="104"/>
      <c r="O1550" s="105"/>
      <c r="P1550" s="45"/>
      <c r="Q1550" s="45"/>
      <c r="R1550" s="45">
        <f t="shared" si="526"/>
        <v>0</v>
      </c>
      <c r="S1550" s="45">
        <f t="shared" si="546"/>
        <v>0</v>
      </c>
      <c r="T1550" s="45">
        <f t="shared" si="546"/>
        <v>0</v>
      </c>
      <c r="U1550" s="45">
        <f t="shared" si="527"/>
        <v>0</v>
      </c>
      <c r="V1550" s="45">
        <f t="shared" si="528"/>
        <v>0</v>
      </c>
      <c r="W1550" s="45">
        <f t="shared" si="529"/>
        <v>0</v>
      </c>
      <c r="X1550" s="45">
        <f t="shared" si="530"/>
        <v>0</v>
      </c>
      <c r="Y1550" s="45">
        <f t="shared" si="531"/>
        <v>0</v>
      </c>
      <c r="Z1550" s="45">
        <f t="shared" si="532"/>
        <v>0</v>
      </c>
      <c r="AA1550" s="45">
        <f t="shared" si="533"/>
        <v>0</v>
      </c>
      <c r="AB1550" s="45">
        <f t="shared" si="534"/>
        <v>0</v>
      </c>
      <c r="AC1550" s="45">
        <f t="shared" si="535"/>
        <v>0</v>
      </c>
      <c r="AD1550" s="45">
        <f t="shared" si="536"/>
        <v>0</v>
      </c>
      <c r="AE1550" s="45">
        <f t="shared" si="537"/>
        <v>0</v>
      </c>
      <c r="AF1550" s="45">
        <f t="shared" si="538"/>
        <v>0</v>
      </c>
      <c r="AG1550" s="45">
        <f t="shared" si="539"/>
        <v>0</v>
      </c>
      <c r="AH1550" s="45">
        <f t="shared" si="540"/>
        <v>0</v>
      </c>
      <c r="AI1550" s="45">
        <f t="shared" si="541"/>
        <v>0</v>
      </c>
      <c r="AJ1550" s="45">
        <f t="shared" si="542"/>
        <v>0</v>
      </c>
      <c r="AK1550" s="45">
        <f t="shared" si="543"/>
        <v>0</v>
      </c>
      <c r="AL1550" s="45">
        <f t="shared" si="544"/>
        <v>0</v>
      </c>
      <c r="AM1550" s="45">
        <f t="shared" si="545"/>
        <v>0</v>
      </c>
      <c r="AN1550" s="45"/>
      <c r="AO1550" s="45"/>
      <c r="AP1550" s="45"/>
      <c r="AQ1550" s="45"/>
      <c r="AR1550" s="45"/>
      <c r="AS1550" s="45"/>
      <c r="AT1550" s="45"/>
      <c r="AU1550" s="45"/>
      <c r="AV1550" s="45"/>
      <c r="AW1550" s="45"/>
      <c r="AX1550" s="45"/>
      <c r="AY1550" s="45"/>
      <c r="AZ1550" s="45"/>
      <c r="BA1550" s="45"/>
      <c r="BB1550" s="45"/>
      <c r="BC1550" s="45"/>
      <c r="BD1550" s="45"/>
      <c r="BE1550" s="45"/>
      <c r="BF1550" s="45"/>
      <c r="BG1550" s="45"/>
      <c r="BH1550" s="45"/>
      <c r="BI1550" s="45"/>
      <c r="BJ1550" s="45"/>
      <c r="BK1550" s="45"/>
    </row>
    <row r="1551" spans="1:63">
      <c r="A1551" s="43"/>
      <c r="B1551" s="43"/>
      <c r="C1551" s="101"/>
      <c r="D1551" s="101"/>
      <c r="E1551" s="101"/>
      <c r="F1551" s="102"/>
      <c r="G1551" s="103"/>
      <c r="H1551" s="102"/>
      <c r="I1551" s="102"/>
      <c r="J1551" s="102"/>
      <c r="K1551" s="102"/>
      <c r="L1551" s="102" t="e">
        <f>IF(J1551="WAT",IF(I1551="PS","Pumped Storage","Hydro"),VLOOKUP(J1551,Instructions!$E$3:$F$42,2,FALSE))</f>
        <v>#N/A</v>
      </c>
      <c r="M1551" s="104"/>
      <c r="N1551" s="104"/>
      <c r="O1551" s="105"/>
      <c r="P1551" s="45"/>
      <c r="Q1551" s="45"/>
      <c r="R1551" s="45">
        <f t="shared" si="526"/>
        <v>0</v>
      </c>
      <c r="S1551" s="45">
        <f t="shared" si="546"/>
        <v>0</v>
      </c>
      <c r="T1551" s="45">
        <f t="shared" si="546"/>
        <v>0</v>
      </c>
      <c r="U1551" s="45">
        <f t="shared" si="527"/>
        <v>0</v>
      </c>
      <c r="V1551" s="45">
        <f t="shared" si="528"/>
        <v>0</v>
      </c>
      <c r="W1551" s="45">
        <f t="shared" si="529"/>
        <v>0</v>
      </c>
      <c r="X1551" s="45">
        <f t="shared" si="530"/>
        <v>0</v>
      </c>
      <c r="Y1551" s="45">
        <f t="shared" si="531"/>
        <v>0</v>
      </c>
      <c r="Z1551" s="45">
        <f t="shared" si="532"/>
        <v>0</v>
      </c>
      <c r="AA1551" s="45">
        <f t="shared" si="533"/>
        <v>0</v>
      </c>
      <c r="AB1551" s="45">
        <f t="shared" si="534"/>
        <v>0</v>
      </c>
      <c r="AC1551" s="45">
        <f t="shared" si="535"/>
        <v>0</v>
      </c>
      <c r="AD1551" s="45">
        <f t="shared" si="536"/>
        <v>0</v>
      </c>
      <c r="AE1551" s="45">
        <f t="shared" si="537"/>
        <v>0</v>
      </c>
      <c r="AF1551" s="45">
        <f t="shared" si="538"/>
        <v>0</v>
      </c>
      <c r="AG1551" s="45">
        <f t="shared" si="539"/>
        <v>0</v>
      </c>
      <c r="AH1551" s="45">
        <f t="shared" si="540"/>
        <v>0</v>
      </c>
      <c r="AI1551" s="45">
        <f t="shared" si="541"/>
        <v>0</v>
      </c>
      <c r="AJ1551" s="45">
        <f t="shared" si="542"/>
        <v>0</v>
      </c>
      <c r="AK1551" s="45">
        <f t="shared" si="543"/>
        <v>0</v>
      </c>
      <c r="AL1551" s="45">
        <f t="shared" si="544"/>
        <v>0</v>
      </c>
      <c r="AM1551" s="45">
        <f t="shared" si="545"/>
        <v>0</v>
      </c>
      <c r="AN1551" s="45"/>
      <c r="AO1551" s="45"/>
      <c r="AP1551" s="45"/>
      <c r="AQ1551" s="45"/>
      <c r="AR1551" s="45"/>
      <c r="AS1551" s="45"/>
      <c r="AT1551" s="45"/>
      <c r="AU1551" s="45"/>
      <c r="AV1551" s="45"/>
      <c r="AW1551" s="45"/>
      <c r="AX1551" s="45"/>
      <c r="AY1551" s="45"/>
      <c r="AZ1551" s="45"/>
      <c r="BA1551" s="45"/>
      <c r="BB1551" s="45"/>
      <c r="BC1551" s="45"/>
      <c r="BD1551" s="45"/>
      <c r="BE1551" s="45"/>
      <c r="BF1551" s="45"/>
      <c r="BG1551" s="45"/>
      <c r="BH1551" s="45"/>
      <c r="BI1551" s="45"/>
      <c r="BJ1551" s="45"/>
      <c r="BK1551" s="45"/>
    </row>
    <row r="1552" spans="1:63">
      <c r="A1552" s="43"/>
      <c r="B1552" s="43"/>
      <c r="C1552" s="101"/>
      <c r="D1552" s="101"/>
      <c r="E1552" s="101"/>
      <c r="F1552" s="102"/>
      <c r="G1552" s="103"/>
      <c r="H1552" s="102"/>
      <c r="I1552" s="102"/>
      <c r="J1552" s="102"/>
      <c r="K1552" s="102"/>
      <c r="L1552" s="102" t="e">
        <f>IF(J1552="WAT",IF(I1552="PS","Pumped Storage","Hydro"),VLOOKUP(J1552,Instructions!$E$3:$F$42,2,FALSE))</f>
        <v>#N/A</v>
      </c>
      <c r="M1552" s="104"/>
      <c r="N1552" s="104"/>
      <c r="O1552" s="105"/>
      <c r="P1552" s="45"/>
      <c r="Q1552" s="45"/>
      <c r="R1552" s="45">
        <f t="shared" si="526"/>
        <v>0</v>
      </c>
      <c r="S1552" s="45">
        <f t="shared" si="546"/>
        <v>0</v>
      </c>
      <c r="T1552" s="45">
        <f t="shared" si="546"/>
        <v>0</v>
      </c>
      <c r="U1552" s="45">
        <f t="shared" si="527"/>
        <v>0</v>
      </c>
      <c r="V1552" s="45">
        <f t="shared" si="528"/>
        <v>0</v>
      </c>
      <c r="W1552" s="45">
        <f t="shared" si="529"/>
        <v>0</v>
      </c>
      <c r="X1552" s="45">
        <f t="shared" si="530"/>
        <v>0</v>
      </c>
      <c r="Y1552" s="45">
        <f t="shared" si="531"/>
        <v>0</v>
      </c>
      <c r="Z1552" s="45">
        <f t="shared" si="532"/>
        <v>0</v>
      </c>
      <c r="AA1552" s="45">
        <f t="shared" si="533"/>
        <v>0</v>
      </c>
      <c r="AB1552" s="45">
        <f t="shared" si="534"/>
        <v>0</v>
      </c>
      <c r="AC1552" s="45">
        <f t="shared" si="535"/>
        <v>0</v>
      </c>
      <c r="AD1552" s="45">
        <f t="shared" si="536"/>
        <v>0</v>
      </c>
      <c r="AE1552" s="45">
        <f t="shared" si="537"/>
        <v>0</v>
      </c>
      <c r="AF1552" s="45">
        <f t="shared" si="538"/>
        <v>0</v>
      </c>
      <c r="AG1552" s="45">
        <f t="shared" si="539"/>
        <v>0</v>
      </c>
      <c r="AH1552" s="45">
        <f t="shared" si="540"/>
        <v>0</v>
      </c>
      <c r="AI1552" s="45">
        <f t="shared" si="541"/>
        <v>0</v>
      </c>
      <c r="AJ1552" s="45">
        <f t="shared" si="542"/>
        <v>0</v>
      </c>
      <c r="AK1552" s="45">
        <f t="shared" si="543"/>
        <v>0</v>
      </c>
      <c r="AL1552" s="45">
        <f t="shared" si="544"/>
        <v>0</v>
      </c>
      <c r="AM1552" s="45">
        <f t="shared" si="545"/>
        <v>0</v>
      </c>
      <c r="AN1552" s="45"/>
      <c r="AO1552" s="45"/>
      <c r="AP1552" s="45"/>
      <c r="AQ1552" s="45"/>
      <c r="AR1552" s="45"/>
      <c r="AS1552" s="45"/>
      <c r="AT1552" s="45"/>
      <c r="AU1552" s="45"/>
      <c r="AV1552" s="45"/>
      <c r="AW1552" s="45"/>
      <c r="AX1552" s="45"/>
      <c r="AY1552" s="45"/>
      <c r="AZ1552" s="45"/>
      <c r="BA1552" s="45"/>
      <c r="BB1552" s="45"/>
      <c r="BC1552" s="45"/>
      <c r="BD1552" s="45"/>
      <c r="BE1552" s="45"/>
      <c r="BF1552" s="45"/>
      <c r="BG1552" s="45"/>
      <c r="BH1552" s="45"/>
      <c r="BI1552" s="45"/>
      <c r="BJ1552" s="45"/>
      <c r="BK1552" s="45"/>
    </row>
    <row r="1553" spans="1:63">
      <c r="A1553" s="43"/>
      <c r="B1553" s="43"/>
      <c r="C1553" s="101"/>
      <c r="D1553" s="101"/>
      <c r="E1553" s="101"/>
      <c r="F1553" s="102"/>
      <c r="G1553" s="103"/>
      <c r="H1553" s="102"/>
      <c r="I1553" s="102"/>
      <c r="J1553" s="102"/>
      <c r="K1553" s="102"/>
      <c r="L1553" s="102" t="e">
        <f>IF(J1553="WAT",IF(I1553="PS","Pumped Storage","Hydro"),VLOOKUP(J1553,Instructions!$E$3:$F$42,2,FALSE))</f>
        <v>#N/A</v>
      </c>
      <c r="M1553" s="104"/>
      <c r="N1553" s="104"/>
      <c r="O1553" s="105"/>
      <c r="P1553" s="45"/>
      <c r="Q1553" s="45"/>
      <c r="R1553" s="45">
        <f t="shared" si="526"/>
        <v>0</v>
      </c>
      <c r="S1553" s="45">
        <f t="shared" si="546"/>
        <v>0</v>
      </c>
      <c r="T1553" s="45">
        <f t="shared" si="546"/>
        <v>0</v>
      </c>
      <c r="U1553" s="45">
        <f t="shared" si="527"/>
        <v>0</v>
      </c>
      <c r="V1553" s="45">
        <f t="shared" si="528"/>
        <v>0</v>
      </c>
      <c r="W1553" s="45">
        <f t="shared" si="529"/>
        <v>0</v>
      </c>
      <c r="X1553" s="45">
        <f t="shared" si="530"/>
        <v>0</v>
      </c>
      <c r="Y1553" s="45">
        <f t="shared" si="531"/>
        <v>0</v>
      </c>
      <c r="Z1553" s="45">
        <f t="shared" si="532"/>
        <v>0</v>
      </c>
      <c r="AA1553" s="45">
        <f t="shared" si="533"/>
        <v>0</v>
      </c>
      <c r="AB1553" s="45">
        <f t="shared" si="534"/>
        <v>0</v>
      </c>
      <c r="AC1553" s="45">
        <f t="shared" si="535"/>
        <v>0</v>
      </c>
      <c r="AD1553" s="45">
        <f t="shared" si="536"/>
        <v>0</v>
      </c>
      <c r="AE1553" s="45">
        <f t="shared" si="537"/>
        <v>0</v>
      </c>
      <c r="AF1553" s="45">
        <f t="shared" si="538"/>
        <v>0</v>
      </c>
      <c r="AG1553" s="45">
        <f t="shared" si="539"/>
        <v>0</v>
      </c>
      <c r="AH1553" s="45">
        <f t="shared" si="540"/>
        <v>0</v>
      </c>
      <c r="AI1553" s="45">
        <f t="shared" si="541"/>
        <v>0</v>
      </c>
      <c r="AJ1553" s="45">
        <f t="shared" si="542"/>
        <v>0</v>
      </c>
      <c r="AK1553" s="45">
        <f t="shared" si="543"/>
        <v>0</v>
      </c>
      <c r="AL1553" s="45">
        <f t="shared" si="544"/>
        <v>0</v>
      </c>
      <c r="AM1553" s="45">
        <f t="shared" si="545"/>
        <v>0</v>
      </c>
      <c r="AN1553" s="45"/>
      <c r="AO1553" s="45"/>
      <c r="AP1553" s="45"/>
      <c r="AQ1553" s="45"/>
      <c r="AR1553" s="45"/>
      <c r="AS1553" s="45"/>
      <c r="AT1553" s="45"/>
      <c r="AU1553" s="45"/>
      <c r="AV1553" s="45"/>
      <c r="AW1553" s="45"/>
      <c r="AX1553" s="45"/>
      <c r="AY1553" s="45"/>
      <c r="AZ1553" s="45"/>
      <c r="BA1553" s="45"/>
      <c r="BB1553" s="45"/>
      <c r="BC1553" s="45"/>
      <c r="BD1553" s="45"/>
      <c r="BE1553" s="45"/>
      <c r="BF1553" s="45"/>
      <c r="BG1553" s="45"/>
      <c r="BH1553" s="45"/>
      <c r="BI1553" s="45"/>
      <c r="BJ1553" s="45"/>
      <c r="BK1553" s="45"/>
    </row>
    <row r="1554" spans="1:63">
      <c r="A1554" s="43"/>
      <c r="B1554" s="43"/>
      <c r="C1554" s="101"/>
      <c r="D1554" s="101"/>
      <c r="E1554" s="101"/>
      <c r="F1554" s="102"/>
      <c r="G1554" s="103"/>
      <c r="H1554" s="102"/>
      <c r="I1554" s="102"/>
      <c r="J1554" s="102"/>
      <c r="K1554" s="102"/>
      <c r="L1554" s="102" t="e">
        <f>IF(J1554="WAT",IF(I1554="PS","Pumped Storage","Hydro"),VLOOKUP(J1554,Instructions!$E$3:$F$42,2,FALSE))</f>
        <v>#N/A</v>
      </c>
      <c r="M1554" s="104"/>
      <c r="N1554" s="104"/>
      <c r="O1554" s="105"/>
      <c r="P1554" s="45"/>
      <c r="Q1554" s="45"/>
      <c r="R1554" s="45">
        <f t="shared" si="526"/>
        <v>0</v>
      </c>
      <c r="S1554" s="45">
        <f t="shared" si="546"/>
        <v>0</v>
      </c>
      <c r="T1554" s="45">
        <f t="shared" si="546"/>
        <v>0</v>
      </c>
      <c r="U1554" s="45">
        <f t="shared" si="527"/>
        <v>0</v>
      </c>
      <c r="V1554" s="45">
        <f t="shared" si="528"/>
        <v>0</v>
      </c>
      <c r="W1554" s="45">
        <f t="shared" si="529"/>
        <v>0</v>
      </c>
      <c r="X1554" s="45">
        <f t="shared" si="530"/>
        <v>0</v>
      </c>
      <c r="Y1554" s="45">
        <f t="shared" si="531"/>
        <v>0</v>
      </c>
      <c r="Z1554" s="45">
        <f t="shared" si="532"/>
        <v>0</v>
      </c>
      <c r="AA1554" s="45">
        <f t="shared" si="533"/>
        <v>0</v>
      </c>
      <c r="AB1554" s="45">
        <f t="shared" si="534"/>
        <v>0</v>
      </c>
      <c r="AC1554" s="45">
        <f t="shared" si="535"/>
        <v>0</v>
      </c>
      <c r="AD1554" s="45">
        <f t="shared" si="536"/>
        <v>0</v>
      </c>
      <c r="AE1554" s="45">
        <f t="shared" si="537"/>
        <v>0</v>
      </c>
      <c r="AF1554" s="45">
        <f t="shared" si="538"/>
        <v>0</v>
      </c>
      <c r="AG1554" s="45">
        <f t="shared" si="539"/>
        <v>0</v>
      </c>
      <c r="AH1554" s="45">
        <f t="shared" si="540"/>
        <v>0</v>
      </c>
      <c r="AI1554" s="45">
        <f t="shared" si="541"/>
        <v>0</v>
      </c>
      <c r="AJ1554" s="45">
        <f t="shared" si="542"/>
        <v>0</v>
      </c>
      <c r="AK1554" s="45">
        <f t="shared" si="543"/>
        <v>0</v>
      </c>
      <c r="AL1554" s="45">
        <f t="shared" si="544"/>
        <v>0</v>
      </c>
      <c r="AM1554" s="45">
        <f t="shared" si="545"/>
        <v>0</v>
      </c>
      <c r="AN1554" s="45"/>
      <c r="AO1554" s="45"/>
      <c r="AP1554" s="45"/>
      <c r="AQ1554" s="45"/>
      <c r="AR1554" s="45"/>
      <c r="AS1554" s="45"/>
      <c r="AT1554" s="45"/>
      <c r="AU1554" s="45"/>
      <c r="AV1554" s="45"/>
      <c r="AW1554" s="45"/>
      <c r="AX1554" s="45"/>
      <c r="AY1554" s="45"/>
      <c r="AZ1554" s="45"/>
      <c r="BA1554" s="45"/>
      <c r="BB1554" s="45"/>
      <c r="BC1554" s="45"/>
      <c r="BD1554" s="45"/>
      <c r="BE1554" s="45"/>
      <c r="BF1554" s="45"/>
      <c r="BG1554" s="45"/>
      <c r="BH1554" s="45"/>
      <c r="BI1554" s="45"/>
      <c r="BJ1554" s="45"/>
      <c r="BK1554" s="45"/>
    </row>
    <row r="1555" spans="1:63">
      <c r="A1555" s="43"/>
      <c r="B1555" s="43"/>
      <c r="C1555" s="101"/>
      <c r="D1555" s="101"/>
      <c r="E1555" s="101"/>
      <c r="F1555" s="102"/>
      <c r="G1555" s="103"/>
      <c r="H1555" s="102"/>
      <c r="I1555" s="102"/>
      <c r="J1555" s="102"/>
      <c r="K1555" s="102"/>
      <c r="L1555" s="102" t="e">
        <f>IF(J1555="WAT",IF(I1555="PS","Pumped Storage","Hydro"),VLOOKUP(J1555,Instructions!$E$3:$F$42,2,FALSE))</f>
        <v>#N/A</v>
      </c>
      <c r="M1555" s="104"/>
      <c r="N1555" s="104"/>
      <c r="O1555" s="105"/>
      <c r="P1555" s="45"/>
      <c r="Q1555" s="45"/>
      <c r="R1555" s="45">
        <f t="shared" si="526"/>
        <v>0</v>
      </c>
      <c r="S1555" s="45">
        <f t="shared" si="546"/>
        <v>0</v>
      </c>
      <c r="T1555" s="45">
        <f t="shared" si="546"/>
        <v>0</v>
      </c>
      <c r="U1555" s="45">
        <f t="shared" si="527"/>
        <v>0</v>
      </c>
      <c r="V1555" s="45">
        <f t="shared" si="528"/>
        <v>0</v>
      </c>
      <c r="W1555" s="45">
        <f t="shared" si="529"/>
        <v>0</v>
      </c>
      <c r="X1555" s="45">
        <f t="shared" si="530"/>
        <v>0</v>
      </c>
      <c r="Y1555" s="45">
        <f t="shared" si="531"/>
        <v>0</v>
      </c>
      <c r="Z1555" s="45">
        <f t="shared" si="532"/>
        <v>0</v>
      </c>
      <c r="AA1555" s="45">
        <f t="shared" si="533"/>
        <v>0</v>
      </c>
      <c r="AB1555" s="45">
        <f t="shared" si="534"/>
        <v>0</v>
      </c>
      <c r="AC1555" s="45">
        <f t="shared" si="535"/>
        <v>0</v>
      </c>
      <c r="AD1555" s="45">
        <f t="shared" si="536"/>
        <v>0</v>
      </c>
      <c r="AE1555" s="45">
        <f t="shared" si="537"/>
        <v>0</v>
      </c>
      <c r="AF1555" s="45">
        <f t="shared" si="538"/>
        <v>0</v>
      </c>
      <c r="AG1555" s="45">
        <f t="shared" si="539"/>
        <v>0</v>
      </c>
      <c r="AH1555" s="45">
        <f t="shared" si="540"/>
        <v>0</v>
      </c>
      <c r="AI1555" s="45">
        <f t="shared" si="541"/>
        <v>0</v>
      </c>
      <c r="AJ1555" s="45">
        <f t="shared" si="542"/>
        <v>0</v>
      </c>
      <c r="AK1555" s="45">
        <f t="shared" si="543"/>
        <v>0</v>
      </c>
      <c r="AL1555" s="45">
        <f t="shared" si="544"/>
        <v>0</v>
      </c>
      <c r="AM1555" s="45">
        <f t="shared" si="545"/>
        <v>0</v>
      </c>
      <c r="AN1555" s="45"/>
      <c r="AO1555" s="45"/>
      <c r="AP1555" s="45"/>
      <c r="AQ1555" s="45"/>
      <c r="AR1555" s="45"/>
      <c r="AS1555" s="45"/>
      <c r="AT1555" s="45"/>
      <c r="AU1555" s="45"/>
      <c r="AV1555" s="45"/>
      <c r="AW1555" s="45"/>
      <c r="AX1555" s="45"/>
      <c r="AY1555" s="45"/>
      <c r="AZ1555" s="45"/>
      <c r="BA1555" s="45"/>
      <c r="BB1555" s="45"/>
      <c r="BC1555" s="45"/>
      <c r="BD1555" s="45"/>
      <c r="BE1555" s="45"/>
      <c r="BF1555" s="45"/>
      <c r="BG1555" s="45"/>
      <c r="BH1555" s="45"/>
      <c r="BI1555" s="45"/>
      <c r="BJ1555" s="45"/>
      <c r="BK1555" s="45"/>
    </row>
    <row r="1556" spans="1:63">
      <c r="A1556" s="43"/>
      <c r="B1556" s="43"/>
      <c r="C1556" s="101"/>
      <c r="D1556" s="101"/>
      <c r="E1556" s="101"/>
      <c r="F1556" s="102"/>
      <c r="G1556" s="103"/>
      <c r="H1556" s="102"/>
      <c r="I1556" s="102"/>
      <c r="J1556" s="102"/>
      <c r="K1556" s="102"/>
      <c r="L1556" s="102" t="e">
        <f>IF(J1556="WAT",IF(I1556="PS","Pumped Storage","Hydro"),VLOOKUP(J1556,Instructions!$E$3:$F$42,2,FALSE))</f>
        <v>#N/A</v>
      </c>
      <c r="M1556" s="104"/>
      <c r="N1556" s="104"/>
      <c r="O1556" s="105"/>
      <c r="P1556" s="45"/>
      <c r="Q1556" s="45"/>
      <c r="R1556" s="45">
        <f t="shared" si="526"/>
        <v>0</v>
      </c>
      <c r="S1556" s="45">
        <f t="shared" si="546"/>
        <v>0</v>
      </c>
      <c r="T1556" s="45">
        <f t="shared" si="546"/>
        <v>0</v>
      </c>
      <c r="U1556" s="45">
        <f t="shared" si="527"/>
        <v>0</v>
      </c>
      <c r="V1556" s="45">
        <f t="shared" si="528"/>
        <v>0</v>
      </c>
      <c r="W1556" s="45">
        <f t="shared" si="529"/>
        <v>0</v>
      </c>
      <c r="X1556" s="45">
        <f t="shared" si="530"/>
        <v>0</v>
      </c>
      <c r="Y1556" s="45">
        <f t="shared" si="531"/>
        <v>0</v>
      </c>
      <c r="Z1556" s="45">
        <f t="shared" si="532"/>
        <v>0</v>
      </c>
      <c r="AA1556" s="45">
        <f t="shared" si="533"/>
        <v>0</v>
      </c>
      <c r="AB1556" s="45">
        <f t="shared" si="534"/>
        <v>0</v>
      </c>
      <c r="AC1556" s="45">
        <f t="shared" si="535"/>
        <v>0</v>
      </c>
      <c r="AD1556" s="45">
        <f t="shared" si="536"/>
        <v>0</v>
      </c>
      <c r="AE1556" s="45">
        <f t="shared" si="537"/>
        <v>0</v>
      </c>
      <c r="AF1556" s="45">
        <f t="shared" si="538"/>
        <v>0</v>
      </c>
      <c r="AG1556" s="45">
        <f t="shared" si="539"/>
        <v>0</v>
      </c>
      <c r="AH1556" s="45">
        <f t="shared" si="540"/>
        <v>0</v>
      </c>
      <c r="AI1556" s="45">
        <f t="shared" si="541"/>
        <v>0</v>
      </c>
      <c r="AJ1556" s="45">
        <f t="shared" si="542"/>
        <v>0</v>
      </c>
      <c r="AK1556" s="45">
        <f t="shared" si="543"/>
        <v>0</v>
      </c>
      <c r="AL1556" s="45">
        <f t="shared" si="544"/>
        <v>0</v>
      </c>
      <c r="AM1556" s="45">
        <f t="shared" si="545"/>
        <v>0</v>
      </c>
      <c r="AN1556" s="45"/>
      <c r="AO1556" s="45"/>
      <c r="AP1556" s="45"/>
      <c r="AQ1556" s="45"/>
      <c r="AR1556" s="45"/>
      <c r="AS1556" s="45"/>
      <c r="AT1556" s="45"/>
      <c r="AU1556" s="45"/>
      <c r="AV1556" s="45"/>
      <c r="AW1556" s="45"/>
      <c r="AX1556" s="45"/>
      <c r="AY1556" s="45"/>
      <c r="AZ1556" s="45"/>
      <c r="BA1556" s="45"/>
      <c r="BB1556" s="45"/>
      <c r="BC1556" s="45"/>
      <c r="BD1556" s="45"/>
      <c r="BE1556" s="45"/>
      <c r="BF1556" s="45"/>
      <c r="BG1556" s="45"/>
      <c r="BH1556" s="45"/>
      <c r="BI1556" s="45"/>
      <c r="BJ1556" s="45"/>
      <c r="BK1556" s="45"/>
    </row>
    <row r="1557" spans="1:63">
      <c r="A1557" s="43"/>
      <c r="B1557" s="43"/>
      <c r="C1557" s="101"/>
      <c r="D1557" s="101"/>
      <c r="E1557" s="101"/>
      <c r="F1557" s="102"/>
      <c r="G1557" s="103"/>
      <c r="H1557" s="102"/>
      <c r="I1557" s="102"/>
      <c r="J1557" s="102"/>
      <c r="K1557" s="102"/>
      <c r="L1557" s="102" t="e">
        <f>IF(J1557="WAT",IF(I1557="PS","Pumped Storage","Hydro"),VLOOKUP(J1557,Instructions!$E$3:$F$42,2,FALSE))</f>
        <v>#N/A</v>
      </c>
      <c r="M1557" s="104"/>
      <c r="N1557" s="104"/>
      <c r="O1557" s="105"/>
      <c r="P1557" s="45"/>
      <c r="Q1557" s="45"/>
      <c r="R1557" s="45">
        <f t="shared" si="526"/>
        <v>0</v>
      </c>
      <c r="S1557" s="45">
        <f t="shared" si="546"/>
        <v>0</v>
      </c>
      <c r="T1557" s="45">
        <f t="shared" si="546"/>
        <v>0</v>
      </c>
      <c r="U1557" s="45">
        <f t="shared" si="527"/>
        <v>0</v>
      </c>
      <c r="V1557" s="45">
        <f t="shared" si="528"/>
        <v>0</v>
      </c>
      <c r="W1557" s="45">
        <f t="shared" si="529"/>
        <v>0</v>
      </c>
      <c r="X1557" s="45">
        <f t="shared" si="530"/>
        <v>0</v>
      </c>
      <c r="Y1557" s="45">
        <f t="shared" si="531"/>
        <v>0</v>
      </c>
      <c r="Z1557" s="45">
        <f t="shared" si="532"/>
        <v>0</v>
      </c>
      <c r="AA1557" s="45">
        <f t="shared" si="533"/>
        <v>0</v>
      </c>
      <c r="AB1557" s="45">
        <f t="shared" si="534"/>
        <v>0</v>
      </c>
      <c r="AC1557" s="45">
        <f t="shared" si="535"/>
        <v>0</v>
      </c>
      <c r="AD1557" s="45">
        <f t="shared" si="536"/>
        <v>0</v>
      </c>
      <c r="AE1557" s="45">
        <f t="shared" si="537"/>
        <v>0</v>
      </c>
      <c r="AF1557" s="45">
        <f t="shared" si="538"/>
        <v>0</v>
      </c>
      <c r="AG1557" s="45">
        <f t="shared" si="539"/>
        <v>0</v>
      </c>
      <c r="AH1557" s="45">
        <f t="shared" si="540"/>
        <v>0</v>
      </c>
      <c r="AI1557" s="45">
        <f t="shared" si="541"/>
        <v>0</v>
      </c>
      <c r="AJ1557" s="45">
        <f t="shared" si="542"/>
        <v>0</v>
      </c>
      <c r="AK1557" s="45">
        <f t="shared" si="543"/>
        <v>0</v>
      </c>
      <c r="AL1557" s="45">
        <f t="shared" si="544"/>
        <v>0</v>
      </c>
      <c r="AM1557" s="45">
        <f t="shared" si="545"/>
        <v>0</v>
      </c>
      <c r="AN1557" s="45"/>
      <c r="AO1557" s="45"/>
      <c r="AP1557" s="45"/>
      <c r="AQ1557" s="45"/>
      <c r="AR1557" s="45"/>
      <c r="AS1557" s="45"/>
      <c r="AT1557" s="45"/>
      <c r="AU1557" s="45"/>
      <c r="AV1557" s="45"/>
      <c r="AW1557" s="45"/>
      <c r="AX1557" s="45"/>
      <c r="AY1557" s="45"/>
      <c r="AZ1557" s="45"/>
      <c r="BA1557" s="45"/>
      <c r="BB1557" s="45"/>
      <c r="BC1557" s="45"/>
      <c r="BD1557" s="45"/>
      <c r="BE1557" s="45"/>
      <c r="BF1557" s="45"/>
      <c r="BG1557" s="45"/>
      <c r="BH1557" s="45"/>
      <c r="BI1557" s="45"/>
      <c r="BJ1557" s="45"/>
      <c r="BK1557" s="45"/>
    </row>
    <row r="1558" spans="1:63">
      <c r="A1558" s="43"/>
      <c r="B1558" s="43"/>
      <c r="C1558" s="101"/>
      <c r="D1558" s="101"/>
      <c r="E1558" s="101"/>
      <c r="F1558" s="102"/>
      <c r="G1558" s="103"/>
      <c r="H1558" s="102"/>
      <c r="I1558" s="102"/>
      <c r="J1558" s="102"/>
      <c r="K1558" s="102"/>
      <c r="L1558" s="102" t="e">
        <f>IF(J1558="WAT",IF(I1558="PS","Pumped Storage","Hydro"),VLOOKUP(J1558,Instructions!$E$3:$F$42,2,FALSE))</f>
        <v>#N/A</v>
      </c>
      <c r="M1558" s="104"/>
      <c r="N1558" s="104"/>
      <c r="O1558" s="105"/>
      <c r="P1558" s="45"/>
      <c r="Q1558" s="45"/>
      <c r="R1558" s="45">
        <f t="shared" si="526"/>
        <v>0</v>
      </c>
      <c r="S1558" s="45">
        <f t="shared" si="546"/>
        <v>0</v>
      </c>
      <c r="T1558" s="45">
        <f t="shared" si="546"/>
        <v>0</v>
      </c>
      <c r="U1558" s="45">
        <f t="shared" si="527"/>
        <v>0</v>
      </c>
      <c r="V1558" s="45">
        <f t="shared" si="528"/>
        <v>0</v>
      </c>
      <c r="W1558" s="45">
        <f t="shared" si="529"/>
        <v>0</v>
      </c>
      <c r="X1558" s="45">
        <f t="shared" si="530"/>
        <v>0</v>
      </c>
      <c r="Y1558" s="45">
        <f t="shared" si="531"/>
        <v>0</v>
      </c>
      <c r="Z1558" s="45">
        <f t="shared" si="532"/>
        <v>0</v>
      </c>
      <c r="AA1558" s="45">
        <f t="shared" si="533"/>
        <v>0</v>
      </c>
      <c r="AB1558" s="45">
        <f t="shared" si="534"/>
        <v>0</v>
      </c>
      <c r="AC1558" s="45">
        <f t="shared" si="535"/>
        <v>0</v>
      </c>
      <c r="AD1558" s="45">
        <f t="shared" si="536"/>
        <v>0</v>
      </c>
      <c r="AE1558" s="45">
        <f t="shared" si="537"/>
        <v>0</v>
      </c>
      <c r="AF1558" s="45">
        <f t="shared" si="538"/>
        <v>0</v>
      </c>
      <c r="AG1558" s="45">
        <f t="shared" si="539"/>
        <v>0</v>
      </c>
      <c r="AH1558" s="45">
        <f t="shared" si="540"/>
        <v>0</v>
      </c>
      <c r="AI1558" s="45">
        <f t="shared" si="541"/>
        <v>0</v>
      </c>
      <c r="AJ1558" s="45">
        <f t="shared" si="542"/>
        <v>0</v>
      </c>
      <c r="AK1558" s="45">
        <f t="shared" si="543"/>
        <v>0</v>
      </c>
      <c r="AL1558" s="45">
        <f t="shared" si="544"/>
        <v>0</v>
      </c>
      <c r="AM1558" s="45">
        <f t="shared" si="545"/>
        <v>0</v>
      </c>
      <c r="AN1558" s="45"/>
      <c r="AO1558" s="45"/>
      <c r="AP1558" s="45"/>
      <c r="AQ1558" s="45"/>
      <c r="AR1558" s="45"/>
      <c r="AS1558" s="45"/>
      <c r="AT1558" s="45"/>
      <c r="AU1558" s="45"/>
      <c r="AV1558" s="45"/>
      <c r="AW1558" s="45"/>
      <c r="AX1558" s="45"/>
      <c r="AY1558" s="45"/>
      <c r="AZ1558" s="45"/>
      <c r="BA1558" s="45"/>
      <c r="BB1558" s="45"/>
      <c r="BC1558" s="45"/>
      <c r="BD1558" s="45"/>
      <c r="BE1558" s="45"/>
      <c r="BF1558" s="45"/>
      <c r="BG1558" s="45"/>
      <c r="BH1558" s="45"/>
      <c r="BI1558" s="45"/>
      <c r="BJ1558" s="45"/>
      <c r="BK1558" s="45"/>
    </row>
    <row r="1559" spans="1:63">
      <c r="A1559" s="43"/>
      <c r="B1559" s="43"/>
      <c r="C1559" s="101"/>
      <c r="D1559" s="101"/>
      <c r="E1559" s="101"/>
      <c r="F1559" s="102"/>
      <c r="G1559" s="103"/>
      <c r="H1559" s="102"/>
      <c r="I1559" s="102"/>
      <c r="J1559" s="102"/>
      <c r="K1559" s="102"/>
      <c r="L1559" s="102" t="e">
        <f>IF(J1559="WAT",IF(I1559="PS","Pumped Storage","Hydro"),VLOOKUP(J1559,Instructions!$E$3:$F$42,2,FALSE))</f>
        <v>#N/A</v>
      </c>
      <c r="M1559" s="104"/>
      <c r="N1559" s="104"/>
      <c r="O1559" s="105"/>
      <c r="P1559" s="45"/>
      <c r="Q1559" s="45"/>
      <c r="R1559" s="45">
        <f t="shared" si="526"/>
        <v>0</v>
      </c>
      <c r="S1559" s="45">
        <f t="shared" si="546"/>
        <v>0</v>
      </c>
      <c r="T1559" s="45">
        <f t="shared" si="546"/>
        <v>0</v>
      </c>
      <c r="U1559" s="45">
        <f t="shared" si="527"/>
        <v>0</v>
      </c>
      <c r="V1559" s="45">
        <f t="shared" si="528"/>
        <v>0</v>
      </c>
      <c r="W1559" s="45">
        <f t="shared" si="529"/>
        <v>0</v>
      </c>
      <c r="X1559" s="45">
        <f t="shared" si="530"/>
        <v>0</v>
      </c>
      <c r="Y1559" s="45">
        <f t="shared" si="531"/>
        <v>0</v>
      </c>
      <c r="Z1559" s="45">
        <f t="shared" si="532"/>
        <v>0</v>
      </c>
      <c r="AA1559" s="45">
        <f t="shared" si="533"/>
        <v>0</v>
      </c>
      <c r="AB1559" s="45">
        <f t="shared" si="534"/>
        <v>0</v>
      </c>
      <c r="AC1559" s="45">
        <f t="shared" si="535"/>
        <v>0</v>
      </c>
      <c r="AD1559" s="45">
        <f t="shared" si="536"/>
        <v>0</v>
      </c>
      <c r="AE1559" s="45">
        <f t="shared" si="537"/>
        <v>0</v>
      </c>
      <c r="AF1559" s="45">
        <f t="shared" si="538"/>
        <v>0</v>
      </c>
      <c r="AG1559" s="45">
        <f t="shared" si="539"/>
        <v>0</v>
      </c>
      <c r="AH1559" s="45">
        <f t="shared" si="540"/>
        <v>0</v>
      </c>
      <c r="AI1559" s="45">
        <f t="shared" si="541"/>
        <v>0</v>
      </c>
      <c r="AJ1559" s="45">
        <f t="shared" si="542"/>
        <v>0</v>
      </c>
      <c r="AK1559" s="45">
        <f t="shared" si="543"/>
        <v>0</v>
      </c>
      <c r="AL1559" s="45">
        <f t="shared" si="544"/>
        <v>0</v>
      </c>
      <c r="AM1559" s="45">
        <f t="shared" si="545"/>
        <v>0</v>
      </c>
      <c r="AN1559" s="45"/>
      <c r="AO1559" s="45"/>
      <c r="AP1559" s="45"/>
      <c r="AQ1559" s="45"/>
      <c r="AR1559" s="45"/>
      <c r="AS1559" s="45"/>
      <c r="AT1559" s="45"/>
      <c r="AU1559" s="45"/>
      <c r="AV1559" s="45"/>
      <c r="AW1559" s="45"/>
      <c r="AX1559" s="45"/>
      <c r="AY1559" s="45"/>
      <c r="AZ1559" s="45"/>
      <c r="BA1559" s="45"/>
      <c r="BB1559" s="45"/>
      <c r="BC1559" s="45"/>
      <c r="BD1559" s="45"/>
      <c r="BE1559" s="45"/>
      <c r="BF1559" s="45"/>
      <c r="BG1559" s="45"/>
      <c r="BH1559" s="45"/>
      <c r="BI1559" s="45"/>
      <c r="BJ1559" s="45"/>
      <c r="BK1559" s="45"/>
    </row>
    <row r="1560" spans="1:63">
      <c r="A1560" s="43"/>
      <c r="B1560" s="43"/>
      <c r="C1560" s="101"/>
      <c r="D1560" s="101"/>
      <c r="E1560" s="101"/>
      <c r="F1560" s="102"/>
      <c r="G1560" s="103"/>
      <c r="H1560" s="102"/>
      <c r="I1560" s="102"/>
      <c r="J1560" s="102"/>
      <c r="K1560" s="102"/>
      <c r="L1560" s="102" t="e">
        <f>IF(J1560="WAT",IF(I1560="PS","Pumped Storage","Hydro"),VLOOKUP(J1560,Instructions!$E$3:$F$42,2,FALSE))</f>
        <v>#N/A</v>
      </c>
      <c r="M1560" s="104"/>
      <c r="N1560" s="104"/>
      <c r="O1560" s="105"/>
      <c r="P1560" s="45"/>
      <c r="Q1560" s="45"/>
      <c r="R1560" s="45">
        <f t="shared" si="526"/>
        <v>0</v>
      </c>
      <c r="S1560" s="45">
        <f t="shared" si="546"/>
        <v>0</v>
      </c>
      <c r="T1560" s="45">
        <f t="shared" si="546"/>
        <v>0</v>
      </c>
      <c r="U1560" s="45">
        <f t="shared" si="527"/>
        <v>0</v>
      </c>
      <c r="V1560" s="45">
        <f t="shared" si="528"/>
        <v>0</v>
      </c>
      <c r="W1560" s="45">
        <f t="shared" si="529"/>
        <v>0</v>
      </c>
      <c r="X1560" s="45">
        <f t="shared" si="530"/>
        <v>0</v>
      </c>
      <c r="Y1560" s="45">
        <f t="shared" si="531"/>
        <v>0</v>
      </c>
      <c r="Z1560" s="45">
        <f t="shared" si="532"/>
        <v>0</v>
      </c>
      <c r="AA1560" s="45">
        <f t="shared" si="533"/>
        <v>0</v>
      </c>
      <c r="AB1560" s="45">
        <f t="shared" si="534"/>
        <v>0</v>
      </c>
      <c r="AC1560" s="45">
        <f t="shared" si="535"/>
        <v>0</v>
      </c>
      <c r="AD1560" s="45">
        <f t="shared" si="536"/>
        <v>0</v>
      </c>
      <c r="AE1560" s="45">
        <f t="shared" si="537"/>
        <v>0</v>
      </c>
      <c r="AF1560" s="45">
        <f t="shared" si="538"/>
        <v>0</v>
      </c>
      <c r="AG1560" s="45">
        <f t="shared" si="539"/>
        <v>0</v>
      </c>
      <c r="AH1560" s="45">
        <f t="shared" si="540"/>
        <v>0</v>
      </c>
      <c r="AI1560" s="45">
        <f t="shared" si="541"/>
        <v>0</v>
      </c>
      <c r="AJ1560" s="45">
        <f t="shared" si="542"/>
        <v>0</v>
      </c>
      <c r="AK1560" s="45">
        <f t="shared" si="543"/>
        <v>0</v>
      </c>
      <c r="AL1560" s="45">
        <f t="shared" si="544"/>
        <v>0</v>
      </c>
      <c r="AM1560" s="45">
        <f t="shared" si="545"/>
        <v>0</v>
      </c>
      <c r="AN1560" s="45"/>
      <c r="AO1560" s="45"/>
      <c r="AP1560" s="45"/>
      <c r="AQ1560" s="45"/>
      <c r="AR1560" s="45"/>
      <c r="AS1560" s="45"/>
      <c r="AT1560" s="45"/>
      <c r="AU1560" s="45"/>
      <c r="AV1560" s="45"/>
      <c r="AW1560" s="45"/>
      <c r="AX1560" s="45"/>
      <c r="AY1560" s="45"/>
      <c r="AZ1560" s="45"/>
      <c r="BA1560" s="45"/>
      <c r="BB1560" s="45"/>
      <c r="BC1560" s="45"/>
      <c r="BD1560" s="45"/>
      <c r="BE1560" s="45"/>
      <c r="BF1560" s="45"/>
      <c r="BG1560" s="45"/>
      <c r="BH1560" s="45"/>
      <c r="BI1560" s="45"/>
      <c r="BJ1560" s="45"/>
      <c r="BK1560" s="45"/>
    </row>
    <row r="1561" spans="1:63">
      <c r="A1561" s="43"/>
      <c r="B1561" s="43"/>
      <c r="C1561" s="101"/>
      <c r="D1561" s="101"/>
      <c r="E1561" s="101"/>
      <c r="F1561" s="102"/>
      <c r="G1561" s="103"/>
      <c r="H1561" s="102"/>
      <c r="I1561" s="102"/>
      <c r="J1561" s="102"/>
      <c r="K1561" s="102"/>
      <c r="L1561" s="102" t="e">
        <f>IF(J1561="WAT",IF(I1561="PS","Pumped Storage","Hydro"),VLOOKUP(J1561,Instructions!$E$3:$F$42,2,FALSE))</f>
        <v>#N/A</v>
      </c>
      <c r="M1561" s="104"/>
      <c r="N1561" s="104"/>
      <c r="O1561" s="105"/>
      <c r="P1561" s="45"/>
      <c r="Q1561" s="45"/>
      <c r="R1561" s="45">
        <f t="shared" si="526"/>
        <v>0</v>
      </c>
      <c r="S1561" s="45">
        <f t="shared" si="546"/>
        <v>0</v>
      </c>
      <c r="T1561" s="45">
        <f t="shared" si="546"/>
        <v>0</v>
      </c>
      <c r="U1561" s="45">
        <f t="shared" si="527"/>
        <v>0</v>
      </c>
      <c r="V1561" s="45">
        <f t="shared" si="528"/>
        <v>0</v>
      </c>
      <c r="W1561" s="45">
        <f t="shared" si="529"/>
        <v>0</v>
      </c>
      <c r="X1561" s="45">
        <f t="shared" si="530"/>
        <v>0</v>
      </c>
      <c r="Y1561" s="45">
        <f t="shared" si="531"/>
        <v>0</v>
      </c>
      <c r="Z1561" s="45">
        <f t="shared" si="532"/>
        <v>0</v>
      </c>
      <c r="AA1561" s="45">
        <f t="shared" si="533"/>
        <v>0</v>
      </c>
      <c r="AB1561" s="45">
        <f t="shared" si="534"/>
        <v>0</v>
      </c>
      <c r="AC1561" s="45">
        <f t="shared" si="535"/>
        <v>0</v>
      </c>
      <c r="AD1561" s="45">
        <f t="shared" si="536"/>
        <v>0</v>
      </c>
      <c r="AE1561" s="45">
        <f t="shared" si="537"/>
        <v>0</v>
      </c>
      <c r="AF1561" s="45">
        <f t="shared" si="538"/>
        <v>0</v>
      </c>
      <c r="AG1561" s="45">
        <f t="shared" si="539"/>
        <v>0</v>
      </c>
      <c r="AH1561" s="45">
        <f t="shared" si="540"/>
        <v>0</v>
      </c>
      <c r="AI1561" s="45">
        <f t="shared" si="541"/>
        <v>0</v>
      </c>
      <c r="AJ1561" s="45">
        <f t="shared" si="542"/>
        <v>0</v>
      </c>
      <c r="AK1561" s="45">
        <f t="shared" si="543"/>
        <v>0</v>
      </c>
      <c r="AL1561" s="45">
        <f t="shared" si="544"/>
        <v>0</v>
      </c>
      <c r="AM1561" s="45">
        <f t="shared" si="545"/>
        <v>0</v>
      </c>
      <c r="AN1561" s="45"/>
      <c r="AO1561" s="45"/>
      <c r="AP1561" s="45"/>
      <c r="AQ1561" s="45"/>
      <c r="AR1561" s="45"/>
      <c r="AS1561" s="45"/>
      <c r="AT1561" s="45"/>
      <c r="AU1561" s="45"/>
      <c r="AV1561" s="45"/>
      <c r="AW1561" s="45"/>
      <c r="AX1561" s="45"/>
      <c r="AY1561" s="45"/>
      <c r="AZ1561" s="45"/>
      <c r="BA1561" s="45"/>
      <c r="BB1561" s="45"/>
      <c r="BC1561" s="45"/>
      <c r="BD1561" s="45"/>
      <c r="BE1561" s="45"/>
      <c r="BF1561" s="45"/>
      <c r="BG1561" s="45"/>
      <c r="BH1561" s="45"/>
      <c r="BI1561" s="45"/>
      <c r="BJ1561" s="45"/>
      <c r="BK1561" s="45"/>
    </row>
    <row r="1562" spans="1:63">
      <c r="A1562" s="43"/>
      <c r="B1562" s="43"/>
      <c r="C1562" s="101"/>
      <c r="D1562" s="101"/>
      <c r="E1562" s="101"/>
      <c r="F1562" s="102"/>
      <c r="G1562" s="103"/>
      <c r="H1562" s="102"/>
      <c r="I1562" s="102"/>
      <c r="J1562" s="102"/>
      <c r="K1562" s="102"/>
      <c r="L1562" s="102" t="e">
        <f>IF(J1562="WAT",IF(I1562="PS","Pumped Storage","Hydro"),VLOOKUP(J1562,Instructions!$E$3:$F$42,2,FALSE))</f>
        <v>#N/A</v>
      </c>
      <c r="M1562" s="104"/>
      <c r="N1562" s="104"/>
      <c r="O1562" s="105"/>
      <c r="P1562" s="45"/>
      <c r="Q1562" s="45"/>
      <c r="R1562" s="45">
        <f t="shared" si="526"/>
        <v>0</v>
      </c>
      <c r="S1562" s="45">
        <f t="shared" si="546"/>
        <v>0</v>
      </c>
      <c r="T1562" s="45">
        <f t="shared" si="546"/>
        <v>0</v>
      </c>
      <c r="U1562" s="45">
        <f t="shared" si="527"/>
        <v>0</v>
      </c>
      <c r="V1562" s="45">
        <f t="shared" si="528"/>
        <v>0</v>
      </c>
      <c r="W1562" s="45">
        <f t="shared" si="529"/>
        <v>0</v>
      </c>
      <c r="X1562" s="45">
        <f t="shared" si="530"/>
        <v>0</v>
      </c>
      <c r="Y1562" s="45">
        <f t="shared" si="531"/>
        <v>0</v>
      </c>
      <c r="Z1562" s="45">
        <f t="shared" si="532"/>
        <v>0</v>
      </c>
      <c r="AA1562" s="45">
        <f t="shared" si="533"/>
        <v>0</v>
      </c>
      <c r="AB1562" s="45">
        <f t="shared" si="534"/>
        <v>0</v>
      </c>
      <c r="AC1562" s="45">
        <f t="shared" si="535"/>
        <v>0</v>
      </c>
      <c r="AD1562" s="45">
        <f t="shared" si="536"/>
        <v>0</v>
      </c>
      <c r="AE1562" s="45">
        <f t="shared" si="537"/>
        <v>0</v>
      </c>
      <c r="AF1562" s="45">
        <f t="shared" si="538"/>
        <v>0</v>
      </c>
      <c r="AG1562" s="45">
        <f t="shared" si="539"/>
        <v>0</v>
      </c>
      <c r="AH1562" s="45">
        <f t="shared" si="540"/>
        <v>0</v>
      </c>
      <c r="AI1562" s="45">
        <f t="shared" si="541"/>
        <v>0</v>
      </c>
      <c r="AJ1562" s="45">
        <f t="shared" si="542"/>
        <v>0</v>
      </c>
      <c r="AK1562" s="45">
        <f t="shared" si="543"/>
        <v>0</v>
      </c>
      <c r="AL1562" s="45">
        <f t="shared" si="544"/>
        <v>0</v>
      </c>
      <c r="AM1562" s="45">
        <f t="shared" si="545"/>
        <v>0</v>
      </c>
      <c r="AN1562" s="45"/>
      <c r="AO1562" s="45"/>
      <c r="AP1562" s="45"/>
      <c r="AQ1562" s="45"/>
      <c r="AR1562" s="45"/>
      <c r="AS1562" s="45"/>
      <c r="AT1562" s="45"/>
      <c r="AU1562" s="45"/>
      <c r="AV1562" s="45"/>
      <c r="AW1562" s="45"/>
      <c r="AX1562" s="45"/>
      <c r="AY1562" s="45"/>
      <c r="AZ1562" s="45"/>
      <c r="BA1562" s="45"/>
      <c r="BB1562" s="45"/>
      <c r="BC1562" s="45"/>
      <c r="BD1562" s="45"/>
      <c r="BE1562" s="45"/>
      <c r="BF1562" s="45"/>
      <c r="BG1562" s="45"/>
      <c r="BH1562" s="45"/>
      <c r="BI1562" s="45"/>
      <c r="BJ1562" s="45"/>
      <c r="BK1562" s="45"/>
    </row>
    <row r="1563" spans="1:63">
      <c r="A1563" s="43"/>
      <c r="B1563" s="43"/>
      <c r="C1563" s="101"/>
      <c r="D1563" s="101"/>
      <c r="E1563" s="101"/>
      <c r="F1563" s="102"/>
      <c r="G1563" s="103"/>
      <c r="H1563" s="102"/>
      <c r="I1563" s="102"/>
      <c r="J1563" s="102"/>
      <c r="K1563" s="102"/>
      <c r="L1563" s="102" t="e">
        <f>IF(J1563="WAT",IF(I1563="PS","Pumped Storage","Hydro"),VLOOKUP(J1563,Instructions!$E$3:$F$42,2,FALSE))</f>
        <v>#N/A</v>
      </c>
      <c r="M1563" s="104"/>
      <c r="N1563" s="104"/>
      <c r="O1563" s="105"/>
      <c r="P1563" s="45"/>
      <c r="Q1563" s="45"/>
      <c r="R1563" s="45">
        <f t="shared" si="526"/>
        <v>0</v>
      </c>
      <c r="S1563" s="45">
        <f t="shared" ref="S1563:T1582" si="547">R1563</f>
        <v>0</v>
      </c>
      <c r="T1563" s="45">
        <f t="shared" si="547"/>
        <v>0</v>
      </c>
      <c r="U1563" s="45">
        <f t="shared" si="527"/>
        <v>0</v>
      </c>
      <c r="V1563" s="45">
        <f t="shared" si="528"/>
        <v>0</v>
      </c>
      <c r="W1563" s="45">
        <f t="shared" si="529"/>
        <v>0</v>
      </c>
      <c r="X1563" s="45">
        <f t="shared" si="530"/>
        <v>0</v>
      </c>
      <c r="Y1563" s="45">
        <f t="shared" si="531"/>
        <v>0</v>
      </c>
      <c r="Z1563" s="45">
        <f t="shared" si="532"/>
        <v>0</v>
      </c>
      <c r="AA1563" s="45">
        <f t="shared" si="533"/>
        <v>0</v>
      </c>
      <c r="AB1563" s="45">
        <f t="shared" si="534"/>
        <v>0</v>
      </c>
      <c r="AC1563" s="45">
        <f t="shared" si="535"/>
        <v>0</v>
      </c>
      <c r="AD1563" s="45">
        <f t="shared" si="536"/>
        <v>0</v>
      </c>
      <c r="AE1563" s="45">
        <f t="shared" si="537"/>
        <v>0</v>
      </c>
      <c r="AF1563" s="45">
        <f t="shared" si="538"/>
        <v>0</v>
      </c>
      <c r="AG1563" s="45">
        <f t="shared" si="539"/>
        <v>0</v>
      </c>
      <c r="AH1563" s="45">
        <f t="shared" si="540"/>
        <v>0</v>
      </c>
      <c r="AI1563" s="45">
        <f t="shared" si="541"/>
        <v>0</v>
      </c>
      <c r="AJ1563" s="45">
        <f t="shared" si="542"/>
        <v>0</v>
      </c>
      <c r="AK1563" s="45">
        <f t="shared" si="543"/>
        <v>0</v>
      </c>
      <c r="AL1563" s="45">
        <f t="shared" si="544"/>
        <v>0</v>
      </c>
      <c r="AM1563" s="45">
        <f t="shared" si="545"/>
        <v>0</v>
      </c>
      <c r="AN1563" s="45"/>
      <c r="AO1563" s="45"/>
      <c r="AP1563" s="45"/>
      <c r="AQ1563" s="45"/>
      <c r="AR1563" s="45"/>
      <c r="AS1563" s="45"/>
      <c r="AT1563" s="45"/>
      <c r="AU1563" s="45"/>
      <c r="AV1563" s="45"/>
      <c r="AW1563" s="45"/>
      <c r="AX1563" s="45"/>
      <c r="AY1563" s="45"/>
      <c r="AZ1563" s="45"/>
      <c r="BA1563" s="45"/>
      <c r="BB1563" s="45"/>
      <c r="BC1563" s="45"/>
      <c r="BD1563" s="45"/>
      <c r="BE1563" s="45"/>
      <c r="BF1563" s="45"/>
      <c r="BG1563" s="45"/>
      <c r="BH1563" s="45"/>
      <c r="BI1563" s="45"/>
      <c r="BJ1563" s="45"/>
      <c r="BK1563" s="45"/>
    </row>
    <row r="1564" spans="1:63">
      <c r="A1564" s="43"/>
      <c r="B1564" s="43"/>
      <c r="C1564" s="101"/>
      <c r="D1564" s="101"/>
      <c r="E1564" s="101"/>
      <c r="F1564" s="102"/>
      <c r="G1564" s="103"/>
      <c r="H1564" s="102"/>
      <c r="I1564" s="102"/>
      <c r="J1564" s="102"/>
      <c r="K1564" s="102"/>
      <c r="L1564" s="102" t="e">
        <f>IF(J1564="WAT",IF(I1564="PS","Pumped Storage","Hydro"),VLOOKUP(J1564,Instructions!$E$3:$F$42,2,FALSE))</f>
        <v>#N/A</v>
      </c>
      <c r="M1564" s="104"/>
      <c r="N1564" s="104"/>
      <c r="O1564" s="105"/>
      <c r="P1564" s="45"/>
      <c r="Q1564" s="45"/>
      <c r="R1564" s="45">
        <f t="shared" si="526"/>
        <v>0</v>
      </c>
      <c r="S1564" s="45">
        <f t="shared" si="547"/>
        <v>0</v>
      </c>
      <c r="T1564" s="45">
        <f t="shared" si="547"/>
        <v>0</v>
      </c>
      <c r="U1564" s="45">
        <f t="shared" si="527"/>
        <v>0</v>
      </c>
      <c r="V1564" s="45">
        <f t="shared" si="528"/>
        <v>0</v>
      </c>
      <c r="W1564" s="45">
        <f t="shared" si="529"/>
        <v>0</v>
      </c>
      <c r="X1564" s="45">
        <f t="shared" si="530"/>
        <v>0</v>
      </c>
      <c r="Y1564" s="45">
        <f t="shared" si="531"/>
        <v>0</v>
      </c>
      <c r="Z1564" s="45">
        <f t="shared" si="532"/>
        <v>0</v>
      </c>
      <c r="AA1564" s="45">
        <f t="shared" si="533"/>
        <v>0</v>
      </c>
      <c r="AB1564" s="45">
        <f t="shared" si="534"/>
        <v>0</v>
      </c>
      <c r="AC1564" s="45">
        <f t="shared" si="535"/>
        <v>0</v>
      </c>
      <c r="AD1564" s="45">
        <f t="shared" si="536"/>
        <v>0</v>
      </c>
      <c r="AE1564" s="45">
        <f t="shared" si="537"/>
        <v>0</v>
      </c>
      <c r="AF1564" s="45">
        <f t="shared" si="538"/>
        <v>0</v>
      </c>
      <c r="AG1564" s="45">
        <f t="shared" si="539"/>
        <v>0</v>
      </c>
      <c r="AH1564" s="45">
        <f t="shared" si="540"/>
        <v>0</v>
      </c>
      <c r="AI1564" s="45">
        <f t="shared" si="541"/>
        <v>0</v>
      </c>
      <c r="AJ1564" s="45">
        <f t="shared" si="542"/>
        <v>0</v>
      </c>
      <c r="AK1564" s="45">
        <f t="shared" si="543"/>
        <v>0</v>
      </c>
      <c r="AL1564" s="45">
        <f t="shared" si="544"/>
        <v>0</v>
      </c>
      <c r="AM1564" s="45">
        <f t="shared" si="545"/>
        <v>0</v>
      </c>
      <c r="AN1564" s="45"/>
      <c r="AO1564" s="45"/>
      <c r="AP1564" s="45"/>
      <c r="AQ1564" s="45"/>
      <c r="AR1564" s="45"/>
      <c r="AS1564" s="45"/>
      <c r="AT1564" s="45"/>
      <c r="AU1564" s="45"/>
      <c r="AV1564" s="45"/>
      <c r="AW1564" s="45"/>
      <c r="AX1564" s="45"/>
      <c r="AY1564" s="45"/>
      <c r="AZ1564" s="45"/>
      <c r="BA1564" s="45"/>
      <c r="BB1564" s="45"/>
      <c r="BC1564" s="45"/>
      <c r="BD1564" s="45"/>
      <c r="BE1564" s="45"/>
      <c r="BF1564" s="45"/>
      <c r="BG1564" s="45"/>
      <c r="BH1564" s="45"/>
      <c r="BI1564" s="45"/>
      <c r="BJ1564" s="45"/>
      <c r="BK1564" s="45"/>
    </row>
    <row r="1565" spans="1:63">
      <c r="A1565" s="43"/>
      <c r="B1565" s="43"/>
      <c r="C1565" s="101"/>
      <c r="D1565" s="101"/>
      <c r="E1565" s="101"/>
      <c r="F1565" s="102"/>
      <c r="G1565" s="103"/>
      <c r="H1565" s="102"/>
      <c r="I1565" s="102"/>
      <c r="J1565" s="102"/>
      <c r="K1565" s="102"/>
      <c r="L1565" s="102" t="e">
        <f>IF(J1565="WAT",IF(I1565="PS","Pumped Storage","Hydro"),VLOOKUP(J1565,Instructions!$E$3:$F$42,2,FALSE))</f>
        <v>#N/A</v>
      </c>
      <c r="M1565" s="104"/>
      <c r="N1565" s="104"/>
      <c r="O1565" s="105"/>
      <c r="P1565" s="45"/>
      <c r="Q1565" s="45"/>
      <c r="R1565" s="45">
        <f t="shared" si="526"/>
        <v>0</v>
      </c>
      <c r="S1565" s="45">
        <f t="shared" si="547"/>
        <v>0</v>
      </c>
      <c r="T1565" s="45">
        <f t="shared" si="547"/>
        <v>0</v>
      </c>
      <c r="U1565" s="45">
        <f t="shared" si="527"/>
        <v>0</v>
      </c>
      <c r="V1565" s="45">
        <f t="shared" si="528"/>
        <v>0</v>
      </c>
      <c r="W1565" s="45">
        <f t="shared" si="529"/>
        <v>0</v>
      </c>
      <c r="X1565" s="45">
        <f t="shared" si="530"/>
        <v>0</v>
      </c>
      <c r="Y1565" s="45">
        <f t="shared" si="531"/>
        <v>0</v>
      </c>
      <c r="Z1565" s="45">
        <f t="shared" si="532"/>
        <v>0</v>
      </c>
      <c r="AA1565" s="45">
        <f t="shared" si="533"/>
        <v>0</v>
      </c>
      <c r="AB1565" s="45">
        <f t="shared" si="534"/>
        <v>0</v>
      </c>
      <c r="AC1565" s="45">
        <f t="shared" si="535"/>
        <v>0</v>
      </c>
      <c r="AD1565" s="45">
        <f t="shared" si="536"/>
        <v>0</v>
      </c>
      <c r="AE1565" s="45">
        <f t="shared" si="537"/>
        <v>0</v>
      </c>
      <c r="AF1565" s="45">
        <f t="shared" si="538"/>
        <v>0</v>
      </c>
      <c r="AG1565" s="45">
        <f t="shared" si="539"/>
        <v>0</v>
      </c>
      <c r="AH1565" s="45">
        <f t="shared" si="540"/>
        <v>0</v>
      </c>
      <c r="AI1565" s="45">
        <f t="shared" si="541"/>
        <v>0</v>
      </c>
      <c r="AJ1565" s="45">
        <f t="shared" si="542"/>
        <v>0</v>
      </c>
      <c r="AK1565" s="45">
        <f t="shared" si="543"/>
        <v>0</v>
      </c>
      <c r="AL1565" s="45">
        <f t="shared" si="544"/>
        <v>0</v>
      </c>
      <c r="AM1565" s="45">
        <f t="shared" si="545"/>
        <v>0</v>
      </c>
      <c r="AN1565" s="45"/>
      <c r="AO1565" s="45"/>
      <c r="AP1565" s="45"/>
      <c r="AQ1565" s="45"/>
      <c r="AR1565" s="45"/>
      <c r="AS1565" s="45"/>
      <c r="AT1565" s="45"/>
      <c r="AU1565" s="45"/>
      <c r="AV1565" s="45"/>
      <c r="AW1565" s="45"/>
      <c r="AX1565" s="45"/>
      <c r="AY1565" s="45"/>
      <c r="AZ1565" s="45"/>
      <c r="BA1565" s="45"/>
      <c r="BB1565" s="45"/>
      <c r="BC1565" s="45"/>
      <c r="BD1565" s="45"/>
      <c r="BE1565" s="45"/>
      <c r="BF1565" s="45"/>
      <c r="BG1565" s="45"/>
      <c r="BH1565" s="45"/>
      <c r="BI1565" s="45"/>
      <c r="BJ1565" s="45"/>
      <c r="BK1565" s="45"/>
    </row>
    <row r="1566" spans="1:63">
      <c r="A1566" s="43"/>
      <c r="B1566" s="43"/>
      <c r="C1566" s="101"/>
      <c r="D1566" s="101"/>
      <c r="E1566" s="101"/>
      <c r="F1566" s="102"/>
      <c r="G1566" s="103"/>
      <c r="H1566" s="102"/>
      <c r="I1566" s="102"/>
      <c r="J1566" s="102"/>
      <c r="K1566" s="102"/>
      <c r="L1566" s="102" t="e">
        <f>IF(J1566="WAT",IF(I1566="PS","Pumped Storage","Hydro"),VLOOKUP(J1566,Instructions!$E$3:$F$42,2,FALSE))</f>
        <v>#N/A</v>
      </c>
      <c r="M1566" s="104"/>
      <c r="N1566" s="104"/>
      <c r="O1566" s="105"/>
      <c r="P1566" s="45"/>
      <c r="Q1566" s="45"/>
      <c r="R1566" s="45">
        <f t="shared" si="526"/>
        <v>0</v>
      </c>
      <c r="S1566" s="45">
        <f t="shared" si="547"/>
        <v>0</v>
      </c>
      <c r="T1566" s="45">
        <f t="shared" si="547"/>
        <v>0</v>
      </c>
      <c r="U1566" s="45">
        <f t="shared" si="527"/>
        <v>0</v>
      </c>
      <c r="V1566" s="45">
        <f t="shared" si="528"/>
        <v>0</v>
      </c>
      <c r="W1566" s="45">
        <f t="shared" si="529"/>
        <v>0</v>
      </c>
      <c r="X1566" s="45">
        <f t="shared" si="530"/>
        <v>0</v>
      </c>
      <c r="Y1566" s="45">
        <f t="shared" si="531"/>
        <v>0</v>
      </c>
      <c r="Z1566" s="45">
        <f t="shared" si="532"/>
        <v>0</v>
      </c>
      <c r="AA1566" s="45">
        <f t="shared" si="533"/>
        <v>0</v>
      </c>
      <c r="AB1566" s="45">
        <f t="shared" si="534"/>
        <v>0</v>
      </c>
      <c r="AC1566" s="45">
        <f t="shared" si="535"/>
        <v>0</v>
      </c>
      <c r="AD1566" s="45">
        <f t="shared" si="536"/>
        <v>0</v>
      </c>
      <c r="AE1566" s="45">
        <f t="shared" si="537"/>
        <v>0</v>
      </c>
      <c r="AF1566" s="45">
        <f t="shared" si="538"/>
        <v>0</v>
      </c>
      <c r="AG1566" s="45">
        <f t="shared" si="539"/>
        <v>0</v>
      </c>
      <c r="AH1566" s="45">
        <f t="shared" si="540"/>
        <v>0</v>
      </c>
      <c r="AI1566" s="45">
        <f t="shared" si="541"/>
        <v>0</v>
      </c>
      <c r="AJ1566" s="45">
        <f t="shared" si="542"/>
        <v>0</v>
      </c>
      <c r="AK1566" s="45">
        <f t="shared" si="543"/>
        <v>0</v>
      </c>
      <c r="AL1566" s="45">
        <f t="shared" si="544"/>
        <v>0</v>
      </c>
      <c r="AM1566" s="45">
        <f t="shared" si="545"/>
        <v>0</v>
      </c>
      <c r="AN1566" s="45"/>
      <c r="AO1566" s="45"/>
      <c r="AP1566" s="45"/>
      <c r="AQ1566" s="45"/>
      <c r="AR1566" s="45"/>
      <c r="AS1566" s="45"/>
      <c r="AT1566" s="45"/>
      <c r="AU1566" s="45"/>
      <c r="AV1566" s="45"/>
      <c r="AW1566" s="45"/>
      <c r="AX1566" s="45"/>
      <c r="AY1566" s="45"/>
      <c r="AZ1566" s="45"/>
      <c r="BA1566" s="45"/>
      <c r="BB1566" s="45"/>
      <c r="BC1566" s="45"/>
      <c r="BD1566" s="45"/>
      <c r="BE1566" s="45"/>
      <c r="BF1566" s="45"/>
      <c r="BG1566" s="45"/>
      <c r="BH1566" s="45"/>
      <c r="BI1566" s="45"/>
      <c r="BJ1566" s="45"/>
      <c r="BK1566" s="45"/>
    </row>
    <row r="1567" spans="1:63">
      <c r="A1567" s="43"/>
      <c r="B1567" s="43"/>
      <c r="C1567" s="101"/>
      <c r="D1567" s="101"/>
      <c r="E1567" s="101"/>
      <c r="F1567" s="102"/>
      <c r="G1567" s="103"/>
      <c r="H1567" s="102"/>
      <c r="I1567" s="102"/>
      <c r="J1567" s="102"/>
      <c r="K1567" s="102"/>
      <c r="L1567" s="102" t="e">
        <f>IF(J1567="WAT",IF(I1567="PS","Pumped Storage","Hydro"),VLOOKUP(J1567,Instructions!$E$3:$F$42,2,FALSE))</f>
        <v>#N/A</v>
      </c>
      <c r="M1567" s="104"/>
      <c r="N1567" s="104"/>
      <c r="O1567" s="105"/>
      <c r="P1567" s="45"/>
      <c r="Q1567" s="45"/>
      <c r="R1567" s="45">
        <f t="shared" si="526"/>
        <v>0</v>
      </c>
      <c r="S1567" s="45">
        <f t="shared" si="547"/>
        <v>0</v>
      </c>
      <c r="T1567" s="45">
        <f t="shared" si="547"/>
        <v>0</v>
      </c>
      <c r="U1567" s="45">
        <f t="shared" si="527"/>
        <v>0</v>
      </c>
      <c r="V1567" s="45">
        <f t="shared" si="528"/>
        <v>0</v>
      </c>
      <c r="W1567" s="45">
        <f t="shared" si="529"/>
        <v>0</v>
      </c>
      <c r="X1567" s="45">
        <f t="shared" si="530"/>
        <v>0</v>
      </c>
      <c r="Y1567" s="45">
        <f t="shared" si="531"/>
        <v>0</v>
      </c>
      <c r="Z1567" s="45">
        <f t="shared" si="532"/>
        <v>0</v>
      </c>
      <c r="AA1567" s="45">
        <f t="shared" si="533"/>
        <v>0</v>
      </c>
      <c r="AB1567" s="45">
        <f t="shared" si="534"/>
        <v>0</v>
      </c>
      <c r="AC1567" s="45">
        <f t="shared" si="535"/>
        <v>0</v>
      </c>
      <c r="AD1567" s="45">
        <f t="shared" si="536"/>
        <v>0</v>
      </c>
      <c r="AE1567" s="45">
        <f t="shared" si="537"/>
        <v>0</v>
      </c>
      <c r="AF1567" s="45">
        <f t="shared" si="538"/>
        <v>0</v>
      </c>
      <c r="AG1567" s="45">
        <f t="shared" si="539"/>
        <v>0</v>
      </c>
      <c r="AH1567" s="45">
        <f t="shared" si="540"/>
        <v>0</v>
      </c>
      <c r="AI1567" s="45">
        <f t="shared" si="541"/>
        <v>0</v>
      </c>
      <c r="AJ1567" s="45">
        <f t="shared" si="542"/>
        <v>0</v>
      </c>
      <c r="AK1567" s="45">
        <f t="shared" si="543"/>
        <v>0</v>
      </c>
      <c r="AL1567" s="45">
        <f t="shared" si="544"/>
        <v>0</v>
      </c>
      <c r="AM1567" s="45">
        <f t="shared" si="545"/>
        <v>0</v>
      </c>
      <c r="AN1567" s="45"/>
      <c r="AO1567" s="45"/>
      <c r="AP1567" s="45"/>
      <c r="AQ1567" s="45"/>
      <c r="AR1567" s="45"/>
      <c r="AS1567" s="45"/>
      <c r="AT1567" s="45"/>
      <c r="AU1567" s="45"/>
      <c r="AV1567" s="45"/>
      <c r="AW1567" s="45"/>
      <c r="AX1567" s="45"/>
      <c r="AY1567" s="45"/>
      <c r="AZ1567" s="45"/>
      <c r="BA1567" s="45"/>
      <c r="BB1567" s="45"/>
      <c r="BC1567" s="45"/>
      <c r="BD1567" s="45"/>
      <c r="BE1567" s="45"/>
      <c r="BF1567" s="45"/>
      <c r="BG1567" s="45"/>
      <c r="BH1567" s="45"/>
      <c r="BI1567" s="45"/>
      <c r="BJ1567" s="45"/>
      <c r="BK1567" s="45"/>
    </row>
    <row r="1568" spans="1:63">
      <c r="A1568" s="43"/>
      <c r="B1568" s="43"/>
      <c r="C1568" s="101"/>
      <c r="D1568" s="101"/>
      <c r="E1568" s="101"/>
      <c r="F1568" s="102"/>
      <c r="G1568" s="103"/>
      <c r="H1568" s="102"/>
      <c r="I1568" s="102"/>
      <c r="J1568" s="102"/>
      <c r="K1568" s="102"/>
      <c r="L1568" s="102" t="e">
        <f>IF(J1568="WAT",IF(I1568="PS","Pumped Storage","Hydro"),VLOOKUP(J1568,Instructions!$E$3:$F$42,2,FALSE))</f>
        <v>#N/A</v>
      </c>
      <c r="M1568" s="104"/>
      <c r="N1568" s="104"/>
      <c r="O1568" s="105"/>
      <c r="P1568" s="45"/>
      <c r="Q1568" s="45"/>
      <c r="R1568" s="45">
        <f t="shared" si="526"/>
        <v>0</v>
      </c>
      <c r="S1568" s="45">
        <f t="shared" si="547"/>
        <v>0</v>
      </c>
      <c r="T1568" s="45">
        <f t="shared" si="547"/>
        <v>0</v>
      </c>
      <c r="U1568" s="45">
        <f t="shared" si="527"/>
        <v>0</v>
      </c>
      <c r="V1568" s="45">
        <f t="shared" si="528"/>
        <v>0</v>
      </c>
      <c r="W1568" s="45">
        <f t="shared" si="529"/>
        <v>0</v>
      </c>
      <c r="X1568" s="45">
        <f t="shared" si="530"/>
        <v>0</v>
      </c>
      <c r="Y1568" s="45">
        <f t="shared" si="531"/>
        <v>0</v>
      </c>
      <c r="Z1568" s="45">
        <f t="shared" si="532"/>
        <v>0</v>
      </c>
      <c r="AA1568" s="45">
        <f t="shared" si="533"/>
        <v>0</v>
      </c>
      <c r="AB1568" s="45">
        <f t="shared" si="534"/>
        <v>0</v>
      </c>
      <c r="AC1568" s="45">
        <f t="shared" si="535"/>
        <v>0</v>
      </c>
      <c r="AD1568" s="45">
        <f t="shared" si="536"/>
        <v>0</v>
      </c>
      <c r="AE1568" s="45">
        <f t="shared" si="537"/>
        <v>0</v>
      </c>
      <c r="AF1568" s="45">
        <f t="shared" si="538"/>
        <v>0</v>
      </c>
      <c r="AG1568" s="45">
        <f t="shared" si="539"/>
        <v>0</v>
      </c>
      <c r="AH1568" s="45">
        <f t="shared" si="540"/>
        <v>0</v>
      </c>
      <c r="AI1568" s="45">
        <f t="shared" si="541"/>
        <v>0</v>
      </c>
      <c r="AJ1568" s="45">
        <f t="shared" si="542"/>
        <v>0</v>
      </c>
      <c r="AK1568" s="45">
        <f t="shared" si="543"/>
        <v>0</v>
      </c>
      <c r="AL1568" s="45">
        <f t="shared" si="544"/>
        <v>0</v>
      </c>
      <c r="AM1568" s="45">
        <f t="shared" si="545"/>
        <v>0</v>
      </c>
      <c r="AN1568" s="45"/>
      <c r="AO1568" s="45"/>
      <c r="AP1568" s="45"/>
      <c r="AQ1568" s="45"/>
      <c r="AR1568" s="45"/>
      <c r="AS1568" s="45"/>
      <c r="AT1568" s="45"/>
      <c r="AU1568" s="45"/>
      <c r="AV1568" s="45"/>
      <c r="AW1568" s="45"/>
      <c r="AX1568" s="45"/>
      <c r="AY1568" s="45"/>
      <c r="AZ1568" s="45"/>
      <c r="BA1568" s="45"/>
      <c r="BB1568" s="45"/>
      <c r="BC1568" s="45"/>
      <c r="BD1568" s="45"/>
      <c r="BE1568" s="45"/>
      <c r="BF1568" s="45"/>
      <c r="BG1568" s="45"/>
      <c r="BH1568" s="45"/>
      <c r="BI1568" s="45"/>
      <c r="BJ1568" s="45"/>
      <c r="BK1568" s="45"/>
    </row>
    <row r="1569" spans="1:63">
      <c r="A1569" s="43"/>
      <c r="B1569" s="43"/>
      <c r="C1569" s="101"/>
      <c r="D1569" s="101"/>
      <c r="E1569" s="101"/>
      <c r="F1569" s="102"/>
      <c r="G1569" s="103"/>
      <c r="H1569" s="102"/>
      <c r="I1569" s="102"/>
      <c r="J1569" s="102"/>
      <c r="K1569" s="102"/>
      <c r="L1569" s="102" t="e">
        <f>IF(J1569="WAT",IF(I1569="PS","Pumped Storage","Hydro"),VLOOKUP(J1569,Instructions!$E$3:$F$42,2,FALSE))</f>
        <v>#N/A</v>
      </c>
      <c r="M1569" s="104"/>
      <c r="N1569" s="104"/>
      <c r="O1569" s="105"/>
      <c r="P1569" s="45"/>
      <c r="Q1569" s="45"/>
      <c r="R1569" s="45">
        <f t="shared" si="526"/>
        <v>0</v>
      </c>
      <c r="S1569" s="45">
        <f t="shared" si="547"/>
        <v>0</v>
      </c>
      <c r="T1569" s="45">
        <f t="shared" si="547"/>
        <v>0</v>
      </c>
      <c r="U1569" s="45">
        <f t="shared" si="527"/>
        <v>0</v>
      </c>
      <c r="V1569" s="45">
        <f t="shared" si="528"/>
        <v>0</v>
      </c>
      <c r="W1569" s="45">
        <f t="shared" si="529"/>
        <v>0</v>
      </c>
      <c r="X1569" s="45">
        <f t="shared" si="530"/>
        <v>0</v>
      </c>
      <c r="Y1569" s="45">
        <f t="shared" si="531"/>
        <v>0</v>
      </c>
      <c r="Z1569" s="45">
        <f t="shared" si="532"/>
        <v>0</v>
      </c>
      <c r="AA1569" s="45">
        <f t="shared" si="533"/>
        <v>0</v>
      </c>
      <c r="AB1569" s="45">
        <f t="shared" si="534"/>
        <v>0</v>
      </c>
      <c r="AC1569" s="45">
        <f t="shared" si="535"/>
        <v>0</v>
      </c>
      <c r="AD1569" s="45">
        <f t="shared" si="536"/>
        <v>0</v>
      </c>
      <c r="AE1569" s="45">
        <f t="shared" si="537"/>
        <v>0</v>
      </c>
      <c r="AF1569" s="45">
        <f t="shared" si="538"/>
        <v>0</v>
      </c>
      <c r="AG1569" s="45">
        <f t="shared" si="539"/>
        <v>0</v>
      </c>
      <c r="AH1569" s="45">
        <f t="shared" si="540"/>
        <v>0</v>
      </c>
      <c r="AI1569" s="45">
        <f t="shared" si="541"/>
        <v>0</v>
      </c>
      <c r="AJ1569" s="45">
        <f t="shared" si="542"/>
        <v>0</v>
      </c>
      <c r="AK1569" s="45">
        <f t="shared" si="543"/>
        <v>0</v>
      </c>
      <c r="AL1569" s="45">
        <f t="shared" si="544"/>
        <v>0</v>
      </c>
      <c r="AM1569" s="45">
        <f t="shared" si="545"/>
        <v>0</v>
      </c>
      <c r="AN1569" s="45"/>
      <c r="AO1569" s="45"/>
      <c r="AP1569" s="45"/>
      <c r="AQ1569" s="45"/>
      <c r="AR1569" s="45"/>
      <c r="AS1569" s="45"/>
      <c r="AT1569" s="45"/>
      <c r="AU1569" s="45"/>
      <c r="AV1569" s="45"/>
      <c r="AW1569" s="45"/>
      <c r="AX1569" s="45"/>
      <c r="AY1569" s="45"/>
      <c r="AZ1569" s="45"/>
      <c r="BA1569" s="45"/>
      <c r="BB1569" s="45"/>
      <c r="BC1569" s="45"/>
      <c r="BD1569" s="45"/>
      <c r="BE1569" s="45"/>
      <c r="BF1569" s="45"/>
      <c r="BG1569" s="45"/>
      <c r="BH1569" s="45"/>
      <c r="BI1569" s="45"/>
      <c r="BJ1569" s="45"/>
      <c r="BK1569" s="45"/>
    </row>
    <row r="1570" spans="1:63">
      <c r="A1570" s="43"/>
      <c r="B1570" s="43"/>
      <c r="C1570" s="101"/>
      <c r="D1570" s="101"/>
      <c r="E1570" s="101"/>
      <c r="F1570" s="102"/>
      <c r="G1570" s="103"/>
      <c r="H1570" s="102"/>
      <c r="I1570" s="102"/>
      <c r="J1570" s="102"/>
      <c r="K1570" s="102"/>
      <c r="L1570" s="102" t="e">
        <f>IF(J1570="WAT",IF(I1570="PS","Pumped Storage","Hydro"),VLOOKUP(J1570,Instructions!$E$3:$F$42,2,FALSE))</f>
        <v>#N/A</v>
      </c>
      <c r="M1570" s="104"/>
      <c r="N1570" s="104"/>
      <c r="O1570" s="105"/>
      <c r="P1570" s="45"/>
      <c r="Q1570" s="45"/>
      <c r="R1570" s="45">
        <f t="shared" si="526"/>
        <v>0</v>
      </c>
      <c r="S1570" s="45">
        <f t="shared" si="547"/>
        <v>0</v>
      </c>
      <c r="T1570" s="45">
        <f t="shared" si="547"/>
        <v>0</v>
      </c>
      <c r="U1570" s="45">
        <f t="shared" si="527"/>
        <v>0</v>
      </c>
      <c r="V1570" s="45">
        <f t="shared" si="528"/>
        <v>0</v>
      </c>
      <c r="W1570" s="45">
        <f t="shared" si="529"/>
        <v>0</v>
      </c>
      <c r="X1570" s="45">
        <f t="shared" si="530"/>
        <v>0</v>
      </c>
      <c r="Y1570" s="45">
        <f t="shared" si="531"/>
        <v>0</v>
      </c>
      <c r="Z1570" s="45">
        <f t="shared" si="532"/>
        <v>0</v>
      </c>
      <c r="AA1570" s="45">
        <f t="shared" si="533"/>
        <v>0</v>
      </c>
      <c r="AB1570" s="45">
        <f t="shared" si="534"/>
        <v>0</v>
      </c>
      <c r="AC1570" s="45">
        <f t="shared" si="535"/>
        <v>0</v>
      </c>
      <c r="AD1570" s="45">
        <f t="shared" si="536"/>
        <v>0</v>
      </c>
      <c r="AE1570" s="45">
        <f t="shared" si="537"/>
        <v>0</v>
      </c>
      <c r="AF1570" s="45">
        <f t="shared" si="538"/>
        <v>0</v>
      </c>
      <c r="AG1570" s="45">
        <f t="shared" si="539"/>
        <v>0</v>
      </c>
      <c r="AH1570" s="45">
        <f t="shared" si="540"/>
        <v>0</v>
      </c>
      <c r="AI1570" s="45">
        <f t="shared" si="541"/>
        <v>0</v>
      </c>
      <c r="AJ1570" s="45">
        <f t="shared" si="542"/>
        <v>0</v>
      </c>
      <c r="AK1570" s="45">
        <f t="shared" si="543"/>
        <v>0</v>
      </c>
      <c r="AL1570" s="45">
        <f t="shared" si="544"/>
        <v>0</v>
      </c>
      <c r="AM1570" s="45">
        <f t="shared" si="545"/>
        <v>0</v>
      </c>
      <c r="AN1570" s="45"/>
      <c r="AO1570" s="45"/>
      <c r="AP1570" s="45"/>
      <c r="AQ1570" s="45"/>
      <c r="AR1570" s="45"/>
      <c r="AS1570" s="45"/>
      <c r="AT1570" s="45"/>
      <c r="AU1570" s="45"/>
      <c r="AV1570" s="45"/>
      <c r="AW1570" s="45"/>
      <c r="AX1570" s="45"/>
      <c r="AY1570" s="45"/>
      <c r="AZ1570" s="45"/>
      <c r="BA1570" s="45"/>
      <c r="BB1570" s="45"/>
      <c r="BC1570" s="45"/>
      <c r="BD1570" s="45"/>
      <c r="BE1570" s="45"/>
      <c r="BF1570" s="45"/>
      <c r="BG1570" s="45"/>
      <c r="BH1570" s="45"/>
      <c r="BI1570" s="45"/>
      <c r="BJ1570" s="45"/>
      <c r="BK1570" s="45"/>
    </row>
    <row r="1571" spans="1:63">
      <c r="A1571" s="43"/>
      <c r="B1571" s="43"/>
      <c r="C1571" s="101"/>
      <c r="D1571" s="101"/>
      <c r="E1571" s="101"/>
      <c r="F1571" s="102"/>
      <c r="G1571" s="103"/>
      <c r="H1571" s="102"/>
      <c r="I1571" s="102"/>
      <c r="J1571" s="102"/>
      <c r="K1571" s="102"/>
      <c r="L1571" s="102" t="e">
        <f>IF(J1571="WAT",IF(I1571="PS","Pumped Storage","Hydro"),VLOOKUP(J1571,Instructions!$E$3:$F$42,2,FALSE))</f>
        <v>#N/A</v>
      </c>
      <c r="M1571" s="104"/>
      <c r="N1571" s="104"/>
      <c r="O1571" s="105"/>
      <c r="P1571" s="45"/>
      <c r="Q1571" s="45"/>
      <c r="R1571" s="45">
        <f t="shared" si="526"/>
        <v>0</v>
      </c>
      <c r="S1571" s="45">
        <f t="shared" si="547"/>
        <v>0</v>
      </c>
      <c r="T1571" s="45">
        <f t="shared" si="547"/>
        <v>0</v>
      </c>
      <c r="U1571" s="45">
        <f t="shared" si="527"/>
        <v>0</v>
      </c>
      <c r="V1571" s="45">
        <f t="shared" si="528"/>
        <v>0</v>
      </c>
      <c r="W1571" s="45">
        <f t="shared" si="529"/>
        <v>0</v>
      </c>
      <c r="X1571" s="45">
        <f t="shared" si="530"/>
        <v>0</v>
      </c>
      <c r="Y1571" s="45">
        <f t="shared" si="531"/>
        <v>0</v>
      </c>
      <c r="Z1571" s="45">
        <f t="shared" si="532"/>
        <v>0</v>
      </c>
      <c r="AA1571" s="45">
        <f t="shared" si="533"/>
        <v>0</v>
      </c>
      <c r="AB1571" s="45">
        <f t="shared" si="534"/>
        <v>0</v>
      </c>
      <c r="AC1571" s="45">
        <f t="shared" si="535"/>
        <v>0</v>
      </c>
      <c r="AD1571" s="45">
        <f t="shared" si="536"/>
        <v>0</v>
      </c>
      <c r="AE1571" s="45">
        <f t="shared" si="537"/>
        <v>0</v>
      </c>
      <c r="AF1571" s="45">
        <f t="shared" si="538"/>
        <v>0</v>
      </c>
      <c r="AG1571" s="45">
        <f t="shared" si="539"/>
        <v>0</v>
      </c>
      <c r="AH1571" s="45">
        <f t="shared" si="540"/>
        <v>0</v>
      </c>
      <c r="AI1571" s="45">
        <f t="shared" si="541"/>
        <v>0</v>
      </c>
      <c r="AJ1571" s="45">
        <f t="shared" si="542"/>
        <v>0</v>
      </c>
      <c r="AK1571" s="45">
        <f t="shared" si="543"/>
        <v>0</v>
      </c>
      <c r="AL1571" s="45">
        <f t="shared" si="544"/>
        <v>0</v>
      </c>
      <c r="AM1571" s="45">
        <f t="shared" si="545"/>
        <v>0</v>
      </c>
      <c r="AN1571" s="45"/>
      <c r="AO1571" s="45"/>
      <c r="AP1571" s="45"/>
      <c r="AQ1571" s="45"/>
      <c r="AR1571" s="45"/>
      <c r="AS1571" s="45"/>
      <c r="AT1571" s="45"/>
      <c r="AU1571" s="45"/>
      <c r="AV1571" s="45"/>
      <c r="AW1571" s="45"/>
      <c r="AX1571" s="45"/>
      <c r="AY1571" s="45"/>
      <c r="AZ1571" s="45"/>
      <c r="BA1571" s="45"/>
      <c r="BB1571" s="45"/>
      <c r="BC1571" s="45"/>
      <c r="BD1571" s="45"/>
      <c r="BE1571" s="45"/>
      <c r="BF1571" s="45"/>
      <c r="BG1571" s="45"/>
      <c r="BH1571" s="45"/>
      <c r="BI1571" s="45"/>
      <c r="BJ1571" s="45"/>
      <c r="BK1571" s="45"/>
    </row>
    <row r="1572" spans="1:63">
      <c r="A1572" s="43"/>
      <c r="B1572" s="43"/>
      <c r="C1572" s="101"/>
      <c r="D1572" s="101"/>
      <c r="E1572" s="101"/>
      <c r="F1572" s="102"/>
      <c r="G1572" s="103"/>
      <c r="H1572" s="102"/>
      <c r="I1572" s="102"/>
      <c r="J1572" s="102"/>
      <c r="K1572" s="102"/>
      <c r="L1572" s="102" t="e">
        <f>IF(J1572="WAT",IF(I1572="PS","Pumped Storage","Hydro"),VLOOKUP(J1572,Instructions!$E$3:$F$42,2,FALSE))</f>
        <v>#N/A</v>
      </c>
      <c r="M1572" s="104"/>
      <c r="N1572" s="104"/>
      <c r="O1572" s="105"/>
      <c r="P1572" s="45"/>
      <c r="Q1572" s="45"/>
      <c r="R1572" s="45">
        <f t="shared" si="526"/>
        <v>0</v>
      </c>
      <c r="S1572" s="45">
        <f t="shared" si="547"/>
        <v>0</v>
      </c>
      <c r="T1572" s="45">
        <f t="shared" si="547"/>
        <v>0</v>
      </c>
      <c r="U1572" s="45">
        <f t="shared" si="527"/>
        <v>0</v>
      </c>
      <c r="V1572" s="45">
        <f t="shared" si="528"/>
        <v>0</v>
      </c>
      <c r="W1572" s="45">
        <f t="shared" si="529"/>
        <v>0</v>
      </c>
      <c r="X1572" s="45">
        <f t="shared" si="530"/>
        <v>0</v>
      </c>
      <c r="Y1572" s="45">
        <f t="shared" si="531"/>
        <v>0</v>
      </c>
      <c r="Z1572" s="45">
        <f t="shared" si="532"/>
        <v>0</v>
      </c>
      <c r="AA1572" s="45">
        <f t="shared" si="533"/>
        <v>0</v>
      </c>
      <c r="AB1572" s="45">
        <f t="shared" si="534"/>
        <v>0</v>
      </c>
      <c r="AC1572" s="45">
        <f t="shared" si="535"/>
        <v>0</v>
      </c>
      <c r="AD1572" s="45">
        <f t="shared" si="536"/>
        <v>0</v>
      </c>
      <c r="AE1572" s="45">
        <f t="shared" si="537"/>
        <v>0</v>
      </c>
      <c r="AF1572" s="45">
        <f t="shared" si="538"/>
        <v>0</v>
      </c>
      <c r="AG1572" s="45">
        <f t="shared" si="539"/>
        <v>0</v>
      </c>
      <c r="AH1572" s="45">
        <f t="shared" si="540"/>
        <v>0</v>
      </c>
      <c r="AI1572" s="45">
        <f t="shared" si="541"/>
        <v>0</v>
      </c>
      <c r="AJ1572" s="45">
        <f t="shared" si="542"/>
        <v>0</v>
      </c>
      <c r="AK1572" s="45">
        <f t="shared" si="543"/>
        <v>0</v>
      </c>
      <c r="AL1572" s="45">
        <f t="shared" si="544"/>
        <v>0</v>
      </c>
      <c r="AM1572" s="45">
        <f t="shared" si="545"/>
        <v>0</v>
      </c>
      <c r="AN1572" s="45"/>
      <c r="AO1572" s="45"/>
      <c r="AP1572" s="45"/>
      <c r="AQ1572" s="45"/>
      <c r="AR1572" s="45"/>
      <c r="AS1572" s="45"/>
      <c r="AT1572" s="45"/>
      <c r="AU1572" s="45"/>
      <c r="AV1572" s="45"/>
      <c r="AW1572" s="45"/>
      <c r="AX1572" s="45"/>
      <c r="AY1572" s="45"/>
      <c r="AZ1572" s="45"/>
      <c r="BA1572" s="45"/>
      <c r="BB1572" s="45"/>
      <c r="BC1572" s="45"/>
      <c r="BD1572" s="45"/>
      <c r="BE1572" s="45"/>
      <c r="BF1572" s="45"/>
      <c r="BG1572" s="45"/>
      <c r="BH1572" s="45"/>
      <c r="BI1572" s="45"/>
      <c r="BJ1572" s="45"/>
      <c r="BK1572" s="45"/>
    </row>
    <row r="1573" spans="1:63">
      <c r="A1573" s="43"/>
      <c r="B1573" s="43"/>
      <c r="C1573" s="101"/>
      <c r="D1573" s="101"/>
      <c r="E1573" s="101"/>
      <c r="F1573" s="102"/>
      <c r="G1573" s="103"/>
      <c r="H1573" s="102"/>
      <c r="I1573" s="102"/>
      <c r="J1573" s="102"/>
      <c r="K1573" s="102"/>
      <c r="L1573" s="102" t="e">
        <f>IF(J1573="WAT",IF(I1573="PS","Pumped Storage","Hydro"),VLOOKUP(J1573,Instructions!$E$3:$F$42,2,FALSE))</f>
        <v>#N/A</v>
      </c>
      <c r="M1573" s="104"/>
      <c r="N1573" s="104"/>
      <c r="O1573" s="105"/>
      <c r="P1573" s="45"/>
      <c r="Q1573" s="45"/>
      <c r="R1573" s="45">
        <f t="shared" si="526"/>
        <v>0</v>
      </c>
      <c r="S1573" s="45">
        <f t="shared" si="547"/>
        <v>0</v>
      </c>
      <c r="T1573" s="45">
        <f t="shared" si="547"/>
        <v>0</v>
      </c>
      <c r="U1573" s="45">
        <f t="shared" si="527"/>
        <v>0</v>
      </c>
      <c r="V1573" s="45">
        <f t="shared" si="528"/>
        <v>0</v>
      </c>
      <c r="W1573" s="45">
        <f t="shared" si="529"/>
        <v>0</v>
      </c>
      <c r="X1573" s="45">
        <f t="shared" si="530"/>
        <v>0</v>
      </c>
      <c r="Y1573" s="45">
        <f t="shared" si="531"/>
        <v>0</v>
      </c>
      <c r="Z1573" s="45">
        <f t="shared" si="532"/>
        <v>0</v>
      </c>
      <c r="AA1573" s="45">
        <f t="shared" si="533"/>
        <v>0</v>
      </c>
      <c r="AB1573" s="45">
        <f t="shared" si="534"/>
        <v>0</v>
      </c>
      <c r="AC1573" s="45">
        <f t="shared" si="535"/>
        <v>0</v>
      </c>
      <c r="AD1573" s="45">
        <f t="shared" si="536"/>
        <v>0</v>
      </c>
      <c r="AE1573" s="45">
        <f t="shared" si="537"/>
        <v>0</v>
      </c>
      <c r="AF1573" s="45">
        <f t="shared" si="538"/>
        <v>0</v>
      </c>
      <c r="AG1573" s="45">
        <f t="shared" si="539"/>
        <v>0</v>
      </c>
      <c r="AH1573" s="45">
        <f t="shared" si="540"/>
        <v>0</v>
      </c>
      <c r="AI1573" s="45">
        <f t="shared" si="541"/>
        <v>0</v>
      </c>
      <c r="AJ1573" s="45">
        <f t="shared" si="542"/>
        <v>0</v>
      </c>
      <c r="AK1573" s="45">
        <f t="shared" si="543"/>
        <v>0</v>
      </c>
      <c r="AL1573" s="45">
        <f t="shared" si="544"/>
        <v>0</v>
      </c>
      <c r="AM1573" s="45">
        <f t="shared" si="545"/>
        <v>0</v>
      </c>
      <c r="AN1573" s="45"/>
      <c r="AO1573" s="45"/>
      <c r="AP1573" s="45"/>
      <c r="AQ1573" s="45"/>
      <c r="AR1573" s="45"/>
      <c r="AS1573" s="45"/>
      <c r="AT1573" s="45"/>
      <c r="AU1573" s="45"/>
      <c r="AV1573" s="45"/>
      <c r="AW1573" s="45"/>
      <c r="AX1573" s="45"/>
      <c r="AY1573" s="45"/>
      <c r="AZ1573" s="45"/>
      <c r="BA1573" s="45"/>
      <c r="BB1573" s="45"/>
      <c r="BC1573" s="45"/>
      <c r="BD1573" s="45"/>
      <c r="BE1573" s="45"/>
      <c r="BF1573" s="45"/>
      <c r="BG1573" s="45"/>
      <c r="BH1573" s="45"/>
      <c r="BI1573" s="45"/>
      <c r="BJ1573" s="45"/>
      <c r="BK1573" s="45"/>
    </row>
    <row r="1574" spans="1:63">
      <c r="A1574" s="43"/>
      <c r="B1574" s="43"/>
      <c r="C1574" s="101"/>
      <c r="D1574" s="101"/>
      <c r="E1574" s="101"/>
      <c r="F1574" s="102"/>
      <c r="G1574" s="103"/>
      <c r="H1574" s="102"/>
      <c r="I1574" s="102"/>
      <c r="J1574" s="102"/>
      <c r="K1574" s="102"/>
      <c r="L1574" s="102" t="e">
        <f>IF(J1574="WAT",IF(I1574="PS","Pumped Storage","Hydro"),VLOOKUP(J1574,Instructions!$E$3:$F$42,2,FALSE))</f>
        <v>#N/A</v>
      </c>
      <c r="M1574" s="104"/>
      <c r="N1574" s="104"/>
      <c r="O1574" s="105"/>
      <c r="P1574" s="45"/>
      <c r="Q1574" s="45"/>
      <c r="R1574" s="45">
        <f t="shared" si="526"/>
        <v>0</v>
      </c>
      <c r="S1574" s="45">
        <f t="shared" si="547"/>
        <v>0</v>
      </c>
      <c r="T1574" s="45">
        <f t="shared" si="547"/>
        <v>0</v>
      </c>
      <c r="U1574" s="45">
        <f t="shared" si="527"/>
        <v>0</v>
      </c>
      <c r="V1574" s="45">
        <f t="shared" si="528"/>
        <v>0</v>
      </c>
      <c r="W1574" s="45">
        <f t="shared" si="529"/>
        <v>0</v>
      </c>
      <c r="X1574" s="45">
        <f t="shared" si="530"/>
        <v>0</v>
      </c>
      <c r="Y1574" s="45">
        <f t="shared" si="531"/>
        <v>0</v>
      </c>
      <c r="Z1574" s="45">
        <f t="shared" si="532"/>
        <v>0</v>
      </c>
      <c r="AA1574" s="45">
        <f t="shared" si="533"/>
        <v>0</v>
      </c>
      <c r="AB1574" s="45">
        <f t="shared" si="534"/>
        <v>0</v>
      </c>
      <c r="AC1574" s="45">
        <f t="shared" si="535"/>
        <v>0</v>
      </c>
      <c r="AD1574" s="45">
        <f t="shared" si="536"/>
        <v>0</v>
      </c>
      <c r="AE1574" s="45">
        <f t="shared" si="537"/>
        <v>0</v>
      </c>
      <c r="AF1574" s="45">
        <f t="shared" si="538"/>
        <v>0</v>
      </c>
      <c r="AG1574" s="45">
        <f t="shared" si="539"/>
        <v>0</v>
      </c>
      <c r="AH1574" s="45">
        <f t="shared" si="540"/>
        <v>0</v>
      </c>
      <c r="AI1574" s="45">
        <f t="shared" si="541"/>
        <v>0</v>
      </c>
      <c r="AJ1574" s="45">
        <f t="shared" si="542"/>
        <v>0</v>
      </c>
      <c r="AK1574" s="45">
        <f t="shared" si="543"/>
        <v>0</v>
      </c>
      <c r="AL1574" s="45">
        <f t="shared" si="544"/>
        <v>0</v>
      </c>
      <c r="AM1574" s="45">
        <f t="shared" si="545"/>
        <v>0</v>
      </c>
      <c r="AN1574" s="45"/>
      <c r="AO1574" s="45"/>
      <c r="AP1574" s="45"/>
      <c r="AQ1574" s="45"/>
      <c r="AR1574" s="45"/>
      <c r="AS1574" s="45"/>
      <c r="AT1574" s="45"/>
      <c r="AU1574" s="45"/>
      <c r="AV1574" s="45"/>
      <c r="AW1574" s="45"/>
      <c r="AX1574" s="45"/>
      <c r="AY1574" s="45"/>
      <c r="AZ1574" s="45"/>
      <c r="BA1574" s="45"/>
      <c r="BB1574" s="45"/>
      <c r="BC1574" s="45"/>
      <c r="BD1574" s="45"/>
      <c r="BE1574" s="45"/>
      <c r="BF1574" s="45"/>
      <c r="BG1574" s="45"/>
      <c r="BH1574" s="45"/>
      <c r="BI1574" s="45"/>
      <c r="BJ1574" s="45"/>
      <c r="BK1574" s="45"/>
    </row>
    <row r="1575" spans="1:63">
      <c r="A1575" s="43"/>
      <c r="B1575" s="43"/>
      <c r="C1575" s="101"/>
      <c r="D1575" s="101"/>
      <c r="E1575" s="101"/>
      <c r="F1575" s="102"/>
      <c r="G1575" s="103"/>
      <c r="H1575" s="102"/>
      <c r="I1575" s="102"/>
      <c r="J1575" s="102"/>
      <c r="K1575" s="102"/>
      <c r="L1575" s="102" t="e">
        <f>IF(J1575="WAT",IF(I1575="PS","Pumped Storage","Hydro"),VLOOKUP(J1575,Instructions!$E$3:$F$42,2,FALSE))</f>
        <v>#N/A</v>
      </c>
      <c r="M1575" s="104"/>
      <c r="N1575" s="104"/>
      <c r="O1575" s="105"/>
      <c r="P1575" s="45"/>
      <c r="Q1575" s="45"/>
      <c r="R1575" s="45">
        <f t="shared" si="526"/>
        <v>0</v>
      </c>
      <c r="S1575" s="45">
        <f t="shared" si="547"/>
        <v>0</v>
      </c>
      <c r="T1575" s="45">
        <f t="shared" si="547"/>
        <v>0</v>
      </c>
      <c r="U1575" s="45">
        <f t="shared" si="527"/>
        <v>0</v>
      </c>
      <c r="V1575" s="45">
        <f t="shared" si="528"/>
        <v>0</v>
      </c>
      <c r="W1575" s="45">
        <f t="shared" si="529"/>
        <v>0</v>
      </c>
      <c r="X1575" s="45">
        <f t="shared" si="530"/>
        <v>0</v>
      </c>
      <c r="Y1575" s="45">
        <f t="shared" si="531"/>
        <v>0</v>
      </c>
      <c r="Z1575" s="45">
        <f t="shared" si="532"/>
        <v>0</v>
      </c>
      <c r="AA1575" s="45">
        <f t="shared" si="533"/>
        <v>0</v>
      </c>
      <c r="AB1575" s="45">
        <f t="shared" si="534"/>
        <v>0</v>
      </c>
      <c r="AC1575" s="45">
        <f t="shared" si="535"/>
        <v>0</v>
      </c>
      <c r="AD1575" s="45">
        <f t="shared" si="536"/>
        <v>0</v>
      </c>
      <c r="AE1575" s="45">
        <f t="shared" si="537"/>
        <v>0</v>
      </c>
      <c r="AF1575" s="45">
        <f t="shared" si="538"/>
        <v>0</v>
      </c>
      <c r="AG1575" s="45">
        <f t="shared" si="539"/>
        <v>0</v>
      </c>
      <c r="AH1575" s="45">
        <f t="shared" si="540"/>
        <v>0</v>
      </c>
      <c r="AI1575" s="45">
        <f t="shared" si="541"/>
        <v>0</v>
      </c>
      <c r="AJ1575" s="45">
        <f t="shared" si="542"/>
        <v>0</v>
      </c>
      <c r="AK1575" s="45">
        <f t="shared" si="543"/>
        <v>0</v>
      </c>
      <c r="AL1575" s="45">
        <f t="shared" si="544"/>
        <v>0</v>
      </c>
      <c r="AM1575" s="45">
        <f t="shared" si="545"/>
        <v>0</v>
      </c>
      <c r="AN1575" s="45"/>
      <c r="AO1575" s="45"/>
      <c r="AP1575" s="45"/>
      <c r="AQ1575" s="45"/>
      <c r="AR1575" s="45"/>
      <c r="AS1575" s="45"/>
      <c r="AT1575" s="45"/>
      <c r="AU1575" s="45"/>
      <c r="AV1575" s="45"/>
      <c r="AW1575" s="45"/>
      <c r="AX1575" s="45"/>
      <c r="AY1575" s="45"/>
      <c r="AZ1575" s="45"/>
      <c r="BA1575" s="45"/>
      <c r="BB1575" s="45"/>
      <c r="BC1575" s="45"/>
      <c r="BD1575" s="45"/>
      <c r="BE1575" s="45"/>
      <c r="BF1575" s="45"/>
      <c r="BG1575" s="45"/>
      <c r="BH1575" s="45"/>
      <c r="BI1575" s="45"/>
      <c r="BJ1575" s="45"/>
      <c r="BK1575" s="45"/>
    </row>
    <row r="1576" spans="1:63">
      <c r="A1576" s="43"/>
      <c r="B1576" s="43"/>
      <c r="C1576" s="101"/>
      <c r="D1576" s="101"/>
      <c r="E1576" s="101"/>
      <c r="F1576" s="102"/>
      <c r="G1576" s="103"/>
      <c r="H1576" s="102"/>
      <c r="I1576" s="102"/>
      <c r="J1576" s="102"/>
      <c r="K1576" s="102"/>
      <c r="L1576" s="102" t="e">
        <f>IF(J1576="WAT",IF(I1576="PS","Pumped Storage","Hydro"),VLOOKUP(J1576,Instructions!$E$3:$F$42,2,FALSE))</f>
        <v>#N/A</v>
      </c>
      <c r="M1576" s="104"/>
      <c r="N1576" s="104"/>
      <c r="O1576" s="105"/>
      <c r="P1576" s="45"/>
      <c r="Q1576" s="45"/>
      <c r="R1576" s="45">
        <f t="shared" si="526"/>
        <v>0</v>
      </c>
      <c r="S1576" s="45">
        <f t="shared" si="547"/>
        <v>0</v>
      </c>
      <c r="T1576" s="45">
        <f t="shared" si="547"/>
        <v>0</v>
      </c>
      <c r="U1576" s="45">
        <f t="shared" si="527"/>
        <v>0</v>
      </c>
      <c r="V1576" s="45">
        <f t="shared" si="528"/>
        <v>0</v>
      </c>
      <c r="W1576" s="45">
        <f t="shared" si="529"/>
        <v>0</v>
      </c>
      <c r="X1576" s="45">
        <f t="shared" si="530"/>
        <v>0</v>
      </c>
      <c r="Y1576" s="45">
        <f t="shared" si="531"/>
        <v>0</v>
      </c>
      <c r="Z1576" s="45">
        <f t="shared" si="532"/>
        <v>0</v>
      </c>
      <c r="AA1576" s="45">
        <f t="shared" si="533"/>
        <v>0</v>
      </c>
      <c r="AB1576" s="45">
        <f t="shared" si="534"/>
        <v>0</v>
      </c>
      <c r="AC1576" s="45">
        <f t="shared" si="535"/>
        <v>0</v>
      </c>
      <c r="AD1576" s="45">
        <f t="shared" si="536"/>
        <v>0</v>
      </c>
      <c r="AE1576" s="45">
        <f t="shared" si="537"/>
        <v>0</v>
      </c>
      <c r="AF1576" s="45">
        <f t="shared" si="538"/>
        <v>0</v>
      </c>
      <c r="AG1576" s="45">
        <f t="shared" si="539"/>
        <v>0</v>
      </c>
      <c r="AH1576" s="45">
        <f t="shared" si="540"/>
        <v>0</v>
      </c>
      <c r="AI1576" s="45">
        <f t="shared" si="541"/>
        <v>0</v>
      </c>
      <c r="AJ1576" s="45">
        <f t="shared" si="542"/>
        <v>0</v>
      </c>
      <c r="AK1576" s="45">
        <f t="shared" si="543"/>
        <v>0</v>
      </c>
      <c r="AL1576" s="45">
        <f t="shared" si="544"/>
        <v>0</v>
      </c>
      <c r="AM1576" s="45">
        <f t="shared" si="545"/>
        <v>0</v>
      </c>
      <c r="AN1576" s="45"/>
      <c r="AO1576" s="45"/>
      <c r="AP1576" s="45"/>
      <c r="AQ1576" s="45"/>
      <c r="AR1576" s="45"/>
      <c r="AS1576" s="45"/>
      <c r="AT1576" s="45"/>
      <c r="AU1576" s="45"/>
      <c r="AV1576" s="45"/>
      <c r="AW1576" s="45"/>
      <c r="AX1576" s="45"/>
      <c r="AY1576" s="45"/>
      <c r="AZ1576" s="45"/>
      <c r="BA1576" s="45"/>
      <c r="BB1576" s="45"/>
      <c r="BC1576" s="45"/>
      <c r="BD1576" s="45"/>
      <c r="BE1576" s="45"/>
      <c r="BF1576" s="45"/>
      <c r="BG1576" s="45"/>
      <c r="BH1576" s="45"/>
      <c r="BI1576" s="45"/>
      <c r="BJ1576" s="45"/>
      <c r="BK1576" s="45"/>
    </row>
    <row r="1577" spans="1:63">
      <c r="A1577" s="43"/>
      <c r="B1577" s="43"/>
      <c r="C1577" s="101"/>
      <c r="D1577" s="101"/>
      <c r="E1577" s="101"/>
      <c r="F1577" s="102"/>
      <c r="G1577" s="103"/>
      <c r="H1577" s="102"/>
      <c r="I1577" s="102"/>
      <c r="J1577" s="102"/>
      <c r="K1577" s="102"/>
      <c r="L1577" s="102" t="e">
        <f>IF(J1577="WAT",IF(I1577="PS","Pumped Storage","Hydro"),VLOOKUP(J1577,Instructions!$E$3:$F$42,2,FALSE))</f>
        <v>#N/A</v>
      </c>
      <c r="M1577" s="104"/>
      <c r="N1577" s="104"/>
      <c r="O1577" s="105"/>
      <c r="P1577" s="45"/>
      <c r="Q1577" s="45"/>
      <c r="R1577" s="45">
        <f t="shared" si="526"/>
        <v>0</v>
      </c>
      <c r="S1577" s="45">
        <f t="shared" si="547"/>
        <v>0</v>
      </c>
      <c r="T1577" s="45">
        <f t="shared" si="547"/>
        <v>0</v>
      </c>
      <c r="U1577" s="45">
        <f t="shared" si="527"/>
        <v>0</v>
      </c>
      <c r="V1577" s="45">
        <f t="shared" si="528"/>
        <v>0</v>
      </c>
      <c r="W1577" s="45">
        <f t="shared" si="529"/>
        <v>0</v>
      </c>
      <c r="X1577" s="45">
        <f t="shared" si="530"/>
        <v>0</v>
      </c>
      <c r="Y1577" s="45">
        <f t="shared" si="531"/>
        <v>0</v>
      </c>
      <c r="Z1577" s="45">
        <f t="shared" si="532"/>
        <v>0</v>
      </c>
      <c r="AA1577" s="45">
        <f t="shared" si="533"/>
        <v>0</v>
      </c>
      <c r="AB1577" s="45">
        <f t="shared" si="534"/>
        <v>0</v>
      </c>
      <c r="AC1577" s="45">
        <f t="shared" si="535"/>
        <v>0</v>
      </c>
      <c r="AD1577" s="45">
        <f t="shared" si="536"/>
        <v>0</v>
      </c>
      <c r="AE1577" s="45">
        <f t="shared" si="537"/>
        <v>0</v>
      </c>
      <c r="AF1577" s="45">
        <f t="shared" si="538"/>
        <v>0</v>
      </c>
      <c r="AG1577" s="45">
        <f t="shared" si="539"/>
        <v>0</v>
      </c>
      <c r="AH1577" s="45">
        <f t="shared" si="540"/>
        <v>0</v>
      </c>
      <c r="AI1577" s="45">
        <f t="shared" si="541"/>
        <v>0</v>
      </c>
      <c r="AJ1577" s="45">
        <f t="shared" si="542"/>
        <v>0</v>
      </c>
      <c r="AK1577" s="45">
        <f t="shared" si="543"/>
        <v>0</v>
      </c>
      <c r="AL1577" s="45">
        <f t="shared" si="544"/>
        <v>0</v>
      </c>
      <c r="AM1577" s="45">
        <f t="shared" si="545"/>
        <v>0</v>
      </c>
      <c r="AN1577" s="45"/>
      <c r="AO1577" s="45"/>
      <c r="AP1577" s="45"/>
      <c r="AQ1577" s="45"/>
      <c r="AR1577" s="45"/>
      <c r="AS1577" s="45"/>
      <c r="AT1577" s="45"/>
      <c r="AU1577" s="45"/>
      <c r="AV1577" s="45"/>
      <c r="AW1577" s="45"/>
      <c r="AX1577" s="45"/>
      <c r="AY1577" s="45"/>
      <c r="AZ1577" s="45"/>
      <c r="BA1577" s="45"/>
      <c r="BB1577" s="45"/>
      <c r="BC1577" s="45"/>
      <c r="BD1577" s="45"/>
      <c r="BE1577" s="45"/>
      <c r="BF1577" s="45"/>
      <c r="BG1577" s="45"/>
      <c r="BH1577" s="45"/>
      <c r="BI1577" s="45"/>
      <c r="BJ1577" s="45"/>
      <c r="BK1577" s="45"/>
    </row>
    <row r="1578" spans="1:63">
      <c r="A1578" s="43"/>
      <c r="B1578" s="43"/>
      <c r="C1578" s="101"/>
      <c r="D1578" s="101"/>
      <c r="E1578" s="101"/>
      <c r="F1578" s="102"/>
      <c r="G1578" s="103"/>
      <c r="H1578" s="102"/>
      <c r="I1578" s="102"/>
      <c r="J1578" s="102"/>
      <c r="K1578" s="102"/>
      <c r="L1578" s="102" t="e">
        <f>IF(J1578="WAT",IF(I1578="PS","Pumped Storage","Hydro"),VLOOKUP(J1578,Instructions!$E$3:$F$42,2,FALSE))</f>
        <v>#N/A</v>
      </c>
      <c r="M1578" s="104"/>
      <c r="N1578" s="104"/>
      <c r="O1578" s="105"/>
      <c r="P1578" s="45"/>
      <c r="Q1578" s="45"/>
      <c r="R1578" s="45">
        <f t="shared" si="526"/>
        <v>0</v>
      </c>
      <c r="S1578" s="45">
        <f t="shared" si="547"/>
        <v>0</v>
      </c>
      <c r="T1578" s="45">
        <f t="shared" si="547"/>
        <v>0</v>
      </c>
      <c r="U1578" s="45">
        <f t="shared" si="527"/>
        <v>0</v>
      </c>
      <c r="V1578" s="45">
        <f t="shared" si="528"/>
        <v>0</v>
      </c>
      <c r="W1578" s="45">
        <f t="shared" si="529"/>
        <v>0</v>
      </c>
      <c r="X1578" s="45">
        <f t="shared" si="530"/>
        <v>0</v>
      </c>
      <c r="Y1578" s="45">
        <f t="shared" si="531"/>
        <v>0</v>
      </c>
      <c r="Z1578" s="45">
        <f t="shared" si="532"/>
        <v>0</v>
      </c>
      <c r="AA1578" s="45">
        <f t="shared" si="533"/>
        <v>0</v>
      </c>
      <c r="AB1578" s="45">
        <f t="shared" si="534"/>
        <v>0</v>
      </c>
      <c r="AC1578" s="45">
        <f t="shared" si="535"/>
        <v>0</v>
      </c>
      <c r="AD1578" s="45">
        <f t="shared" si="536"/>
        <v>0</v>
      </c>
      <c r="AE1578" s="45">
        <f t="shared" si="537"/>
        <v>0</v>
      </c>
      <c r="AF1578" s="45">
        <f t="shared" si="538"/>
        <v>0</v>
      </c>
      <c r="AG1578" s="45">
        <f t="shared" si="539"/>
        <v>0</v>
      </c>
      <c r="AH1578" s="45">
        <f t="shared" si="540"/>
        <v>0</v>
      </c>
      <c r="AI1578" s="45">
        <f t="shared" si="541"/>
        <v>0</v>
      </c>
      <c r="AJ1578" s="45">
        <f t="shared" si="542"/>
        <v>0</v>
      </c>
      <c r="AK1578" s="45">
        <f t="shared" si="543"/>
        <v>0</v>
      </c>
      <c r="AL1578" s="45">
        <f t="shared" si="544"/>
        <v>0</v>
      </c>
      <c r="AM1578" s="45">
        <f t="shared" si="545"/>
        <v>0</v>
      </c>
      <c r="AN1578" s="45"/>
      <c r="AO1578" s="45"/>
      <c r="AP1578" s="45"/>
      <c r="AQ1578" s="45"/>
      <c r="AR1578" s="45"/>
      <c r="AS1578" s="45"/>
      <c r="AT1578" s="45"/>
      <c r="AU1578" s="45"/>
      <c r="AV1578" s="45"/>
      <c r="AW1578" s="45"/>
      <c r="AX1578" s="45"/>
      <c r="AY1578" s="45"/>
      <c r="AZ1578" s="45"/>
      <c r="BA1578" s="45"/>
      <c r="BB1578" s="45"/>
      <c r="BC1578" s="45"/>
      <c r="BD1578" s="45"/>
      <c r="BE1578" s="45"/>
      <c r="BF1578" s="45"/>
      <c r="BG1578" s="45"/>
      <c r="BH1578" s="45"/>
      <c r="BI1578" s="45"/>
      <c r="BJ1578" s="45"/>
      <c r="BK1578" s="45"/>
    </row>
    <row r="1579" spans="1:63">
      <c r="A1579" s="43"/>
      <c r="B1579" s="43"/>
      <c r="C1579" s="101"/>
      <c r="D1579" s="101"/>
      <c r="E1579" s="101"/>
      <c r="F1579" s="102"/>
      <c r="G1579" s="103"/>
      <c r="H1579" s="102"/>
      <c r="I1579" s="102"/>
      <c r="J1579" s="102"/>
      <c r="K1579" s="102"/>
      <c r="L1579" s="102" t="e">
        <f>IF(J1579="WAT",IF(I1579="PS","Pumped Storage","Hydro"),VLOOKUP(J1579,Instructions!$E$3:$F$42,2,FALSE))</f>
        <v>#N/A</v>
      </c>
      <c r="M1579" s="104"/>
      <c r="N1579" s="104"/>
      <c r="O1579" s="105"/>
      <c r="P1579" s="45"/>
      <c r="Q1579" s="45"/>
      <c r="R1579" s="45">
        <f t="shared" si="526"/>
        <v>0</v>
      </c>
      <c r="S1579" s="45">
        <f t="shared" si="547"/>
        <v>0</v>
      </c>
      <c r="T1579" s="45">
        <f t="shared" si="547"/>
        <v>0</v>
      </c>
      <c r="U1579" s="45">
        <f t="shared" si="527"/>
        <v>0</v>
      </c>
      <c r="V1579" s="45">
        <f t="shared" si="528"/>
        <v>0</v>
      </c>
      <c r="W1579" s="45">
        <f t="shared" si="529"/>
        <v>0</v>
      </c>
      <c r="X1579" s="45">
        <f t="shared" si="530"/>
        <v>0</v>
      </c>
      <c r="Y1579" s="45">
        <f t="shared" si="531"/>
        <v>0</v>
      </c>
      <c r="Z1579" s="45">
        <f t="shared" si="532"/>
        <v>0</v>
      </c>
      <c r="AA1579" s="45">
        <f t="shared" si="533"/>
        <v>0</v>
      </c>
      <c r="AB1579" s="45">
        <f t="shared" si="534"/>
        <v>0</v>
      </c>
      <c r="AC1579" s="45">
        <f t="shared" si="535"/>
        <v>0</v>
      </c>
      <c r="AD1579" s="45">
        <f t="shared" si="536"/>
        <v>0</v>
      </c>
      <c r="AE1579" s="45">
        <f t="shared" si="537"/>
        <v>0</v>
      </c>
      <c r="AF1579" s="45">
        <f t="shared" si="538"/>
        <v>0</v>
      </c>
      <c r="AG1579" s="45">
        <f t="shared" si="539"/>
        <v>0</v>
      </c>
      <c r="AH1579" s="45">
        <f t="shared" si="540"/>
        <v>0</v>
      </c>
      <c r="AI1579" s="45">
        <f t="shared" si="541"/>
        <v>0</v>
      </c>
      <c r="AJ1579" s="45">
        <f t="shared" si="542"/>
        <v>0</v>
      </c>
      <c r="AK1579" s="45">
        <f t="shared" si="543"/>
        <v>0</v>
      </c>
      <c r="AL1579" s="45">
        <f t="shared" si="544"/>
        <v>0</v>
      </c>
      <c r="AM1579" s="45">
        <f t="shared" si="545"/>
        <v>0</v>
      </c>
      <c r="AN1579" s="45"/>
      <c r="AO1579" s="45"/>
      <c r="AP1579" s="45"/>
      <c r="AQ1579" s="45"/>
      <c r="AR1579" s="45"/>
      <c r="AS1579" s="45"/>
      <c r="AT1579" s="45"/>
      <c r="AU1579" s="45"/>
      <c r="AV1579" s="45"/>
      <c r="AW1579" s="45"/>
      <c r="AX1579" s="45"/>
      <c r="AY1579" s="45"/>
      <c r="AZ1579" s="45"/>
      <c r="BA1579" s="45"/>
      <c r="BB1579" s="45"/>
      <c r="BC1579" s="45"/>
      <c r="BD1579" s="45"/>
      <c r="BE1579" s="45"/>
      <c r="BF1579" s="45"/>
      <c r="BG1579" s="45"/>
      <c r="BH1579" s="45"/>
      <c r="BI1579" s="45"/>
      <c r="BJ1579" s="45"/>
      <c r="BK1579" s="45"/>
    </row>
    <row r="1580" spans="1:63">
      <c r="A1580" s="43"/>
      <c r="B1580" s="43"/>
      <c r="C1580" s="101"/>
      <c r="D1580" s="101"/>
      <c r="E1580" s="101"/>
      <c r="F1580" s="102"/>
      <c r="G1580" s="103"/>
      <c r="H1580" s="102"/>
      <c r="I1580" s="102"/>
      <c r="J1580" s="102"/>
      <c r="K1580" s="102"/>
      <c r="L1580" s="102" t="e">
        <f>IF(J1580="WAT",IF(I1580="PS","Pumped Storage","Hydro"),VLOOKUP(J1580,Instructions!$E$3:$F$42,2,FALSE))</f>
        <v>#N/A</v>
      </c>
      <c r="M1580" s="104"/>
      <c r="N1580" s="104"/>
      <c r="O1580" s="105"/>
      <c r="P1580" s="45"/>
      <c r="Q1580" s="45"/>
      <c r="R1580" s="45">
        <f t="shared" si="526"/>
        <v>0</v>
      </c>
      <c r="S1580" s="45">
        <f t="shared" si="547"/>
        <v>0</v>
      </c>
      <c r="T1580" s="45">
        <f t="shared" si="547"/>
        <v>0</v>
      </c>
      <c r="U1580" s="45">
        <f t="shared" si="527"/>
        <v>0</v>
      </c>
      <c r="V1580" s="45">
        <f t="shared" si="528"/>
        <v>0</v>
      </c>
      <c r="W1580" s="45">
        <f t="shared" si="529"/>
        <v>0</v>
      </c>
      <c r="X1580" s="45">
        <f t="shared" si="530"/>
        <v>0</v>
      </c>
      <c r="Y1580" s="45">
        <f t="shared" si="531"/>
        <v>0</v>
      </c>
      <c r="Z1580" s="45">
        <f t="shared" si="532"/>
        <v>0</v>
      </c>
      <c r="AA1580" s="45">
        <f t="shared" si="533"/>
        <v>0</v>
      </c>
      <c r="AB1580" s="45">
        <f t="shared" si="534"/>
        <v>0</v>
      </c>
      <c r="AC1580" s="45">
        <f t="shared" si="535"/>
        <v>0</v>
      </c>
      <c r="AD1580" s="45">
        <f t="shared" si="536"/>
        <v>0</v>
      </c>
      <c r="AE1580" s="45">
        <f t="shared" si="537"/>
        <v>0</v>
      </c>
      <c r="AF1580" s="45">
        <f t="shared" si="538"/>
        <v>0</v>
      </c>
      <c r="AG1580" s="45">
        <f t="shared" si="539"/>
        <v>0</v>
      </c>
      <c r="AH1580" s="45">
        <f t="shared" si="540"/>
        <v>0</v>
      </c>
      <c r="AI1580" s="45">
        <f t="shared" si="541"/>
        <v>0</v>
      </c>
      <c r="AJ1580" s="45">
        <f t="shared" si="542"/>
        <v>0</v>
      </c>
      <c r="AK1580" s="45">
        <f t="shared" si="543"/>
        <v>0</v>
      </c>
      <c r="AL1580" s="45">
        <f t="shared" si="544"/>
        <v>0</v>
      </c>
      <c r="AM1580" s="45">
        <f t="shared" si="545"/>
        <v>0</v>
      </c>
      <c r="AN1580" s="45"/>
      <c r="AO1580" s="45"/>
      <c r="AP1580" s="45"/>
      <c r="AQ1580" s="45"/>
      <c r="AR1580" s="45"/>
      <c r="AS1580" s="45"/>
      <c r="AT1580" s="45"/>
      <c r="AU1580" s="45"/>
      <c r="AV1580" s="45"/>
      <c r="AW1580" s="45"/>
      <c r="AX1580" s="45"/>
      <c r="AY1580" s="45"/>
      <c r="AZ1580" s="45"/>
      <c r="BA1580" s="45"/>
      <c r="BB1580" s="45"/>
      <c r="BC1580" s="45"/>
      <c r="BD1580" s="45"/>
      <c r="BE1580" s="45"/>
      <c r="BF1580" s="45"/>
      <c r="BG1580" s="45"/>
      <c r="BH1580" s="45"/>
      <c r="BI1580" s="45"/>
      <c r="BJ1580" s="45"/>
      <c r="BK1580" s="45"/>
    </row>
    <row r="1581" spans="1:63">
      <c r="A1581" s="43"/>
      <c r="B1581" s="43"/>
      <c r="C1581" s="101"/>
      <c r="D1581" s="101"/>
      <c r="E1581" s="101"/>
      <c r="F1581" s="102"/>
      <c r="G1581" s="103"/>
      <c r="H1581" s="102"/>
      <c r="I1581" s="102"/>
      <c r="J1581" s="102"/>
      <c r="K1581" s="102"/>
      <c r="L1581" s="102" t="e">
        <f>IF(J1581="WAT",IF(I1581="PS","Pumped Storage","Hydro"),VLOOKUP(J1581,Instructions!$E$3:$F$42,2,FALSE))</f>
        <v>#N/A</v>
      </c>
      <c r="M1581" s="104"/>
      <c r="N1581" s="104"/>
      <c r="O1581" s="105"/>
      <c r="P1581" s="45"/>
      <c r="Q1581" s="45"/>
      <c r="R1581" s="45">
        <f t="shared" si="526"/>
        <v>0</v>
      </c>
      <c r="S1581" s="45">
        <f t="shared" si="547"/>
        <v>0</v>
      </c>
      <c r="T1581" s="45">
        <f t="shared" si="547"/>
        <v>0</v>
      </c>
      <c r="U1581" s="45">
        <f t="shared" si="527"/>
        <v>0</v>
      </c>
      <c r="V1581" s="45">
        <f t="shared" si="528"/>
        <v>0</v>
      </c>
      <c r="W1581" s="45">
        <f t="shared" si="529"/>
        <v>0</v>
      </c>
      <c r="X1581" s="45">
        <f t="shared" si="530"/>
        <v>0</v>
      </c>
      <c r="Y1581" s="45">
        <f t="shared" si="531"/>
        <v>0</v>
      </c>
      <c r="Z1581" s="45">
        <f t="shared" si="532"/>
        <v>0</v>
      </c>
      <c r="AA1581" s="45">
        <f t="shared" si="533"/>
        <v>0</v>
      </c>
      <c r="AB1581" s="45">
        <f t="shared" si="534"/>
        <v>0</v>
      </c>
      <c r="AC1581" s="45">
        <f t="shared" si="535"/>
        <v>0</v>
      </c>
      <c r="AD1581" s="45">
        <f t="shared" si="536"/>
        <v>0</v>
      </c>
      <c r="AE1581" s="45">
        <f t="shared" si="537"/>
        <v>0</v>
      </c>
      <c r="AF1581" s="45">
        <f t="shared" si="538"/>
        <v>0</v>
      </c>
      <c r="AG1581" s="45">
        <f t="shared" si="539"/>
        <v>0</v>
      </c>
      <c r="AH1581" s="45">
        <f t="shared" si="540"/>
        <v>0</v>
      </c>
      <c r="AI1581" s="45">
        <f t="shared" si="541"/>
        <v>0</v>
      </c>
      <c r="AJ1581" s="45">
        <f t="shared" si="542"/>
        <v>0</v>
      </c>
      <c r="AK1581" s="45">
        <f t="shared" si="543"/>
        <v>0</v>
      </c>
      <c r="AL1581" s="45">
        <f t="shared" si="544"/>
        <v>0</v>
      </c>
      <c r="AM1581" s="45">
        <f t="shared" si="545"/>
        <v>0</v>
      </c>
      <c r="AN1581" s="45"/>
      <c r="AO1581" s="45"/>
      <c r="AP1581" s="45"/>
      <c r="AQ1581" s="45"/>
      <c r="AR1581" s="45"/>
      <c r="AS1581" s="45"/>
      <c r="AT1581" s="45"/>
      <c r="AU1581" s="45"/>
      <c r="AV1581" s="45"/>
      <c r="AW1581" s="45"/>
      <c r="AX1581" s="45"/>
      <c r="AY1581" s="45"/>
      <c r="AZ1581" s="45"/>
      <c r="BA1581" s="45"/>
      <c r="BB1581" s="45"/>
      <c r="BC1581" s="45"/>
      <c r="BD1581" s="45"/>
      <c r="BE1581" s="45"/>
      <c r="BF1581" s="45"/>
      <c r="BG1581" s="45"/>
      <c r="BH1581" s="45"/>
      <c r="BI1581" s="45"/>
      <c r="BJ1581" s="45"/>
      <c r="BK1581" s="45"/>
    </row>
    <row r="1582" spans="1:63">
      <c r="A1582" s="43"/>
      <c r="B1582" s="43"/>
      <c r="C1582" s="101"/>
      <c r="D1582" s="101"/>
      <c r="E1582" s="101"/>
      <c r="F1582" s="102"/>
      <c r="G1582" s="103"/>
      <c r="H1582" s="102"/>
      <c r="I1582" s="102"/>
      <c r="J1582" s="102"/>
      <c r="K1582" s="102"/>
      <c r="L1582" s="102" t="e">
        <f>IF(J1582="WAT",IF(I1582="PS","Pumped Storage","Hydro"),VLOOKUP(J1582,Instructions!$E$3:$F$42,2,FALSE))</f>
        <v>#N/A</v>
      </c>
      <c r="M1582" s="104"/>
      <c r="N1582" s="104"/>
      <c r="O1582" s="105"/>
      <c r="P1582" s="45"/>
      <c r="Q1582" s="45"/>
      <c r="R1582" s="45">
        <f t="shared" si="526"/>
        <v>0</v>
      </c>
      <c r="S1582" s="45">
        <f t="shared" si="547"/>
        <v>0</v>
      </c>
      <c r="T1582" s="45">
        <f t="shared" si="547"/>
        <v>0</v>
      </c>
      <c r="U1582" s="45">
        <f t="shared" si="527"/>
        <v>0</v>
      </c>
      <c r="V1582" s="45">
        <f t="shared" si="528"/>
        <v>0</v>
      </c>
      <c r="W1582" s="45">
        <f t="shared" si="529"/>
        <v>0</v>
      </c>
      <c r="X1582" s="45">
        <f t="shared" si="530"/>
        <v>0</v>
      </c>
      <c r="Y1582" s="45">
        <f t="shared" si="531"/>
        <v>0</v>
      </c>
      <c r="Z1582" s="45">
        <f t="shared" si="532"/>
        <v>0</v>
      </c>
      <c r="AA1582" s="45">
        <f t="shared" si="533"/>
        <v>0</v>
      </c>
      <c r="AB1582" s="45">
        <f t="shared" si="534"/>
        <v>0</v>
      </c>
      <c r="AC1582" s="45">
        <f t="shared" si="535"/>
        <v>0</v>
      </c>
      <c r="AD1582" s="45">
        <f t="shared" si="536"/>
        <v>0</v>
      </c>
      <c r="AE1582" s="45">
        <f t="shared" si="537"/>
        <v>0</v>
      </c>
      <c r="AF1582" s="45">
        <f t="shared" si="538"/>
        <v>0</v>
      </c>
      <c r="AG1582" s="45">
        <f t="shared" si="539"/>
        <v>0</v>
      </c>
      <c r="AH1582" s="45">
        <f t="shared" si="540"/>
        <v>0</v>
      </c>
      <c r="AI1582" s="45">
        <f t="shared" si="541"/>
        <v>0</v>
      </c>
      <c r="AJ1582" s="45">
        <f t="shared" si="542"/>
        <v>0</v>
      </c>
      <c r="AK1582" s="45">
        <f t="shared" si="543"/>
        <v>0</v>
      </c>
      <c r="AL1582" s="45">
        <f t="shared" si="544"/>
        <v>0</v>
      </c>
      <c r="AM1582" s="45">
        <f t="shared" si="545"/>
        <v>0</v>
      </c>
      <c r="AN1582" s="45"/>
      <c r="AO1582" s="45"/>
      <c r="AP1582" s="45"/>
      <c r="AQ1582" s="45"/>
      <c r="AR1582" s="45"/>
      <c r="AS1582" s="45"/>
      <c r="AT1582" s="45"/>
      <c r="AU1582" s="45"/>
      <c r="AV1582" s="45"/>
      <c r="AW1582" s="45"/>
      <c r="AX1582" s="45"/>
      <c r="AY1582" s="45"/>
      <c r="AZ1582" s="45"/>
      <c r="BA1582" s="45"/>
      <c r="BB1582" s="45"/>
      <c r="BC1582" s="45"/>
      <c r="BD1582" s="45"/>
      <c r="BE1582" s="45"/>
      <c r="BF1582" s="45"/>
      <c r="BG1582" s="45"/>
      <c r="BH1582" s="45"/>
      <c r="BI1582" s="45"/>
      <c r="BJ1582" s="45"/>
      <c r="BK1582" s="45"/>
    </row>
    <row r="1583" spans="1:63">
      <c r="A1583" s="43"/>
      <c r="B1583" s="43"/>
      <c r="C1583" s="101"/>
      <c r="D1583" s="101"/>
      <c r="E1583" s="101"/>
      <c r="F1583" s="102"/>
      <c r="G1583" s="103"/>
      <c r="H1583" s="102"/>
      <c r="I1583" s="102"/>
      <c r="J1583" s="102"/>
      <c r="K1583" s="102"/>
      <c r="L1583" s="102" t="e">
        <f>IF(J1583="WAT",IF(I1583="PS","Pumped Storage","Hydro"),VLOOKUP(J1583,Instructions!$E$3:$F$42,2,FALSE))</f>
        <v>#N/A</v>
      </c>
      <c r="M1583" s="104"/>
      <c r="N1583" s="104"/>
      <c r="O1583" s="105"/>
      <c r="P1583" s="45"/>
      <c r="Q1583" s="45"/>
      <c r="R1583" s="45">
        <f t="shared" si="526"/>
        <v>0</v>
      </c>
      <c r="S1583" s="45">
        <f t="shared" ref="S1583:T1602" si="548">R1583</f>
        <v>0</v>
      </c>
      <c r="T1583" s="45">
        <f t="shared" si="548"/>
        <v>0</v>
      </c>
      <c r="U1583" s="45">
        <f t="shared" si="527"/>
        <v>0</v>
      </c>
      <c r="V1583" s="45">
        <f t="shared" si="528"/>
        <v>0</v>
      </c>
      <c r="W1583" s="45">
        <f t="shared" si="529"/>
        <v>0</v>
      </c>
      <c r="X1583" s="45">
        <f t="shared" si="530"/>
        <v>0</v>
      </c>
      <c r="Y1583" s="45">
        <f t="shared" si="531"/>
        <v>0</v>
      </c>
      <c r="Z1583" s="45">
        <f t="shared" si="532"/>
        <v>0</v>
      </c>
      <c r="AA1583" s="45">
        <f t="shared" si="533"/>
        <v>0</v>
      </c>
      <c r="AB1583" s="45">
        <f t="shared" si="534"/>
        <v>0</v>
      </c>
      <c r="AC1583" s="45">
        <f t="shared" si="535"/>
        <v>0</v>
      </c>
      <c r="AD1583" s="45">
        <f t="shared" si="536"/>
        <v>0</v>
      </c>
      <c r="AE1583" s="45">
        <f t="shared" si="537"/>
        <v>0</v>
      </c>
      <c r="AF1583" s="45">
        <f t="shared" si="538"/>
        <v>0</v>
      </c>
      <c r="AG1583" s="45">
        <f t="shared" si="539"/>
        <v>0</v>
      </c>
      <c r="AH1583" s="45">
        <f t="shared" si="540"/>
        <v>0</v>
      </c>
      <c r="AI1583" s="45">
        <f t="shared" si="541"/>
        <v>0</v>
      </c>
      <c r="AJ1583" s="45">
        <f t="shared" si="542"/>
        <v>0</v>
      </c>
      <c r="AK1583" s="45">
        <f t="shared" si="543"/>
        <v>0</v>
      </c>
      <c r="AL1583" s="45">
        <f t="shared" si="544"/>
        <v>0</v>
      </c>
      <c r="AM1583" s="45">
        <f t="shared" si="545"/>
        <v>0</v>
      </c>
      <c r="AN1583" s="45"/>
      <c r="AO1583" s="45"/>
      <c r="AP1583" s="45"/>
      <c r="AQ1583" s="45"/>
      <c r="AR1583" s="45"/>
      <c r="AS1583" s="45"/>
      <c r="AT1583" s="45"/>
      <c r="AU1583" s="45"/>
      <c r="AV1583" s="45"/>
      <c r="AW1583" s="45"/>
      <c r="AX1583" s="45"/>
      <c r="AY1583" s="45"/>
      <c r="AZ1583" s="45"/>
      <c r="BA1583" s="45"/>
      <c r="BB1583" s="45"/>
      <c r="BC1583" s="45"/>
      <c r="BD1583" s="45"/>
      <c r="BE1583" s="45"/>
      <c r="BF1583" s="45"/>
      <c r="BG1583" s="45"/>
      <c r="BH1583" s="45"/>
      <c r="BI1583" s="45"/>
      <c r="BJ1583" s="45"/>
      <c r="BK1583" s="45"/>
    </row>
    <row r="1584" spans="1:63">
      <c r="A1584" s="43"/>
      <c r="B1584" s="43"/>
      <c r="C1584" s="101"/>
      <c r="D1584" s="101"/>
      <c r="E1584" s="101"/>
      <c r="F1584" s="102"/>
      <c r="G1584" s="103"/>
      <c r="H1584" s="102"/>
      <c r="I1584" s="102"/>
      <c r="J1584" s="102"/>
      <c r="K1584" s="102"/>
      <c r="L1584" s="102" t="e">
        <f>IF(J1584="WAT",IF(I1584="PS","Pumped Storage","Hydro"),VLOOKUP(J1584,Instructions!$E$3:$F$42,2,FALSE))</f>
        <v>#N/A</v>
      </c>
      <c r="M1584" s="104"/>
      <c r="N1584" s="104"/>
      <c r="O1584" s="105"/>
      <c r="P1584" s="45"/>
      <c r="Q1584" s="45"/>
      <c r="R1584" s="45">
        <f t="shared" si="526"/>
        <v>0</v>
      </c>
      <c r="S1584" s="45">
        <f t="shared" si="548"/>
        <v>0</v>
      </c>
      <c r="T1584" s="45">
        <f t="shared" si="548"/>
        <v>0</v>
      </c>
      <c r="U1584" s="45">
        <f t="shared" si="527"/>
        <v>0</v>
      </c>
      <c r="V1584" s="45">
        <f t="shared" si="528"/>
        <v>0</v>
      </c>
      <c r="W1584" s="45">
        <f t="shared" si="529"/>
        <v>0</v>
      </c>
      <c r="X1584" s="45">
        <f t="shared" si="530"/>
        <v>0</v>
      </c>
      <c r="Y1584" s="45">
        <f t="shared" si="531"/>
        <v>0</v>
      </c>
      <c r="Z1584" s="45">
        <f t="shared" si="532"/>
        <v>0</v>
      </c>
      <c r="AA1584" s="45">
        <f t="shared" si="533"/>
        <v>0</v>
      </c>
      <c r="AB1584" s="45">
        <f t="shared" si="534"/>
        <v>0</v>
      </c>
      <c r="AC1584" s="45">
        <f t="shared" si="535"/>
        <v>0</v>
      </c>
      <c r="AD1584" s="45">
        <f t="shared" si="536"/>
        <v>0</v>
      </c>
      <c r="AE1584" s="45">
        <f t="shared" si="537"/>
        <v>0</v>
      </c>
      <c r="AF1584" s="45">
        <f t="shared" si="538"/>
        <v>0</v>
      </c>
      <c r="AG1584" s="45">
        <f t="shared" si="539"/>
        <v>0</v>
      </c>
      <c r="AH1584" s="45">
        <f t="shared" si="540"/>
        <v>0</v>
      </c>
      <c r="AI1584" s="45">
        <f t="shared" si="541"/>
        <v>0</v>
      </c>
      <c r="AJ1584" s="45">
        <f t="shared" si="542"/>
        <v>0</v>
      </c>
      <c r="AK1584" s="45">
        <f t="shared" si="543"/>
        <v>0</v>
      </c>
      <c r="AL1584" s="45">
        <f t="shared" si="544"/>
        <v>0</v>
      </c>
      <c r="AM1584" s="45">
        <f t="shared" si="545"/>
        <v>0</v>
      </c>
      <c r="AN1584" s="45"/>
      <c r="AO1584" s="45"/>
      <c r="AP1584" s="45"/>
      <c r="AQ1584" s="45"/>
      <c r="AR1584" s="45"/>
      <c r="AS1584" s="45"/>
      <c r="AT1584" s="45"/>
      <c r="AU1584" s="45"/>
      <c r="AV1584" s="45"/>
      <c r="AW1584" s="45"/>
      <c r="AX1584" s="45"/>
      <c r="AY1584" s="45"/>
      <c r="AZ1584" s="45"/>
      <c r="BA1584" s="45"/>
      <c r="BB1584" s="45"/>
      <c r="BC1584" s="45"/>
      <c r="BD1584" s="45"/>
      <c r="BE1584" s="45"/>
      <c r="BF1584" s="45"/>
      <c r="BG1584" s="45"/>
      <c r="BH1584" s="45"/>
      <c r="BI1584" s="45"/>
      <c r="BJ1584" s="45"/>
      <c r="BK1584" s="45"/>
    </row>
    <row r="1585" spans="1:63">
      <c r="A1585" s="43"/>
      <c r="B1585" s="43"/>
      <c r="C1585" s="101"/>
      <c r="D1585" s="101"/>
      <c r="E1585" s="101"/>
      <c r="F1585" s="102"/>
      <c r="G1585" s="103"/>
      <c r="H1585" s="102"/>
      <c r="I1585" s="102"/>
      <c r="J1585" s="102"/>
      <c r="K1585" s="102"/>
      <c r="L1585" s="102" t="e">
        <f>IF(J1585="WAT",IF(I1585="PS","Pumped Storage","Hydro"),VLOOKUP(J1585,Instructions!$E$3:$F$42,2,FALSE))</f>
        <v>#N/A</v>
      </c>
      <c r="M1585" s="104"/>
      <c r="N1585" s="104"/>
      <c r="O1585" s="105"/>
      <c r="P1585" s="45"/>
      <c r="Q1585" s="45"/>
      <c r="R1585" s="45">
        <f t="shared" si="526"/>
        <v>0</v>
      </c>
      <c r="S1585" s="45">
        <f t="shared" si="548"/>
        <v>0</v>
      </c>
      <c r="T1585" s="45">
        <f t="shared" si="548"/>
        <v>0</v>
      </c>
      <c r="U1585" s="45">
        <f t="shared" si="527"/>
        <v>0</v>
      </c>
      <c r="V1585" s="45">
        <f t="shared" si="528"/>
        <v>0</v>
      </c>
      <c r="W1585" s="45">
        <f t="shared" si="529"/>
        <v>0</v>
      </c>
      <c r="X1585" s="45">
        <f t="shared" si="530"/>
        <v>0</v>
      </c>
      <c r="Y1585" s="45">
        <f t="shared" si="531"/>
        <v>0</v>
      </c>
      <c r="Z1585" s="45">
        <f t="shared" si="532"/>
        <v>0</v>
      </c>
      <c r="AA1585" s="45">
        <f t="shared" si="533"/>
        <v>0</v>
      </c>
      <c r="AB1585" s="45">
        <f t="shared" si="534"/>
        <v>0</v>
      </c>
      <c r="AC1585" s="45">
        <f t="shared" si="535"/>
        <v>0</v>
      </c>
      <c r="AD1585" s="45">
        <f t="shared" si="536"/>
        <v>0</v>
      </c>
      <c r="AE1585" s="45">
        <f t="shared" si="537"/>
        <v>0</v>
      </c>
      <c r="AF1585" s="45">
        <f t="shared" si="538"/>
        <v>0</v>
      </c>
      <c r="AG1585" s="45">
        <f t="shared" si="539"/>
        <v>0</v>
      </c>
      <c r="AH1585" s="45">
        <f t="shared" si="540"/>
        <v>0</v>
      </c>
      <c r="AI1585" s="45">
        <f t="shared" si="541"/>
        <v>0</v>
      </c>
      <c r="AJ1585" s="45">
        <f t="shared" si="542"/>
        <v>0</v>
      </c>
      <c r="AK1585" s="45">
        <f t="shared" si="543"/>
        <v>0</v>
      </c>
      <c r="AL1585" s="45">
        <f t="shared" si="544"/>
        <v>0</v>
      </c>
      <c r="AM1585" s="45">
        <f t="shared" si="545"/>
        <v>0</v>
      </c>
      <c r="AN1585" s="45"/>
      <c r="AO1585" s="45"/>
      <c r="AP1585" s="45"/>
      <c r="AQ1585" s="45"/>
      <c r="AR1585" s="45"/>
      <c r="AS1585" s="45"/>
      <c r="AT1585" s="45"/>
      <c r="AU1585" s="45"/>
      <c r="AV1585" s="45"/>
      <c r="AW1585" s="45"/>
      <c r="AX1585" s="45"/>
      <c r="AY1585" s="45"/>
      <c r="AZ1585" s="45"/>
      <c r="BA1585" s="45"/>
      <c r="BB1585" s="45"/>
      <c r="BC1585" s="45"/>
      <c r="BD1585" s="45"/>
      <c r="BE1585" s="45"/>
      <c r="BF1585" s="45"/>
      <c r="BG1585" s="45"/>
      <c r="BH1585" s="45"/>
      <c r="BI1585" s="45"/>
      <c r="BJ1585" s="45"/>
      <c r="BK1585" s="45"/>
    </row>
    <row r="1586" spans="1:63">
      <c r="A1586" s="43"/>
      <c r="B1586" s="43"/>
      <c r="C1586" s="101"/>
      <c r="D1586" s="101"/>
      <c r="E1586" s="101"/>
      <c r="F1586" s="102"/>
      <c r="G1586" s="103"/>
      <c r="H1586" s="102"/>
      <c r="I1586" s="102"/>
      <c r="J1586" s="102"/>
      <c r="K1586" s="102"/>
      <c r="L1586" s="102" t="e">
        <f>IF(J1586="WAT",IF(I1586="PS","Pumped Storage","Hydro"),VLOOKUP(J1586,Instructions!$E$3:$F$42,2,FALSE))</f>
        <v>#N/A</v>
      </c>
      <c r="M1586" s="104"/>
      <c r="N1586" s="104"/>
      <c r="O1586" s="105"/>
      <c r="P1586" s="45"/>
      <c r="Q1586" s="45"/>
      <c r="R1586" s="45">
        <f t="shared" si="526"/>
        <v>0</v>
      </c>
      <c r="S1586" s="45">
        <f t="shared" si="548"/>
        <v>0</v>
      </c>
      <c r="T1586" s="45">
        <f t="shared" si="548"/>
        <v>0</v>
      </c>
      <c r="U1586" s="45">
        <f t="shared" si="527"/>
        <v>0</v>
      </c>
      <c r="V1586" s="45">
        <f t="shared" si="528"/>
        <v>0</v>
      </c>
      <c r="W1586" s="45">
        <f t="shared" si="529"/>
        <v>0</v>
      </c>
      <c r="X1586" s="45">
        <f t="shared" si="530"/>
        <v>0</v>
      </c>
      <c r="Y1586" s="45">
        <f t="shared" si="531"/>
        <v>0</v>
      </c>
      <c r="Z1586" s="45">
        <f t="shared" si="532"/>
        <v>0</v>
      </c>
      <c r="AA1586" s="45">
        <f t="shared" si="533"/>
        <v>0</v>
      </c>
      <c r="AB1586" s="45">
        <f t="shared" si="534"/>
        <v>0</v>
      </c>
      <c r="AC1586" s="45">
        <f t="shared" si="535"/>
        <v>0</v>
      </c>
      <c r="AD1586" s="45">
        <f t="shared" si="536"/>
        <v>0</v>
      </c>
      <c r="AE1586" s="45">
        <f t="shared" si="537"/>
        <v>0</v>
      </c>
      <c r="AF1586" s="45">
        <f t="shared" si="538"/>
        <v>0</v>
      </c>
      <c r="AG1586" s="45">
        <f t="shared" si="539"/>
        <v>0</v>
      </c>
      <c r="AH1586" s="45">
        <f t="shared" si="540"/>
        <v>0</v>
      </c>
      <c r="AI1586" s="45">
        <f t="shared" si="541"/>
        <v>0</v>
      </c>
      <c r="AJ1586" s="45">
        <f t="shared" si="542"/>
        <v>0</v>
      </c>
      <c r="AK1586" s="45">
        <f t="shared" si="543"/>
        <v>0</v>
      </c>
      <c r="AL1586" s="45">
        <f t="shared" si="544"/>
        <v>0</v>
      </c>
      <c r="AM1586" s="45">
        <f t="shared" si="545"/>
        <v>0</v>
      </c>
      <c r="AN1586" s="45"/>
      <c r="AO1586" s="45"/>
      <c r="AP1586" s="45"/>
      <c r="AQ1586" s="45"/>
      <c r="AR1586" s="45"/>
      <c r="AS1586" s="45"/>
      <c r="AT1586" s="45"/>
      <c r="AU1586" s="45"/>
      <c r="AV1586" s="45"/>
      <c r="AW1586" s="45"/>
      <c r="AX1586" s="45"/>
      <c r="AY1586" s="45"/>
      <c r="AZ1586" s="45"/>
      <c r="BA1586" s="45"/>
      <c r="BB1586" s="45"/>
      <c r="BC1586" s="45"/>
      <c r="BD1586" s="45"/>
      <c r="BE1586" s="45"/>
      <c r="BF1586" s="45"/>
      <c r="BG1586" s="45"/>
      <c r="BH1586" s="45"/>
      <c r="BI1586" s="45"/>
      <c r="BJ1586" s="45"/>
      <c r="BK1586" s="45"/>
    </row>
    <row r="1587" spans="1:63">
      <c r="A1587" s="43"/>
      <c r="B1587" s="43"/>
      <c r="C1587" s="101"/>
      <c r="D1587" s="101"/>
      <c r="E1587" s="101"/>
      <c r="F1587" s="102"/>
      <c r="G1587" s="103"/>
      <c r="H1587" s="102"/>
      <c r="I1587" s="102"/>
      <c r="J1587" s="102"/>
      <c r="K1587" s="102"/>
      <c r="L1587" s="102" t="e">
        <f>IF(J1587="WAT",IF(I1587="PS","Pumped Storage","Hydro"),VLOOKUP(J1587,Instructions!$E$3:$F$42,2,FALSE))</f>
        <v>#N/A</v>
      </c>
      <c r="M1587" s="104"/>
      <c r="N1587" s="104"/>
      <c r="O1587" s="105"/>
      <c r="P1587" s="45"/>
      <c r="Q1587" s="45"/>
      <c r="R1587" s="45">
        <f t="shared" si="526"/>
        <v>0</v>
      </c>
      <c r="S1587" s="45">
        <f t="shared" si="548"/>
        <v>0</v>
      </c>
      <c r="T1587" s="45">
        <f t="shared" si="548"/>
        <v>0</v>
      </c>
      <c r="U1587" s="45">
        <f t="shared" si="527"/>
        <v>0</v>
      </c>
      <c r="V1587" s="45">
        <f t="shared" si="528"/>
        <v>0</v>
      </c>
      <c r="W1587" s="45">
        <f t="shared" si="529"/>
        <v>0</v>
      </c>
      <c r="X1587" s="45">
        <f t="shared" si="530"/>
        <v>0</v>
      </c>
      <c r="Y1587" s="45">
        <f t="shared" si="531"/>
        <v>0</v>
      </c>
      <c r="Z1587" s="45">
        <f t="shared" si="532"/>
        <v>0</v>
      </c>
      <c r="AA1587" s="45">
        <f t="shared" si="533"/>
        <v>0</v>
      </c>
      <c r="AB1587" s="45">
        <f t="shared" si="534"/>
        <v>0</v>
      </c>
      <c r="AC1587" s="45">
        <f t="shared" si="535"/>
        <v>0</v>
      </c>
      <c r="AD1587" s="45">
        <f t="shared" si="536"/>
        <v>0</v>
      </c>
      <c r="AE1587" s="45">
        <f t="shared" si="537"/>
        <v>0</v>
      </c>
      <c r="AF1587" s="45">
        <f t="shared" si="538"/>
        <v>0</v>
      </c>
      <c r="AG1587" s="45">
        <f t="shared" si="539"/>
        <v>0</v>
      </c>
      <c r="AH1587" s="45">
        <f t="shared" si="540"/>
        <v>0</v>
      </c>
      <c r="AI1587" s="45">
        <f t="shared" si="541"/>
        <v>0</v>
      </c>
      <c r="AJ1587" s="45">
        <f t="shared" si="542"/>
        <v>0</v>
      </c>
      <c r="AK1587" s="45">
        <f t="shared" si="543"/>
        <v>0</v>
      </c>
      <c r="AL1587" s="45">
        <f t="shared" si="544"/>
        <v>0</v>
      </c>
      <c r="AM1587" s="45">
        <f t="shared" si="545"/>
        <v>0</v>
      </c>
      <c r="AN1587" s="45"/>
      <c r="AO1587" s="45"/>
      <c r="AP1587" s="45"/>
      <c r="AQ1587" s="45"/>
      <c r="AR1587" s="45"/>
      <c r="AS1587" s="45"/>
      <c r="AT1587" s="45"/>
      <c r="AU1587" s="45"/>
      <c r="AV1587" s="45"/>
      <c r="AW1587" s="45"/>
      <c r="AX1587" s="45"/>
      <c r="AY1587" s="45"/>
      <c r="AZ1587" s="45"/>
      <c r="BA1587" s="45"/>
      <c r="BB1587" s="45"/>
      <c r="BC1587" s="45"/>
      <c r="BD1587" s="45"/>
      <c r="BE1587" s="45"/>
      <c r="BF1587" s="45"/>
      <c r="BG1587" s="45"/>
      <c r="BH1587" s="45"/>
      <c r="BI1587" s="45"/>
      <c r="BJ1587" s="45"/>
      <c r="BK1587" s="45"/>
    </row>
    <row r="1588" spans="1:63">
      <c r="A1588" s="43"/>
      <c r="B1588" s="43"/>
      <c r="C1588" s="101"/>
      <c r="D1588" s="101"/>
      <c r="E1588" s="101"/>
      <c r="F1588" s="102"/>
      <c r="G1588" s="103"/>
      <c r="H1588" s="102"/>
      <c r="I1588" s="102"/>
      <c r="J1588" s="102"/>
      <c r="K1588" s="102"/>
      <c r="L1588" s="102" t="e">
        <f>IF(J1588="WAT",IF(I1588="PS","Pumped Storage","Hydro"),VLOOKUP(J1588,Instructions!$E$3:$F$42,2,FALSE))</f>
        <v>#N/A</v>
      </c>
      <c r="M1588" s="104"/>
      <c r="N1588" s="104"/>
      <c r="O1588" s="105"/>
      <c r="P1588" s="45"/>
      <c r="Q1588" s="45"/>
      <c r="R1588" s="45">
        <f t="shared" si="526"/>
        <v>0</v>
      </c>
      <c r="S1588" s="45">
        <f t="shared" si="548"/>
        <v>0</v>
      </c>
      <c r="T1588" s="45">
        <f t="shared" si="548"/>
        <v>0</v>
      </c>
      <c r="U1588" s="45">
        <f t="shared" si="527"/>
        <v>0</v>
      </c>
      <c r="V1588" s="45">
        <f t="shared" si="528"/>
        <v>0</v>
      </c>
      <c r="W1588" s="45">
        <f t="shared" si="529"/>
        <v>0</v>
      </c>
      <c r="X1588" s="45">
        <f t="shared" si="530"/>
        <v>0</v>
      </c>
      <c r="Y1588" s="45">
        <f t="shared" si="531"/>
        <v>0</v>
      </c>
      <c r="Z1588" s="45">
        <f t="shared" si="532"/>
        <v>0</v>
      </c>
      <c r="AA1588" s="45">
        <f t="shared" si="533"/>
        <v>0</v>
      </c>
      <c r="AB1588" s="45">
        <f t="shared" si="534"/>
        <v>0</v>
      </c>
      <c r="AC1588" s="45">
        <f t="shared" si="535"/>
        <v>0</v>
      </c>
      <c r="AD1588" s="45">
        <f t="shared" si="536"/>
        <v>0</v>
      </c>
      <c r="AE1588" s="45">
        <f t="shared" si="537"/>
        <v>0</v>
      </c>
      <c r="AF1588" s="45">
        <f t="shared" si="538"/>
        <v>0</v>
      </c>
      <c r="AG1588" s="45">
        <f t="shared" si="539"/>
        <v>0</v>
      </c>
      <c r="AH1588" s="45">
        <f t="shared" si="540"/>
        <v>0</v>
      </c>
      <c r="AI1588" s="45">
        <f t="shared" si="541"/>
        <v>0</v>
      </c>
      <c r="AJ1588" s="45">
        <f t="shared" si="542"/>
        <v>0</v>
      </c>
      <c r="AK1588" s="45">
        <f t="shared" si="543"/>
        <v>0</v>
      </c>
      <c r="AL1588" s="45">
        <f t="shared" si="544"/>
        <v>0</v>
      </c>
      <c r="AM1588" s="45">
        <f t="shared" si="545"/>
        <v>0</v>
      </c>
      <c r="AN1588" s="45"/>
      <c r="AO1588" s="45"/>
      <c r="AP1588" s="45"/>
      <c r="AQ1588" s="45"/>
      <c r="AR1588" s="45"/>
      <c r="AS1588" s="45"/>
      <c r="AT1588" s="45"/>
      <c r="AU1588" s="45"/>
      <c r="AV1588" s="45"/>
      <c r="AW1588" s="45"/>
      <c r="AX1588" s="45"/>
      <c r="AY1588" s="45"/>
      <c r="AZ1588" s="45"/>
      <c r="BA1588" s="45"/>
      <c r="BB1588" s="45"/>
      <c r="BC1588" s="45"/>
      <c r="BD1588" s="45"/>
      <c r="BE1588" s="45"/>
      <c r="BF1588" s="45"/>
      <c r="BG1588" s="45"/>
      <c r="BH1588" s="45"/>
      <c r="BI1588" s="45"/>
      <c r="BJ1588" s="45"/>
      <c r="BK1588" s="45"/>
    </row>
    <row r="1589" spans="1:63">
      <c r="A1589" s="43"/>
      <c r="B1589" s="43"/>
      <c r="C1589" s="101"/>
      <c r="D1589" s="101"/>
      <c r="E1589" s="101"/>
      <c r="F1589" s="102"/>
      <c r="G1589" s="103"/>
      <c r="H1589" s="102"/>
      <c r="I1589" s="102"/>
      <c r="J1589" s="102"/>
      <c r="K1589" s="102"/>
      <c r="L1589" s="102" t="e">
        <f>IF(J1589="WAT",IF(I1589="PS","Pumped Storage","Hydro"),VLOOKUP(J1589,Instructions!$E$3:$F$42,2,FALSE))</f>
        <v>#N/A</v>
      </c>
      <c r="M1589" s="104"/>
      <c r="N1589" s="104"/>
      <c r="O1589" s="105"/>
      <c r="P1589" s="45"/>
      <c r="Q1589" s="45"/>
      <c r="R1589" s="45">
        <f t="shared" si="526"/>
        <v>0</v>
      </c>
      <c r="S1589" s="45">
        <f t="shared" si="548"/>
        <v>0</v>
      </c>
      <c r="T1589" s="45">
        <f t="shared" si="548"/>
        <v>0</v>
      </c>
      <c r="U1589" s="45">
        <f t="shared" si="527"/>
        <v>0</v>
      </c>
      <c r="V1589" s="45">
        <f t="shared" si="528"/>
        <v>0</v>
      </c>
      <c r="W1589" s="45">
        <f t="shared" si="529"/>
        <v>0</v>
      </c>
      <c r="X1589" s="45">
        <f t="shared" si="530"/>
        <v>0</v>
      </c>
      <c r="Y1589" s="45">
        <f t="shared" si="531"/>
        <v>0</v>
      </c>
      <c r="Z1589" s="45">
        <f t="shared" si="532"/>
        <v>0</v>
      </c>
      <c r="AA1589" s="45">
        <f t="shared" si="533"/>
        <v>0</v>
      </c>
      <c r="AB1589" s="45">
        <f t="shared" si="534"/>
        <v>0</v>
      </c>
      <c r="AC1589" s="45">
        <f t="shared" si="535"/>
        <v>0</v>
      </c>
      <c r="AD1589" s="45">
        <f t="shared" si="536"/>
        <v>0</v>
      </c>
      <c r="AE1589" s="45">
        <f t="shared" si="537"/>
        <v>0</v>
      </c>
      <c r="AF1589" s="45">
        <f t="shared" si="538"/>
        <v>0</v>
      </c>
      <c r="AG1589" s="45">
        <f t="shared" si="539"/>
        <v>0</v>
      </c>
      <c r="AH1589" s="45">
        <f t="shared" si="540"/>
        <v>0</v>
      </c>
      <c r="AI1589" s="45">
        <f t="shared" si="541"/>
        <v>0</v>
      </c>
      <c r="AJ1589" s="45">
        <f t="shared" si="542"/>
        <v>0</v>
      </c>
      <c r="AK1589" s="45">
        <f t="shared" si="543"/>
        <v>0</v>
      </c>
      <c r="AL1589" s="45">
        <f t="shared" si="544"/>
        <v>0</v>
      </c>
      <c r="AM1589" s="45">
        <f t="shared" si="545"/>
        <v>0</v>
      </c>
      <c r="AN1589" s="45"/>
      <c r="AO1589" s="45"/>
      <c r="AP1589" s="45"/>
      <c r="AQ1589" s="45"/>
      <c r="AR1589" s="45"/>
      <c r="AS1589" s="45"/>
      <c r="AT1589" s="45"/>
      <c r="AU1589" s="45"/>
      <c r="AV1589" s="45"/>
      <c r="AW1589" s="45"/>
      <c r="AX1589" s="45"/>
      <c r="AY1589" s="45"/>
      <c r="AZ1589" s="45"/>
      <c r="BA1589" s="45"/>
      <c r="BB1589" s="45"/>
      <c r="BC1589" s="45"/>
      <c r="BD1589" s="45"/>
      <c r="BE1589" s="45"/>
      <c r="BF1589" s="45"/>
      <c r="BG1589" s="45"/>
      <c r="BH1589" s="45"/>
      <c r="BI1589" s="45"/>
      <c r="BJ1589" s="45"/>
      <c r="BK1589" s="45"/>
    </row>
    <row r="1590" spans="1:63">
      <c r="A1590" s="43"/>
      <c r="B1590" s="43"/>
      <c r="C1590" s="101"/>
      <c r="D1590" s="101"/>
      <c r="E1590" s="101"/>
      <c r="F1590" s="102"/>
      <c r="G1590" s="103"/>
      <c r="H1590" s="102"/>
      <c r="I1590" s="102"/>
      <c r="J1590" s="102"/>
      <c r="K1590" s="102"/>
      <c r="L1590" s="102" t="e">
        <f>IF(J1590="WAT",IF(I1590="PS","Pumped Storage","Hydro"),VLOOKUP(J1590,Instructions!$E$3:$F$42,2,FALSE))</f>
        <v>#N/A</v>
      </c>
      <c r="M1590" s="104"/>
      <c r="N1590" s="104"/>
      <c r="O1590" s="105"/>
      <c r="P1590" s="45"/>
      <c r="Q1590" s="45"/>
      <c r="R1590" s="45">
        <f t="shared" si="526"/>
        <v>0</v>
      </c>
      <c r="S1590" s="45">
        <f t="shared" si="548"/>
        <v>0</v>
      </c>
      <c r="T1590" s="45">
        <f t="shared" si="548"/>
        <v>0</v>
      </c>
      <c r="U1590" s="45">
        <f t="shared" si="527"/>
        <v>0</v>
      </c>
      <c r="V1590" s="45">
        <f t="shared" si="528"/>
        <v>0</v>
      </c>
      <c r="W1590" s="45">
        <f t="shared" si="529"/>
        <v>0</v>
      </c>
      <c r="X1590" s="45">
        <f t="shared" si="530"/>
        <v>0</v>
      </c>
      <c r="Y1590" s="45">
        <f t="shared" si="531"/>
        <v>0</v>
      </c>
      <c r="Z1590" s="45">
        <f t="shared" si="532"/>
        <v>0</v>
      </c>
      <c r="AA1590" s="45">
        <f t="shared" si="533"/>
        <v>0</v>
      </c>
      <c r="AB1590" s="45">
        <f t="shared" si="534"/>
        <v>0</v>
      </c>
      <c r="AC1590" s="45">
        <f t="shared" si="535"/>
        <v>0</v>
      </c>
      <c r="AD1590" s="45">
        <f t="shared" si="536"/>
        <v>0</v>
      </c>
      <c r="AE1590" s="45">
        <f t="shared" si="537"/>
        <v>0</v>
      </c>
      <c r="AF1590" s="45">
        <f t="shared" si="538"/>
        <v>0</v>
      </c>
      <c r="AG1590" s="45">
        <f t="shared" si="539"/>
        <v>0</v>
      </c>
      <c r="AH1590" s="45">
        <f t="shared" si="540"/>
        <v>0</v>
      </c>
      <c r="AI1590" s="45">
        <f t="shared" si="541"/>
        <v>0</v>
      </c>
      <c r="AJ1590" s="45">
        <f t="shared" si="542"/>
        <v>0</v>
      </c>
      <c r="AK1590" s="45">
        <f t="shared" si="543"/>
        <v>0</v>
      </c>
      <c r="AL1590" s="45">
        <f t="shared" si="544"/>
        <v>0</v>
      </c>
      <c r="AM1590" s="45">
        <f t="shared" si="545"/>
        <v>0</v>
      </c>
      <c r="AN1590" s="45"/>
      <c r="AO1590" s="45"/>
      <c r="AP1590" s="45"/>
      <c r="AQ1590" s="45"/>
      <c r="AR1590" s="45"/>
      <c r="AS1590" s="45"/>
      <c r="AT1590" s="45"/>
      <c r="AU1590" s="45"/>
      <c r="AV1590" s="45"/>
      <c r="AW1590" s="45"/>
      <c r="AX1590" s="45"/>
      <c r="AY1590" s="45"/>
      <c r="AZ1590" s="45"/>
      <c r="BA1590" s="45"/>
      <c r="BB1590" s="45"/>
      <c r="BC1590" s="45"/>
      <c r="BD1590" s="45"/>
      <c r="BE1590" s="45"/>
      <c r="BF1590" s="45"/>
      <c r="BG1590" s="45"/>
      <c r="BH1590" s="45"/>
      <c r="BI1590" s="45"/>
      <c r="BJ1590" s="45"/>
      <c r="BK1590" s="45"/>
    </row>
    <row r="1591" spans="1:63">
      <c r="A1591" s="43"/>
      <c r="B1591" s="43"/>
      <c r="C1591" s="101"/>
      <c r="D1591" s="101"/>
      <c r="E1591" s="101"/>
      <c r="F1591" s="102"/>
      <c r="G1591" s="103"/>
      <c r="H1591" s="102"/>
      <c r="I1591" s="102"/>
      <c r="J1591" s="102"/>
      <c r="K1591" s="102"/>
      <c r="L1591" s="102" t="e">
        <f>IF(J1591="WAT",IF(I1591="PS","Pumped Storage","Hydro"),VLOOKUP(J1591,Instructions!$E$3:$F$42,2,FALSE))</f>
        <v>#N/A</v>
      </c>
      <c r="M1591" s="104"/>
      <c r="N1591" s="104"/>
      <c r="O1591" s="105"/>
      <c r="P1591" s="45"/>
      <c r="Q1591" s="45"/>
      <c r="R1591" s="45">
        <f t="shared" si="526"/>
        <v>0</v>
      </c>
      <c r="S1591" s="45">
        <f t="shared" si="548"/>
        <v>0</v>
      </c>
      <c r="T1591" s="45">
        <f t="shared" si="548"/>
        <v>0</v>
      </c>
      <c r="U1591" s="45">
        <f t="shared" si="527"/>
        <v>0</v>
      </c>
      <c r="V1591" s="45">
        <f t="shared" si="528"/>
        <v>0</v>
      </c>
      <c r="W1591" s="45">
        <f t="shared" si="529"/>
        <v>0</v>
      </c>
      <c r="X1591" s="45">
        <f t="shared" si="530"/>
        <v>0</v>
      </c>
      <c r="Y1591" s="45">
        <f t="shared" si="531"/>
        <v>0</v>
      </c>
      <c r="Z1591" s="45">
        <f t="shared" si="532"/>
        <v>0</v>
      </c>
      <c r="AA1591" s="45">
        <f t="shared" si="533"/>
        <v>0</v>
      </c>
      <c r="AB1591" s="45">
        <f t="shared" si="534"/>
        <v>0</v>
      </c>
      <c r="AC1591" s="45">
        <f t="shared" si="535"/>
        <v>0</v>
      </c>
      <c r="AD1591" s="45">
        <f t="shared" si="536"/>
        <v>0</v>
      </c>
      <c r="AE1591" s="45">
        <f t="shared" si="537"/>
        <v>0</v>
      </c>
      <c r="AF1591" s="45">
        <f t="shared" si="538"/>
        <v>0</v>
      </c>
      <c r="AG1591" s="45">
        <f t="shared" si="539"/>
        <v>0</v>
      </c>
      <c r="AH1591" s="45">
        <f t="shared" si="540"/>
        <v>0</v>
      </c>
      <c r="AI1591" s="45">
        <f t="shared" si="541"/>
        <v>0</v>
      </c>
      <c r="AJ1591" s="45">
        <f t="shared" si="542"/>
        <v>0</v>
      </c>
      <c r="AK1591" s="45">
        <f t="shared" si="543"/>
        <v>0</v>
      </c>
      <c r="AL1591" s="45">
        <f t="shared" si="544"/>
        <v>0</v>
      </c>
      <c r="AM1591" s="45">
        <f t="shared" si="545"/>
        <v>0</v>
      </c>
      <c r="AN1591" s="45"/>
      <c r="AO1591" s="45"/>
      <c r="AP1591" s="45"/>
      <c r="AQ1591" s="45"/>
      <c r="AR1591" s="45"/>
      <c r="AS1591" s="45"/>
      <c r="AT1591" s="45"/>
      <c r="AU1591" s="45"/>
      <c r="AV1591" s="45"/>
      <c r="AW1591" s="45"/>
      <c r="AX1591" s="45"/>
      <c r="AY1591" s="45"/>
      <c r="AZ1591" s="45"/>
      <c r="BA1591" s="45"/>
      <c r="BB1591" s="45"/>
      <c r="BC1591" s="45"/>
      <c r="BD1591" s="45"/>
      <c r="BE1591" s="45"/>
      <c r="BF1591" s="45"/>
      <c r="BG1591" s="45"/>
      <c r="BH1591" s="45"/>
      <c r="BI1591" s="45"/>
      <c r="BJ1591" s="45"/>
      <c r="BK1591" s="45"/>
    </row>
    <row r="1592" spans="1:63">
      <c r="A1592" s="43"/>
      <c r="B1592" s="43"/>
      <c r="C1592" s="101"/>
      <c r="D1592" s="101"/>
      <c r="E1592" s="101"/>
      <c r="F1592" s="102"/>
      <c r="G1592" s="103"/>
      <c r="H1592" s="102"/>
      <c r="I1592" s="102"/>
      <c r="J1592" s="102"/>
      <c r="K1592" s="102"/>
      <c r="L1592" s="102" t="e">
        <f>IF(J1592="WAT",IF(I1592="PS","Pumped Storage","Hydro"),VLOOKUP(J1592,Instructions!$E$3:$F$42,2,FALSE))</f>
        <v>#N/A</v>
      </c>
      <c r="M1592" s="104"/>
      <c r="N1592" s="104"/>
      <c r="O1592" s="105"/>
      <c r="P1592" s="45"/>
      <c r="Q1592" s="45"/>
      <c r="R1592" s="45">
        <f t="shared" si="526"/>
        <v>0</v>
      </c>
      <c r="S1592" s="45">
        <f t="shared" si="548"/>
        <v>0</v>
      </c>
      <c r="T1592" s="45">
        <f t="shared" si="548"/>
        <v>0</v>
      </c>
      <c r="U1592" s="45">
        <f t="shared" si="527"/>
        <v>0</v>
      </c>
      <c r="V1592" s="45">
        <f t="shared" si="528"/>
        <v>0</v>
      </c>
      <c r="W1592" s="45">
        <f t="shared" si="529"/>
        <v>0</v>
      </c>
      <c r="X1592" s="45">
        <f t="shared" si="530"/>
        <v>0</v>
      </c>
      <c r="Y1592" s="45">
        <f t="shared" si="531"/>
        <v>0</v>
      </c>
      <c r="Z1592" s="45">
        <f t="shared" si="532"/>
        <v>0</v>
      </c>
      <c r="AA1592" s="45">
        <f t="shared" si="533"/>
        <v>0</v>
      </c>
      <c r="AB1592" s="45">
        <f t="shared" si="534"/>
        <v>0</v>
      </c>
      <c r="AC1592" s="45">
        <f t="shared" si="535"/>
        <v>0</v>
      </c>
      <c r="AD1592" s="45">
        <f t="shared" si="536"/>
        <v>0</v>
      </c>
      <c r="AE1592" s="45">
        <f t="shared" si="537"/>
        <v>0</v>
      </c>
      <c r="AF1592" s="45">
        <f t="shared" si="538"/>
        <v>0</v>
      </c>
      <c r="AG1592" s="45">
        <f t="shared" si="539"/>
        <v>0</v>
      </c>
      <c r="AH1592" s="45">
        <f t="shared" si="540"/>
        <v>0</v>
      </c>
      <c r="AI1592" s="45">
        <f t="shared" si="541"/>
        <v>0</v>
      </c>
      <c r="AJ1592" s="45">
        <f t="shared" si="542"/>
        <v>0</v>
      </c>
      <c r="AK1592" s="45">
        <f t="shared" si="543"/>
        <v>0</v>
      </c>
      <c r="AL1592" s="45">
        <f t="shared" si="544"/>
        <v>0</v>
      </c>
      <c r="AM1592" s="45">
        <f t="shared" si="545"/>
        <v>0</v>
      </c>
      <c r="AN1592" s="45"/>
      <c r="AO1592" s="45"/>
      <c r="AP1592" s="45"/>
      <c r="AQ1592" s="45"/>
      <c r="AR1592" s="45"/>
      <c r="AS1592" s="45"/>
      <c r="AT1592" s="45"/>
      <c r="AU1592" s="45"/>
      <c r="AV1592" s="45"/>
      <c r="AW1592" s="45"/>
      <c r="AX1592" s="45"/>
      <c r="AY1592" s="45"/>
      <c r="AZ1592" s="45"/>
      <c r="BA1592" s="45"/>
      <c r="BB1592" s="45"/>
      <c r="BC1592" s="45"/>
      <c r="BD1592" s="45"/>
      <c r="BE1592" s="45"/>
      <c r="BF1592" s="45"/>
      <c r="BG1592" s="45"/>
      <c r="BH1592" s="45"/>
      <c r="BI1592" s="45"/>
      <c r="BJ1592" s="45"/>
      <c r="BK1592" s="45"/>
    </row>
    <row r="1593" spans="1:63">
      <c r="A1593" s="43"/>
      <c r="B1593" s="43"/>
      <c r="C1593" s="101"/>
      <c r="D1593" s="101"/>
      <c r="E1593" s="101"/>
      <c r="F1593" s="102"/>
      <c r="G1593" s="103"/>
      <c r="H1593" s="102"/>
      <c r="I1593" s="102"/>
      <c r="J1593" s="102"/>
      <c r="K1593" s="102"/>
      <c r="L1593" s="102" t="e">
        <f>IF(J1593="WAT",IF(I1593="PS","Pumped Storage","Hydro"),VLOOKUP(J1593,Instructions!$E$3:$F$42,2,FALSE))</f>
        <v>#N/A</v>
      </c>
      <c r="M1593" s="104"/>
      <c r="N1593" s="104"/>
      <c r="O1593" s="105"/>
      <c r="P1593" s="45"/>
      <c r="Q1593" s="45"/>
      <c r="R1593" s="45">
        <f t="shared" si="526"/>
        <v>0</v>
      </c>
      <c r="S1593" s="45">
        <f t="shared" si="548"/>
        <v>0</v>
      </c>
      <c r="T1593" s="45">
        <f t="shared" si="548"/>
        <v>0</v>
      </c>
      <c r="U1593" s="45">
        <f t="shared" si="527"/>
        <v>0</v>
      </c>
      <c r="V1593" s="45">
        <f t="shared" si="528"/>
        <v>0</v>
      </c>
      <c r="W1593" s="45">
        <f t="shared" si="529"/>
        <v>0</v>
      </c>
      <c r="X1593" s="45">
        <f t="shared" si="530"/>
        <v>0</v>
      </c>
      <c r="Y1593" s="45">
        <f t="shared" si="531"/>
        <v>0</v>
      </c>
      <c r="Z1593" s="45">
        <f t="shared" si="532"/>
        <v>0</v>
      </c>
      <c r="AA1593" s="45">
        <f t="shared" si="533"/>
        <v>0</v>
      </c>
      <c r="AB1593" s="45">
        <f t="shared" si="534"/>
        <v>0</v>
      </c>
      <c r="AC1593" s="45">
        <f t="shared" si="535"/>
        <v>0</v>
      </c>
      <c r="AD1593" s="45">
        <f t="shared" si="536"/>
        <v>0</v>
      </c>
      <c r="AE1593" s="45">
        <f t="shared" si="537"/>
        <v>0</v>
      </c>
      <c r="AF1593" s="45">
        <f t="shared" si="538"/>
        <v>0</v>
      </c>
      <c r="AG1593" s="45">
        <f t="shared" si="539"/>
        <v>0</v>
      </c>
      <c r="AH1593" s="45">
        <f t="shared" si="540"/>
        <v>0</v>
      </c>
      <c r="AI1593" s="45">
        <f t="shared" si="541"/>
        <v>0</v>
      </c>
      <c r="AJ1593" s="45">
        <f t="shared" si="542"/>
        <v>0</v>
      </c>
      <c r="AK1593" s="45">
        <f t="shared" si="543"/>
        <v>0</v>
      </c>
      <c r="AL1593" s="45">
        <f t="shared" si="544"/>
        <v>0</v>
      </c>
      <c r="AM1593" s="45">
        <f t="shared" si="545"/>
        <v>0</v>
      </c>
      <c r="AN1593" s="45"/>
      <c r="AO1593" s="45"/>
      <c r="AP1593" s="45"/>
      <c r="AQ1593" s="45"/>
      <c r="AR1593" s="45"/>
      <c r="AS1593" s="45"/>
      <c r="AT1593" s="45"/>
      <c r="AU1593" s="45"/>
      <c r="AV1593" s="45"/>
      <c r="AW1593" s="45"/>
      <c r="AX1593" s="45"/>
      <c r="AY1593" s="45"/>
      <c r="AZ1593" s="45"/>
      <c r="BA1593" s="45"/>
      <c r="BB1593" s="45"/>
      <c r="BC1593" s="45"/>
      <c r="BD1593" s="45"/>
      <c r="BE1593" s="45"/>
      <c r="BF1593" s="45"/>
      <c r="BG1593" s="45"/>
      <c r="BH1593" s="45"/>
      <c r="BI1593" s="45"/>
      <c r="BJ1593" s="45"/>
      <c r="BK1593" s="45"/>
    </row>
    <row r="1594" spans="1:63">
      <c r="A1594" s="43"/>
      <c r="B1594" s="43"/>
      <c r="C1594" s="101"/>
      <c r="D1594" s="101"/>
      <c r="E1594" s="101"/>
      <c r="F1594" s="102"/>
      <c r="G1594" s="103"/>
      <c r="H1594" s="102"/>
      <c r="I1594" s="102"/>
      <c r="J1594" s="102"/>
      <c r="K1594" s="102"/>
      <c r="L1594" s="102" t="e">
        <f>IF(J1594="WAT",IF(I1594="PS","Pumped Storage","Hydro"),VLOOKUP(J1594,Instructions!$E$3:$F$42,2,FALSE))</f>
        <v>#N/A</v>
      </c>
      <c r="M1594" s="104"/>
      <c r="N1594" s="104"/>
      <c r="O1594" s="105"/>
      <c r="P1594" s="45"/>
      <c r="Q1594" s="45"/>
      <c r="R1594" s="45">
        <f t="shared" si="526"/>
        <v>0</v>
      </c>
      <c r="S1594" s="45">
        <f t="shared" si="548"/>
        <v>0</v>
      </c>
      <c r="T1594" s="45">
        <f t="shared" si="548"/>
        <v>0</v>
      </c>
      <c r="U1594" s="45">
        <f t="shared" si="527"/>
        <v>0</v>
      </c>
      <c r="V1594" s="45">
        <f t="shared" si="528"/>
        <v>0</v>
      </c>
      <c r="W1594" s="45">
        <f t="shared" si="529"/>
        <v>0</v>
      </c>
      <c r="X1594" s="45">
        <f t="shared" si="530"/>
        <v>0</v>
      </c>
      <c r="Y1594" s="45">
        <f t="shared" si="531"/>
        <v>0</v>
      </c>
      <c r="Z1594" s="45">
        <f t="shared" si="532"/>
        <v>0</v>
      </c>
      <c r="AA1594" s="45">
        <f t="shared" si="533"/>
        <v>0</v>
      </c>
      <c r="AB1594" s="45">
        <f t="shared" si="534"/>
        <v>0</v>
      </c>
      <c r="AC1594" s="45">
        <f t="shared" si="535"/>
        <v>0</v>
      </c>
      <c r="AD1594" s="45">
        <f t="shared" si="536"/>
        <v>0</v>
      </c>
      <c r="AE1594" s="45">
        <f t="shared" si="537"/>
        <v>0</v>
      </c>
      <c r="AF1594" s="45">
        <f t="shared" si="538"/>
        <v>0</v>
      </c>
      <c r="AG1594" s="45">
        <f t="shared" si="539"/>
        <v>0</v>
      </c>
      <c r="AH1594" s="45">
        <f t="shared" si="540"/>
        <v>0</v>
      </c>
      <c r="AI1594" s="45">
        <f t="shared" si="541"/>
        <v>0</v>
      </c>
      <c r="AJ1594" s="45">
        <f t="shared" si="542"/>
        <v>0</v>
      </c>
      <c r="AK1594" s="45">
        <f t="shared" si="543"/>
        <v>0</v>
      </c>
      <c r="AL1594" s="45">
        <f t="shared" si="544"/>
        <v>0</v>
      </c>
      <c r="AM1594" s="45">
        <f t="shared" si="545"/>
        <v>0</v>
      </c>
      <c r="AN1594" s="45"/>
      <c r="AO1594" s="45"/>
      <c r="AP1594" s="45"/>
      <c r="AQ1594" s="45"/>
      <c r="AR1594" s="45"/>
      <c r="AS1594" s="45"/>
      <c r="AT1594" s="45"/>
      <c r="AU1594" s="45"/>
      <c r="AV1594" s="45"/>
      <c r="AW1594" s="45"/>
      <c r="AX1594" s="45"/>
      <c r="AY1594" s="45"/>
      <c r="AZ1594" s="45"/>
      <c r="BA1594" s="45"/>
      <c r="BB1594" s="45"/>
      <c r="BC1594" s="45"/>
      <c r="BD1594" s="45"/>
      <c r="BE1594" s="45"/>
      <c r="BF1594" s="45"/>
      <c r="BG1594" s="45"/>
      <c r="BH1594" s="45"/>
      <c r="BI1594" s="45"/>
      <c r="BJ1594" s="45"/>
      <c r="BK1594" s="45"/>
    </row>
    <row r="1595" spans="1:63">
      <c r="A1595" s="43"/>
      <c r="B1595" s="43"/>
      <c r="C1595" s="101"/>
      <c r="D1595" s="101"/>
      <c r="E1595" s="101"/>
      <c r="F1595" s="102"/>
      <c r="G1595" s="103"/>
      <c r="H1595" s="102"/>
      <c r="I1595" s="102"/>
      <c r="J1595" s="102"/>
      <c r="K1595" s="102"/>
      <c r="L1595" s="102" t="e">
        <f>IF(J1595="WAT",IF(I1595="PS","Pumped Storage","Hydro"),VLOOKUP(J1595,Instructions!$E$3:$F$42,2,FALSE))</f>
        <v>#N/A</v>
      </c>
      <c r="M1595" s="104"/>
      <c r="N1595" s="104"/>
      <c r="O1595" s="105"/>
      <c r="P1595" s="45"/>
      <c r="Q1595" s="45"/>
      <c r="R1595" s="45">
        <f t="shared" si="526"/>
        <v>0</v>
      </c>
      <c r="S1595" s="45">
        <f t="shared" si="548"/>
        <v>0</v>
      </c>
      <c r="T1595" s="45">
        <f t="shared" si="548"/>
        <v>0</v>
      </c>
      <c r="U1595" s="45">
        <f t="shared" si="527"/>
        <v>0</v>
      </c>
      <c r="V1595" s="45">
        <f t="shared" si="528"/>
        <v>0</v>
      </c>
      <c r="W1595" s="45">
        <f t="shared" si="529"/>
        <v>0</v>
      </c>
      <c r="X1595" s="45">
        <f t="shared" si="530"/>
        <v>0</v>
      </c>
      <c r="Y1595" s="45">
        <f t="shared" si="531"/>
        <v>0</v>
      </c>
      <c r="Z1595" s="45">
        <f t="shared" si="532"/>
        <v>0</v>
      </c>
      <c r="AA1595" s="45">
        <f t="shared" si="533"/>
        <v>0</v>
      </c>
      <c r="AB1595" s="45">
        <f t="shared" si="534"/>
        <v>0</v>
      </c>
      <c r="AC1595" s="45">
        <f t="shared" si="535"/>
        <v>0</v>
      </c>
      <c r="AD1595" s="45">
        <f t="shared" si="536"/>
        <v>0</v>
      </c>
      <c r="AE1595" s="45">
        <f t="shared" si="537"/>
        <v>0</v>
      </c>
      <c r="AF1595" s="45">
        <f t="shared" si="538"/>
        <v>0</v>
      </c>
      <c r="AG1595" s="45">
        <f t="shared" si="539"/>
        <v>0</v>
      </c>
      <c r="AH1595" s="45">
        <f t="shared" si="540"/>
        <v>0</v>
      </c>
      <c r="AI1595" s="45">
        <f t="shared" si="541"/>
        <v>0</v>
      </c>
      <c r="AJ1595" s="45">
        <f t="shared" si="542"/>
        <v>0</v>
      </c>
      <c r="AK1595" s="45">
        <f t="shared" si="543"/>
        <v>0</v>
      </c>
      <c r="AL1595" s="45">
        <f t="shared" si="544"/>
        <v>0</v>
      </c>
      <c r="AM1595" s="45">
        <f t="shared" si="545"/>
        <v>0</v>
      </c>
      <c r="AN1595" s="45"/>
      <c r="AO1595" s="45"/>
      <c r="AP1595" s="45"/>
      <c r="AQ1595" s="45"/>
      <c r="AR1595" s="45"/>
      <c r="AS1595" s="45"/>
      <c r="AT1595" s="45"/>
      <c r="AU1595" s="45"/>
      <c r="AV1595" s="45"/>
      <c r="AW1595" s="45"/>
      <c r="AX1595" s="45"/>
      <c r="AY1595" s="45"/>
      <c r="AZ1595" s="45"/>
      <c r="BA1595" s="45"/>
      <c r="BB1595" s="45"/>
      <c r="BC1595" s="45"/>
      <c r="BD1595" s="45"/>
      <c r="BE1595" s="45"/>
      <c r="BF1595" s="45"/>
      <c r="BG1595" s="45"/>
      <c r="BH1595" s="45"/>
      <c r="BI1595" s="45"/>
      <c r="BJ1595" s="45"/>
      <c r="BK1595" s="45"/>
    </row>
    <row r="1596" spans="1:63">
      <c r="A1596" s="43"/>
      <c r="B1596" s="43"/>
      <c r="C1596" s="101"/>
      <c r="D1596" s="101"/>
      <c r="E1596" s="101"/>
      <c r="F1596" s="102"/>
      <c r="G1596" s="103"/>
      <c r="H1596" s="102"/>
      <c r="I1596" s="102"/>
      <c r="J1596" s="102"/>
      <c r="K1596" s="102"/>
      <c r="L1596" s="102" t="e">
        <f>IF(J1596="WAT",IF(I1596="PS","Pumped Storage","Hydro"),VLOOKUP(J1596,Instructions!$E$3:$F$42,2,FALSE))</f>
        <v>#N/A</v>
      </c>
      <c r="M1596" s="104"/>
      <c r="N1596" s="104"/>
      <c r="O1596" s="105"/>
      <c r="P1596" s="45"/>
      <c r="Q1596" s="45"/>
      <c r="R1596" s="45">
        <f t="shared" si="526"/>
        <v>0</v>
      </c>
      <c r="S1596" s="45">
        <f t="shared" si="548"/>
        <v>0</v>
      </c>
      <c r="T1596" s="45">
        <f t="shared" si="548"/>
        <v>0</v>
      </c>
      <c r="U1596" s="45">
        <f t="shared" si="527"/>
        <v>0</v>
      </c>
      <c r="V1596" s="45">
        <f t="shared" si="528"/>
        <v>0</v>
      </c>
      <c r="W1596" s="45">
        <f t="shared" si="529"/>
        <v>0</v>
      </c>
      <c r="X1596" s="45">
        <f t="shared" si="530"/>
        <v>0</v>
      </c>
      <c r="Y1596" s="45">
        <f t="shared" si="531"/>
        <v>0</v>
      </c>
      <c r="Z1596" s="45">
        <f t="shared" si="532"/>
        <v>0</v>
      </c>
      <c r="AA1596" s="45">
        <f t="shared" si="533"/>
        <v>0</v>
      </c>
      <c r="AB1596" s="45">
        <f t="shared" si="534"/>
        <v>0</v>
      </c>
      <c r="AC1596" s="45">
        <f t="shared" si="535"/>
        <v>0</v>
      </c>
      <c r="AD1596" s="45">
        <f t="shared" si="536"/>
        <v>0</v>
      </c>
      <c r="AE1596" s="45">
        <f t="shared" si="537"/>
        <v>0</v>
      </c>
      <c r="AF1596" s="45">
        <f t="shared" si="538"/>
        <v>0</v>
      </c>
      <c r="AG1596" s="45">
        <f t="shared" si="539"/>
        <v>0</v>
      </c>
      <c r="AH1596" s="45">
        <f t="shared" si="540"/>
        <v>0</v>
      </c>
      <c r="AI1596" s="45">
        <f t="shared" si="541"/>
        <v>0</v>
      </c>
      <c r="AJ1596" s="45">
        <f t="shared" si="542"/>
        <v>0</v>
      </c>
      <c r="AK1596" s="45">
        <f t="shared" si="543"/>
        <v>0</v>
      </c>
      <c r="AL1596" s="45">
        <f t="shared" si="544"/>
        <v>0</v>
      </c>
      <c r="AM1596" s="45">
        <f t="shared" si="545"/>
        <v>0</v>
      </c>
      <c r="AN1596" s="45"/>
      <c r="AO1596" s="45"/>
      <c r="AP1596" s="45"/>
      <c r="AQ1596" s="45"/>
      <c r="AR1596" s="45"/>
      <c r="AS1596" s="45"/>
      <c r="AT1596" s="45"/>
      <c r="AU1596" s="45"/>
      <c r="AV1596" s="45"/>
      <c r="AW1596" s="45"/>
      <c r="AX1596" s="45"/>
      <c r="AY1596" s="45"/>
      <c r="AZ1596" s="45"/>
      <c r="BA1596" s="45"/>
      <c r="BB1596" s="45"/>
      <c r="BC1596" s="45"/>
      <c r="BD1596" s="45"/>
      <c r="BE1596" s="45"/>
      <c r="BF1596" s="45"/>
      <c r="BG1596" s="45"/>
      <c r="BH1596" s="45"/>
      <c r="BI1596" s="45"/>
      <c r="BJ1596" s="45"/>
      <c r="BK1596" s="45"/>
    </row>
    <row r="1597" spans="1:63">
      <c r="A1597" s="43"/>
      <c r="B1597" s="43"/>
      <c r="C1597" s="101"/>
      <c r="D1597" s="101"/>
      <c r="E1597" s="101"/>
      <c r="F1597" s="102"/>
      <c r="G1597" s="103"/>
      <c r="H1597" s="102"/>
      <c r="I1597" s="102"/>
      <c r="J1597" s="102"/>
      <c r="K1597" s="102"/>
      <c r="L1597" s="102" t="e">
        <f>IF(J1597="WAT",IF(I1597="PS","Pumped Storage","Hydro"),VLOOKUP(J1597,Instructions!$E$3:$F$42,2,FALSE))</f>
        <v>#N/A</v>
      </c>
      <c r="M1597" s="104"/>
      <c r="N1597" s="104"/>
      <c r="O1597" s="105"/>
      <c r="P1597" s="45"/>
      <c r="Q1597" s="45"/>
      <c r="R1597" s="45">
        <f t="shared" si="526"/>
        <v>0</v>
      </c>
      <c r="S1597" s="45">
        <f t="shared" si="548"/>
        <v>0</v>
      </c>
      <c r="T1597" s="45">
        <f t="shared" si="548"/>
        <v>0</v>
      </c>
      <c r="U1597" s="45">
        <f t="shared" si="527"/>
        <v>0</v>
      </c>
      <c r="V1597" s="45">
        <f t="shared" si="528"/>
        <v>0</v>
      </c>
      <c r="W1597" s="45">
        <f t="shared" si="529"/>
        <v>0</v>
      </c>
      <c r="X1597" s="45">
        <f t="shared" si="530"/>
        <v>0</v>
      </c>
      <c r="Y1597" s="45">
        <f t="shared" si="531"/>
        <v>0</v>
      </c>
      <c r="Z1597" s="45">
        <f t="shared" si="532"/>
        <v>0</v>
      </c>
      <c r="AA1597" s="45">
        <f t="shared" si="533"/>
        <v>0</v>
      </c>
      <c r="AB1597" s="45">
        <f t="shared" si="534"/>
        <v>0</v>
      </c>
      <c r="AC1597" s="45">
        <f t="shared" si="535"/>
        <v>0</v>
      </c>
      <c r="AD1597" s="45">
        <f t="shared" si="536"/>
        <v>0</v>
      </c>
      <c r="AE1597" s="45">
        <f t="shared" si="537"/>
        <v>0</v>
      </c>
      <c r="AF1597" s="45">
        <f t="shared" si="538"/>
        <v>0</v>
      </c>
      <c r="AG1597" s="45">
        <f t="shared" si="539"/>
        <v>0</v>
      </c>
      <c r="AH1597" s="45">
        <f t="shared" si="540"/>
        <v>0</v>
      </c>
      <c r="AI1597" s="45">
        <f t="shared" si="541"/>
        <v>0</v>
      </c>
      <c r="AJ1597" s="45">
        <f t="shared" si="542"/>
        <v>0</v>
      </c>
      <c r="AK1597" s="45">
        <f t="shared" si="543"/>
        <v>0</v>
      </c>
      <c r="AL1597" s="45">
        <f t="shared" si="544"/>
        <v>0</v>
      </c>
      <c r="AM1597" s="45">
        <f t="shared" si="545"/>
        <v>0</v>
      </c>
      <c r="AN1597" s="45"/>
      <c r="AO1597" s="45"/>
      <c r="AP1597" s="45"/>
      <c r="AQ1597" s="45"/>
      <c r="AR1597" s="45"/>
      <c r="AS1597" s="45"/>
      <c r="AT1597" s="45"/>
      <c r="AU1597" s="45"/>
      <c r="AV1597" s="45"/>
      <c r="AW1597" s="45"/>
      <c r="AX1597" s="45"/>
      <c r="AY1597" s="45"/>
      <c r="AZ1597" s="45"/>
      <c r="BA1597" s="45"/>
      <c r="BB1597" s="45"/>
      <c r="BC1597" s="45"/>
      <c r="BD1597" s="45"/>
      <c r="BE1597" s="45"/>
      <c r="BF1597" s="45"/>
      <c r="BG1597" s="45"/>
      <c r="BH1597" s="45"/>
      <c r="BI1597" s="45"/>
      <c r="BJ1597" s="45"/>
      <c r="BK1597" s="45"/>
    </row>
    <row r="1598" spans="1:63">
      <c r="A1598" s="43"/>
      <c r="B1598" s="43"/>
      <c r="C1598" s="101"/>
      <c r="D1598" s="101"/>
      <c r="E1598" s="101"/>
      <c r="F1598" s="102"/>
      <c r="G1598" s="103"/>
      <c r="H1598" s="102"/>
      <c r="I1598" s="102"/>
      <c r="J1598" s="102"/>
      <c r="K1598" s="102"/>
      <c r="L1598" s="102" t="e">
        <f>IF(J1598="WAT",IF(I1598="PS","Pumped Storage","Hydro"),VLOOKUP(J1598,Instructions!$E$3:$F$42,2,FALSE))</f>
        <v>#N/A</v>
      </c>
      <c r="M1598" s="104"/>
      <c r="N1598" s="104"/>
      <c r="O1598" s="105"/>
      <c r="P1598" s="45"/>
      <c r="Q1598" s="45"/>
      <c r="R1598" s="45">
        <f t="shared" si="526"/>
        <v>0</v>
      </c>
      <c r="S1598" s="45">
        <f t="shared" si="548"/>
        <v>0</v>
      </c>
      <c r="T1598" s="45">
        <f t="shared" si="548"/>
        <v>0</v>
      </c>
      <c r="U1598" s="45">
        <f t="shared" si="527"/>
        <v>0</v>
      </c>
      <c r="V1598" s="45">
        <f t="shared" si="528"/>
        <v>0</v>
      </c>
      <c r="W1598" s="45">
        <f t="shared" si="529"/>
        <v>0</v>
      </c>
      <c r="X1598" s="45">
        <f t="shared" si="530"/>
        <v>0</v>
      </c>
      <c r="Y1598" s="45">
        <f t="shared" si="531"/>
        <v>0</v>
      </c>
      <c r="Z1598" s="45">
        <f t="shared" si="532"/>
        <v>0</v>
      </c>
      <c r="AA1598" s="45">
        <f t="shared" si="533"/>
        <v>0</v>
      </c>
      <c r="AB1598" s="45">
        <f t="shared" si="534"/>
        <v>0</v>
      </c>
      <c r="AC1598" s="45">
        <f t="shared" si="535"/>
        <v>0</v>
      </c>
      <c r="AD1598" s="45">
        <f t="shared" si="536"/>
        <v>0</v>
      </c>
      <c r="AE1598" s="45">
        <f t="shared" si="537"/>
        <v>0</v>
      </c>
      <c r="AF1598" s="45">
        <f t="shared" si="538"/>
        <v>0</v>
      </c>
      <c r="AG1598" s="45">
        <f t="shared" si="539"/>
        <v>0</v>
      </c>
      <c r="AH1598" s="45">
        <f t="shared" si="540"/>
        <v>0</v>
      </c>
      <c r="AI1598" s="45">
        <f t="shared" si="541"/>
        <v>0</v>
      </c>
      <c r="AJ1598" s="45">
        <f t="shared" si="542"/>
        <v>0</v>
      </c>
      <c r="AK1598" s="45">
        <f t="shared" si="543"/>
        <v>0</v>
      </c>
      <c r="AL1598" s="45">
        <f t="shared" si="544"/>
        <v>0</v>
      </c>
      <c r="AM1598" s="45">
        <f t="shared" si="545"/>
        <v>0</v>
      </c>
      <c r="AN1598" s="45"/>
      <c r="AO1598" s="45"/>
      <c r="AP1598" s="45"/>
      <c r="AQ1598" s="45"/>
      <c r="AR1598" s="45"/>
      <c r="AS1598" s="45"/>
      <c r="AT1598" s="45"/>
      <c r="AU1598" s="45"/>
      <c r="AV1598" s="45"/>
      <c r="AW1598" s="45"/>
      <c r="AX1598" s="45"/>
      <c r="AY1598" s="45"/>
      <c r="AZ1598" s="45"/>
      <c r="BA1598" s="45"/>
      <c r="BB1598" s="45"/>
      <c r="BC1598" s="45"/>
      <c r="BD1598" s="45"/>
      <c r="BE1598" s="45"/>
      <c r="BF1598" s="45"/>
      <c r="BG1598" s="45"/>
      <c r="BH1598" s="45"/>
      <c r="BI1598" s="45"/>
      <c r="BJ1598" s="45"/>
      <c r="BK1598" s="45"/>
    </row>
    <row r="1599" spans="1:63">
      <c r="A1599" s="43"/>
      <c r="B1599" s="43"/>
      <c r="C1599" s="101"/>
      <c r="D1599" s="101"/>
      <c r="E1599" s="101"/>
      <c r="F1599" s="102"/>
      <c r="G1599" s="103"/>
      <c r="H1599" s="102"/>
      <c r="I1599" s="102"/>
      <c r="J1599" s="102"/>
      <c r="K1599" s="102"/>
      <c r="L1599" s="102" t="e">
        <f>IF(J1599="WAT",IF(I1599="PS","Pumped Storage","Hydro"),VLOOKUP(J1599,Instructions!$E$3:$F$42,2,FALSE))</f>
        <v>#N/A</v>
      </c>
      <c r="M1599" s="104"/>
      <c r="N1599" s="104"/>
      <c r="O1599" s="105"/>
      <c r="P1599" s="45"/>
      <c r="Q1599" s="45"/>
      <c r="R1599" s="45">
        <f t="shared" si="526"/>
        <v>0</v>
      </c>
      <c r="S1599" s="45">
        <f t="shared" si="548"/>
        <v>0</v>
      </c>
      <c r="T1599" s="45">
        <f t="shared" si="548"/>
        <v>0</v>
      </c>
      <c r="U1599" s="45">
        <f t="shared" si="527"/>
        <v>0</v>
      </c>
      <c r="V1599" s="45">
        <f t="shared" si="528"/>
        <v>0</v>
      </c>
      <c r="W1599" s="45">
        <f t="shared" si="529"/>
        <v>0</v>
      </c>
      <c r="X1599" s="45">
        <f t="shared" si="530"/>
        <v>0</v>
      </c>
      <c r="Y1599" s="45">
        <f t="shared" si="531"/>
        <v>0</v>
      </c>
      <c r="Z1599" s="45">
        <f t="shared" si="532"/>
        <v>0</v>
      </c>
      <c r="AA1599" s="45">
        <f t="shared" si="533"/>
        <v>0</v>
      </c>
      <c r="AB1599" s="45">
        <f t="shared" si="534"/>
        <v>0</v>
      </c>
      <c r="AC1599" s="45">
        <f t="shared" si="535"/>
        <v>0</v>
      </c>
      <c r="AD1599" s="45">
        <f t="shared" si="536"/>
        <v>0</v>
      </c>
      <c r="AE1599" s="45">
        <f t="shared" si="537"/>
        <v>0</v>
      </c>
      <c r="AF1599" s="45">
        <f t="shared" si="538"/>
        <v>0</v>
      </c>
      <c r="AG1599" s="45">
        <f t="shared" si="539"/>
        <v>0</v>
      </c>
      <c r="AH1599" s="45">
        <f t="shared" si="540"/>
        <v>0</v>
      </c>
      <c r="AI1599" s="45">
        <f t="shared" si="541"/>
        <v>0</v>
      </c>
      <c r="AJ1599" s="45">
        <f t="shared" si="542"/>
        <v>0</v>
      </c>
      <c r="AK1599" s="45">
        <f t="shared" si="543"/>
        <v>0</v>
      </c>
      <c r="AL1599" s="45">
        <f t="shared" si="544"/>
        <v>0</v>
      </c>
      <c r="AM1599" s="45">
        <f t="shared" si="545"/>
        <v>0</v>
      </c>
      <c r="AN1599" s="45"/>
      <c r="AO1599" s="45"/>
      <c r="AP1599" s="45"/>
      <c r="AQ1599" s="45"/>
      <c r="AR1599" s="45"/>
      <c r="AS1599" s="45"/>
      <c r="AT1599" s="45"/>
      <c r="AU1599" s="45"/>
      <c r="AV1599" s="45"/>
      <c r="AW1599" s="45"/>
      <c r="AX1599" s="45"/>
      <c r="AY1599" s="45"/>
      <c r="AZ1599" s="45"/>
      <c r="BA1599" s="45"/>
      <c r="BB1599" s="45"/>
      <c r="BC1599" s="45"/>
      <c r="BD1599" s="45"/>
      <c r="BE1599" s="45"/>
      <c r="BF1599" s="45"/>
      <c r="BG1599" s="45"/>
      <c r="BH1599" s="45"/>
      <c r="BI1599" s="45"/>
      <c r="BJ1599" s="45"/>
      <c r="BK1599" s="45"/>
    </row>
    <row r="1600" spans="1:63">
      <c r="A1600" s="43"/>
      <c r="B1600" s="43"/>
      <c r="C1600" s="101"/>
      <c r="D1600" s="101"/>
      <c r="E1600" s="101"/>
      <c r="F1600" s="102"/>
      <c r="G1600" s="103"/>
      <c r="H1600" s="102"/>
      <c r="I1600" s="102"/>
      <c r="J1600" s="102"/>
      <c r="K1600" s="102"/>
      <c r="L1600" s="102" t="e">
        <f>IF(J1600="WAT",IF(I1600="PS","Pumped Storage","Hydro"),VLOOKUP(J1600,Instructions!$E$3:$F$42,2,FALSE))</f>
        <v>#N/A</v>
      </c>
      <c r="M1600" s="104"/>
      <c r="N1600" s="104"/>
      <c r="O1600" s="105"/>
      <c r="P1600" s="45"/>
      <c r="Q1600" s="45"/>
      <c r="R1600" s="45">
        <f t="shared" si="526"/>
        <v>0</v>
      </c>
      <c r="S1600" s="45">
        <f t="shared" si="548"/>
        <v>0</v>
      </c>
      <c r="T1600" s="45">
        <f t="shared" si="548"/>
        <v>0</v>
      </c>
      <c r="U1600" s="45">
        <f t="shared" si="527"/>
        <v>0</v>
      </c>
      <c r="V1600" s="45">
        <f t="shared" si="528"/>
        <v>0</v>
      </c>
      <c r="W1600" s="45">
        <f t="shared" si="529"/>
        <v>0</v>
      </c>
      <c r="X1600" s="45">
        <f t="shared" si="530"/>
        <v>0</v>
      </c>
      <c r="Y1600" s="45">
        <f t="shared" si="531"/>
        <v>0</v>
      </c>
      <c r="Z1600" s="45">
        <f t="shared" si="532"/>
        <v>0</v>
      </c>
      <c r="AA1600" s="45">
        <f t="shared" si="533"/>
        <v>0</v>
      </c>
      <c r="AB1600" s="45">
        <f t="shared" si="534"/>
        <v>0</v>
      </c>
      <c r="AC1600" s="45">
        <f t="shared" si="535"/>
        <v>0</v>
      </c>
      <c r="AD1600" s="45">
        <f t="shared" si="536"/>
        <v>0</v>
      </c>
      <c r="AE1600" s="45">
        <f t="shared" si="537"/>
        <v>0</v>
      </c>
      <c r="AF1600" s="45">
        <f t="shared" si="538"/>
        <v>0</v>
      </c>
      <c r="AG1600" s="45">
        <f t="shared" si="539"/>
        <v>0</v>
      </c>
      <c r="AH1600" s="45">
        <f t="shared" si="540"/>
        <v>0</v>
      </c>
      <c r="AI1600" s="45">
        <f t="shared" si="541"/>
        <v>0</v>
      </c>
      <c r="AJ1600" s="45">
        <f t="shared" si="542"/>
        <v>0</v>
      </c>
      <c r="AK1600" s="45">
        <f t="shared" si="543"/>
        <v>0</v>
      </c>
      <c r="AL1600" s="45">
        <f t="shared" si="544"/>
        <v>0</v>
      </c>
      <c r="AM1600" s="45">
        <f t="shared" si="545"/>
        <v>0</v>
      </c>
      <c r="AN1600" s="45"/>
      <c r="AO1600" s="45"/>
      <c r="AP1600" s="45"/>
      <c r="AQ1600" s="45"/>
      <c r="AR1600" s="45"/>
      <c r="AS1600" s="45"/>
      <c r="AT1600" s="45"/>
      <c r="AU1600" s="45"/>
      <c r="AV1600" s="45"/>
      <c r="AW1600" s="45"/>
      <c r="AX1600" s="45"/>
      <c r="AY1600" s="45"/>
      <c r="AZ1600" s="45"/>
      <c r="BA1600" s="45"/>
      <c r="BB1600" s="45"/>
      <c r="BC1600" s="45"/>
      <c r="BD1600" s="45"/>
      <c r="BE1600" s="45"/>
      <c r="BF1600" s="45"/>
      <c r="BG1600" s="45"/>
      <c r="BH1600" s="45"/>
      <c r="BI1600" s="45"/>
      <c r="BJ1600" s="45"/>
      <c r="BK1600" s="45"/>
    </row>
    <row r="1601" spans="1:63">
      <c r="A1601" s="43"/>
      <c r="B1601" s="43"/>
      <c r="C1601" s="101"/>
      <c r="D1601" s="101"/>
      <c r="E1601" s="101"/>
      <c r="F1601" s="102"/>
      <c r="G1601" s="103"/>
      <c r="H1601" s="102"/>
      <c r="I1601" s="102"/>
      <c r="J1601" s="102"/>
      <c r="K1601" s="102"/>
      <c r="L1601" s="102" t="e">
        <f>IF(J1601="WAT",IF(I1601="PS","Pumped Storage","Hydro"),VLOOKUP(J1601,Instructions!$E$3:$F$42,2,FALSE))</f>
        <v>#N/A</v>
      </c>
      <c r="M1601" s="104"/>
      <c r="N1601" s="104"/>
      <c r="O1601" s="105"/>
      <c r="P1601" s="45"/>
      <c r="Q1601" s="45"/>
      <c r="R1601" s="45">
        <f t="shared" si="526"/>
        <v>0</v>
      </c>
      <c r="S1601" s="45">
        <f t="shared" si="548"/>
        <v>0</v>
      </c>
      <c r="T1601" s="45">
        <f t="shared" si="548"/>
        <v>0</v>
      </c>
      <c r="U1601" s="45">
        <f t="shared" si="527"/>
        <v>0</v>
      </c>
      <c r="V1601" s="45">
        <f t="shared" si="528"/>
        <v>0</v>
      </c>
      <c r="W1601" s="45">
        <f t="shared" si="529"/>
        <v>0</v>
      </c>
      <c r="X1601" s="45">
        <f t="shared" si="530"/>
        <v>0</v>
      </c>
      <c r="Y1601" s="45">
        <f t="shared" si="531"/>
        <v>0</v>
      </c>
      <c r="Z1601" s="45">
        <f t="shared" si="532"/>
        <v>0</v>
      </c>
      <c r="AA1601" s="45">
        <f t="shared" si="533"/>
        <v>0</v>
      </c>
      <c r="AB1601" s="45">
        <f t="shared" si="534"/>
        <v>0</v>
      </c>
      <c r="AC1601" s="45">
        <f t="shared" si="535"/>
        <v>0</v>
      </c>
      <c r="AD1601" s="45">
        <f t="shared" si="536"/>
        <v>0</v>
      </c>
      <c r="AE1601" s="45">
        <f t="shared" si="537"/>
        <v>0</v>
      </c>
      <c r="AF1601" s="45">
        <f t="shared" si="538"/>
        <v>0</v>
      </c>
      <c r="AG1601" s="45">
        <f t="shared" si="539"/>
        <v>0</v>
      </c>
      <c r="AH1601" s="45">
        <f t="shared" si="540"/>
        <v>0</v>
      </c>
      <c r="AI1601" s="45">
        <f t="shared" si="541"/>
        <v>0</v>
      </c>
      <c r="AJ1601" s="45">
        <f t="shared" si="542"/>
        <v>0</v>
      </c>
      <c r="AK1601" s="45">
        <f t="shared" si="543"/>
        <v>0</v>
      </c>
      <c r="AL1601" s="45">
        <f t="shared" si="544"/>
        <v>0</v>
      </c>
      <c r="AM1601" s="45">
        <f t="shared" si="545"/>
        <v>0</v>
      </c>
      <c r="AN1601" s="45"/>
      <c r="AO1601" s="45"/>
      <c r="AP1601" s="45"/>
      <c r="AQ1601" s="45"/>
      <c r="AR1601" s="45"/>
      <c r="AS1601" s="45"/>
      <c r="AT1601" s="45"/>
      <c r="AU1601" s="45"/>
      <c r="AV1601" s="45"/>
      <c r="AW1601" s="45"/>
      <c r="AX1601" s="45"/>
      <c r="AY1601" s="45"/>
      <c r="AZ1601" s="45"/>
      <c r="BA1601" s="45"/>
      <c r="BB1601" s="45"/>
      <c r="BC1601" s="45"/>
      <c r="BD1601" s="45"/>
      <c r="BE1601" s="45"/>
      <c r="BF1601" s="45"/>
      <c r="BG1601" s="45"/>
      <c r="BH1601" s="45"/>
      <c r="BI1601" s="45"/>
      <c r="BJ1601" s="45"/>
      <c r="BK1601" s="45"/>
    </row>
    <row r="1602" spans="1:63">
      <c r="A1602" s="43"/>
      <c r="B1602" s="43"/>
      <c r="C1602" s="101"/>
      <c r="D1602" s="101"/>
      <c r="E1602" s="101"/>
      <c r="F1602" s="102"/>
      <c r="G1602" s="103"/>
      <c r="H1602" s="102"/>
      <c r="I1602" s="102"/>
      <c r="J1602" s="102"/>
      <c r="K1602" s="102"/>
      <c r="L1602" s="102" t="e">
        <f>IF(J1602="WAT",IF(I1602="PS","Pumped Storage","Hydro"),VLOOKUP(J1602,Instructions!$E$3:$F$42,2,FALSE))</f>
        <v>#N/A</v>
      </c>
      <c r="M1602" s="104"/>
      <c r="N1602" s="104"/>
      <c r="O1602" s="105"/>
      <c r="P1602" s="45"/>
      <c r="Q1602" s="45"/>
      <c r="R1602" s="45">
        <f t="shared" si="526"/>
        <v>0</v>
      </c>
      <c r="S1602" s="45">
        <f t="shared" si="548"/>
        <v>0</v>
      </c>
      <c r="T1602" s="45">
        <f t="shared" si="548"/>
        <v>0</v>
      </c>
      <c r="U1602" s="45">
        <f t="shared" si="527"/>
        <v>0</v>
      </c>
      <c r="V1602" s="45">
        <f t="shared" si="528"/>
        <v>0</v>
      </c>
      <c r="W1602" s="45">
        <f t="shared" si="529"/>
        <v>0</v>
      </c>
      <c r="X1602" s="45">
        <f t="shared" si="530"/>
        <v>0</v>
      </c>
      <c r="Y1602" s="45">
        <f t="shared" si="531"/>
        <v>0</v>
      </c>
      <c r="Z1602" s="45">
        <f t="shared" si="532"/>
        <v>0</v>
      </c>
      <c r="AA1602" s="45">
        <f t="shared" si="533"/>
        <v>0</v>
      </c>
      <c r="AB1602" s="45">
        <f t="shared" si="534"/>
        <v>0</v>
      </c>
      <c r="AC1602" s="45">
        <f t="shared" si="535"/>
        <v>0</v>
      </c>
      <c r="AD1602" s="45">
        <f t="shared" si="536"/>
        <v>0</v>
      </c>
      <c r="AE1602" s="45">
        <f t="shared" si="537"/>
        <v>0</v>
      </c>
      <c r="AF1602" s="45">
        <f t="shared" si="538"/>
        <v>0</v>
      </c>
      <c r="AG1602" s="45">
        <f t="shared" si="539"/>
        <v>0</v>
      </c>
      <c r="AH1602" s="45">
        <f t="shared" si="540"/>
        <v>0</v>
      </c>
      <c r="AI1602" s="45">
        <f t="shared" si="541"/>
        <v>0</v>
      </c>
      <c r="AJ1602" s="45">
        <f t="shared" si="542"/>
        <v>0</v>
      </c>
      <c r="AK1602" s="45">
        <f t="shared" si="543"/>
        <v>0</v>
      </c>
      <c r="AL1602" s="45">
        <f t="shared" si="544"/>
        <v>0</v>
      </c>
      <c r="AM1602" s="45">
        <f t="shared" si="545"/>
        <v>0</v>
      </c>
      <c r="AN1602" s="45"/>
      <c r="AO1602" s="45"/>
      <c r="AP1602" s="45"/>
      <c r="AQ1602" s="45"/>
      <c r="AR1602" s="45"/>
      <c r="AS1602" s="45"/>
      <c r="AT1602" s="45"/>
      <c r="AU1602" s="45"/>
      <c r="AV1602" s="45"/>
      <c r="AW1602" s="45"/>
      <c r="AX1602" s="45"/>
      <c r="AY1602" s="45"/>
      <c r="AZ1602" s="45"/>
      <c r="BA1602" s="45"/>
      <c r="BB1602" s="45"/>
      <c r="BC1602" s="45"/>
      <c r="BD1602" s="45"/>
      <c r="BE1602" s="45"/>
      <c r="BF1602" s="45"/>
      <c r="BG1602" s="45"/>
      <c r="BH1602" s="45"/>
      <c r="BI1602" s="45"/>
      <c r="BJ1602" s="45"/>
      <c r="BK1602" s="45"/>
    </row>
    <row r="1603" spans="1:63">
      <c r="A1603" s="43"/>
      <c r="B1603" s="43"/>
      <c r="C1603" s="101"/>
      <c r="D1603" s="101"/>
      <c r="E1603" s="101"/>
      <c r="F1603" s="102"/>
      <c r="G1603" s="103"/>
      <c r="H1603" s="102"/>
      <c r="I1603" s="102"/>
      <c r="J1603" s="102"/>
      <c r="K1603" s="102"/>
      <c r="L1603" s="102" t="e">
        <f>IF(J1603="WAT",IF(I1603="PS","Pumped Storage","Hydro"),VLOOKUP(J1603,Instructions!$E$3:$F$42,2,FALSE))</f>
        <v>#N/A</v>
      </c>
      <c r="M1603" s="104"/>
      <c r="N1603" s="104"/>
      <c r="O1603" s="105"/>
      <c r="P1603" s="45"/>
      <c r="Q1603" s="45"/>
      <c r="R1603" s="45">
        <f t="shared" si="526"/>
        <v>0</v>
      </c>
      <c r="S1603" s="45">
        <f t="shared" ref="S1603:T1622" si="549">R1603</f>
        <v>0</v>
      </c>
      <c r="T1603" s="45">
        <f t="shared" si="549"/>
        <v>0</v>
      </c>
      <c r="U1603" s="45">
        <f t="shared" si="527"/>
        <v>0</v>
      </c>
      <c r="V1603" s="45">
        <f t="shared" si="528"/>
        <v>0</v>
      </c>
      <c r="W1603" s="45">
        <f t="shared" si="529"/>
        <v>0</v>
      </c>
      <c r="X1603" s="45">
        <f t="shared" si="530"/>
        <v>0</v>
      </c>
      <c r="Y1603" s="45">
        <f t="shared" si="531"/>
        <v>0</v>
      </c>
      <c r="Z1603" s="45">
        <f t="shared" si="532"/>
        <v>0</v>
      </c>
      <c r="AA1603" s="45">
        <f t="shared" si="533"/>
        <v>0</v>
      </c>
      <c r="AB1603" s="45">
        <f t="shared" si="534"/>
        <v>0</v>
      </c>
      <c r="AC1603" s="45">
        <f t="shared" si="535"/>
        <v>0</v>
      </c>
      <c r="AD1603" s="45">
        <f t="shared" si="536"/>
        <v>0</v>
      </c>
      <c r="AE1603" s="45">
        <f t="shared" si="537"/>
        <v>0</v>
      </c>
      <c r="AF1603" s="45">
        <f t="shared" si="538"/>
        <v>0</v>
      </c>
      <c r="AG1603" s="45">
        <f t="shared" si="539"/>
        <v>0</v>
      </c>
      <c r="AH1603" s="45">
        <f t="shared" si="540"/>
        <v>0</v>
      </c>
      <c r="AI1603" s="45">
        <f t="shared" si="541"/>
        <v>0</v>
      </c>
      <c r="AJ1603" s="45">
        <f t="shared" si="542"/>
        <v>0</v>
      </c>
      <c r="AK1603" s="45">
        <f t="shared" si="543"/>
        <v>0</v>
      </c>
      <c r="AL1603" s="45">
        <f t="shared" si="544"/>
        <v>0</v>
      </c>
      <c r="AM1603" s="45">
        <f t="shared" si="545"/>
        <v>0</v>
      </c>
      <c r="AN1603" s="45"/>
      <c r="AO1603" s="45"/>
      <c r="AP1603" s="45"/>
      <c r="AQ1603" s="45"/>
      <c r="AR1603" s="45"/>
      <c r="AS1603" s="45"/>
      <c r="AT1603" s="45"/>
      <c r="AU1603" s="45"/>
      <c r="AV1603" s="45"/>
      <c r="AW1603" s="45"/>
      <c r="AX1603" s="45"/>
      <c r="AY1603" s="45"/>
      <c r="AZ1603" s="45"/>
      <c r="BA1603" s="45"/>
      <c r="BB1603" s="45"/>
      <c r="BC1603" s="45"/>
      <c r="BD1603" s="45"/>
      <c r="BE1603" s="45"/>
      <c r="BF1603" s="45"/>
      <c r="BG1603" s="45"/>
      <c r="BH1603" s="45"/>
      <c r="BI1603" s="45"/>
      <c r="BJ1603" s="45"/>
      <c r="BK1603" s="45"/>
    </row>
    <row r="1604" spans="1:63">
      <c r="A1604" s="43"/>
      <c r="B1604" s="43"/>
      <c r="C1604" s="101"/>
      <c r="D1604" s="101"/>
      <c r="E1604" s="101"/>
      <c r="F1604" s="102"/>
      <c r="G1604" s="103"/>
      <c r="H1604" s="102"/>
      <c r="I1604" s="102"/>
      <c r="J1604" s="102"/>
      <c r="K1604" s="102"/>
      <c r="L1604" s="102" t="e">
        <f>IF(J1604="WAT",IF(I1604="PS","Pumped Storage","Hydro"),VLOOKUP(J1604,Instructions!$E$3:$F$42,2,FALSE))</f>
        <v>#N/A</v>
      </c>
      <c r="M1604" s="104"/>
      <c r="N1604" s="104"/>
      <c r="O1604" s="105"/>
      <c r="P1604" s="45"/>
      <c r="Q1604" s="45"/>
      <c r="R1604" s="45">
        <f t="shared" ref="R1604:R1667" si="550">P1604</f>
        <v>0</v>
      </c>
      <c r="S1604" s="45">
        <f t="shared" si="549"/>
        <v>0</v>
      </c>
      <c r="T1604" s="45">
        <f t="shared" si="549"/>
        <v>0</v>
      </c>
      <c r="U1604" s="45">
        <f t="shared" ref="U1604:U1667" si="551">T1604</f>
        <v>0</v>
      </c>
      <c r="V1604" s="45">
        <f t="shared" ref="V1604:V1667" si="552">U1604</f>
        <v>0</v>
      </c>
      <c r="W1604" s="45">
        <f t="shared" ref="W1604:W1667" si="553">V1604</f>
        <v>0</v>
      </c>
      <c r="X1604" s="45">
        <f t="shared" ref="X1604:X1667" si="554">W1604</f>
        <v>0</v>
      </c>
      <c r="Y1604" s="45">
        <f t="shared" ref="Y1604:Y1667" si="555">X1604</f>
        <v>0</v>
      </c>
      <c r="Z1604" s="45">
        <f t="shared" ref="Z1604:Z1667" si="556">Y1604</f>
        <v>0</v>
      </c>
      <c r="AA1604" s="45">
        <f t="shared" ref="AA1604:AA1667" si="557">Z1604</f>
        <v>0</v>
      </c>
      <c r="AB1604" s="45">
        <f t="shared" ref="AB1604:AB1667" si="558">AA1604</f>
        <v>0</v>
      </c>
      <c r="AC1604" s="45">
        <f t="shared" ref="AC1604:AC1667" si="559">Q1604</f>
        <v>0</v>
      </c>
      <c r="AD1604" s="45">
        <f t="shared" ref="AD1604:AD1667" si="560">AC1604</f>
        <v>0</v>
      </c>
      <c r="AE1604" s="45">
        <f t="shared" ref="AE1604:AE1667" si="561">AD1604</f>
        <v>0</v>
      </c>
      <c r="AF1604" s="45">
        <f t="shared" ref="AF1604:AF1667" si="562">AE1604</f>
        <v>0</v>
      </c>
      <c r="AG1604" s="45">
        <f t="shared" ref="AG1604:AG1667" si="563">AF1604</f>
        <v>0</v>
      </c>
      <c r="AH1604" s="45">
        <f t="shared" ref="AH1604:AH1667" si="564">AG1604</f>
        <v>0</v>
      </c>
      <c r="AI1604" s="45">
        <f t="shared" ref="AI1604:AI1667" si="565">AH1604</f>
        <v>0</v>
      </c>
      <c r="AJ1604" s="45">
        <f t="shared" ref="AJ1604:AJ1667" si="566">AI1604</f>
        <v>0</v>
      </c>
      <c r="AK1604" s="45">
        <f t="shared" ref="AK1604:AK1667" si="567">AJ1604</f>
        <v>0</v>
      </c>
      <c r="AL1604" s="45">
        <f t="shared" ref="AL1604:AL1667" si="568">AK1604</f>
        <v>0</v>
      </c>
      <c r="AM1604" s="45">
        <f t="shared" ref="AM1604:AM1667" si="569">AL1604</f>
        <v>0</v>
      </c>
      <c r="AN1604" s="45"/>
      <c r="AO1604" s="45"/>
      <c r="AP1604" s="45"/>
      <c r="AQ1604" s="45"/>
      <c r="AR1604" s="45"/>
      <c r="AS1604" s="45"/>
      <c r="AT1604" s="45"/>
      <c r="AU1604" s="45"/>
      <c r="AV1604" s="45"/>
      <c r="AW1604" s="45"/>
      <c r="AX1604" s="45"/>
      <c r="AY1604" s="45"/>
      <c r="AZ1604" s="45"/>
      <c r="BA1604" s="45"/>
      <c r="BB1604" s="45"/>
      <c r="BC1604" s="45"/>
      <c r="BD1604" s="45"/>
      <c r="BE1604" s="45"/>
      <c r="BF1604" s="45"/>
      <c r="BG1604" s="45"/>
      <c r="BH1604" s="45"/>
      <c r="BI1604" s="45"/>
      <c r="BJ1604" s="45"/>
      <c r="BK1604" s="45"/>
    </row>
    <row r="1605" spans="1:63">
      <c r="A1605" s="43"/>
      <c r="B1605" s="43"/>
      <c r="C1605" s="101"/>
      <c r="D1605" s="101"/>
      <c r="E1605" s="101"/>
      <c r="F1605" s="102"/>
      <c r="G1605" s="103"/>
      <c r="H1605" s="102"/>
      <c r="I1605" s="102"/>
      <c r="J1605" s="102"/>
      <c r="K1605" s="102"/>
      <c r="L1605" s="102" t="e">
        <f>IF(J1605="WAT",IF(I1605="PS","Pumped Storage","Hydro"),VLOOKUP(J1605,Instructions!$E$3:$F$42,2,FALSE))</f>
        <v>#N/A</v>
      </c>
      <c r="M1605" s="104"/>
      <c r="N1605" s="104"/>
      <c r="O1605" s="105"/>
      <c r="P1605" s="45"/>
      <c r="Q1605" s="45"/>
      <c r="R1605" s="45">
        <f t="shared" si="550"/>
        <v>0</v>
      </c>
      <c r="S1605" s="45">
        <f t="shared" si="549"/>
        <v>0</v>
      </c>
      <c r="T1605" s="45">
        <f t="shared" si="549"/>
        <v>0</v>
      </c>
      <c r="U1605" s="45">
        <f t="shared" si="551"/>
        <v>0</v>
      </c>
      <c r="V1605" s="45">
        <f t="shared" si="552"/>
        <v>0</v>
      </c>
      <c r="W1605" s="45">
        <f t="shared" si="553"/>
        <v>0</v>
      </c>
      <c r="X1605" s="45">
        <f t="shared" si="554"/>
        <v>0</v>
      </c>
      <c r="Y1605" s="45">
        <f t="shared" si="555"/>
        <v>0</v>
      </c>
      <c r="Z1605" s="45">
        <f t="shared" si="556"/>
        <v>0</v>
      </c>
      <c r="AA1605" s="45">
        <f t="shared" si="557"/>
        <v>0</v>
      </c>
      <c r="AB1605" s="45">
        <f t="shared" si="558"/>
        <v>0</v>
      </c>
      <c r="AC1605" s="45">
        <f t="shared" si="559"/>
        <v>0</v>
      </c>
      <c r="AD1605" s="45">
        <f t="shared" si="560"/>
        <v>0</v>
      </c>
      <c r="AE1605" s="45">
        <f t="shared" si="561"/>
        <v>0</v>
      </c>
      <c r="AF1605" s="45">
        <f t="shared" si="562"/>
        <v>0</v>
      </c>
      <c r="AG1605" s="45">
        <f t="shared" si="563"/>
        <v>0</v>
      </c>
      <c r="AH1605" s="45">
        <f t="shared" si="564"/>
        <v>0</v>
      </c>
      <c r="AI1605" s="45">
        <f t="shared" si="565"/>
        <v>0</v>
      </c>
      <c r="AJ1605" s="45">
        <f t="shared" si="566"/>
        <v>0</v>
      </c>
      <c r="AK1605" s="45">
        <f t="shared" si="567"/>
        <v>0</v>
      </c>
      <c r="AL1605" s="45">
        <f t="shared" si="568"/>
        <v>0</v>
      </c>
      <c r="AM1605" s="45">
        <f t="shared" si="569"/>
        <v>0</v>
      </c>
      <c r="AN1605" s="45"/>
      <c r="AO1605" s="45"/>
      <c r="AP1605" s="45"/>
      <c r="AQ1605" s="45"/>
      <c r="AR1605" s="45"/>
      <c r="AS1605" s="45"/>
      <c r="AT1605" s="45"/>
      <c r="AU1605" s="45"/>
      <c r="AV1605" s="45"/>
      <c r="AW1605" s="45"/>
      <c r="AX1605" s="45"/>
      <c r="AY1605" s="45"/>
      <c r="AZ1605" s="45"/>
      <c r="BA1605" s="45"/>
      <c r="BB1605" s="45"/>
      <c r="BC1605" s="45"/>
      <c r="BD1605" s="45"/>
      <c r="BE1605" s="45"/>
      <c r="BF1605" s="45"/>
      <c r="BG1605" s="45"/>
      <c r="BH1605" s="45"/>
      <c r="BI1605" s="45"/>
      <c r="BJ1605" s="45"/>
      <c r="BK1605" s="45"/>
    </row>
    <row r="1606" spans="1:63">
      <c r="A1606" s="43"/>
      <c r="B1606" s="43"/>
      <c r="C1606" s="101"/>
      <c r="D1606" s="101"/>
      <c r="E1606" s="101"/>
      <c r="F1606" s="102"/>
      <c r="G1606" s="103"/>
      <c r="H1606" s="102"/>
      <c r="I1606" s="102"/>
      <c r="J1606" s="102"/>
      <c r="K1606" s="102"/>
      <c r="L1606" s="102" t="e">
        <f>IF(J1606="WAT",IF(I1606="PS","Pumped Storage","Hydro"),VLOOKUP(J1606,Instructions!$E$3:$F$42,2,FALSE))</f>
        <v>#N/A</v>
      </c>
      <c r="M1606" s="104"/>
      <c r="N1606" s="104"/>
      <c r="O1606" s="105"/>
      <c r="P1606" s="45"/>
      <c r="Q1606" s="45"/>
      <c r="R1606" s="45">
        <f t="shared" si="550"/>
        <v>0</v>
      </c>
      <c r="S1606" s="45">
        <f t="shared" si="549"/>
        <v>0</v>
      </c>
      <c r="T1606" s="45">
        <f t="shared" si="549"/>
        <v>0</v>
      </c>
      <c r="U1606" s="45">
        <f t="shared" si="551"/>
        <v>0</v>
      </c>
      <c r="V1606" s="45">
        <f t="shared" si="552"/>
        <v>0</v>
      </c>
      <c r="W1606" s="45">
        <f t="shared" si="553"/>
        <v>0</v>
      </c>
      <c r="X1606" s="45">
        <f t="shared" si="554"/>
        <v>0</v>
      </c>
      <c r="Y1606" s="45">
        <f t="shared" si="555"/>
        <v>0</v>
      </c>
      <c r="Z1606" s="45">
        <f t="shared" si="556"/>
        <v>0</v>
      </c>
      <c r="AA1606" s="45">
        <f t="shared" si="557"/>
        <v>0</v>
      </c>
      <c r="AB1606" s="45">
        <f t="shared" si="558"/>
        <v>0</v>
      </c>
      <c r="AC1606" s="45">
        <f t="shared" si="559"/>
        <v>0</v>
      </c>
      <c r="AD1606" s="45">
        <f t="shared" si="560"/>
        <v>0</v>
      </c>
      <c r="AE1606" s="45">
        <f t="shared" si="561"/>
        <v>0</v>
      </c>
      <c r="AF1606" s="45">
        <f t="shared" si="562"/>
        <v>0</v>
      </c>
      <c r="AG1606" s="45">
        <f t="shared" si="563"/>
        <v>0</v>
      </c>
      <c r="AH1606" s="45">
        <f t="shared" si="564"/>
        <v>0</v>
      </c>
      <c r="AI1606" s="45">
        <f t="shared" si="565"/>
        <v>0</v>
      </c>
      <c r="AJ1606" s="45">
        <f t="shared" si="566"/>
        <v>0</v>
      </c>
      <c r="AK1606" s="45">
        <f t="shared" si="567"/>
        <v>0</v>
      </c>
      <c r="AL1606" s="45">
        <f t="shared" si="568"/>
        <v>0</v>
      </c>
      <c r="AM1606" s="45">
        <f t="shared" si="569"/>
        <v>0</v>
      </c>
      <c r="AN1606" s="45"/>
      <c r="AO1606" s="45"/>
      <c r="AP1606" s="45"/>
      <c r="AQ1606" s="45"/>
      <c r="AR1606" s="45"/>
      <c r="AS1606" s="45"/>
      <c r="AT1606" s="45"/>
      <c r="AU1606" s="45"/>
      <c r="AV1606" s="45"/>
      <c r="AW1606" s="45"/>
      <c r="AX1606" s="45"/>
      <c r="AY1606" s="45"/>
      <c r="AZ1606" s="45"/>
      <c r="BA1606" s="45"/>
      <c r="BB1606" s="45"/>
      <c r="BC1606" s="45"/>
      <c r="BD1606" s="45"/>
      <c r="BE1606" s="45"/>
      <c r="BF1606" s="45"/>
      <c r="BG1606" s="45"/>
      <c r="BH1606" s="45"/>
      <c r="BI1606" s="45"/>
      <c r="BJ1606" s="45"/>
      <c r="BK1606" s="45"/>
    </row>
    <row r="1607" spans="1:63">
      <c r="A1607" s="43"/>
      <c r="B1607" s="43"/>
      <c r="C1607" s="101"/>
      <c r="D1607" s="101"/>
      <c r="E1607" s="101"/>
      <c r="F1607" s="102"/>
      <c r="G1607" s="103"/>
      <c r="H1607" s="102"/>
      <c r="I1607" s="102"/>
      <c r="J1607" s="102"/>
      <c r="K1607" s="102"/>
      <c r="L1607" s="102" t="e">
        <f>IF(J1607="WAT",IF(I1607="PS","Pumped Storage","Hydro"),VLOOKUP(J1607,Instructions!$E$3:$F$42,2,FALSE))</f>
        <v>#N/A</v>
      </c>
      <c r="M1607" s="104"/>
      <c r="N1607" s="104"/>
      <c r="O1607" s="105"/>
      <c r="P1607" s="45"/>
      <c r="Q1607" s="45"/>
      <c r="R1607" s="45">
        <f t="shared" si="550"/>
        <v>0</v>
      </c>
      <c r="S1607" s="45">
        <f t="shared" si="549"/>
        <v>0</v>
      </c>
      <c r="T1607" s="45">
        <f t="shared" si="549"/>
        <v>0</v>
      </c>
      <c r="U1607" s="45">
        <f t="shared" si="551"/>
        <v>0</v>
      </c>
      <c r="V1607" s="45">
        <f t="shared" si="552"/>
        <v>0</v>
      </c>
      <c r="W1607" s="45">
        <f t="shared" si="553"/>
        <v>0</v>
      </c>
      <c r="X1607" s="45">
        <f t="shared" si="554"/>
        <v>0</v>
      </c>
      <c r="Y1607" s="45">
        <f t="shared" si="555"/>
        <v>0</v>
      </c>
      <c r="Z1607" s="45">
        <f t="shared" si="556"/>
        <v>0</v>
      </c>
      <c r="AA1607" s="45">
        <f t="shared" si="557"/>
        <v>0</v>
      </c>
      <c r="AB1607" s="45">
        <f t="shared" si="558"/>
        <v>0</v>
      </c>
      <c r="AC1607" s="45">
        <f t="shared" si="559"/>
        <v>0</v>
      </c>
      <c r="AD1607" s="45">
        <f t="shared" si="560"/>
        <v>0</v>
      </c>
      <c r="AE1607" s="45">
        <f t="shared" si="561"/>
        <v>0</v>
      </c>
      <c r="AF1607" s="45">
        <f t="shared" si="562"/>
        <v>0</v>
      </c>
      <c r="AG1607" s="45">
        <f t="shared" si="563"/>
        <v>0</v>
      </c>
      <c r="AH1607" s="45">
        <f t="shared" si="564"/>
        <v>0</v>
      </c>
      <c r="AI1607" s="45">
        <f t="shared" si="565"/>
        <v>0</v>
      </c>
      <c r="AJ1607" s="45">
        <f t="shared" si="566"/>
        <v>0</v>
      </c>
      <c r="AK1607" s="45">
        <f t="shared" si="567"/>
        <v>0</v>
      </c>
      <c r="AL1607" s="45">
        <f t="shared" si="568"/>
        <v>0</v>
      </c>
      <c r="AM1607" s="45">
        <f t="shared" si="569"/>
        <v>0</v>
      </c>
      <c r="AN1607" s="45"/>
      <c r="AO1607" s="45"/>
      <c r="AP1607" s="45"/>
      <c r="AQ1607" s="45"/>
      <c r="AR1607" s="45"/>
      <c r="AS1607" s="45"/>
      <c r="AT1607" s="45"/>
      <c r="AU1607" s="45"/>
      <c r="AV1607" s="45"/>
      <c r="AW1607" s="45"/>
      <c r="AX1607" s="45"/>
      <c r="AY1607" s="45"/>
      <c r="AZ1607" s="45"/>
      <c r="BA1607" s="45"/>
      <c r="BB1607" s="45"/>
      <c r="BC1607" s="45"/>
      <c r="BD1607" s="45"/>
      <c r="BE1607" s="45"/>
      <c r="BF1607" s="45"/>
      <c r="BG1607" s="45"/>
      <c r="BH1607" s="45"/>
      <c r="BI1607" s="45"/>
      <c r="BJ1607" s="45"/>
      <c r="BK1607" s="45"/>
    </row>
    <row r="1608" spans="1:63">
      <c r="A1608" s="43"/>
      <c r="B1608" s="43"/>
      <c r="C1608" s="101"/>
      <c r="D1608" s="101"/>
      <c r="E1608" s="101"/>
      <c r="F1608" s="102"/>
      <c r="G1608" s="103"/>
      <c r="H1608" s="102"/>
      <c r="I1608" s="102"/>
      <c r="J1608" s="102"/>
      <c r="K1608" s="102"/>
      <c r="L1608" s="102" t="e">
        <f>IF(J1608="WAT",IF(I1608="PS","Pumped Storage","Hydro"),VLOOKUP(J1608,Instructions!$E$3:$F$42,2,FALSE))</f>
        <v>#N/A</v>
      </c>
      <c r="M1608" s="104"/>
      <c r="N1608" s="104"/>
      <c r="O1608" s="105"/>
      <c r="P1608" s="45"/>
      <c r="Q1608" s="45"/>
      <c r="R1608" s="45">
        <f t="shared" si="550"/>
        <v>0</v>
      </c>
      <c r="S1608" s="45">
        <f t="shared" si="549"/>
        <v>0</v>
      </c>
      <c r="T1608" s="45">
        <f t="shared" si="549"/>
        <v>0</v>
      </c>
      <c r="U1608" s="45">
        <f t="shared" si="551"/>
        <v>0</v>
      </c>
      <c r="V1608" s="45">
        <f t="shared" si="552"/>
        <v>0</v>
      </c>
      <c r="W1608" s="45">
        <f t="shared" si="553"/>
        <v>0</v>
      </c>
      <c r="X1608" s="45">
        <f t="shared" si="554"/>
        <v>0</v>
      </c>
      <c r="Y1608" s="45">
        <f t="shared" si="555"/>
        <v>0</v>
      </c>
      <c r="Z1608" s="45">
        <f t="shared" si="556"/>
        <v>0</v>
      </c>
      <c r="AA1608" s="45">
        <f t="shared" si="557"/>
        <v>0</v>
      </c>
      <c r="AB1608" s="45">
        <f t="shared" si="558"/>
        <v>0</v>
      </c>
      <c r="AC1608" s="45">
        <f t="shared" si="559"/>
        <v>0</v>
      </c>
      <c r="AD1608" s="45">
        <f t="shared" si="560"/>
        <v>0</v>
      </c>
      <c r="AE1608" s="45">
        <f t="shared" si="561"/>
        <v>0</v>
      </c>
      <c r="AF1608" s="45">
        <f t="shared" si="562"/>
        <v>0</v>
      </c>
      <c r="AG1608" s="45">
        <f t="shared" si="563"/>
        <v>0</v>
      </c>
      <c r="AH1608" s="45">
        <f t="shared" si="564"/>
        <v>0</v>
      </c>
      <c r="AI1608" s="45">
        <f t="shared" si="565"/>
        <v>0</v>
      </c>
      <c r="AJ1608" s="45">
        <f t="shared" si="566"/>
        <v>0</v>
      </c>
      <c r="AK1608" s="45">
        <f t="shared" si="567"/>
        <v>0</v>
      </c>
      <c r="AL1608" s="45">
        <f t="shared" si="568"/>
        <v>0</v>
      </c>
      <c r="AM1608" s="45">
        <f t="shared" si="569"/>
        <v>0</v>
      </c>
      <c r="AN1608" s="45"/>
      <c r="AO1608" s="45"/>
      <c r="AP1608" s="45"/>
      <c r="AQ1608" s="45"/>
      <c r="AR1608" s="45"/>
      <c r="AS1608" s="45"/>
      <c r="AT1608" s="45"/>
      <c r="AU1608" s="45"/>
      <c r="AV1608" s="45"/>
      <c r="AW1608" s="45"/>
      <c r="AX1608" s="45"/>
      <c r="AY1608" s="45"/>
      <c r="AZ1608" s="45"/>
      <c r="BA1608" s="45"/>
      <c r="BB1608" s="45"/>
      <c r="BC1608" s="45"/>
      <c r="BD1608" s="45"/>
      <c r="BE1608" s="45"/>
      <c r="BF1608" s="45"/>
      <c r="BG1608" s="45"/>
      <c r="BH1608" s="45"/>
      <c r="BI1608" s="45"/>
      <c r="BJ1608" s="45"/>
      <c r="BK1608" s="45"/>
    </row>
    <row r="1609" spans="1:63">
      <c r="A1609" s="43"/>
      <c r="B1609" s="43"/>
      <c r="C1609" s="101"/>
      <c r="D1609" s="101"/>
      <c r="E1609" s="101"/>
      <c r="F1609" s="102"/>
      <c r="G1609" s="103"/>
      <c r="H1609" s="102"/>
      <c r="I1609" s="102"/>
      <c r="J1609" s="102"/>
      <c r="K1609" s="102"/>
      <c r="L1609" s="102" t="e">
        <f>IF(J1609="WAT",IF(I1609="PS","Pumped Storage","Hydro"),VLOOKUP(J1609,Instructions!$E$3:$F$42,2,FALSE))</f>
        <v>#N/A</v>
      </c>
      <c r="M1609" s="104"/>
      <c r="N1609" s="104"/>
      <c r="O1609" s="105"/>
      <c r="P1609" s="45"/>
      <c r="Q1609" s="45"/>
      <c r="R1609" s="45">
        <f t="shared" si="550"/>
        <v>0</v>
      </c>
      <c r="S1609" s="45">
        <f t="shared" si="549"/>
        <v>0</v>
      </c>
      <c r="T1609" s="45">
        <f t="shared" si="549"/>
        <v>0</v>
      </c>
      <c r="U1609" s="45">
        <f t="shared" si="551"/>
        <v>0</v>
      </c>
      <c r="V1609" s="45">
        <f t="shared" si="552"/>
        <v>0</v>
      </c>
      <c r="W1609" s="45">
        <f t="shared" si="553"/>
        <v>0</v>
      </c>
      <c r="X1609" s="45">
        <f t="shared" si="554"/>
        <v>0</v>
      </c>
      <c r="Y1609" s="45">
        <f t="shared" si="555"/>
        <v>0</v>
      </c>
      <c r="Z1609" s="45">
        <f t="shared" si="556"/>
        <v>0</v>
      </c>
      <c r="AA1609" s="45">
        <f t="shared" si="557"/>
        <v>0</v>
      </c>
      <c r="AB1609" s="45">
        <f t="shared" si="558"/>
        <v>0</v>
      </c>
      <c r="AC1609" s="45">
        <f t="shared" si="559"/>
        <v>0</v>
      </c>
      <c r="AD1609" s="45">
        <f t="shared" si="560"/>
        <v>0</v>
      </c>
      <c r="AE1609" s="45">
        <f t="shared" si="561"/>
        <v>0</v>
      </c>
      <c r="AF1609" s="45">
        <f t="shared" si="562"/>
        <v>0</v>
      </c>
      <c r="AG1609" s="45">
        <f t="shared" si="563"/>
        <v>0</v>
      </c>
      <c r="AH1609" s="45">
        <f t="shared" si="564"/>
        <v>0</v>
      </c>
      <c r="AI1609" s="45">
        <f t="shared" si="565"/>
        <v>0</v>
      </c>
      <c r="AJ1609" s="45">
        <f t="shared" si="566"/>
        <v>0</v>
      </c>
      <c r="AK1609" s="45">
        <f t="shared" si="567"/>
        <v>0</v>
      </c>
      <c r="AL1609" s="45">
        <f t="shared" si="568"/>
        <v>0</v>
      </c>
      <c r="AM1609" s="45">
        <f t="shared" si="569"/>
        <v>0</v>
      </c>
      <c r="AN1609" s="45"/>
      <c r="AO1609" s="45"/>
      <c r="AP1609" s="45"/>
      <c r="AQ1609" s="45"/>
      <c r="AR1609" s="45"/>
      <c r="AS1609" s="45"/>
      <c r="AT1609" s="45"/>
      <c r="AU1609" s="45"/>
      <c r="AV1609" s="45"/>
      <c r="AW1609" s="45"/>
      <c r="AX1609" s="45"/>
      <c r="AY1609" s="45"/>
      <c r="AZ1609" s="45"/>
      <c r="BA1609" s="45"/>
      <c r="BB1609" s="45"/>
      <c r="BC1609" s="45"/>
      <c r="BD1609" s="45"/>
      <c r="BE1609" s="45"/>
      <c r="BF1609" s="45"/>
      <c r="BG1609" s="45"/>
      <c r="BH1609" s="45"/>
      <c r="BI1609" s="45"/>
      <c r="BJ1609" s="45"/>
      <c r="BK1609" s="45"/>
    </row>
    <row r="1610" spans="1:63">
      <c r="A1610" s="43"/>
      <c r="B1610" s="43"/>
      <c r="C1610" s="101"/>
      <c r="D1610" s="101"/>
      <c r="E1610" s="101"/>
      <c r="F1610" s="102"/>
      <c r="G1610" s="103"/>
      <c r="H1610" s="102"/>
      <c r="I1610" s="102"/>
      <c r="J1610" s="102"/>
      <c r="K1610" s="102"/>
      <c r="L1610" s="102" t="e">
        <f>IF(J1610="WAT",IF(I1610="PS","Pumped Storage","Hydro"),VLOOKUP(J1610,Instructions!$E$3:$F$42,2,FALSE))</f>
        <v>#N/A</v>
      </c>
      <c r="M1610" s="104"/>
      <c r="N1610" s="104"/>
      <c r="O1610" s="105"/>
      <c r="P1610" s="45"/>
      <c r="Q1610" s="45"/>
      <c r="R1610" s="45">
        <f t="shared" si="550"/>
        <v>0</v>
      </c>
      <c r="S1610" s="45">
        <f t="shared" si="549"/>
        <v>0</v>
      </c>
      <c r="T1610" s="45">
        <f t="shared" si="549"/>
        <v>0</v>
      </c>
      <c r="U1610" s="45">
        <f t="shared" si="551"/>
        <v>0</v>
      </c>
      <c r="V1610" s="45">
        <f t="shared" si="552"/>
        <v>0</v>
      </c>
      <c r="W1610" s="45">
        <f t="shared" si="553"/>
        <v>0</v>
      </c>
      <c r="X1610" s="45">
        <f t="shared" si="554"/>
        <v>0</v>
      </c>
      <c r="Y1610" s="45">
        <f t="shared" si="555"/>
        <v>0</v>
      </c>
      <c r="Z1610" s="45">
        <f t="shared" si="556"/>
        <v>0</v>
      </c>
      <c r="AA1610" s="45">
        <f t="shared" si="557"/>
        <v>0</v>
      </c>
      <c r="AB1610" s="45">
        <f t="shared" si="558"/>
        <v>0</v>
      </c>
      <c r="AC1610" s="45">
        <f t="shared" si="559"/>
        <v>0</v>
      </c>
      <c r="AD1610" s="45">
        <f t="shared" si="560"/>
        <v>0</v>
      </c>
      <c r="AE1610" s="45">
        <f t="shared" si="561"/>
        <v>0</v>
      </c>
      <c r="AF1610" s="45">
        <f t="shared" si="562"/>
        <v>0</v>
      </c>
      <c r="AG1610" s="45">
        <f t="shared" si="563"/>
        <v>0</v>
      </c>
      <c r="AH1610" s="45">
        <f t="shared" si="564"/>
        <v>0</v>
      </c>
      <c r="AI1610" s="45">
        <f t="shared" si="565"/>
        <v>0</v>
      </c>
      <c r="AJ1610" s="45">
        <f t="shared" si="566"/>
        <v>0</v>
      </c>
      <c r="AK1610" s="45">
        <f t="shared" si="567"/>
        <v>0</v>
      </c>
      <c r="AL1610" s="45">
        <f t="shared" si="568"/>
        <v>0</v>
      </c>
      <c r="AM1610" s="45">
        <f t="shared" si="569"/>
        <v>0</v>
      </c>
      <c r="AN1610" s="45"/>
      <c r="AO1610" s="45"/>
      <c r="AP1610" s="45"/>
      <c r="AQ1610" s="45"/>
      <c r="AR1610" s="45"/>
      <c r="AS1610" s="45"/>
      <c r="AT1610" s="45"/>
      <c r="AU1610" s="45"/>
      <c r="AV1610" s="45"/>
      <c r="AW1610" s="45"/>
      <c r="AX1610" s="45"/>
      <c r="AY1610" s="45"/>
      <c r="AZ1610" s="45"/>
      <c r="BA1610" s="45"/>
      <c r="BB1610" s="45"/>
      <c r="BC1610" s="45"/>
      <c r="BD1610" s="45"/>
      <c r="BE1610" s="45"/>
      <c r="BF1610" s="45"/>
      <c r="BG1610" s="45"/>
      <c r="BH1610" s="45"/>
      <c r="BI1610" s="45"/>
      <c r="BJ1610" s="45"/>
      <c r="BK1610" s="45"/>
    </row>
    <row r="1611" spans="1:63">
      <c r="A1611" s="43"/>
      <c r="B1611" s="43"/>
      <c r="C1611" s="101"/>
      <c r="D1611" s="101"/>
      <c r="E1611" s="101"/>
      <c r="F1611" s="102"/>
      <c r="G1611" s="103"/>
      <c r="H1611" s="102"/>
      <c r="I1611" s="102"/>
      <c r="J1611" s="102"/>
      <c r="K1611" s="102"/>
      <c r="L1611" s="102" t="e">
        <f>IF(J1611="WAT",IF(I1611="PS","Pumped Storage","Hydro"),VLOOKUP(J1611,Instructions!$E$3:$F$42,2,FALSE))</f>
        <v>#N/A</v>
      </c>
      <c r="M1611" s="104"/>
      <c r="N1611" s="104"/>
      <c r="O1611" s="105"/>
      <c r="P1611" s="45"/>
      <c r="Q1611" s="45"/>
      <c r="R1611" s="45">
        <f t="shared" si="550"/>
        <v>0</v>
      </c>
      <c r="S1611" s="45">
        <f t="shared" si="549"/>
        <v>0</v>
      </c>
      <c r="T1611" s="45">
        <f t="shared" si="549"/>
        <v>0</v>
      </c>
      <c r="U1611" s="45">
        <f t="shared" si="551"/>
        <v>0</v>
      </c>
      <c r="V1611" s="45">
        <f t="shared" si="552"/>
        <v>0</v>
      </c>
      <c r="W1611" s="45">
        <f t="shared" si="553"/>
        <v>0</v>
      </c>
      <c r="X1611" s="45">
        <f t="shared" si="554"/>
        <v>0</v>
      </c>
      <c r="Y1611" s="45">
        <f t="shared" si="555"/>
        <v>0</v>
      </c>
      <c r="Z1611" s="45">
        <f t="shared" si="556"/>
        <v>0</v>
      </c>
      <c r="AA1611" s="45">
        <f t="shared" si="557"/>
        <v>0</v>
      </c>
      <c r="AB1611" s="45">
        <f t="shared" si="558"/>
        <v>0</v>
      </c>
      <c r="AC1611" s="45">
        <f t="shared" si="559"/>
        <v>0</v>
      </c>
      <c r="AD1611" s="45">
        <f t="shared" si="560"/>
        <v>0</v>
      </c>
      <c r="AE1611" s="45">
        <f t="shared" si="561"/>
        <v>0</v>
      </c>
      <c r="AF1611" s="45">
        <f t="shared" si="562"/>
        <v>0</v>
      </c>
      <c r="AG1611" s="45">
        <f t="shared" si="563"/>
        <v>0</v>
      </c>
      <c r="AH1611" s="45">
        <f t="shared" si="564"/>
        <v>0</v>
      </c>
      <c r="AI1611" s="45">
        <f t="shared" si="565"/>
        <v>0</v>
      </c>
      <c r="AJ1611" s="45">
        <f t="shared" si="566"/>
        <v>0</v>
      </c>
      <c r="AK1611" s="45">
        <f t="shared" si="567"/>
        <v>0</v>
      </c>
      <c r="AL1611" s="45">
        <f t="shared" si="568"/>
        <v>0</v>
      </c>
      <c r="AM1611" s="45">
        <f t="shared" si="569"/>
        <v>0</v>
      </c>
      <c r="AN1611" s="45"/>
      <c r="AO1611" s="45"/>
      <c r="AP1611" s="45"/>
      <c r="AQ1611" s="45"/>
      <c r="AR1611" s="45"/>
      <c r="AS1611" s="45"/>
      <c r="AT1611" s="45"/>
      <c r="AU1611" s="45"/>
      <c r="AV1611" s="45"/>
      <c r="AW1611" s="45"/>
      <c r="AX1611" s="45"/>
      <c r="AY1611" s="45"/>
      <c r="AZ1611" s="45"/>
      <c r="BA1611" s="45"/>
      <c r="BB1611" s="45"/>
      <c r="BC1611" s="45"/>
      <c r="BD1611" s="45"/>
      <c r="BE1611" s="45"/>
      <c r="BF1611" s="45"/>
      <c r="BG1611" s="45"/>
      <c r="BH1611" s="45"/>
      <c r="BI1611" s="45"/>
      <c r="BJ1611" s="45"/>
      <c r="BK1611" s="45"/>
    </row>
    <row r="1612" spans="1:63">
      <c r="A1612" s="43"/>
      <c r="B1612" s="43"/>
      <c r="C1612" s="101"/>
      <c r="D1612" s="101"/>
      <c r="E1612" s="101"/>
      <c r="F1612" s="102"/>
      <c r="G1612" s="103"/>
      <c r="H1612" s="102"/>
      <c r="I1612" s="102"/>
      <c r="J1612" s="102"/>
      <c r="K1612" s="102"/>
      <c r="L1612" s="102" t="e">
        <f>IF(J1612="WAT",IF(I1612="PS","Pumped Storage","Hydro"),VLOOKUP(J1612,Instructions!$E$3:$F$42,2,FALSE))</f>
        <v>#N/A</v>
      </c>
      <c r="M1612" s="104"/>
      <c r="N1612" s="104"/>
      <c r="O1612" s="105"/>
      <c r="P1612" s="45"/>
      <c r="Q1612" s="45"/>
      <c r="R1612" s="45">
        <f t="shared" si="550"/>
        <v>0</v>
      </c>
      <c r="S1612" s="45">
        <f t="shared" si="549"/>
        <v>0</v>
      </c>
      <c r="T1612" s="45">
        <f t="shared" si="549"/>
        <v>0</v>
      </c>
      <c r="U1612" s="45">
        <f t="shared" si="551"/>
        <v>0</v>
      </c>
      <c r="V1612" s="45">
        <f t="shared" si="552"/>
        <v>0</v>
      </c>
      <c r="W1612" s="45">
        <f t="shared" si="553"/>
        <v>0</v>
      </c>
      <c r="X1612" s="45">
        <f t="shared" si="554"/>
        <v>0</v>
      </c>
      <c r="Y1612" s="45">
        <f t="shared" si="555"/>
        <v>0</v>
      </c>
      <c r="Z1612" s="45">
        <f t="shared" si="556"/>
        <v>0</v>
      </c>
      <c r="AA1612" s="45">
        <f t="shared" si="557"/>
        <v>0</v>
      </c>
      <c r="AB1612" s="45">
        <f t="shared" si="558"/>
        <v>0</v>
      </c>
      <c r="AC1612" s="45">
        <f t="shared" si="559"/>
        <v>0</v>
      </c>
      <c r="AD1612" s="45">
        <f t="shared" si="560"/>
        <v>0</v>
      </c>
      <c r="AE1612" s="45">
        <f t="shared" si="561"/>
        <v>0</v>
      </c>
      <c r="AF1612" s="45">
        <f t="shared" si="562"/>
        <v>0</v>
      </c>
      <c r="AG1612" s="45">
        <f t="shared" si="563"/>
        <v>0</v>
      </c>
      <c r="AH1612" s="45">
        <f t="shared" si="564"/>
        <v>0</v>
      </c>
      <c r="AI1612" s="45">
        <f t="shared" si="565"/>
        <v>0</v>
      </c>
      <c r="AJ1612" s="45">
        <f t="shared" si="566"/>
        <v>0</v>
      </c>
      <c r="AK1612" s="45">
        <f t="shared" si="567"/>
        <v>0</v>
      </c>
      <c r="AL1612" s="45">
        <f t="shared" si="568"/>
        <v>0</v>
      </c>
      <c r="AM1612" s="45">
        <f t="shared" si="569"/>
        <v>0</v>
      </c>
      <c r="AN1612" s="45"/>
      <c r="AO1612" s="45"/>
      <c r="AP1612" s="45"/>
      <c r="AQ1612" s="45"/>
      <c r="AR1612" s="45"/>
      <c r="AS1612" s="45"/>
      <c r="AT1612" s="45"/>
      <c r="AU1612" s="45"/>
      <c r="AV1612" s="45"/>
      <c r="AW1612" s="45"/>
      <c r="AX1612" s="45"/>
      <c r="AY1612" s="45"/>
      <c r="AZ1612" s="45"/>
      <c r="BA1612" s="45"/>
      <c r="BB1612" s="45"/>
      <c r="BC1612" s="45"/>
      <c r="BD1612" s="45"/>
      <c r="BE1612" s="45"/>
      <c r="BF1612" s="45"/>
      <c r="BG1612" s="45"/>
      <c r="BH1612" s="45"/>
      <c r="BI1612" s="45"/>
      <c r="BJ1612" s="45"/>
      <c r="BK1612" s="45"/>
    </row>
    <row r="1613" spans="1:63">
      <c r="A1613" s="43"/>
      <c r="B1613" s="43"/>
      <c r="C1613" s="101"/>
      <c r="D1613" s="101"/>
      <c r="E1613" s="101"/>
      <c r="F1613" s="102"/>
      <c r="G1613" s="103"/>
      <c r="H1613" s="102"/>
      <c r="I1613" s="102"/>
      <c r="J1613" s="102"/>
      <c r="K1613" s="102"/>
      <c r="L1613" s="102" t="e">
        <f>IF(J1613="WAT",IF(I1613="PS","Pumped Storage","Hydro"),VLOOKUP(J1613,Instructions!$E$3:$F$42,2,FALSE))</f>
        <v>#N/A</v>
      </c>
      <c r="M1613" s="104"/>
      <c r="N1613" s="104"/>
      <c r="O1613" s="105"/>
      <c r="P1613" s="45"/>
      <c r="Q1613" s="45"/>
      <c r="R1613" s="45">
        <f t="shared" si="550"/>
        <v>0</v>
      </c>
      <c r="S1613" s="45">
        <f t="shared" si="549"/>
        <v>0</v>
      </c>
      <c r="T1613" s="45">
        <f t="shared" si="549"/>
        <v>0</v>
      </c>
      <c r="U1613" s="45">
        <f t="shared" si="551"/>
        <v>0</v>
      </c>
      <c r="V1613" s="45">
        <f t="shared" si="552"/>
        <v>0</v>
      </c>
      <c r="W1613" s="45">
        <f t="shared" si="553"/>
        <v>0</v>
      </c>
      <c r="X1613" s="45">
        <f t="shared" si="554"/>
        <v>0</v>
      </c>
      <c r="Y1613" s="45">
        <f t="shared" si="555"/>
        <v>0</v>
      </c>
      <c r="Z1613" s="45">
        <f t="shared" si="556"/>
        <v>0</v>
      </c>
      <c r="AA1613" s="45">
        <f t="shared" si="557"/>
        <v>0</v>
      </c>
      <c r="AB1613" s="45">
        <f t="shared" si="558"/>
        <v>0</v>
      </c>
      <c r="AC1613" s="45">
        <f t="shared" si="559"/>
        <v>0</v>
      </c>
      <c r="AD1613" s="45">
        <f t="shared" si="560"/>
        <v>0</v>
      </c>
      <c r="AE1613" s="45">
        <f t="shared" si="561"/>
        <v>0</v>
      </c>
      <c r="AF1613" s="45">
        <f t="shared" si="562"/>
        <v>0</v>
      </c>
      <c r="AG1613" s="45">
        <f t="shared" si="563"/>
        <v>0</v>
      </c>
      <c r="AH1613" s="45">
        <f t="shared" si="564"/>
        <v>0</v>
      </c>
      <c r="AI1613" s="45">
        <f t="shared" si="565"/>
        <v>0</v>
      </c>
      <c r="AJ1613" s="45">
        <f t="shared" si="566"/>
        <v>0</v>
      </c>
      <c r="AK1613" s="45">
        <f t="shared" si="567"/>
        <v>0</v>
      </c>
      <c r="AL1613" s="45">
        <f t="shared" si="568"/>
        <v>0</v>
      </c>
      <c r="AM1613" s="45">
        <f t="shared" si="569"/>
        <v>0</v>
      </c>
      <c r="AN1613" s="45"/>
      <c r="AO1613" s="45"/>
      <c r="AP1613" s="45"/>
      <c r="AQ1613" s="45"/>
      <c r="AR1613" s="45"/>
      <c r="AS1613" s="45"/>
      <c r="AT1613" s="45"/>
      <c r="AU1613" s="45"/>
      <c r="AV1613" s="45"/>
      <c r="AW1613" s="45"/>
      <c r="AX1613" s="45"/>
      <c r="AY1613" s="45"/>
      <c r="AZ1613" s="45"/>
      <c r="BA1613" s="45"/>
      <c r="BB1613" s="45"/>
      <c r="BC1613" s="45"/>
      <c r="BD1613" s="45"/>
      <c r="BE1613" s="45"/>
      <c r="BF1613" s="45"/>
      <c r="BG1613" s="45"/>
      <c r="BH1613" s="45"/>
      <c r="BI1613" s="45"/>
      <c r="BJ1613" s="45"/>
      <c r="BK1613" s="45"/>
    </row>
    <row r="1614" spans="1:63">
      <c r="A1614" s="43"/>
      <c r="B1614" s="43"/>
      <c r="C1614" s="101"/>
      <c r="D1614" s="101"/>
      <c r="E1614" s="101"/>
      <c r="F1614" s="102"/>
      <c r="G1614" s="103"/>
      <c r="H1614" s="102"/>
      <c r="I1614" s="102"/>
      <c r="J1614" s="102"/>
      <c r="K1614" s="102"/>
      <c r="L1614" s="102" t="e">
        <f>IF(J1614="WAT",IF(I1614="PS","Pumped Storage","Hydro"),VLOOKUP(J1614,Instructions!$E$3:$F$42,2,FALSE))</f>
        <v>#N/A</v>
      </c>
      <c r="M1614" s="104"/>
      <c r="N1614" s="104"/>
      <c r="O1614" s="105"/>
      <c r="P1614" s="45"/>
      <c r="Q1614" s="45"/>
      <c r="R1614" s="45">
        <f t="shared" si="550"/>
        <v>0</v>
      </c>
      <c r="S1614" s="45">
        <f t="shared" si="549"/>
        <v>0</v>
      </c>
      <c r="T1614" s="45">
        <f t="shared" si="549"/>
        <v>0</v>
      </c>
      <c r="U1614" s="45">
        <f t="shared" si="551"/>
        <v>0</v>
      </c>
      <c r="V1614" s="45">
        <f t="shared" si="552"/>
        <v>0</v>
      </c>
      <c r="W1614" s="45">
        <f t="shared" si="553"/>
        <v>0</v>
      </c>
      <c r="X1614" s="45">
        <f t="shared" si="554"/>
        <v>0</v>
      </c>
      <c r="Y1614" s="45">
        <f t="shared" si="555"/>
        <v>0</v>
      </c>
      <c r="Z1614" s="45">
        <f t="shared" si="556"/>
        <v>0</v>
      </c>
      <c r="AA1614" s="45">
        <f t="shared" si="557"/>
        <v>0</v>
      </c>
      <c r="AB1614" s="45">
        <f t="shared" si="558"/>
        <v>0</v>
      </c>
      <c r="AC1614" s="45">
        <f t="shared" si="559"/>
        <v>0</v>
      </c>
      <c r="AD1614" s="45">
        <f t="shared" si="560"/>
        <v>0</v>
      </c>
      <c r="AE1614" s="45">
        <f t="shared" si="561"/>
        <v>0</v>
      </c>
      <c r="AF1614" s="45">
        <f t="shared" si="562"/>
        <v>0</v>
      </c>
      <c r="AG1614" s="45">
        <f t="shared" si="563"/>
        <v>0</v>
      </c>
      <c r="AH1614" s="45">
        <f t="shared" si="564"/>
        <v>0</v>
      </c>
      <c r="AI1614" s="45">
        <f t="shared" si="565"/>
        <v>0</v>
      </c>
      <c r="AJ1614" s="45">
        <f t="shared" si="566"/>
        <v>0</v>
      </c>
      <c r="AK1614" s="45">
        <f t="shared" si="567"/>
        <v>0</v>
      </c>
      <c r="AL1614" s="45">
        <f t="shared" si="568"/>
        <v>0</v>
      </c>
      <c r="AM1614" s="45">
        <f t="shared" si="569"/>
        <v>0</v>
      </c>
      <c r="AN1614" s="45"/>
      <c r="AO1614" s="45"/>
      <c r="AP1614" s="45"/>
      <c r="AQ1614" s="45"/>
      <c r="AR1614" s="45"/>
      <c r="AS1614" s="45"/>
      <c r="AT1614" s="45"/>
      <c r="AU1614" s="45"/>
      <c r="AV1614" s="45"/>
      <c r="AW1614" s="45"/>
      <c r="AX1614" s="45"/>
      <c r="AY1614" s="45"/>
      <c r="AZ1614" s="45"/>
      <c r="BA1614" s="45"/>
      <c r="BB1614" s="45"/>
      <c r="BC1614" s="45"/>
      <c r="BD1614" s="45"/>
      <c r="BE1614" s="45"/>
      <c r="BF1614" s="45"/>
      <c r="BG1614" s="45"/>
      <c r="BH1614" s="45"/>
      <c r="BI1614" s="45"/>
      <c r="BJ1614" s="45"/>
      <c r="BK1614" s="45"/>
    </row>
    <row r="1615" spans="1:63">
      <c r="A1615" s="43"/>
      <c r="B1615" s="43"/>
      <c r="C1615" s="101"/>
      <c r="D1615" s="101"/>
      <c r="E1615" s="101"/>
      <c r="F1615" s="102"/>
      <c r="G1615" s="103"/>
      <c r="H1615" s="102"/>
      <c r="I1615" s="102"/>
      <c r="J1615" s="102"/>
      <c r="K1615" s="102"/>
      <c r="L1615" s="102" t="e">
        <f>IF(J1615="WAT",IF(I1615="PS","Pumped Storage","Hydro"),VLOOKUP(J1615,Instructions!$E$3:$F$42,2,FALSE))</f>
        <v>#N/A</v>
      </c>
      <c r="M1615" s="104"/>
      <c r="N1615" s="104"/>
      <c r="O1615" s="105"/>
      <c r="P1615" s="45"/>
      <c r="Q1615" s="45"/>
      <c r="R1615" s="45">
        <f t="shared" si="550"/>
        <v>0</v>
      </c>
      <c r="S1615" s="45">
        <f t="shared" si="549"/>
        <v>0</v>
      </c>
      <c r="T1615" s="45">
        <f t="shared" si="549"/>
        <v>0</v>
      </c>
      <c r="U1615" s="45">
        <f t="shared" si="551"/>
        <v>0</v>
      </c>
      <c r="V1615" s="45">
        <f t="shared" si="552"/>
        <v>0</v>
      </c>
      <c r="W1615" s="45">
        <f t="shared" si="553"/>
        <v>0</v>
      </c>
      <c r="X1615" s="45">
        <f t="shared" si="554"/>
        <v>0</v>
      </c>
      <c r="Y1615" s="45">
        <f t="shared" si="555"/>
        <v>0</v>
      </c>
      <c r="Z1615" s="45">
        <f t="shared" si="556"/>
        <v>0</v>
      </c>
      <c r="AA1615" s="45">
        <f t="shared" si="557"/>
        <v>0</v>
      </c>
      <c r="AB1615" s="45">
        <f t="shared" si="558"/>
        <v>0</v>
      </c>
      <c r="AC1615" s="45">
        <f t="shared" si="559"/>
        <v>0</v>
      </c>
      <c r="AD1615" s="45">
        <f t="shared" si="560"/>
        <v>0</v>
      </c>
      <c r="AE1615" s="45">
        <f t="shared" si="561"/>
        <v>0</v>
      </c>
      <c r="AF1615" s="45">
        <f t="shared" si="562"/>
        <v>0</v>
      </c>
      <c r="AG1615" s="45">
        <f t="shared" si="563"/>
        <v>0</v>
      </c>
      <c r="AH1615" s="45">
        <f t="shared" si="564"/>
        <v>0</v>
      </c>
      <c r="AI1615" s="45">
        <f t="shared" si="565"/>
        <v>0</v>
      </c>
      <c r="AJ1615" s="45">
        <f t="shared" si="566"/>
        <v>0</v>
      </c>
      <c r="AK1615" s="45">
        <f t="shared" si="567"/>
        <v>0</v>
      </c>
      <c r="AL1615" s="45">
        <f t="shared" si="568"/>
        <v>0</v>
      </c>
      <c r="AM1615" s="45">
        <f t="shared" si="569"/>
        <v>0</v>
      </c>
      <c r="AN1615" s="45"/>
      <c r="AO1615" s="45"/>
      <c r="AP1615" s="45"/>
      <c r="AQ1615" s="45"/>
      <c r="AR1615" s="45"/>
      <c r="AS1615" s="45"/>
      <c r="AT1615" s="45"/>
      <c r="AU1615" s="45"/>
      <c r="AV1615" s="45"/>
      <c r="AW1615" s="45"/>
      <c r="AX1615" s="45"/>
      <c r="AY1615" s="45"/>
      <c r="AZ1615" s="45"/>
      <c r="BA1615" s="45"/>
      <c r="BB1615" s="45"/>
      <c r="BC1615" s="45"/>
      <c r="BD1615" s="45"/>
      <c r="BE1615" s="45"/>
      <c r="BF1615" s="45"/>
      <c r="BG1615" s="45"/>
      <c r="BH1615" s="45"/>
      <c r="BI1615" s="45"/>
      <c r="BJ1615" s="45"/>
      <c r="BK1615" s="45"/>
    </row>
    <row r="1616" spans="1:63">
      <c r="A1616" s="43"/>
      <c r="B1616" s="43"/>
      <c r="C1616" s="101"/>
      <c r="D1616" s="101"/>
      <c r="E1616" s="101"/>
      <c r="F1616" s="102"/>
      <c r="G1616" s="103"/>
      <c r="H1616" s="102"/>
      <c r="I1616" s="102"/>
      <c r="J1616" s="102"/>
      <c r="K1616" s="102"/>
      <c r="L1616" s="102" t="e">
        <f>IF(J1616="WAT",IF(I1616="PS","Pumped Storage","Hydro"),VLOOKUP(J1616,Instructions!$E$3:$F$42,2,FALSE))</f>
        <v>#N/A</v>
      </c>
      <c r="M1616" s="104"/>
      <c r="N1616" s="104"/>
      <c r="O1616" s="105"/>
      <c r="P1616" s="45"/>
      <c r="Q1616" s="45"/>
      <c r="R1616" s="45">
        <f t="shared" si="550"/>
        <v>0</v>
      </c>
      <c r="S1616" s="45">
        <f t="shared" si="549"/>
        <v>0</v>
      </c>
      <c r="T1616" s="45">
        <f t="shared" si="549"/>
        <v>0</v>
      </c>
      <c r="U1616" s="45">
        <f t="shared" si="551"/>
        <v>0</v>
      </c>
      <c r="V1616" s="45">
        <f t="shared" si="552"/>
        <v>0</v>
      </c>
      <c r="W1616" s="45">
        <f t="shared" si="553"/>
        <v>0</v>
      </c>
      <c r="X1616" s="45">
        <f t="shared" si="554"/>
        <v>0</v>
      </c>
      <c r="Y1616" s="45">
        <f t="shared" si="555"/>
        <v>0</v>
      </c>
      <c r="Z1616" s="45">
        <f t="shared" si="556"/>
        <v>0</v>
      </c>
      <c r="AA1616" s="45">
        <f t="shared" si="557"/>
        <v>0</v>
      </c>
      <c r="AB1616" s="45">
        <f t="shared" si="558"/>
        <v>0</v>
      </c>
      <c r="AC1616" s="45">
        <f t="shared" si="559"/>
        <v>0</v>
      </c>
      <c r="AD1616" s="45">
        <f t="shared" si="560"/>
        <v>0</v>
      </c>
      <c r="AE1616" s="45">
        <f t="shared" si="561"/>
        <v>0</v>
      </c>
      <c r="AF1616" s="45">
        <f t="shared" si="562"/>
        <v>0</v>
      </c>
      <c r="AG1616" s="45">
        <f t="shared" si="563"/>
        <v>0</v>
      </c>
      <c r="AH1616" s="45">
        <f t="shared" si="564"/>
        <v>0</v>
      </c>
      <c r="AI1616" s="45">
        <f t="shared" si="565"/>
        <v>0</v>
      </c>
      <c r="AJ1616" s="45">
        <f t="shared" si="566"/>
        <v>0</v>
      </c>
      <c r="AK1616" s="45">
        <f t="shared" si="567"/>
        <v>0</v>
      </c>
      <c r="AL1616" s="45">
        <f t="shared" si="568"/>
        <v>0</v>
      </c>
      <c r="AM1616" s="45">
        <f t="shared" si="569"/>
        <v>0</v>
      </c>
      <c r="AN1616" s="45"/>
      <c r="AO1616" s="45"/>
      <c r="AP1616" s="45"/>
      <c r="AQ1616" s="45"/>
      <c r="AR1616" s="45"/>
      <c r="AS1616" s="45"/>
      <c r="AT1616" s="45"/>
      <c r="AU1616" s="45"/>
      <c r="AV1616" s="45"/>
      <c r="AW1616" s="45"/>
      <c r="AX1616" s="45"/>
      <c r="AY1616" s="45"/>
      <c r="AZ1616" s="45"/>
      <c r="BA1616" s="45"/>
      <c r="BB1616" s="45"/>
      <c r="BC1616" s="45"/>
      <c r="BD1616" s="45"/>
      <c r="BE1616" s="45"/>
      <c r="BF1616" s="45"/>
      <c r="BG1616" s="45"/>
      <c r="BH1616" s="45"/>
      <c r="BI1616" s="45"/>
      <c r="BJ1616" s="45"/>
      <c r="BK1616" s="45"/>
    </row>
    <row r="1617" spans="1:63">
      <c r="A1617" s="43"/>
      <c r="B1617" s="43"/>
      <c r="C1617" s="101"/>
      <c r="D1617" s="101"/>
      <c r="E1617" s="101"/>
      <c r="F1617" s="102"/>
      <c r="G1617" s="103"/>
      <c r="H1617" s="102"/>
      <c r="I1617" s="102"/>
      <c r="J1617" s="102"/>
      <c r="K1617" s="102"/>
      <c r="L1617" s="102" t="e">
        <f>IF(J1617="WAT",IF(I1617="PS","Pumped Storage","Hydro"),VLOOKUP(J1617,Instructions!$E$3:$F$42,2,FALSE))</f>
        <v>#N/A</v>
      </c>
      <c r="M1617" s="104"/>
      <c r="N1617" s="104"/>
      <c r="O1617" s="105"/>
      <c r="P1617" s="45"/>
      <c r="Q1617" s="45"/>
      <c r="R1617" s="45">
        <f t="shared" si="550"/>
        <v>0</v>
      </c>
      <c r="S1617" s="45">
        <f t="shared" si="549"/>
        <v>0</v>
      </c>
      <c r="T1617" s="45">
        <f t="shared" si="549"/>
        <v>0</v>
      </c>
      <c r="U1617" s="45">
        <f t="shared" si="551"/>
        <v>0</v>
      </c>
      <c r="V1617" s="45">
        <f t="shared" si="552"/>
        <v>0</v>
      </c>
      <c r="W1617" s="45">
        <f t="shared" si="553"/>
        <v>0</v>
      </c>
      <c r="X1617" s="45">
        <f t="shared" si="554"/>
        <v>0</v>
      </c>
      <c r="Y1617" s="45">
        <f t="shared" si="555"/>
        <v>0</v>
      </c>
      <c r="Z1617" s="45">
        <f t="shared" si="556"/>
        <v>0</v>
      </c>
      <c r="AA1617" s="45">
        <f t="shared" si="557"/>
        <v>0</v>
      </c>
      <c r="AB1617" s="45">
        <f t="shared" si="558"/>
        <v>0</v>
      </c>
      <c r="AC1617" s="45">
        <f t="shared" si="559"/>
        <v>0</v>
      </c>
      <c r="AD1617" s="45">
        <f t="shared" si="560"/>
        <v>0</v>
      </c>
      <c r="AE1617" s="45">
        <f t="shared" si="561"/>
        <v>0</v>
      </c>
      <c r="AF1617" s="45">
        <f t="shared" si="562"/>
        <v>0</v>
      </c>
      <c r="AG1617" s="45">
        <f t="shared" si="563"/>
        <v>0</v>
      </c>
      <c r="AH1617" s="45">
        <f t="shared" si="564"/>
        <v>0</v>
      </c>
      <c r="AI1617" s="45">
        <f t="shared" si="565"/>
        <v>0</v>
      </c>
      <c r="AJ1617" s="45">
        <f t="shared" si="566"/>
        <v>0</v>
      </c>
      <c r="AK1617" s="45">
        <f t="shared" si="567"/>
        <v>0</v>
      </c>
      <c r="AL1617" s="45">
        <f t="shared" si="568"/>
        <v>0</v>
      </c>
      <c r="AM1617" s="45">
        <f t="shared" si="569"/>
        <v>0</v>
      </c>
      <c r="AN1617" s="45"/>
      <c r="AO1617" s="45"/>
      <c r="AP1617" s="45"/>
      <c r="AQ1617" s="45"/>
      <c r="AR1617" s="45"/>
      <c r="AS1617" s="45"/>
      <c r="AT1617" s="45"/>
      <c r="AU1617" s="45"/>
      <c r="AV1617" s="45"/>
      <c r="AW1617" s="45"/>
      <c r="AX1617" s="45"/>
      <c r="AY1617" s="45"/>
      <c r="AZ1617" s="45"/>
      <c r="BA1617" s="45"/>
      <c r="BB1617" s="45"/>
      <c r="BC1617" s="45"/>
      <c r="BD1617" s="45"/>
      <c r="BE1617" s="45"/>
      <c r="BF1617" s="45"/>
      <c r="BG1617" s="45"/>
      <c r="BH1617" s="45"/>
      <c r="BI1617" s="45"/>
      <c r="BJ1617" s="45"/>
      <c r="BK1617" s="45"/>
    </row>
    <row r="1618" spans="1:63">
      <c r="A1618" s="43"/>
      <c r="B1618" s="43"/>
      <c r="C1618" s="101"/>
      <c r="D1618" s="101"/>
      <c r="E1618" s="101"/>
      <c r="F1618" s="102"/>
      <c r="G1618" s="103"/>
      <c r="H1618" s="102"/>
      <c r="I1618" s="102"/>
      <c r="J1618" s="102"/>
      <c r="K1618" s="102"/>
      <c r="L1618" s="102" t="e">
        <f>IF(J1618="WAT",IF(I1618="PS","Pumped Storage","Hydro"),VLOOKUP(J1618,Instructions!$E$3:$F$42,2,FALSE))</f>
        <v>#N/A</v>
      </c>
      <c r="M1618" s="104"/>
      <c r="N1618" s="104"/>
      <c r="O1618" s="105"/>
      <c r="P1618" s="45"/>
      <c r="Q1618" s="45"/>
      <c r="R1618" s="45">
        <f t="shared" si="550"/>
        <v>0</v>
      </c>
      <c r="S1618" s="45">
        <f t="shared" si="549"/>
        <v>0</v>
      </c>
      <c r="T1618" s="45">
        <f t="shared" si="549"/>
        <v>0</v>
      </c>
      <c r="U1618" s="45">
        <f t="shared" si="551"/>
        <v>0</v>
      </c>
      <c r="V1618" s="45">
        <f t="shared" si="552"/>
        <v>0</v>
      </c>
      <c r="W1618" s="45">
        <f t="shared" si="553"/>
        <v>0</v>
      </c>
      <c r="X1618" s="45">
        <f t="shared" si="554"/>
        <v>0</v>
      </c>
      <c r="Y1618" s="45">
        <f t="shared" si="555"/>
        <v>0</v>
      </c>
      <c r="Z1618" s="45">
        <f t="shared" si="556"/>
        <v>0</v>
      </c>
      <c r="AA1618" s="45">
        <f t="shared" si="557"/>
        <v>0</v>
      </c>
      <c r="AB1618" s="45">
        <f t="shared" si="558"/>
        <v>0</v>
      </c>
      <c r="AC1618" s="45">
        <f t="shared" si="559"/>
        <v>0</v>
      </c>
      <c r="AD1618" s="45">
        <f t="shared" si="560"/>
        <v>0</v>
      </c>
      <c r="AE1618" s="45">
        <f t="shared" si="561"/>
        <v>0</v>
      </c>
      <c r="AF1618" s="45">
        <f t="shared" si="562"/>
        <v>0</v>
      </c>
      <c r="AG1618" s="45">
        <f t="shared" si="563"/>
        <v>0</v>
      </c>
      <c r="AH1618" s="45">
        <f t="shared" si="564"/>
        <v>0</v>
      </c>
      <c r="AI1618" s="45">
        <f t="shared" si="565"/>
        <v>0</v>
      </c>
      <c r="AJ1618" s="45">
        <f t="shared" si="566"/>
        <v>0</v>
      </c>
      <c r="AK1618" s="45">
        <f t="shared" si="567"/>
        <v>0</v>
      </c>
      <c r="AL1618" s="45">
        <f t="shared" si="568"/>
        <v>0</v>
      </c>
      <c r="AM1618" s="45">
        <f t="shared" si="569"/>
        <v>0</v>
      </c>
      <c r="AN1618" s="45"/>
      <c r="AO1618" s="45"/>
      <c r="AP1618" s="45"/>
      <c r="AQ1618" s="45"/>
      <c r="AR1618" s="45"/>
      <c r="AS1618" s="45"/>
      <c r="AT1618" s="45"/>
      <c r="AU1618" s="45"/>
      <c r="AV1618" s="45"/>
      <c r="AW1618" s="45"/>
      <c r="AX1618" s="45"/>
      <c r="AY1618" s="45"/>
      <c r="AZ1618" s="45"/>
      <c r="BA1618" s="45"/>
      <c r="BB1618" s="45"/>
      <c r="BC1618" s="45"/>
      <c r="BD1618" s="45"/>
      <c r="BE1618" s="45"/>
      <c r="BF1618" s="45"/>
      <c r="BG1618" s="45"/>
      <c r="BH1618" s="45"/>
      <c r="BI1618" s="45"/>
      <c r="BJ1618" s="45"/>
      <c r="BK1618" s="45"/>
    </row>
    <row r="1619" spans="1:63">
      <c r="A1619" s="43"/>
      <c r="B1619" s="43"/>
      <c r="C1619" s="101"/>
      <c r="D1619" s="101"/>
      <c r="E1619" s="101"/>
      <c r="F1619" s="102"/>
      <c r="G1619" s="103"/>
      <c r="H1619" s="102"/>
      <c r="I1619" s="102"/>
      <c r="J1619" s="102"/>
      <c r="K1619" s="102"/>
      <c r="L1619" s="102" t="e">
        <f>IF(J1619="WAT",IF(I1619="PS","Pumped Storage","Hydro"),VLOOKUP(J1619,Instructions!$E$3:$F$42,2,FALSE))</f>
        <v>#N/A</v>
      </c>
      <c r="M1619" s="104"/>
      <c r="N1619" s="104"/>
      <c r="O1619" s="105"/>
      <c r="P1619" s="45"/>
      <c r="Q1619" s="45"/>
      <c r="R1619" s="45">
        <f t="shared" si="550"/>
        <v>0</v>
      </c>
      <c r="S1619" s="45">
        <f t="shared" si="549"/>
        <v>0</v>
      </c>
      <c r="T1619" s="45">
        <f t="shared" si="549"/>
        <v>0</v>
      </c>
      <c r="U1619" s="45">
        <f t="shared" si="551"/>
        <v>0</v>
      </c>
      <c r="V1619" s="45">
        <f t="shared" si="552"/>
        <v>0</v>
      </c>
      <c r="W1619" s="45">
        <f t="shared" si="553"/>
        <v>0</v>
      </c>
      <c r="X1619" s="45">
        <f t="shared" si="554"/>
        <v>0</v>
      </c>
      <c r="Y1619" s="45">
        <f t="shared" si="555"/>
        <v>0</v>
      </c>
      <c r="Z1619" s="45">
        <f t="shared" si="556"/>
        <v>0</v>
      </c>
      <c r="AA1619" s="45">
        <f t="shared" si="557"/>
        <v>0</v>
      </c>
      <c r="AB1619" s="45">
        <f t="shared" si="558"/>
        <v>0</v>
      </c>
      <c r="AC1619" s="45">
        <f t="shared" si="559"/>
        <v>0</v>
      </c>
      <c r="AD1619" s="45">
        <f t="shared" si="560"/>
        <v>0</v>
      </c>
      <c r="AE1619" s="45">
        <f t="shared" si="561"/>
        <v>0</v>
      </c>
      <c r="AF1619" s="45">
        <f t="shared" si="562"/>
        <v>0</v>
      </c>
      <c r="AG1619" s="45">
        <f t="shared" si="563"/>
        <v>0</v>
      </c>
      <c r="AH1619" s="45">
        <f t="shared" si="564"/>
        <v>0</v>
      </c>
      <c r="AI1619" s="45">
        <f t="shared" si="565"/>
        <v>0</v>
      </c>
      <c r="AJ1619" s="45">
        <f t="shared" si="566"/>
        <v>0</v>
      </c>
      <c r="AK1619" s="45">
        <f t="shared" si="567"/>
        <v>0</v>
      </c>
      <c r="AL1619" s="45">
        <f t="shared" si="568"/>
        <v>0</v>
      </c>
      <c r="AM1619" s="45">
        <f t="shared" si="569"/>
        <v>0</v>
      </c>
      <c r="AN1619" s="45"/>
      <c r="AO1619" s="45"/>
      <c r="AP1619" s="45"/>
      <c r="AQ1619" s="45"/>
      <c r="AR1619" s="45"/>
      <c r="AS1619" s="45"/>
      <c r="AT1619" s="45"/>
      <c r="AU1619" s="45"/>
      <c r="AV1619" s="45"/>
      <c r="AW1619" s="45"/>
      <c r="AX1619" s="45"/>
      <c r="AY1619" s="45"/>
      <c r="AZ1619" s="45"/>
      <c r="BA1619" s="45"/>
      <c r="BB1619" s="45"/>
      <c r="BC1619" s="45"/>
      <c r="BD1619" s="45"/>
      <c r="BE1619" s="45"/>
      <c r="BF1619" s="45"/>
      <c r="BG1619" s="45"/>
      <c r="BH1619" s="45"/>
      <c r="BI1619" s="45"/>
      <c r="BJ1619" s="45"/>
      <c r="BK1619" s="45"/>
    </row>
    <row r="1620" spans="1:63">
      <c r="A1620" s="43"/>
      <c r="B1620" s="43"/>
      <c r="C1620" s="101"/>
      <c r="D1620" s="101"/>
      <c r="E1620" s="101"/>
      <c r="F1620" s="102"/>
      <c r="G1620" s="103"/>
      <c r="H1620" s="102"/>
      <c r="I1620" s="102"/>
      <c r="J1620" s="102"/>
      <c r="K1620" s="102"/>
      <c r="L1620" s="102" t="e">
        <f>IF(J1620="WAT",IF(I1620="PS","Pumped Storage","Hydro"),VLOOKUP(J1620,Instructions!$E$3:$F$42,2,FALSE))</f>
        <v>#N/A</v>
      </c>
      <c r="M1620" s="104"/>
      <c r="N1620" s="104"/>
      <c r="O1620" s="105"/>
      <c r="P1620" s="45"/>
      <c r="Q1620" s="45"/>
      <c r="R1620" s="45">
        <f t="shared" si="550"/>
        <v>0</v>
      </c>
      <c r="S1620" s="45">
        <f t="shared" si="549"/>
        <v>0</v>
      </c>
      <c r="T1620" s="45">
        <f t="shared" si="549"/>
        <v>0</v>
      </c>
      <c r="U1620" s="45">
        <f t="shared" si="551"/>
        <v>0</v>
      </c>
      <c r="V1620" s="45">
        <f t="shared" si="552"/>
        <v>0</v>
      </c>
      <c r="W1620" s="45">
        <f t="shared" si="553"/>
        <v>0</v>
      </c>
      <c r="X1620" s="45">
        <f t="shared" si="554"/>
        <v>0</v>
      </c>
      <c r="Y1620" s="45">
        <f t="shared" si="555"/>
        <v>0</v>
      </c>
      <c r="Z1620" s="45">
        <f t="shared" si="556"/>
        <v>0</v>
      </c>
      <c r="AA1620" s="45">
        <f t="shared" si="557"/>
        <v>0</v>
      </c>
      <c r="AB1620" s="45">
        <f t="shared" si="558"/>
        <v>0</v>
      </c>
      <c r="AC1620" s="45">
        <f t="shared" si="559"/>
        <v>0</v>
      </c>
      <c r="AD1620" s="45">
        <f t="shared" si="560"/>
        <v>0</v>
      </c>
      <c r="AE1620" s="45">
        <f t="shared" si="561"/>
        <v>0</v>
      </c>
      <c r="AF1620" s="45">
        <f t="shared" si="562"/>
        <v>0</v>
      </c>
      <c r="AG1620" s="45">
        <f t="shared" si="563"/>
        <v>0</v>
      </c>
      <c r="AH1620" s="45">
        <f t="shared" si="564"/>
        <v>0</v>
      </c>
      <c r="AI1620" s="45">
        <f t="shared" si="565"/>
        <v>0</v>
      </c>
      <c r="AJ1620" s="45">
        <f t="shared" si="566"/>
        <v>0</v>
      </c>
      <c r="AK1620" s="45">
        <f t="shared" si="567"/>
        <v>0</v>
      </c>
      <c r="AL1620" s="45">
        <f t="shared" si="568"/>
        <v>0</v>
      </c>
      <c r="AM1620" s="45">
        <f t="shared" si="569"/>
        <v>0</v>
      </c>
      <c r="AN1620" s="45"/>
      <c r="AO1620" s="45"/>
      <c r="AP1620" s="45"/>
      <c r="AQ1620" s="45"/>
      <c r="AR1620" s="45"/>
      <c r="AS1620" s="45"/>
      <c r="AT1620" s="45"/>
      <c r="AU1620" s="45"/>
      <c r="AV1620" s="45"/>
      <c r="AW1620" s="45"/>
      <c r="AX1620" s="45"/>
      <c r="AY1620" s="45"/>
      <c r="AZ1620" s="45"/>
      <c r="BA1620" s="45"/>
      <c r="BB1620" s="45"/>
      <c r="BC1620" s="45"/>
      <c r="BD1620" s="45"/>
      <c r="BE1620" s="45"/>
      <c r="BF1620" s="45"/>
      <c r="BG1620" s="45"/>
      <c r="BH1620" s="45"/>
      <c r="BI1620" s="45"/>
      <c r="BJ1620" s="45"/>
      <c r="BK1620" s="45"/>
    </row>
    <row r="1621" spans="1:63">
      <c r="A1621" s="43"/>
      <c r="B1621" s="43"/>
      <c r="C1621" s="101"/>
      <c r="D1621" s="101"/>
      <c r="E1621" s="101"/>
      <c r="F1621" s="102"/>
      <c r="G1621" s="103"/>
      <c r="H1621" s="102"/>
      <c r="I1621" s="102"/>
      <c r="J1621" s="102"/>
      <c r="K1621" s="102"/>
      <c r="L1621" s="102" t="e">
        <f>IF(J1621="WAT",IF(I1621="PS","Pumped Storage","Hydro"),VLOOKUP(J1621,Instructions!$E$3:$F$42,2,FALSE))</f>
        <v>#N/A</v>
      </c>
      <c r="M1621" s="104"/>
      <c r="N1621" s="104"/>
      <c r="O1621" s="105"/>
      <c r="P1621" s="45"/>
      <c r="Q1621" s="45"/>
      <c r="R1621" s="45">
        <f t="shared" si="550"/>
        <v>0</v>
      </c>
      <c r="S1621" s="45">
        <f t="shared" si="549"/>
        <v>0</v>
      </c>
      <c r="T1621" s="45">
        <f t="shared" si="549"/>
        <v>0</v>
      </c>
      <c r="U1621" s="45">
        <f t="shared" si="551"/>
        <v>0</v>
      </c>
      <c r="V1621" s="45">
        <f t="shared" si="552"/>
        <v>0</v>
      </c>
      <c r="W1621" s="45">
        <f t="shared" si="553"/>
        <v>0</v>
      </c>
      <c r="X1621" s="45">
        <f t="shared" si="554"/>
        <v>0</v>
      </c>
      <c r="Y1621" s="45">
        <f t="shared" si="555"/>
        <v>0</v>
      </c>
      <c r="Z1621" s="45">
        <f t="shared" si="556"/>
        <v>0</v>
      </c>
      <c r="AA1621" s="45">
        <f t="shared" si="557"/>
        <v>0</v>
      </c>
      <c r="AB1621" s="45">
        <f t="shared" si="558"/>
        <v>0</v>
      </c>
      <c r="AC1621" s="45">
        <f t="shared" si="559"/>
        <v>0</v>
      </c>
      <c r="AD1621" s="45">
        <f t="shared" si="560"/>
        <v>0</v>
      </c>
      <c r="AE1621" s="45">
        <f t="shared" si="561"/>
        <v>0</v>
      </c>
      <c r="AF1621" s="45">
        <f t="shared" si="562"/>
        <v>0</v>
      </c>
      <c r="AG1621" s="45">
        <f t="shared" si="563"/>
        <v>0</v>
      </c>
      <c r="AH1621" s="45">
        <f t="shared" si="564"/>
        <v>0</v>
      </c>
      <c r="AI1621" s="45">
        <f t="shared" si="565"/>
        <v>0</v>
      </c>
      <c r="AJ1621" s="45">
        <f t="shared" si="566"/>
        <v>0</v>
      </c>
      <c r="AK1621" s="45">
        <f t="shared" si="567"/>
        <v>0</v>
      </c>
      <c r="AL1621" s="45">
        <f t="shared" si="568"/>
        <v>0</v>
      </c>
      <c r="AM1621" s="45">
        <f t="shared" si="569"/>
        <v>0</v>
      </c>
      <c r="AN1621" s="45"/>
      <c r="AO1621" s="45"/>
      <c r="AP1621" s="45"/>
      <c r="AQ1621" s="45"/>
      <c r="AR1621" s="45"/>
      <c r="AS1621" s="45"/>
      <c r="AT1621" s="45"/>
      <c r="AU1621" s="45"/>
      <c r="AV1621" s="45"/>
      <c r="AW1621" s="45"/>
      <c r="AX1621" s="45"/>
      <c r="AY1621" s="45"/>
      <c r="AZ1621" s="45"/>
      <c r="BA1621" s="45"/>
      <c r="BB1621" s="45"/>
      <c r="BC1621" s="45"/>
      <c r="BD1621" s="45"/>
      <c r="BE1621" s="45"/>
      <c r="BF1621" s="45"/>
      <c r="BG1621" s="45"/>
      <c r="BH1621" s="45"/>
      <c r="BI1621" s="45"/>
      <c r="BJ1621" s="45"/>
      <c r="BK1621" s="45"/>
    </row>
    <row r="1622" spans="1:63">
      <c r="A1622" s="43"/>
      <c r="B1622" s="43"/>
      <c r="C1622" s="101"/>
      <c r="D1622" s="101"/>
      <c r="E1622" s="101"/>
      <c r="F1622" s="102"/>
      <c r="G1622" s="103"/>
      <c r="H1622" s="102"/>
      <c r="I1622" s="102"/>
      <c r="J1622" s="102"/>
      <c r="K1622" s="102"/>
      <c r="L1622" s="102" t="e">
        <f>IF(J1622="WAT",IF(I1622="PS","Pumped Storage","Hydro"),VLOOKUP(J1622,Instructions!$E$3:$F$42,2,FALSE))</f>
        <v>#N/A</v>
      </c>
      <c r="M1622" s="104"/>
      <c r="N1622" s="104"/>
      <c r="O1622" s="105"/>
      <c r="P1622" s="45"/>
      <c r="Q1622" s="45"/>
      <c r="R1622" s="45">
        <f t="shared" si="550"/>
        <v>0</v>
      </c>
      <c r="S1622" s="45">
        <f t="shared" si="549"/>
        <v>0</v>
      </c>
      <c r="T1622" s="45">
        <f t="shared" si="549"/>
        <v>0</v>
      </c>
      <c r="U1622" s="45">
        <f t="shared" si="551"/>
        <v>0</v>
      </c>
      <c r="V1622" s="45">
        <f t="shared" si="552"/>
        <v>0</v>
      </c>
      <c r="W1622" s="45">
        <f t="shared" si="553"/>
        <v>0</v>
      </c>
      <c r="X1622" s="45">
        <f t="shared" si="554"/>
        <v>0</v>
      </c>
      <c r="Y1622" s="45">
        <f t="shared" si="555"/>
        <v>0</v>
      </c>
      <c r="Z1622" s="45">
        <f t="shared" si="556"/>
        <v>0</v>
      </c>
      <c r="AA1622" s="45">
        <f t="shared" si="557"/>
        <v>0</v>
      </c>
      <c r="AB1622" s="45">
        <f t="shared" si="558"/>
        <v>0</v>
      </c>
      <c r="AC1622" s="45">
        <f t="shared" si="559"/>
        <v>0</v>
      </c>
      <c r="AD1622" s="45">
        <f t="shared" si="560"/>
        <v>0</v>
      </c>
      <c r="AE1622" s="45">
        <f t="shared" si="561"/>
        <v>0</v>
      </c>
      <c r="AF1622" s="45">
        <f t="shared" si="562"/>
        <v>0</v>
      </c>
      <c r="AG1622" s="45">
        <f t="shared" si="563"/>
        <v>0</v>
      </c>
      <c r="AH1622" s="45">
        <f t="shared" si="564"/>
        <v>0</v>
      </c>
      <c r="AI1622" s="45">
        <f t="shared" si="565"/>
        <v>0</v>
      </c>
      <c r="AJ1622" s="45">
        <f t="shared" si="566"/>
        <v>0</v>
      </c>
      <c r="AK1622" s="45">
        <f t="shared" si="567"/>
        <v>0</v>
      </c>
      <c r="AL1622" s="45">
        <f t="shared" si="568"/>
        <v>0</v>
      </c>
      <c r="AM1622" s="45">
        <f t="shared" si="569"/>
        <v>0</v>
      </c>
      <c r="AN1622" s="45"/>
      <c r="AO1622" s="45"/>
      <c r="AP1622" s="45"/>
      <c r="AQ1622" s="45"/>
      <c r="AR1622" s="45"/>
      <c r="AS1622" s="45"/>
      <c r="AT1622" s="45"/>
      <c r="AU1622" s="45"/>
      <c r="AV1622" s="45"/>
      <c r="AW1622" s="45"/>
      <c r="AX1622" s="45"/>
      <c r="AY1622" s="45"/>
      <c r="AZ1622" s="45"/>
      <c r="BA1622" s="45"/>
      <c r="BB1622" s="45"/>
      <c r="BC1622" s="45"/>
      <c r="BD1622" s="45"/>
      <c r="BE1622" s="45"/>
      <c r="BF1622" s="45"/>
      <c r="BG1622" s="45"/>
      <c r="BH1622" s="45"/>
      <c r="BI1622" s="45"/>
      <c r="BJ1622" s="45"/>
      <c r="BK1622" s="45"/>
    </row>
    <row r="1623" spans="1:63">
      <c r="A1623" s="43"/>
      <c r="B1623" s="43"/>
      <c r="C1623" s="101"/>
      <c r="D1623" s="101"/>
      <c r="E1623" s="101"/>
      <c r="F1623" s="102"/>
      <c r="G1623" s="103"/>
      <c r="H1623" s="102"/>
      <c r="I1623" s="102"/>
      <c r="J1623" s="102"/>
      <c r="K1623" s="102"/>
      <c r="L1623" s="102" t="e">
        <f>IF(J1623="WAT",IF(I1623="PS","Pumped Storage","Hydro"),VLOOKUP(J1623,Instructions!$E$3:$F$42,2,FALSE))</f>
        <v>#N/A</v>
      </c>
      <c r="M1623" s="104"/>
      <c r="N1623" s="104"/>
      <c r="O1623" s="105"/>
      <c r="P1623" s="45"/>
      <c r="Q1623" s="45"/>
      <c r="R1623" s="45">
        <f t="shared" si="550"/>
        <v>0</v>
      </c>
      <c r="S1623" s="45">
        <f t="shared" ref="S1623:T1642" si="570">R1623</f>
        <v>0</v>
      </c>
      <c r="T1623" s="45">
        <f t="shared" si="570"/>
        <v>0</v>
      </c>
      <c r="U1623" s="45">
        <f t="shared" si="551"/>
        <v>0</v>
      </c>
      <c r="V1623" s="45">
        <f t="shared" si="552"/>
        <v>0</v>
      </c>
      <c r="W1623" s="45">
        <f t="shared" si="553"/>
        <v>0</v>
      </c>
      <c r="X1623" s="45">
        <f t="shared" si="554"/>
        <v>0</v>
      </c>
      <c r="Y1623" s="45">
        <f t="shared" si="555"/>
        <v>0</v>
      </c>
      <c r="Z1623" s="45">
        <f t="shared" si="556"/>
        <v>0</v>
      </c>
      <c r="AA1623" s="45">
        <f t="shared" si="557"/>
        <v>0</v>
      </c>
      <c r="AB1623" s="45">
        <f t="shared" si="558"/>
        <v>0</v>
      </c>
      <c r="AC1623" s="45">
        <f t="shared" si="559"/>
        <v>0</v>
      </c>
      <c r="AD1623" s="45">
        <f t="shared" si="560"/>
        <v>0</v>
      </c>
      <c r="AE1623" s="45">
        <f t="shared" si="561"/>
        <v>0</v>
      </c>
      <c r="AF1623" s="45">
        <f t="shared" si="562"/>
        <v>0</v>
      </c>
      <c r="AG1623" s="45">
        <f t="shared" si="563"/>
        <v>0</v>
      </c>
      <c r="AH1623" s="45">
        <f t="shared" si="564"/>
        <v>0</v>
      </c>
      <c r="AI1623" s="45">
        <f t="shared" si="565"/>
        <v>0</v>
      </c>
      <c r="AJ1623" s="45">
        <f t="shared" si="566"/>
        <v>0</v>
      </c>
      <c r="AK1623" s="45">
        <f t="shared" si="567"/>
        <v>0</v>
      </c>
      <c r="AL1623" s="45">
        <f t="shared" si="568"/>
        <v>0</v>
      </c>
      <c r="AM1623" s="45">
        <f t="shared" si="569"/>
        <v>0</v>
      </c>
      <c r="AN1623" s="45"/>
      <c r="AO1623" s="45"/>
      <c r="AP1623" s="45"/>
      <c r="AQ1623" s="45"/>
      <c r="AR1623" s="45"/>
      <c r="AS1623" s="45"/>
      <c r="AT1623" s="45"/>
      <c r="AU1623" s="45"/>
      <c r="AV1623" s="45"/>
      <c r="AW1623" s="45"/>
      <c r="AX1623" s="45"/>
      <c r="AY1623" s="45"/>
      <c r="AZ1623" s="45"/>
      <c r="BA1623" s="45"/>
      <c r="BB1623" s="45"/>
      <c r="BC1623" s="45"/>
      <c r="BD1623" s="45"/>
      <c r="BE1623" s="45"/>
      <c r="BF1623" s="45"/>
      <c r="BG1623" s="45"/>
      <c r="BH1623" s="45"/>
      <c r="BI1623" s="45"/>
      <c r="BJ1623" s="45"/>
      <c r="BK1623" s="45"/>
    </row>
    <row r="1624" spans="1:63">
      <c r="A1624" s="43"/>
      <c r="B1624" s="43"/>
      <c r="C1624" s="101"/>
      <c r="D1624" s="101"/>
      <c r="E1624" s="101"/>
      <c r="F1624" s="102"/>
      <c r="G1624" s="103"/>
      <c r="H1624" s="102"/>
      <c r="I1624" s="102"/>
      <c r="J1624" s="102"/>
      <c r="K1624" s="102"/>
      <c r="L1624" s="102" t="e">
        <f>IF(J1624="WAT",IF(I1624="PS","Pumped Storage","Hydro"),VLOOKUP(J1624,Instructions!$E$3:$F$42,2,FALSE))</f>
        <v>#N/A</v>
      </c>
      <c r="M1624" s="104"/>
      <c r="N1624" s="104"/>
      <c r="O1624" s="105"/>
      <c r="P1624" s="45"/>
      <c r="Q1624" s="45"/>
      <c r="R1624" s="45">
        <f t="shared" si="550"/>
        <v>0</v>
      </c>
      <c r="S1624" s="45">
        <f t="shared" si="570"/>
        <v>0</v>
      </c>
      <c r="T1624" s="45">
        <f t="shared" si="570"/>
        <v>0</v>
      </c>
      <c r="U1624" s="45">
        <f t="shared" si="551"/>
        <v>0</v>
      </c>
      <c r="V1624" s="45">
        <f t="shared" si="552"/>
        <v>0</v>
      </c>
      <c r="W1624" s="45">
        <f t="shared" si="553"/>
        <v>0</v>
      </c>
      <c r="X1624" s="45">
        <f t="shared" si="554"/>
        <v>0</v>
      </c>
      <c r="Y1624" s="45">
        <f t="shared" si="555"/>
        <v>0</v>
      </c>
      <c r="Z1624" s="45">
        <f t="shared" si="556"/>
        <v>0</v>
      </c>
      <c r="AA1624" s="45">
        <f t="shared" si="557"/>
        <v>0</v>
      </c>
      <c r="AB1624" s="45">
        <f t="shared" si="558"/>
        <v>0</v>
      </c>
      <c r="AC1624" s="45">
        <f t="shared" si="559"/>
        <v>0</v>
      </c>
      <c r="AD1624" s="45">
        <f t="shared" si="560"/>
        <v>0</v>
      </c>
      <c r="AE1624" s="45">
        <f t="shared" si="561"/>
        <v>0</v>
      </c>
      <c r="AF1624" s="45">
        <f t="shared" si="562"/>
        <v>0</v>
      </c>
      <c r="AG1624" s="45">
        <f t="shared" si="563"/>
        <v>0</v>
      </c>
      <c r="AH1624" s="45">
        <f t="shared" si="564"/>
        <v>0</v>
      </c>
      <c r="AI1624" s="45">
        <f t="shared" si="565"/>
        <v>0</v>
      </c>
      <c r="AJ1624" s="45">
        <f t="shared" si="566"/>
        <v>0</v>
      </c>
      <c r="AK1624" s="45">
        <f t="shared" si="567"/>
        <v>0</v>
      </c>
      <c r="AL1624" s="45">
        <f t="shared" si="568"/>
        <v>0</v>
      </c>
      <c r="AM1624" s="45">
        <f t="shared" si="569"/>
        <v>0</v>
      </c>
      <c r="AN1624" s="45"/>
      <c r="AO1624" s="45"/>
      <c r="AP1624" s="45"/>
      <c r="AQ1624" s="45"/>
      <c r="AR1624" s="45"/>
      <c r="AS1624" s="45"/>
      <c r="AT1624" s="45"/>
      <c r="AU1624" s="45"/>
      <c r="AV1624" s="45"/>
      <c r="AW1624" s="45"/>
      <c r="AX1624" s="45"/>
      <c r="AY1624" s="45"/>
      <c r="AZ1624" s="45"/>
      <c r="BA1624" s="45"/>
      <c r="BB1624" s="45"/>
      <c r="BC1624" s="45"/>
      <c r="BD1624" s="45"/>
      <c r="BE1624" s="45"/>
      <c r="BF1624" s="45"/>
      <c r="BG1624" s="45"/>
      <c r="BH1624" s="45"/>
      <c r="BI1624" s="45"/>
      <c r="BJ1624" s="45"/>
      <c r="BK1624" s="45"/>
    </row>
    <row r="1625" spans="1:63">
      <c r="A1625" s="43"/>
      <c r="B1625" s="43"/>
      <c r="C1625" s="101"/>
      <c r="D1625" s="101"/>
      <c r="E1625" s="101"/>
      <c r="F1625" s="102"/>
      <c r="G1625" s="103"/>
      <c r="H1625" s="102"/>
      <c r="I1625" s="102"/>
      <c r="J1625" s="102"/>
      <c r="K1625" s="102"/>
      <c r="L1625" s="102" t="e">
        <f>IF(J1625="WAT",IF(I1625="PS","Pumped Storage","Hydro"),VLOOKUP(J1625,Instructions!$E$3:$F$42,2,FALSE))</f>
        <v>#N/A</v>
      </c>
      <c r="M1625" s="104"/>
      <c r="N1625" s="104"/>
      <c r="O1625" s="105"/>
      <c r="P1625" s="45"/>
      <c r="Q1625" s="45"/>
      <c r="R1625" s="45">
        <f t="shared" si="550"/>
        <v>0</v>
      </c>
      <c r="S1625" s="45">
        <f t="shared" si="570"/>
        <v>0</v>
      </c>
      <c r="T1625" s="45">
        <f t="shared" si="570"/>
        <v>0</v>
      </c>
      <c r="U1625" s="45">
        <f t="shared" si="551"/>
        <v>0</v>
      </c>
      <c r="V1625" s="45">
        <f t="shared" si="552"/>
        <v>0</v>
      </c>
      <c r="W1625" s="45">
        <f t="shared" si="553"/>
        <v>0</v>
      </c>
      <c r="X1625" s="45">
        <f t="shared" si="554"/>
        <v>0</v>
      </c>
      <c r="Y1625" s="45">
        <f t="shared" si="555"/>
        <v>0</v>
      </c>
      <c r="Z1625" s="45">
        <f t="shared" si="556"/>
        <v>0</v>
      </c>
      <c r="AA1625" s="45">
        <f t="shared" si="557"/>
        <v>0</v>
      </c>
      <c r="AB1625" s="45">
        <f t="shared" si="558"/>
        <v>0</v>
      </c>
      <c r="AC1625" s="45">
        <f t="shared" si="559"/>
        <v>0</v>
      </c>
      <c r="AD1625" s="45">
        <f t="shared" si="560"/>
        <v>0</v>
      </c>
      <c r="AE1625" s="45">
        <f t="shared" si="561"/>
        <v>0</v>
      </c>
      <c r="AF1625" s="45">
        <f t="shared" si="562"/>
        <v>0</v>
      </c>
      <c r="AG1625" s="45">
        <f t="shared" si="563"/>
        <v>0</v>
      </c>
      <c r="AH1625" s="45">
        <f t="shared" si="564"/>
        <v>0</v>
      </c>
      <c r="AI1625" s="45">
        <f t="shared" si="565"/>
        <v>0</v>
      </c>
      <c r="AJ1625" s="45">
        <f t="shared" si="566"/>
        <v>0</v>
      </c>
      <c r="AK1625" s="45">
        <f t="shared" si="567"/>
        <v>0</v>
      </c>
      <c r="AL1625" s="45">
        <f t="shared" si="568"/>
        <v>0</v>
      </c>
      <c r="AM1625" s="45">
        <f t="shared" si="569"/>
        <v>0</v>
      </c>
      <c r="AN1625" s="45"/>
      <c r="AO1625" s="45"/>
      <c r="AP1625" s="45"/>
      <c r="AQ1625" s="45"/>
      <c r="AR1625" s="45"/>
      <c r="AS1625" s="45"/>
      <c r="AT1625" s="45"/>
      <c r="AU1625" s="45"/>
      <c r="AV1625" s="45"/>
      <c r="AW1625" s="45"/>
      <c r="AX1625" s="45"/>
      <c r="AY1625" s="45"/>
      <c r="AZ1625" s="45"/>
      <c r="BA1625" s="45"/>
      <c r="BB1625" s="45"/>
      <c r="BC1625" s="45"/>
      <c r="BD1625" s="45"/>
      <c r="BE1625" s="45"/>
      <c r="BF1625" s="45"/>
      <c r="BG1625" s="45"/>
      <c r="BH1625" s="45"/>
      <c r="BI1625" s="45"/>
      <c r="BJ1625" s="45"/>
      <c r="BK1625" s="45"/>
    </row>
    <row r="1626" spans="1:63">
      <c r="A1626" s="43"/>
      <c r="B1626" s="43"/>
      <c r="C1626" s="101"/>
      <c r="D1626" s="101"/>
      <c r="E1626" s="101"/>
      <c r="F1626" s="102"/>
      <c r="G1626" s="103"/>
      <c r="H1626" s="102"/>
      <c r="I1626" s="102"/>
      <c r="J1626" s="102"/>
      <c r="K1626" s="102"/>
      <c r="L1626" s="102" t="e">
        <f>IF(J1626="WAT",IF(I1626="PS","Pumped Storage","Hydro"),VLOOKUP(J1626,Instructions!$E$3:$F$42,2,FALSE))</f>
        <v>#N/A</v>
      </c>
      <c r="M1626" s="104"/>
      <c r="N1626" s="104"/>
      <c r="O1626" s="105"/>
      <c r="P1626" s="45"/>
      <c r="Q1626" s="45"/>
      <c r="R1626" s="45">
        <f t="shared" si="550"/>
        <v>0</v>
      </c>
      <c r="S1626" s="45">
        <f t="shared" si="570"/>
        <v>0</v>
      </c>
      <c r="T1626" s="45">
        <f t="shared" si="570"/>
        <v>0</v>
      </c>
      <c r="U1626" s="45">
        <f t="shared" si="551"/>
        <v>0</v>
      </c>
      <c r="V1626" s="45">
        <f t="shared" si="552"/>
        <v>0</v>
      </c>
      <c r="W1626" s="45">
        <f t="shared" si="553"/>
        <v>0</v>
      </c>
      <c r="X1626" s="45">
        <f t="shared" si="554"/>
        <v>0</v>
      </c>
      <c r="Y1626" s="45">
        <f t="shared" si="555"/>
        <v>0</v>
      </c>
      <c r="Z1626" s="45">
        <f t="shared" si="556"/>
        <v>0</v>
      </c>
      <c r="AA1626" s="45">
        <f t="shared" si="557"/>
        <v>0</v>
      </c>
      <c r="AB1626" s="45">
        <f t="shared" si="558"/>
        <v>0</v>
      </c>
      <c r="AC1626" s="45">
        <f t="shared" si="559"/>
        <v>0</v>
      </c>
      <c r="AD1626" s="45">
        <f t="shared" si="560"/>
        <v>0</v>
      </c>
      <c r="AE1626" s="45">
        <f t="shared" si="561"/>
        <v>0</v>
      </c>
      <c r="AF1626" s="45">
        <f t="shared" si="562"/>
        <v>0</v>
      </c>
      <c r="AG1626" s="45">
        <f t="shared" si="563"/>
        <v>0</v>
      </c>
      <c r="AH1626" s="45">
        <f t="shared" si="564"/>
        <v>0</v>
      </c>
      <c r="AI1626" s="45">
        <f t="shared" si="565"/>
        <v>0</v>
      </c>
      <c r="AJ1626" s="45">
        <f t="shared" si="566"/>
        <v>0</v>
      </c>
      <c r="AK1626" s="45">
        <f t="shared" si="567"/>
        <v>0</v>
      </c>
      <c r="AL1626" s="45">
        <f t="shared" si="568"/>
        <v>0</v>
      </c>
      <c r="AM1626" s="45">
        <f t="shared" si="569"/>
        <v>0</v>
      </c>
      <c r="AN1626" s="45"/>
      <c r="AO1626" s="45"/>
      <c r="AP1626" s="45"/>
      <c r="AQ1626" s="45"/>
      <c r="AR1626" s="45"/>
      <c r="AS1626" s="45"/>
      <c r="AT1626" s="45"/>
      <c r="AU1626" s="45"/>
      <c r="AV1626" s="45"/>
      <c r="AW1626" s="45"/>
      <c r="AX1626" s="45"/>
      <c r="AY1626" s="45"/>
      <c r="AZ1626" s="45"/>
      <c r="BA1626" s="45"/>
      <c r="BB1626" s="45"/>
      <c r="BC1626" s="45"/>
      <c r="BD1626" s="45"/>
      <c r="BE1626" s="45"/>
      <c r="BF1626" s="45"/>
      <c r="BG1626" s="45"/>
      <c r="BH1626" s="45"/>
      <c r="BI1626" s="45"/>
      <c r="BJ1626" s="45"/>
      <c r="BK1626" s="45"/>
    </row>
    <row r="1627" spans="1:63">
      <c r="A1627" s="43"/>
      <c r="B1627" s="43"/>
      <c r="C1627" s="101"/>
      <c r="D1627" s="101"/>
      <c r="E1627" s="101"/>
      <c r="F1627" s="102"/>
      <c r="G1627" s="103"/>
      <c r="H1627" s="102"/>
      <c r="I1627" s="102"/>
      <c r="J1627" s="102"/>
      <c r="K1627" s="102"/>
      <c r="L1627" s="102" t="e">
        <f>IF(J1627="WAT",IF(I1627="PS","Pumped Storage","Hydro"),VLOOKUP(J1627,Instructions!$E$3:$F$42,2,FALSE))</f>
        <v>#N/A</v>
      </c>
      <c r="M1627" s="104"/>
      <c r="N1627" s="104"/>
      <c r="O1627" s="105"/>
      <c r="P1627" s="45"/>
      <c r="Q1627" s="45"/>
      <c r="R1627" s="45">
        <f t="shared" si="550"/>
        <v>0</v>
      </c>
      <c r="S1627" s="45">
        <f t="shared" si="570"/>
        <v>0</v>
      </c>
      <c r="T1627" s="45">
        <f t="shared" si="570"/>
        <v>0</v>
      </c>
      <c r="U1627" s="45">
        <f t="shared" si="551"/>
        <v>0</v>
      </c>
      <c r="V1627" s="45">
        <f t="shared" si="552"/>
        <v>0</v>
      </c>
      <c r="W1627" s="45">
        <f t="shared" si="553"/>
        <v>0</v>
      </c>
      <c r="X1627" s="45">
        <f t="shared" si="554"/>
        <v>0</v>
      </c>
      <c r="Y1627" s="45">
        <f t="shared" si="555"/>
        <v>0</v>
      </c>
      <c r="Z1627" s="45">
        <f t="shared" si="556"/>
        <v>0</v>
      </c>
      <c r="AA1627" s="45">
        <f t="shared" si="557"/>
        <v>0</v>
      </c>
      <c r="AB1627" s="45">
        <f t="shared" si="558"/>
        <v>0</v>
      </c>
      <c r="AC1627" s="45">
        <f t="shared" si="559"/>
        <v>0</v>
      </c>
      <c r="AD1627" s="45">
        <f t="shared" si="560"/>
        <v>0</v>
      </c>
      <c r="AE1627" s="45">
        <f t="shared" si="561"/>
        <v>0</v>
      </c>
      <c r="AF1627" s="45">
        <f t="shared" si="562"/>
        <v>0</v>
      </c>
      <c r="AG1627" s="45">
        <f t="shared" si="563"/>
        <v>0</v>
      </c>
      <c r="AH1627" s="45">
        <f t="shared" si="564"/>
        <v>0</v>
      </c>
      <c r="AI1627" s="45">
        <f t="shared" si="565"/>
        <v>0</v>
      </c>
      <c r="AJ1627" s="45">
        <f t="shared" si="566"/>
        <v>0</v>
      </c>
      <c r="AK1627" s="45">
        <f t="shared" si="567"/>
        <v>0</v>
      </c>
      <c r="AL1627" s="45">
        <f t="shared" si="568"/>
        <v>0</v>
      </c>
      <c r="AM1627" s="45">
        <f t="shared" si="569"/>
        <v>0</v>
      </c>
      <c r="AN1627" s="45"/>
      <c r="AO1627" s="45"/>
      <c r="AP1627" s="45"/>
      <c r="AQ1627" s="45"/>
      <c r="AR1627" s="45"/>
      <c r="AS1627" s="45"/>
      <c r="AT1627" s="45"/>
      <c r="AU1627" s="45"/>
      <c r="AV1627" s="45"/>
      <c r="AW1627" s="45"/>
      <c r="AX1627" s="45"/>
      <c r="AY1627" s="45"/>
      <c r="AZ1627" s="45"/>
      <c r="BA1627" s="45"/>
      <c r="BB1627" s="45"/>
      <c r="BC1627" s="45"/>
      <c r="BD1627" s="45"/>
      <c r="BE1627" s="45"/>
      <c r="BF1627" s="45"/>
      <c r="BG1627" s="45"/>
      <c r="BH1627" s="45"/>
      <c r="BI1627" s="45"/>
      <c r="BJ1627" s="45"/>
      <c r="BK1627" s="45"/>
    </row>
    <row r="1628" spans="1:63">
      <c r="A1628" s="43"/>
      <c r="B1628" s="43"/>
      <c r="C1628" s="101"/>
      <c r="D1628" s="101"/>
      <c r="E1628" s="101"/>
      <c r="F1628" s="102"/>
      <c r="G1628" s="103"/>
      <c r="H1628" s="102"/>
      <c r="I1628" s="102"/>
      <c r="J1628" s="102"/>
      <c r="K1628" s="102"/>
      <c r="L1628" s="102" t="e">
        <f>IF(J1628="WAT",IF(I1628="PS","Pumped Storage","Hydro"),VLOOKUP(J1628,Instructions!$E$3:$F$42,2,FALSE))</f>
        <v>#N/A</v>
      </c>
      <c r="M1628" s="104"/>
      <c r="N1628" s="104"/>
      <c r="O1628" s="105"/>
      <c r="P1628" s="45"/>
      <c r="Q1628" s="45"/>
      <c r="R1628" s="45">
        <f t="shared" si="550"/>
        <v>0</v>
      </c>
      <c r="S1628" s="45">
        <f t="shared" si="570"/>
        <v>0</v>
      </c>
      <c r="T1628" s="45">
        <f t="shared" si="570"/>
        <v>0</v>
      </c>
      <c r="U1628" s="45">
        <f t="shared" si="551"/>
        <v>0</v>
      </c>
      <c r="V1628" s="45">
        <f t="shared" si="552"/>
        <v>0</v>
      </c>
      <c r="W1628" s="45">
        <f t="shared" si="553"/>
        <v>0</v>
      </c>
      <c r="X1628" s="45">
        <f t="shared" si="554"/>
        <v>0</v>
      </c>
      <c r="Y1628" s="45">
        <f t="shared" si="555"/>
        <v>0</v>
      </c>
      <c r="Z1628" s="45">
        <f t="shared" si="556"/>
        <v>0</v>
      </c>
      <c r="AA1628" s="45">
        <f t="shared" si="557"/>
        <v>0</v>
      </c>
      <c r="AB1628" s="45">
        <f t="shared" si="558"/>
        <v>0</v>
      </c>
      <c r="AC1628" s="45">
        <f t="shared" si="559"/>
        <v>0</v>
      </c>
      <c r="AD1628" s="45">
        <f t="shared" si="560"/>
        <v>0</v>
      </c>
      <c r="AE1628" s="45">
        <f t="shared" si="561"/>
        <v>0</v>
      </c>
      <c r="AF1628" s="45">
        <f t="shared" si="562"/>
        <v>0</v>
      </c>
      <c r="AG1628" s="45">
        <f t="shared" si="563"/>
        <v>0</v>
      </c>
      <c r="AH1628" s="45">
        <f t="shared" si="564"/>
        <v>0</v>
      </c>
      <c r="AI1628" s="45">
        <f t="shared" si="565"/>
        <v>0</v>
      </c>
      <c r="AJ1628" s="45">
        <f t="shared" si="566"/>
        <v>0</v>
      </c>
      <c r="AK1628" s="45">
        <f t="shared" si="567"/>
        <v>0</v>
      </c>
      <c r="AL1628" s="45">
        <f t="shared" si="568"/>
        <v>0</v>
      </c>
      <c r="AM1628" s="45">
        <f t="shared" si="569"/>
        <v>0</v>
      </c>
      <c r="AN1628" s="45"/>
      <c r="AO1628" s="45"/>
      <c r="AP1628" s="45"/>
      <c r="AQ1628" s="45"/>
      <c r="AR1628" s="45"/>
      <c r="AS1628" s="45"/>
      <c r="AT1628" s="45"/>
      <c r="AU1628" s="45"/>
      <c r="AV1628" s="45"/>
      <c r="AW1628" s="45"/>
      <c r="AX1628" s="45"/>
      <c r="AY1628" s="45"/>
      <c r="AZ1628" s="45"/>
      <c r="BA1628" s="45"/>
      <c r="BB1628" s="45"/>
      <c r="BC1628" s="45"/>
      <c r="BD1628" s="45"/>
      <c r="BE1628" s="45"/>
      <c r="BF1628" s="45"/>
      <c r="BG1628" s="45"/>
      <c r="BH1628" s="45"/>
      <c r="BI1628" s="45"/>
      <c r="BJ1628" s="45"/>
      <c r="BK1628" s="45"/>
    </row>
    <row r="1629" spans="1:63">
      <c r="A1629" s="43"/>
      <c r="B1629" s="43"/>
      <c r="C1629" s="101"/>
      <c r="D1629" s="101"/>
      <c r="E1629" s="101"/>
      <c r="F1629" s="102"/>
      <c r="G1629" s="103"/>
      <c r="H1629" s="102"/>
      <c r="I1629" s="102"/>
      <c r="J1629" s="102"/>
      <c r="K1629" s="102"/>
      <c r="L1629" s="102" t="e">
        <f>IF(J1629="WAT",IF(I1629="PS","Pumped Storage","Hydro"),VLOOKUP(J1629,Instructions!$E$3:$F$42,2,FALSE))</f>
        <v>#N/A</v>
      </c>
      <c r="M1629" s="104"/>
      <c r="N1629" s="104"/>
      <c r="O1629" s="105"/>
      <c r="P1629" s="45"/>
      <c r="Q1629" s="45"/>
      <c r="R1629" s="45">
        <f t="shared" si="550"/>
        <v>0</v>
      </c>
      <c r="S1629" s="45">
        <f t="shared" si="570"/>
        <v>0</v>
      </c>
      <c r="T1629" s="45">
        <f t="shared" si="570"/>
        <v>0</v>
      </c>
      <c r="U1629" s="45">
        <f t="shared" si="551"/>
        <v>0</v>
      </c>
      <c r="V1629" s="45">
        <f t="shared" si="552"/>
        <v>0</v>
      </c>
      <c r="W1629" s="45">
        <f t="shared" si="553"/>
        <v>0</v>
      </c>
      <c r="X1629" s="45">
        <f t="shared" si="554"/>
        <v>0</v>
      </c>
      <c r="Y1629" s="45">
        <f t="shared" si="555"/>
        <v>0</v>
      </c>
      <c r="Z1629" s="45">
        <f t="shared" si="556"/>
        <v>0</v>
      </c>
      <c r="AA1629" s="45">
        <f t="shared" si="557"/>
        <v>0</v>
      </c>
      <c r="AB1629" s="45">
        <f t="shared" si="558"/>
        <v>0</v>
      </c>
      <c r="AC1629" s="45">
        <f t="shared" si="559"/>
        <v>0</v>
      </c>
      <c r="AD1629" s="45">
        <f t="shared" si="560"/>
        <v>0</v>
      </c>
      <c r="AE1629" s="45">
        <f t="shared" si="561"/>
        <v>0</v>
      </c>
      <c r="AF1629" s="45">
        <f t="shared" si="562"/>
        <v>0</v>
      </c>
      <c r="AG1629" s="45">
        <f t="shared" si="563"/>
        <v>0</v>
      </c>
      <c r="AH1629" s="45">
        <f t="shared" si="564"/>
        <v>0</v>
      </c>
      <c r="AI1629" s="45">
        <f t="shared" si="565"/>
        <v>0</v>
      </c>
      <c r="AJ1629" s="45">
        <f t="shared" si="566"/>
        <v>0</v>
      </c>
      <c r="AK1629" s="45">
        <f t="shared" si="567"/>
        <v>0</v>
      </c>
      <c r="AL1629" s="45">
        <f t="shared" si="568"/>
        <v>0</v>
      </c>
      <c r="AM1629" s="45">
        <f t="shared" si="569"/>
        <v>0</v>
      </c>
      <c r="AN1629" s="45"/>
      <c r="AO1629" s="45"/>
      <c r="AP1629" s="45"/>
      <c r="AQ1629" s="45"/>
      <c r="AR1629" s="45"/>
      <c r="AS1629" s="45"/>
      <c r="AT1629" s="45"/>
      <c r="AU1629" s="45"/>
      <c r="AV1629" s="45"/>
      <c r="AW1629" s="45"/>
      <c r="AX1629" s="45"/>
      <c r="AY1629" s="45"/>
      <c r="AZ1629" s="45"/>
      <c r="BA1629" s="45"/>
      <c r="BB1629" s="45"/>
      <c r="BC1629" s="45"/>
      <c r="BD1629" s="45"/>
      <c r="BE1629" s="45"/>
      <c r="BF1629" s="45"/>
      <c r="BG1629" s="45"/>
      <c r="BH1629" s="45"/>
      <c r="BI1629" s="45"/>
      <c r="BJ1629" s="45"/>
      <c r="BK1629" s="45"/>
    </row>
    <row r="1630" spans="1:63">
      <c r="A1630" s="43"/>
      <c r="B1630" s="43"/>
      <c r="C1630" s="101"/>
      <c r="D1630" s="101"/>
      <c r="E1630" s="101"/>
      <c r="F1630" s="102"/>
      <c r="G1630" s="103"/>
      <c r="H1630" s="102"/>
      <c r="I1630" s="102"/>
      <c r="J1630" s="102"/>
      <c r="K1630" s="102"/>
      <c r="L1630" s="102" t="e">
        <f>IF(J1630="WAT",IF(I1630="PS","Pumped Storage","Hydro"),VLOOKUP(J1630,Instructions!$E$3:$F$42,2,FALSE))</f>
        <v>#N/A</v>
      </c>
      <c r="M1630" s="104"/>
      <c r="N1630" s="104"/>
      <c r="O1630" s="105"/>
      <c r="P1630" s="45"/>
      <c r="Q1630" s="45"/>
      <c r="R1630" s="45">
        <f t="shared" si="550"/>
        <v>0</v>
      </c>
      <c r="S1630" s="45">
        <f t="shared" si="570"/>
        <v>0</v>
      </c>
      <c r="T1630" s="45">
        <f t="shared" si="570"/>
        <v>0</v>
      </c>
      <c r="U1630" s="45">
        <f t="shared" si="551"/>
        <v>0</v>
      </c>
      <c r="V1630" s="45">
        <f t="shared" si="552"/>
        <v>0</v>
      </c>
      <c r="W1630" s="45">
        <f t="shared" si="553"/>
        <v>0</v>
      </c>
      <c r="X1630" s="45">
        <f t="shared" si="554"/>
        <v>0</v>
      </c>
      <c r="Y1630" s="45">
        <f t="shared" si="555"/>
        <v>0</v>
      </c>
      <c r="Z1630" s="45">
        <f t="shared" si="556"/>
        <v>0</v>
      </c>
      <c r="AA1630" s="45">
        <f t="shared" si="557"/>
        <v>0</v>
      </c>
      <c r="AB1630" s="45">
        <f t="shared" si="558"/>
        <v>0</v>
      </c>
      <c r="AC1630" s="45">
        <f t="shared" si="559"/>
        <v>0</v>
      </c>
      <c r="AD1630" s="45">
        <f t="shared" si="560"/>
        <v>0</v>
      </c>
      <c r="AE1630" s="45">
        <f t="shared" si="561"/>
        <v>0</v>
      </c>
      <c r="AF1630" s="45">
        <f t="shared" si="562"/>
        <v>0</v>
      </c>
      <c r="AG1630" s="45">
        <f t="shared" si="563"/>
        <v>0</v>
      </c>
      <c r="AH1630" s="45">
        <f t="shared" si="564"/>
        <v>0</v>
      </c>
      <c r="AI1630" s="45">
        <f t="shared" si="565"/>
        <v>0</v>
      </c>
      <c r="AJ1630" s="45">
        <f t="shared" si="566"/>
        <v>0</v>
      </c>
      <c r="AK1630" s="45">
        <f t="shared" si="567"/>
        <v>0</v>
      </c>
      <c r="AL1630" s="45">
        <f t="shared" si="568"/>
        <v>0</v>
      </c>
      <c r="AM1630" s="45">
        <f t="shared" si="569"/>
        <v>0</v>
      </c>
      <c r="AN1630" s="45"/>
      <c r="AO1630" s="45"/>
      <c r="AP1630" s="45"/>
      <c r="AQ1630" s="45"/>
      <c r="AR1630" s="45"/>
      <c r="AS1630" s="45"/>
      <c r="AT1630" s="45"/>
      <c r="AU1630" s="45"/>
      <c r="AV1630" s="45"/>
      <c r="AW1630" s="45"/>
      <c r="AX1630" s="45"/>
      <c r="AY1630" s="45"/>
      <c r="AZ1630" s="45"/>
      <c r="BA1630" s="45"/>
      <c r="BB1630" s="45"/>
      <c r="BC1630" s="45"/>
      <c r="BD1630" s="45"/>
      <c r="BE1630" s="45"/>
      <c r="BF1630" s="45"/>
      <c r="BG1630" s="45"/>
      <c r="BH1630" s="45"/>
      <c r="BI1630" s="45"/>
      <c r="BJ1630" s="45"/>
      <c r="BK1630" s="45"/>
    </row>
    <row r="1631" spans="1:63">
      <c r="A1631" s="43"/>
      <c r="B1631" s="43"/>
      <c r="C1631" s="101"/>
      <c r="D1631" s="101"/>
      <c r="E1631" s="101"/>
      <c r="F1631" s="102"/>
      <c r="G1631" s="103"/>
      <c r="H1631" s="102"/>
      <c r="I1631" s="102"/>
      <c r="J1631" s="102"/>
      <c r="K1631" s="102"/>
      <c r="L1631" s="102" t="e">
        <f>IF(J1631="WAT",IF(I1631="PS","Pumped Storage","Hydro"),VLOOKUP(J1631,Instructions!$E$3:$F$42,2,FALSE))</f>
        <v>#N/A</v>
      </c>
      <c r="M1631" s="104"/>
      <c r="N1631" s="104"/>
      <c r="O1631" s="105"/>
      <c r="P1631" s="45"/>
      <c r="Q1631" s="45"/>
      <c r="R1631" s="45">
        <f t="shared" si="550"/>
        <v>0</v>
      </c>
      <c r="S1631" s="45">
        <f t="shared" si="570"/>
        <v>0</v>
      </c>
      <c r="T1631" s="45">
        <f t="shared" si="570"/>
        <v>0</v>
      </c>
      <c r="U1631" s="45">
        <f t="shared" si="551"/>
        <v>0</v>
      </c>
      <c r="V1631" s="45">
        <f t="shared" si="552"/>
        <v>0</v>
      </c>
      <c r="W1631" s="45">
        <f t="shared" si="553"/>
        <v>0</v>
      </c>
      <c r="X1631" s="45">
        <f t="shared" si="554"/>
        <v>0</v>
      </c>
      <c r="Y1631" s="45">
        <f t="shared" si="555"/>
        <v>0</v>
      </c>
      <c r="Z1631" s="45">
        <f t="shared" si="556"/>
        <v>0</v>
      </c>
      <c r="AA1631" s="45">
        <f t="shared" si="557"/>
        <v>0</v>
      </c>
      <c r="AB1631" s="45">
        <f t="shared" si="558"/>
        <v>0</v>
      </c>
      <c r="AC1631" s="45">
        <f t="shared" si="559"/>
        <v>0</v>
      </c>
      <c r="AD1631" s="45">
        <f t="shared" si="560"/>
        <v>0</v>
      </c>
      <c r="AE1631" s="45">
        <f t="shared" si="561"/>
        <v>0</v>
      </c>
      <c r="AF1631" s="45">
        <f t="shared" si="562"/>
        <v>0</v>
      </c>
      <c r="AG1631" s="45">
        <f t="shared" si="563"/>
        <v>0</v>
      </c>
      <c r="AH1631" s="45">
        <f t="shared" si="564"/>
        <v>0</v>
      </c>
      <c r="AI1631" s="45">
        <f t="shared" si="565"/>
        <v>0</v>
      </c>
      <c r="AJ1631" s="45">
        <f t="shared" si="566"/>
        <v>0</v>
      </c>
      <c r="AK1631" s="45">
        <f t="shared" si="567"/>
        <v>0</v>
      </c>
      <c r="AL1631" s="45">
        <f t="shared" si="568"/>
        <v>0</v>
      </c>
      <c r="AM1631" s="45">
        <f t="shared" si="569"/>
        <v>0</v>
      </c>
      <c r="AN1631" s="45"/>
      <c r="AO1631" s="45"/>
      <c r="AP1631" s="45"/>
      <c r="AQ1631" s="45"/>
      <c r="AR1631" s="45"/>
      <c r="AS1631" s="45"/>
      <c r="AT1631" s="45"/>
      <c r="AU1631" s="45"/>
      <c r="AV1631" s="45"/>
      <c r="AW1631" s="45"/>
      <c r="AX1631" s="45"/>
      <c r="AY1631" s="45"/>
      <c r="AZ1631" s="45"/>
      <c r="BA1631" s="45"/>
      <c r="BB1631" s="45"/>
      <c r="BC1631" s="45"/>
      <c r="BD1631" s="45"/>
      <c r="BE1631" s="45"/>
      <c r="BF1631" s="45"/>
      <c r="BG1631" s="45"/>
      <c r="BH1631" s="45"/>
      <c r="BI1631" s="45"/>
      <c r="BJ1631" s="45"/>
      <c r="BK1631" s="45"/>
    </row>
    <row r="1632" spans="1:63">
      <c r="A1632" s="43"/>
      <c r="B1632" s="43"/>
      <c r="C1632" s="101"/>
      <c r="D1632" s="101"/>
      <c r="E1632" s="101"/>
      <c r="F1632" s="102"/>
      <c r="G1632" s="103"/>
      <c r="H1632" s="102"/>
      <c r="I1632" s="102"/>
      <c r="J1632" s="102"/>
      <c r="K1632" s="102"/>
      <c r="L1632" s="102" t="e">
        <f>IF(J1632="WAT",IF(I1632="PS","Pumped Storage","Hydro"),VLOOKUP(J1632,Instructions!$E$3:$F$42,2,FALSE))</f>
        <v>#N/A</v>
      </c>
      <c r="M1632" s="104"/>
      <c r="N1632" s="104"/>
      <c r="O1632" s="105"/>
      <c r="P1632" s="45"/>
      <c r="Q1632" s="45"/>
      <c r="R1632" s="45">
        <f t="shared" si="550"/>
        <v>0</v>
      </c>
      <c r="S1632" s="45">
        <f t="shared" si="570"/>
        <v>0</v>
      </c>
      <c r="T1632" s="45">
        <f t="shared" si="570"/>
        <v>0</v>
      </c>
      <c r="U1632" s="45">
        <f t="shared" si="551"/>
        <v>0</v>
      </c>
      <c r="V1632" s="45">
        <f t="shared" si="552"/>
        <v>0</v>
      </c>
      <c r="W1632" s="45">
        <f t="shared" si="553"/>
        <v>0</v>
      </c>
      <c r="X1632" s="45">
        <f t="shared" si="554"/>
        <v>0</v>
      </c>
      <c r="Y1632" s="45">
        <f t="shared" si="555"/>
        <v>0</v>
      </c>
      <c r="Z1632" s="45">
        <f t="shared" si="556"/>
        <v>0</v>
      </c>
      <c r="AA1632" s="45">
        <f t="shared" si="557"/>
        <v>0</v>
      </c>
      <c r="AB1632" s="45">
        <f t="shared" si="558"/>
        <v>0</v>
      </c>
      <c r="AC1632" s="45">
        <f t="shared" si="559"/>
        <v>0</v>
      </c>
      <c r="AD1632" s="45">
        <f t="shared" si="560"/>
        <v>0</v>
      </c>
      <c r="AE1632" s="45">
        <f t="shared" si="561"/>
        <v>0</v>
      </c>
      <c r="AF1632" s="45">
        <f t="shared" si="562"/>
        <v>0</v>
      </c>
      <c r="AG1632" s="45">
        <f t="shared" si="563"/>
        <v>0</v>
      </c>
      <c r="AH1632" s="45">
        <f t="shared" si="564"/>
        <v>0</v>
      </c>
      <c r="AI1632" s="45">
        <f t="shared" si="565"/>
        <v>0</v>
      </c>
      <c r="AJ1632" s="45">
        <f t="shared" si="566"/>
        <v>0</v>
      </c>
      <c r="AK1632" s="45">
        <f t="shared" si="567"/>
        <v>0</v>
      </c>
      <c r="AL1632" s="45">
        <f t="shared" si="568"/>
        <v>0</v>
      </c>
      <c r="AM1632" s="45">
        <f t="shared" si="569"/>
        <v>0</v>
      </c>
      <c r="AN1632" s="45"/>
      <c r="AO1632" s="45"/>
      <c r="AP1632" s="45"/>
      <c r="AQ1632" s="45"/>
      <c r="AR1632" s="45"/>
      <c r="AS1632" s="45"/>
      <c r="AT1632" s="45"/>
      <c r="AU1632" s="45"/>
      <c r="AV1632" s="45"/>
      <c r="AW1632" s="45"/>
      <c r="AX1632" s="45"/>
      <c r="AY1632" s="45"/>
      <c r="AZ1632" s="45"/>
      <c r="BA1632" s="45"/>
      <c r="BB1632" s="45"/>
      <c r="BC1632" s="45"/>
      <c r="BD1632" s="45"/>
      <c r="BE1632" s="45"/>
      <c r="BF1632" s="45"/>
      <c r="BG1632" s="45"/>
      <c r="BH1632" s="45"/>
      <c r="BI1632" s="45"/>
      <c r="BJ1632" s="45"/>
      <c r="BK1632" s="45"/>
    </row>
    <row r="1633" spans="1:63">
      <c r="A1633" s="43"/>
      <c r="B1633" s="43"/>
      <c r="C1633" s="101"/>
      <c r="D1633" s="101"/>
      <c r="E1633" s="101"/>
      <c r="F1633" s="102"/>
      <c r="G1633" s="103"/>
      <c r="H1633" s="102"/>
      <c r="I1633" s="102"/>
      <c r="J1633" s="102"/>
      <c r="K1633" s="102"/>
      <c r="L1633" s="102" t="e">
        <f>IF(J1633="WAT",IF(I1633="PS","Pumped Storage","Hydro"),VLOOKUP(J1633,Instructions!$E$3:$F$42,2,FALSE))</f>
        <v>#N/A</v>
      </c>
      <c r="M1633" s="104"/>
      <c r="N1633" s="104"/>
      <c r="O1633" s="105"/>
      <c r="P1633" s="45"/>
      <c r="Q1633" s="45"/>
      <c r="R1633" s="45">
        <f t="shared" si="550"/>
        <v>0</v>
      </c>
      <c r="S1633" s="45">
        <f t="shared" si="570"/>
        <v>0</v>
      </c>
      <c r="T1633" s="45">
        <f t="shared" si="570"/>
        <v>0</v>
      </c>
      <c r="U1633" s="45">
        <f t="shared" si="551"/>
        <v>0</v>
      </c>
      <c r="V1633" s="45">
        <f t="shared" si="552"/>
        <v>0</v>
      </c>
      <c r="W1633" s="45">
        <f t="shared" si="553"/>
        <v>0</v>
      </c>
      <c r="X1633" s="45">
        <f t="shared" si="554"/>
        <v>0</v>
      </c>
      <c r="Y1633" s="45">
        <f t="shared" si="555"/>
        <v>0</v>
      </c>
      <c r="Z1633" s="45">
        <f t="shared" si="556"/>
        <v>0</v>
      </c>
      <c r="AA1633" s="45">
        <f t="shared" si="557"/>
        <v>0</v>
      </c>
      <c r="AB1633" s="45">
        <f t="shared" si="558"/>
        <v>0</v>
      </c>
      <c r="AC1633" s="45">
        <f t="shared" si="559"/>
        <v>0</v>
      </c>
      <c r="AD1633" s="45">
        <f t="shared" si="560"/>
        <v>0</v>
      </c>
      <c r="AE1633" s="45">
        <f t="shared" si="561"/>
        <v>0</v>
      </c>
      <c r="AF1633" s="45">
        <f t="shared" si="562"/>
        <v>0</v>
      </c>
      <c r="AG1633" s="45">
        <f t="shared" si="563"/>
        <v>0</v>
      </c>
      <c r="AH1633" s="45">
        <f t="shared" si="564"/>
        <v>0</v>
      </c>
      <c r="AI1633" s="45">
        <f t="shared" si="565"/>
        <v>0</v>
      </c>
      <c r="AJ1633" s="45">
        <f t="shared" si="566"/>
        <v>0</v>
      </c>
      <c r="AK1633" s="45">
        <f t="shared" si="567"/>
        <v>0</v>
      </c>
      <c r="AL1633" s="45">
        <f t="shared" si="568"/>
        <v>0</v>
      </c>
      <c r="AM1633" s="45">
        <f t="shared" si="569"/>
        <v>0</v>
      </c>
      <c r="AN1633" s="45"/>
      <c r="AO1633" s="45"/>
      <c r="AP1633" s="45"/>
      <c r="AQ1633" s="45"/>
      <c r="AR1633" s="45"/>
      <c r="AS1633" s="45"/>
      <c r="AT1633" s="45"/>
      <c r="AU1633" s="45"/>
      <c r="AV1633" s="45"/>
      <c r="AW1633" s="45"/>
      <c r="AX1633" s="45"/>
      <c r="AY1633" s="45"/>
      <c r="AZ1633" s="45"/>
      <c r="BA1633" s="45"/>
      <c r="BB1633" s="45"/>
      <c r="BC1633" s="45"/>
      <c r="BD1633" s="45"/>
      <c r="BE1633" s="45"/>
      <c r="BF1633" s="45"/>
      <c r="BG1633" s="45"/>
      <c r="BH1633" s="45"/>
      <c r="BI1633" s="45"/>
      <c r="BJ1633" s="45"/>
      <c r="BK1633" s="45"/>
    </row>
    <row r="1634" spans="1:63">
      <c r="A1634" s="43"/>
      <c r="B1634" s="43"/>
      <c r="C1634" s="101"/>
      <c r="D1634" s="101"/>
      <c r="E1634" s="101"/>
      <c r="F1634" s="102"/>
      <c r="G1634" s="103"/>
      <c r="H1634" s="102"/>
      <c r="I1634" s="102"/>
      <c r="J1634" s="102"/>
      <c r="K1634" s="102"/>
      <c r="L1634" s="102" t="e">
        <f>IF(J1634="WAT",IF(I1634="PS","Pumped Storage","Hydro"),VLOOKUP(J1634,Instructions!$E$3:$F$42,2,FALSE))</f>
        <v>#N/A</v>
      </c>
      <c r="M1634" s="104"/>
      <c r="N1634" s="104"/>
      <c r="O1634" s="105"/>
      <c r="P1634" s="45"/>
      <c r="Q1634" s="45"/>
      <c r="R1634" s="45">
        <f t="shared" si="550"/>
        <v>0</v>
      </c>
      <c r="S1634" s="45">
        <f t="shared" si="570"/>
        <v>0</v>
      </c>
      <c r="T1634" s="45">
        <f t="shared" si="570"/>
        <v>0</v>
      </c>
      <c r="U1634" s="45">
        <f t="shared" si="551"/>
        <v>0</v>
      </c>
      <c r="V1634" s="45">
        <f t="shared" si="552"/>
        <v>0</v>
      </c>
      <c r="W1634" s="45">
        <f t="shared" si="553"/>
        <v>0</v>
      </c>
      <c r="X1634" s="45">
        <f t="shared" si="554"/>
        <v>0</v>
      </c>
      <c r="Y1634" s="45">
        <f t="shared" si="555"/>
        <v>0</v>
      </c>
      <c r="Z1634" s="45">
        <f t="shared" si="556"/>
        <v>0</v>
      </c>
      <c r="AA1634" s="45">
        <f t="shared" si="557"/>
        <v>0</v>
      </c>
      <c r="AB1634" s="45">
        <f t="shared" si="558"/>
        <v>0</v>
      </c>
      <c r="AC1634" s="45">
        <f t="shared" si="559"/>
        <v>0</v>
      </c>
      <c r="AD1634" s="45">
        <f t="shared" si="560"/>
        <v>0</v>
      </c>
      <c r="AE1634" s="45">
        <f t="shared" si="561"/>
        <v>0</v>
      </c>
      <c r="AF1634" s="45">
        <f t="shared" si="562"/>
        <v>0</v>
      </c>
      <c r="AG1634" s="45">
        <f t="shared" si="563"/>
        <v>0</v>
      </c>
      <c r="AH1634" s="45">
        <f t="shared" si="564"/>
        <v>0</v>
      </c>
      <c r="AI1634" s="45">
        <f t="shared" si="565"/>
        <v>0</v>
      </c>
      <c r="AJ1634" s="45">
        <f t="shared" si="566"/>
        <v>0</v>
      </c>
      <c r="AK1634" s="45">
        <f t="shared" si="567"/>
        <v>0</v>
      </c>
      <c r="AL1634" s="45">
        <f t="shared" si="568"/>
        <v>0</v>
      </c>
      <c r="AM1634" s="45">
        <f t="shared" si="569"/>
        <v>0</v>
      </c>
      <c r="AN1634" s="45"/>
      <c r="AO1634" s="45"/>
      <c r="AP1634" s="45"/>
      <c r="AQ1634" s="45"/>
      <c r="AR1634" s="45"/>
      <c r="AS1634" s="45"/>
      <c r="AT1634" s="45"/>
      <c r="AU1634" s="45"/>
      <c r="AV1634" s="45"/>
      <c r="AW1634" s="45"/>
      <c r="AX1634" s="45"/>
      <c r="AY1634" s="45"/>
      <c r="AZ1634" s="45"/>
      <c r="BA1634" s="45"/>
      <c r="BB1634" s="45"/>
      <c r="BC1634" s="45"/>
      <c r="BD1634" s="45"/>
      <c r="BE1634" s="45"/>
      <c r="BF1634" s="45"/>
      <c r="BG1634" s="45"/>
      <c r="BH1634" s="45"/>
      <c r="BI1634" s="45"/>
      <c r="BJ1634" s="45"/>
      <c r="BK1634" s="45"/>
    </row>
    <row r="1635" spans="1:63">
      <c r="A1635" s="43"/>
      <c r="B1635" s="43"/>
      <c r="C1635" s="101"/>
      <c r="D1635" s="101"/>
      <c r="E1635" s="101"/>
      <c r="F1635" s="102"/>
      <c r="G1635" s="103"/>
      <c r="H1635" s="102"/>
      <c r="I1635" s="102"/>
      <c r="J1635" s="102"/>
      <c r="K1635" s="102"/>
      <c r="L1635" s="102" t="e">
        <f>IF(J1635="WAT",IF(I1635="PS","Pumped Storage","Hydro"),VLOOKUP(J1635,Instructions!$E$3:$F$42,2,FALSE))</f>
        <v>#N/A</v>
      </c>
      <c r="M1635" s="104"/>
      <c r="N1635" s="104"/>
      <c r="O1635" s="105"/>
      <c r="P1635" s="45"/>
      <c r="Q1635" s="45"/>
      <c r="R1635" s="45">
        <f t="shared" si="550"/>
        <v>0</v>
      </c>
      <c r="S1635" s="45">
        <f t="shared" si="570"/>
        <v>0</v>
      </c>
      <c r="T1635" s="45">
        <f t="shared" si="570"/>
        <v>0</v>
      </c>
      <c r="U1635" s="45">
        <f t="shared" si="551"/>
        <v>0</v>
      </c>
      <c r="V1635" s="45">
        <f t="shared" si="552"/>
        <v>0</v>
      </c>
      <c r="W1635" s="45">
        <f t="shared" si="553"/>
        <v>0</v>
      </c>
      <c r="X1635" s="45">
        <f t="shared" si="554"/>
        <v>0</v>
      </c>
      <c r="Y1635" s="45">
        <f t="shared" si="555"/>
        <v>0</v>
      </c>
      <c r="Z1635" s="45">
        <f t="shared" si="556"/>
        <v>0</v>
      </c>
      <c r="AA1635" s="45">
        <f t="shared" si="557"/>
        <v>0</v>
      </c>
      <c r="AB1635" s="45">
        <f t="shared" si="558"/>
        <v>0</v>
      </c>
      <c r="AC1635" s="45">
        <f t="shared" si="559"/>
        <v>0</v>
      </c>
      <c r="AD1635" s="45">
        <f t="shared" si="560"/>
        <v>0</v>
      </c>
      <c r="AE1635" s="45">
        <f t="shared" si="561"/>
        <v>0</v>
      </c>
      <c r="AF1635" s="45">
        <f t="shared" si="562"/>
        <v>0</v>
      </c>
      <c r="AG1635" s="45">
        <f t="shared" si="563"/>
        <v>0</v>
      </c>
      <c r="AH1635" s="45">
        <f t="shared" si="564"/>
        <v>0</v>
      </c>
      <c r="AI1635" s="45">
        <f t="shared" si="565"/>
        <v>0</v>
      </c>
      <c r="AJ1635" s="45">
        <f t="shared" si="566"/>
        <v>0</v>
      </c>
      <c r="AK1635" s="45">
        <f t="shared" si="567"/>
        <v>0</v>
      </c>
      <c r="AL1635" s="45">
        <f t="shared" si="568"/>
        <v>0</v>
      </c>
      <c r="AM1635" s="45">
        <f t="shared" si="569"/>
        <v>0</v>
      </c>
      <c r="AN1635" s="45"/>
      <c r="AO1635" s="45"/>
      <c r="AP1635" s="45"/>
      <c r="AQ1635" s="45"/>
      <c r="AR1635" s="45"/>
      <c r="AS1635" s="45"/>
      <c r="AT1635" s="45"/>
      <c r="AU1635" s="45"/>
      <c r="AV1635" s="45"/>
      <c r="AW1635" s="45"/>
      <c r="AX1635" s="45"/>
      <c r="AY1635" s="45"/>
      <c r="AZ1635" s="45"/>
      <c r="BA1635" s="45"/>
      <c r="BB1635" s="45"/>
      <c r="BC1635" s="45"/>
      <c r="BD1635" s="45"/>
      <c r="BE1635" s="45"/>
      <c r="BF1635" s="45"/>
      <c r="BG1635" s="45"/>
      <c r="BH1635" s="45"/>
      <c r="BI1635" s="45"/>
      <c r="BJ1635" s="45"/>
      <c r="BK1635" s="45"/>
    </row>
    <row r="1636" spans="1:63">
      <c r="A1636" s="43"/>
      <c r="B1636" s="43"/>
      <c r="C1636" s="101"/>
      <c r="D1636" s="101"/>
      <c r="E1636" s="101"/>
      <c r="F1636" s="102"/>
      <c r="G1636" s="103"/>
      <c r="H1636" s="102"/>
      <c r="I1636" s="102"/>
      <c r="J1636" s="102"/>
      <c r="K1636" s="102"/>
      <c r="L1636" s="102" t="e">
        <f>IF(J1636="WAT",IF(I1636="PS","Pumped Storage","Hydro"),VLOOKUP(J1636,Instructions!$E$3:$F$42,2,FALSE))</f>
        <v>#N/A</v>
      </c>
      <c r="M1636" s="104"/>
      <c r="N1636" s="104"/>
      <c r="O1636" s="105"/>
      <c r="P1636" s="45"/>
      <c r="Q1636" s="45"/>
      <c r="R1636" s="45">
        <f t="shared" si="550"/>
        <v>0</v>
      </c>
      <c r="S1636" s="45">
        <f t="shared" si="570"/>
        <v>0</v>
      </c>
      <c r="T1636" s="45">
        <f t="shared" si="570"/>
        <v>0</v>
      </c>
      <c r="U1636" s="45">
        <f t="shared" si="551"/>
        <v>0</v>
      </c>
      <c r="V1636" s="45">
        <f t="shared" si="552"/>
        <v>0</v>
      </c>
      <c r="W1636" s="45">
        <f t="shared" si="553"/>
        <v>0</v>
      </c>
      <c r="X1636" s="45">
        <f t="shared" si="554"/>
        <v>0</v>
      </c>
      <c r="Y1636" s="45">
        <f t="shared" si="555"/>
        <v>0</v>
      </c>
      <c r="Z1636" s="45">
        <f t="shared" si="556"/>
        <v>0</v>
      </c>
      <c r="AA1636" s="45">
        <f t="shared" si="557"/>
        <v>0</v>
      </c>
      <c r="AB1636" s="45">
        <f t="shared" si="558"/>
        <v>0</v>
      </c>
      <c r="AC1636" s="45">
        <f t="shared" si="559"/>
        <v>0</v>
      </c>
      <c r="AD1636" s="45">
        <f t="shared" si="560"/>
        <v>0</v>
      </c>
      <c r="AE1636" s="45">
        <f t="shared" si="561"/>
        <v>0</v>
      </c>
      <c r="AF1636" s="45">
        <f t="shared" si="562"/>
        <v>0</v>
      </c>
      <c r="AG1636" s="45">
        <f t="shared" si="563"/>
        <v>0</v>
      </c>
      <c r="AH1636" s="45">
        <f t="shared" si="564"/>
        <v>0</v>
      </c>
      <c r="AI1636" s="45">
        <f t="shared" si="565"/>
        <v>0</v>
      </c>
      <c r="AJ1636" s="45">
        <f t="shared" si="566"/>
        <v>0</v>
      </c>
      <c r="AK1636" s="45">
        <f t="shared" si="567"/>
        <v>0</v>
      </c>
      <c r="AL1636" s="45">
        <f t="shared" si="568"/>
        <v>0</v>
      </c>
      <c r="AM1636" s="45">
        <f t="shared" si="569"/>
        <v>0</v>
      </c>
      <c r="AN1636" s="45"/>
      <c r="AO1636" s="45"/>
      <c r="AP1636" s="45"/>
      <c r="AQ1636" s="45"/>
      <c r="AR1636" s="45"/>
      <c r="AS1636" s="45"/>
      <c r="AT1636" s="45"/>
      <c r="AU1636" s="45"/>
      <c r="AV1636" s="45"/>
      <c r="AW1636" s="45"/>
      <c r="AX1636" s="45"/>
      <c r="AY1636" s="45"/>
      <c r="AZ1636" s="45"/>
      <c r="BA1636" s="45"/>
      <c r="BB1636" s="45"/>
      <c r="BC1636" s="45"/>
      <c r="BD1636" s="45"/>
      <c r="BE1636" s="45"/>
      <c r="BF1636" s="45"/>
      <c r="BG1636" s="45"/>
      <c r="BH1636" s="45"/>
      <c r="BI1636" s="45"/>
      <c r="BJ1636" s="45"/>
      <c r="BK1636" s="45"/>
    </row>
    <row r="1637" spans="1:63">
      <c r="A1637" s="43"/>
      <c r="B1637" s="43"/>
      <c r="C1637" s="101"/>
      <c r="D1637" s="101"/>
      <c r="E1637" s="101"/>
      <c r="F1637" s="102"/>
      <c r="G1637" s="103"/>
      <c r="H1637" s="102"/>
      <c r="I1637" s="102"/>
      <c r="J1637" s="102"/>
      <c r="K1637" s="102"/>
      <c r="L1637" s="102" t="e">
        <f>IF(J1637="WAT",IF(I1637="PS","Pumped Storage","Hydro"),VLOOKUP(J1637,Instructions!$E$3:$F$42,2,FALSE))</f>
        <v>#N/A</v>
      </c>
      <c r="M1637" s="104"/>
      <c r="N1637" s="104"/>
      <c r="O1637" s="105"/>
      <c r="P1637" s="45"/>
      <c r="Q1637" s="45"/>
      <c r="R1637" s="45">
        <f t="shared" si="550"/>
        <v>0</v>
      </c>
      <c r="S1637" s="45">
        <f t="shared" si="570"/>
        <v>0</v>
      </c>
      <c r="T1637" s="45">
        <f t="shared" si="570"/>
        <v>0</v>
      </c>
      <c r="U1637" s="45">
        <f t="shared" si="551"/>
        <v>0</v>
      </c>
      <c r="V1637" s="45">
        <f t="shared" si="552"/>
        <v>0</v>
      </c>
      <c r="W1637" s="45">
        <f t="shared" si="553"/>
        <v>0</v>
      </c>
      <c r="X1637" s="45">
        <f t="shared" si="554"/>
        <v>0</v>
      </c>
      <c r="Y1637" s="45">
        <f t="shared" si="555"/>
        <v>0</v>
      </c>
      <c r="Z1637" s="45">
        <f t="shared" si="556"/>
        <v>0</v>
      </c>
      <c r="AA1637" s="45">
        <f t="shared" si="557"/>
        <v>0</v>
      </c>
      <c r="AB1637" s="45">
        <f t="shared" si="558"/>
        <v>0</v>
      </c>
      <c r="AC1637" s="45">
        <f t="shared" si="559"/>
        <v>0</v>
      </c>
      <c r="AD1637" s="45">
        <f t="shared" si="560"/>
        <v>0</v>
      </c>
      <c r="AE1637" s="45">
        <f t="shared" si="561"/>
        <v>0</v>
      </c>
      <c r="AF1637" s="45">
        <f t="shared" si="562"/>
        <v>0</v>
      </c>
      <c r="AG1637" s="45">
        <f t="shared" si="563"/>
        <v>0</v>
      </c>
      <c r="AH1637" s="45">
        <f t="shared" si="564"/>
        <v>0</v>
      </c>
      <c r="AI1637" s="45">
        <f t="shared" si="565"/>
        <v>0</v>
      </c>
      <c r="AJ1637" s="45">
        <f t="shared" si="566"/>
        <v>0</v>
      </c>
      <c r="AK1637" s="45">
        <f t="shared" si="567"/>
        <v>0</v>
      </c>
      <c r="AL1637" s="45">
        <f t="shared" si="568"/>
        <v>0</v>
      </c>
      <c r="AM1637" s="45">
        <f t="shared" si="569"/>
        <v>0</v>
      </c>
      <c r="AN1637" s="45"/>
      <c r="AO1637" s="45"/>
      <c r="AP1637" s="45"/>
      <c r="AQ1637" s="45"/>
      <c r="AR1637" s="45"/>
      <c r="AS1637" s="45"/>
      <c r="AT1637" s="45"/>
      <c r="AU1637" s="45"/>
      <c r="AV1637" s="45"/>
      <c r="AW1637" s="45"/>
      <c r="AX1637" s="45"/>
      <c r="AY1637" s="45"/>
      <c r="AZ1637" s="45"/>
      <c r="BA1637" s="45"/>
      <c r="BB1637" s="45"/>
      <c r="BC1637" s="45"/>
      <c r="BD1637" s="45"/>
      <c r="BE1637" s="45"/>
      <c r="BF1637" s="45"/>
      <c r="BG1637" s="45"/>
      <c r="BH1637" s="45"/>
      <c r="BI1637" s="45"/>
      <c r="BJ1637" s="45"/>
      <c r="BK1637" s="45"/>
    </row>
    <row r="1638" spans="1:63">
      <c r="A1638" s="43"/>
      <c r="B1638" s="43"/>
      <c r="C1638" s="101"/>
      <c r="D1638" s="101"/>
      <c r="E1638" s="101"/>
      <c r="F1638" s="102"/>
      <c r="G1638" s="103"/>
      <c r="H1638" s="102"/>
      <c r="I1638" s="102"/>
      <c r="J1638" s="102"/>
      <c r="K1638" s="102"/>
      <c r="L1638" s="102" t="e">
        <f>IF(J1638="WAT",IF(I1638="PS","Pumped Storage","Hydro"),VLOOKUP(J1638,Instructions!$E$3:$F$42,2,FALSE))</f>
        <v>#N/A</v>
      </c>
      <c r="M1638" s="104"/>
      <c r="N1638" s="104"/>
      <c r="O1638" s="105"/>
      <c r="P1638" s="45"/>
      <c r="Q1638" s="45"/>
      <c r="R1638" s="45">
        <f t="shared" si="550"/>
        <v>0</v>
      </c>
      <c r="S1638" s="45">
        <f t="shared" si="570"/>
        <v>0</v>
      </c>
      <c r="T1638" s="45">
        <f t="shared" si="570"/>
        <v>0</v>
      </c>
      <c r="U1638" s="45">
        <f t="shared" si="551"/>
        <v>0</v>
      </c>
      <c r="V1638" s="45">
        <f t="shared" si="552"/>
        <v>0</v>
      </c>
      <c r="W1638" s="45">
        <f t="shared" si="553"/>
        <v>0</v>
      </c>
      <c r="X1638" s="45">
        <f t="shared" si="554"/>
        <v>0</v>
      </c>
      <c r="Y1638" s="45">
        <f t="shared" si="555"/>
        <v>0</v>
      </c>
      <c r="Z1638" s="45">
        <f t="shared" si="556"/>
        <v>0</v>
      </c>
      <c r="AA1638" s="45">
        <f t="shared" si="557"/>
        <v>0</v>
      </c>
      <c r="AB1638" s="45">
        <f t="shared" si="558"/>
        <v>0</v>
      </c>
      <c r="AC1638" s="45">
        <f t="shared" si="559"/>
        <v>0</v>
      </c>
      <c r="AD1638" s="45">
        <f t="shared" si="560"/>
        <v>0</v>
      </c>
      <c r="AE1638" s="45">
        <f t="shared" si="561"/>
        <v>0</v>
      </c>
      <c r="AF1638" s="45">
        <f t="shared" si="562"/>
        <v>0</v>
      </c>
      <c r="AG1638" s="45">
        <f t="shared" si="563"/>
        <v>0</v>
      </c>
      <c r="AH1638" s="45">
        <f t="shared" si="564"/>
        <v>0</v>
      </c>
      <c r="AI1638" s="45">
        <f t="shared" si="565"/>
        <v>0</v>
      </c>
      <c r="AJ1638" s="45">
        <f t="shared" si="566"/>
        <v>0</v>
      </c>
      <c r="AK1638" s="45">
        <f t="shared" si="567"/>
        <v>0</v>
      </c>
      <c r="AL1638" s="45">
        <f t="shared" si="568"/>
        <v>0</v>
      </c>
      <c r="AM1638" s="45">
        <f t="shared" si="569"/>
        <v>0</v>
      </c>
      <c r="AN1638" s="45"/>
      <c r="AO1638" s="45"/>
      <c r="AP1638" s="45"/>
      <c r="AQ1638" s="45"/>
      <c r="AR1638" s="45"/>
      <c r="AS1638" s="45"/>
      <c r="AT1638" s="45"/>
      <c r="AU1638" s="45"/>
      <c r="AV1638" s="45"/>
      <c r="AW1638" s="45"/>
      <c r="AX1638" s="45"/>
      <c r="AY1638" s="45"/>
      <c r="AZ1638" s="45"/>
      <c r="BA1638" s="45"/>
      <c r="BB1638" s="45"/>
      <c r="BC1638" s="45"/>
      <c r="BD1638" s="45"/>
      <c r="BE1638" s="45"/>
      <c r="BF1638" s="45"/>
      <c r="BG1638" s="45"/>
      <c r="BH1638" s="45"/>
      <c r="BI1638" s="45"/>
      <c r="BJ1638" s="45"/>
      <c r="BK1638" s="45"/>
    </row>
    <row r="1639" spans="1:63">
      <c r="A1639" s="43"/>
      <c r="B1639" s="43"/>
      <c r="C1639" s="101"/>
      <c r="D1639" s="101"/>
      <c r="E1639" s="101"/>
      <c r="F1639" s="102"/>
      <c r="G1639" s="103"/>
      <c r="H1639" s="102"/>
      <c r="I1639" s="102"/>
      <c r="J1639" s="102"/>
      <c r="K1639" s="102"/>
      <c r="L1639" s="102" t="e">
        <f>IF(J1639="WAT",IF(I1639="PS","Pumped Storage","Hydro"),VLOOKUP(J1639,Instructions!$E$3:$F$42,2,FALSE))</f>
        <v>#N/A</v>
      </c>
      <c r="M1639" s="104"/>
      <c r="N1639" s="104"/>
      <c r="O1639" s="105"/>
      <c r="P1639" s="45"/>
      <c r="Q1639" s="45"/>
      <c r="R1639" s="45">
        <f t="shared" si="550"/>
        <v>0</v>
      </c>
      <c r="S1639" s="45">
        <f t="shared" si="570"/>
        <v>0</v>
      </c>
      <c r="T1639" s="45">
        <f t="shared" si="570"/>
        <v>0</v>
      </c>
      <c r="U1639" s="45">
        <f t="shared" si="551"/>
        <v>0</v>
      </c>
      <c r="V1639" s="45">
        <f t="shared" si="552"/>
        <v>0</v>
      </c>
      <c r="W1639" s="45">
        <f t="shared" si="553"/>
        <v>0</v>
      </c>
      <c r="X1639" s="45">
        <f t="shared" si="554"/>
        <v>0</v>
      </c>
      <c r="Y1639" s="45">
        <f t="shared" si="555"/>
        <v>0</v>
      </c>
      <c r="Z1639" s="45">
        <f t="shared" si="556"/>
        <v>0</v>
      </c>
      <c r="AA1639" s="45">
        <f t="shared" si="557"/>
        <v>0</v>
      </c>
      <c r="AB1639" s="45">
        <f t="shared" si="558"/>
        <v>0</v>
      </c>
      <c r="AC1639" s="45">
        <f t="shared" si="559"/>
        <v>0</v>
      </c>
      <c r="AD1639" s="45">
        <f t="shared" si="560"/>
        <v>0</v>
      </c>
      <c r="AE1639" s="45">
        <f t="shared" si="561"/>
        <v>0</v>
      </c>
      <c r="AF1639" s="45">
        <f t="shared" si="562"/>
        <v>0</v>
      </c>
      <c r="AG1639" s="45">
        <f t="shared" si="563"/>
        <v>0</v>
      </c>
      <c r="AH1639" s="45">
        <f t="shared" si="564"/>
        <v>0</v>
      </c>
      <c r="AI1639" s="45">
        <f t="shared" si="565"/>
        <v>0</v>
      </c>
      <c r="AJ1639" s="45">
        <f t="shared" si="566"/>
        <v>0</v>
      </c>
      <c r="AK1639" s="45">
        <f t="shared" si="567"/>
        <v>0</v>
      </c>
      <c r="AL1639" s="45">
        <f t="shared" si="568"/>
        <v>0</v>
      </c>
      <c r="AM1639" s="45">
        <f t="shared" si="569"/>
        <v>0</v>
      </c>
      <c r="AN1639" s="45"/>
      <c r="AO1639" s="45"/>
      <c r="AP1639" s="45"/>
      <c r="AQ1639" s="45"/>
      <c r="AR1639" s="45"/>
      <c r="AS1639" s="45"/>
      <c r="AT1639" s="45"/>
      <c r="AU1639" s="45"/>
      <c r="AV1639" s="45"/>
      <c r="AW1639" s="45"/>
      <c r="AX1639" s="45"/>
      <c r="AY1639" s="45"/>
      <c r="AZ1639" s="45"/>
      <c r="BA1639" s="45"/>
      <c r="BB1639" s="45"/>
      <c r="BC1639" s="45"/>
      <c r="BD1639" s="45"/>
      <c r="BE1639" s="45"/>
      <c r="BF1639" s="45"/>
      <c r="BG1639" s="45"/>
      <c r="BH1639" s="45"/>
      <c r="BI1639" s="45"/>
      <c r="BJ1639" s="45"/>
      <c r="BK1639" s="45"/>
    </row>
    <row r="1640" spans="1:63">
      <c r="A1640" s="43"/>
      <c r="B1640" s="43"/>
      <c r="C1640" s="101"/>
      <c r="D1640" s="101"/>
      <c r="E1640" s="101"/>
      <c r="F1640" s="102"/>
      <c r="G1640" s="103"/>
      <c r="H1640" s="102"/>
      <c r="I1640" s="102"/>
      <c r="J1640" s="102"/>
      <c r="K1640" s="102"/>
      <c r="L1640" s="102" t="e">
        <f>IF(J1640="WAT",IF(I1640="PS","Pumped Storage","Hydro"),VLOOKUP(J1640,Instructions!$E$3:$F$42,2,FALSE))</f>
        <v>#N/A</v>
      </c>
      <c r="M1640" s="104"/>
      <c r="N1640" s="104"/>
      <c r="O1640" s="105"/>
      <c r="P1640" s="45"/>
      <c r="Q1640" s="45"/>
      <c r="R1640" s="45">
        <f t="shared" si="550"/>
        <v>0</v>
      </c>
      <c r="S1640" s="45">
        <f t="shared" si="570"/>
        <v>0</v>
      </c>
      <c r="T1640" s="45">
        <f t="shared" si="570"/>
        <v>0</v>
      </c>
      <c r="U1640" s="45">
        <f t="shared" si="551"/>
        <v>0</v>
      </c>
      <c r="V1640" s="45">
        <f t="shared" si="552"/>
        <v>0</v>
      </c>
      <c r="W1640" s="45">
        <f t="shared" si="553"/>
        <v>0</v>
      </c>
      <c r="X1640" s="45">
        <f t="shared" si="554"/>
        <v>0</v>
      </c>
      <c r="Y1640" s="45">
        <f t="shared" si="555"/>
        <v>0</v>
      </c>
      <c r="Z1640" s="45">
        <f t="shared" si="556"/>
        <v>0</v>
      </c>
      <c r="AA1640" s="45">
        <f t="shared" si="557"/>
        <v>0</v>
      </c>
      <c r="AB1640" s="45">
        <f t="shared" si="558"/>
        <v>0</v>
      </c>
      <c r="AC1640" s="45">
        <f t="shared" si="559"/>
        <v>0</v>
      </c>
      <c r="AD1640" s="45">
        <f t="shared" si="560"/>
        <v>0</v>
      </c>
      <c r="AE1640" s="45">
        <f t="shared" si="561"/>
        <v>0</v>
      </c>
      <c r="AF1640" s="45">
        <f t="shared" si="562"/>
        <v>0</v>
      </c>
      <c r="AG1640" s="45">
        <f t="shared" si="563"/>
        <v>0</v>
      </c>
      <c r="AH1640" s="45">
        <f t="shared" si="564"/>
        <v>0</v>
      </c>
      <c r="AI1640" s="45">
        <f t="shared" si="565"/>
        <v>0</v>
      </c>
      <c r="AJ1640" s="45">
        <f t="shared" si="566"/>
        <v>0</v>
      </c>
      <c r="AK1640" s="45">
        <f t="shared" si="567"/>
        <v>0</v>
      </c>
      <c r="AL1640" s="45">
        <f t="shared" si="568"/>
        <v>0</v>
      </c>
      <c r="AM1640" s="45">
        <f t="shared" si="569"/>
        <v>0</v>
      </c>
      <c r="AN1640" s="45"/>
      <c r="AO1640" s="45"/>
      <c r="AP1640" s="45"/>
      <c r="AQ1640" s="45"/>
      <c r="AR1640" s="45"/>
      <c r="AS1640" s="45"/>
      <c r="AT1640" s="45"/>
      <c r="AU1640" s="45"/>
      <c r="AV1640" s="45"/>
      <c r="AW1640" s="45"/>
      <c r="AX1640" s="45"/>
      <c r="AY1640" s="45"/>
      <c r="AZ1640" s="45"/>
      <c r="BA1640" s="45"/>
      <c r="BB1640" s="45"/>
      <c r="BC1640" s="45"/>
      <c r="BD1640" s="45"/>
      <c r="BE1640" s="45"/>
      <c r="BF1640" s="45"/>
      <c r="BG1640" s="45"/>
      <c r="BH1640" s="45"/>
      <c r="BI1640" s="45"/>
      <c r="BJ1640" s="45"/>
      <c r="BK1640" s="45"/>
    </row>
    <row r="1641" spans="1:63">
      <c r="A1641" s="43"/>
      <c r="B1641" s="43"/>
      <c r="C1641" s="101"/>
      <c r="D1641" s="101"/>
      <c r="E1641" s="101"/>
      <c r="F1641" s="102"/>
      <c r="G1641" s="103"/>
      <c r="H1641" s="102"/>
      <c r="I1641" s="102"/>
      <c r="J1641" s="102"/>
      <c r="K1641" s="102"/>
      <c r="L1641" s="102" t="e">
        <f>IF(J1641="WAT",IF(I1641="PS","Pumped Storage","Hydro"),VLOOKUP(J1641,Instructions!$E$3:$F$42,2,FALSE))</f>
        <v>#N/A</v>
      </c>
      <c r="M1641" s="104"/>
      <c r="N1641" s="104"/>
      <c r="O1641" s="105"/>
      <c r="P1641" s="45"/>
      <c r="Q1641" s="45"/>
      <c r="R1641" s="45">
        <f t="shared" si="550"/>
        <v>0</v>
      </c>
      <c r="S1641" s="45">
        <f t="shared" si="570"/>
        <v>0</v>
      </c>
      <c r="T1641" s="45">
        <f t="shared" si="570"/>
        <v>0</v>
      </c>
      <c r="U1641" s="45">
        <f t="shared" si="551"/>
        <v>0</v>
      </c>
      <c r="V1641" s="45">
        <f t="shared" si="552"/>
        <v>0</v>
      </c>
      <c r="W1641" s="45">
        <f t="shared" si="553"/>
        <v>0</v>
      </c>
      <c r="X1641" s="45">
        <f t="shared" si="554"/>
        <v>0</v>
      </c>
      <c r="Y1641" s="45">
        <f t="shared" si="555"/>
        <v>0</v>
      </c>
      <c r="Z1641" s="45">
        <f t="shared" si="556"/>
        <v>0</v>
      </c>
      <c r="AA1641" s="45">
        <f t="shared" si="557"/>
        <v>0</v>
      </c>
      <c r="AB1641" s="45">
        <f t="shared" si="558"/>
        <v>0</v>
      </c>
      <c r="AC1641" s="45">
        <f t="shared" si="559"/>
        <v>0</v>
      </c>
      <c r="AD1641" s="45">
        <f t="shared" si="560"/>
        <v>0</v>
      </c>
      <c r="AE1641" s="45">
        <f t="shared" si="561"/>
        <v>0</v>
      </c>
      <c r="AF1641" s="45">
        <f t="shared" si="562"/>
        <v>0</v>
      </c>
      <c r="AG1641" s="45">
        <f t="shared" si="563"/>
        <v>0</v>
      </c>
      <c r="AH1641" s="45">
        <f t="shared" si="564"/>
        <v>0</v>
      </c>
      <c r="AI1641" s="45">
        <f t="shared" si="565"/>
        <v>0</v>
      </c>
      <c r="AJ1641" s="45">
        <f t="shared" si="566"/>
        <v>0</v>
      </c>
      <c r="AK1641" s="45">
        <f t="shared" si="567"/>
        <v>0</v>
      </c>
      <c r="AL1641" s="45">
        <f t="shared" si="568"/>
        <v>0</v>
      </c>
      <c r="AM1641" s="45">
        <f t="shared" si="569"/>
        <v>0</v>
      </c>
      <c r="AN1641" s="45"/>
      <c r="AO1641" s="45"/>
      <c r="AP1641" s="45"/>
      <c r="AQ1641" s="45"/>
      <c r="AR1641" s="45"/>
      <c r="AS1641" s="45"/>
      <c r="AT1641" s="45"/>
      <c r="AU1641" s="45"/>
      <c r="AV1641" s="45"/>
      <c r="AW1641" s="45"/>
      <c r="AX1641" s="45"/>
      <c r="AY1641" s="45"/>
      <c r="AZ1641" s="45"/>
      <c r="BA1641" s="45"/>
      <c r="BB1641" s="45"/>
      <c r="BC1641" s="45"/>
      <c r="BD1641" s="45"/>
      <c r="BE1641" s="45"/>
      <c r="BF1641" s="45"/>
      <c r="BG1641" s="45"/>
      <c r="BH1641" s="45"/>
      <c r="BI1641" s="45"/>
      <c r="BJ1641" s="45"/>
      <c r="BK1641" s="45"/>
    </row>
    <row r="1642" spans="1:63">
      <c r="A1642" s="43"/>
      <c r="B1642" s="43"/>
      <c r="C1642" s="101"/>
      <c r="D1642" s="101"/>
      <c r="E1642" s="101"/>
      <c r="F1642" s="102"/>
      <c r="G1642" s="103"/>
      <c r="H1642" s="102"/>
      <c r="I1642" s="102"/>
      <c r="J1642" s="102"/>
      <c r="K1642" s="102"/>
      <c r="L1642" s="102" t="e">
        <f>IF(J1642="WAT",IF(I1642="PS","Pumped Storage","Hydro"),VLOOKUP(J1642,Instructions!$E$3:$F$42,2,FALSE))</f>
        <v>#N/A</v>
      </c>
      <c r="M1642" s="104"/>
      <c r="N1642" s="104"/>
      <c r="O1642" s="105"/>
      <c r="P1642" s="45"/>
      <c r="Q1642" s="45"/>
      <c r="R1642" s="45">
        <f t="shared" si="550"/>
        <v>0</v>
      </c>
      <c r="S1642" s="45">
        <f t="shared" si="570"/>
        <v>0</v>
      </c>
      <c r="T1642" s="45">
        <f t="shared" si="570"/>
        <v>0</v>
      </c>
      <c r="U1642" s="45">
        <f t="shared" si="551"/>
        <v>0</v>
      </c>
      <c r="V1642" s="45">
        <f t="shared" si="552"/>
        <v>0</v>
      </c>
      <c r="W1642" s="45">
        <f t="shared" si="553"/>
        <v>0</v>
      </c>
      <c r="X1642" s="45">
        <f t="shared" si="554"/>
        <v>0</v>
      </c>
      <c r="Y1642" s="45">
        <f t="shared" si="555"/>
        <v>0</v>
      </c>
      <c r="Z1642" s="45">
        <f t="shared" si="556"/>
        <v>0</v>
      </c>
      <c r="AA1642" s="45">
        <f t="shared" si="557"/>
        <v>0</v>
      </c>
      <c r="AB1642" s="45">
        <f t="shared" si="558"/>
        <v>0</v>
      </c>
      <c r="AC1642" s="45">
        <f t="shared" si="559"/>
        <v>0</v>
      </c>
      <c r="AD1642" s="45">
        <f t="shared" si="560"/>
        <v>0</v>
      </c>
      <c r="AE1642" s="45">
        <f t="shared" si="561"/>
        <v>0</v>
      </c>
      <c r="AF1642" s="45">
        <f t="shared" si="562"/>
        <v>0</v>
      </c>
      <c r="AG1642" s="45">
        <f t="shared" si="563"/>
        <v>0</v>
      </c>
      <c r="AH1642" s="45">
        <f t="shared" si="564"/>
        <v>0</v>
      </c>
      <c r="AI1642" s="45">
        <f t="shared" si="565"/>
        <v>0</v>
      </c>
      <c r="AJ1642" s="45">
        <f t="shared" si="566"/>
        <v>0</v>
      </c>
      <c r="AK1642" s="45">
        <f t="shared" si="567"/>
        <v>0</v>
      </c>
      <c r="AL1642" s="45">
        <f t="shared" si="568"/>
        <v>0</v>
      </c>
      <c r="AM1642" s="45">
        <f t="shared" si="569"/>
        <v>0</v>
      </c>
      <c r="AN1642" s="45"/>
      <c r="AO1642" s="45"/>
      <c r="AP1642" s="45"/>
      <c r="AQ1642" s="45"/>
      <c r="AR1642" s="45"/>
      <c r="AS1642" s="45"/>
      <c r="AT1642" s="45"/>
      <c r="AU1642" s="45"/>
      <c r="AV1642" s="45"/>
      <c r="AW1642" s="45"/>
      <c r="AX1642" s="45"/>
      <c r="AY1642" s="45"/>
      <c r="AZ1642" s="45"/>
      <c r="BA1642" s="45"/>
      <c r="BB1642" s="45"/>
      <c r="BC1642" s="45"/>
      <c r="BD1642" s="45"/>
      <c r="BE1642" s="45"/>
      <c r="BF1642" s="45"/>
      <c r="BG1642" s="45"/>
      <c r="BH1642" s="45"/>
      <c r="BI1642" s="45"/>
      <c r="BJ1642" s="45"/>
      <c r="BK1642" s="45"/>
    </row>
    <row r="1643" spans="1:63">
      <c r="A1643" s="43"/>
      <c r="B1643" s="43"/>
      <c r="C1643" s="101"/>
      <c r="D1643" s="101"/>
      <c r="E1643" s="101"/>
      <c r="F1643" s="102"/>
      <c r="G1643" s="103"/>
      <c r="H1643" s="102"/>
      <c r="I1643" s="102"/>
      <c r="J1643" s="102"/>
      <c r="K1643" s="102"/>
      <c r="L1643" s="102" t="e">
        <f>IF(J1643="WAT",IF(I1643="PS","Pumped Storage","Hydro"),VLOOKUP(J1643,Instructions!$E$3:$F$42,2,FALSE))</f>
        <v>#N/A</v>
      </c>
      <c r="M1643" s="104"/>
      <c r="N1643" s="104"/>
      <c r="O1643" s="105"/>
      <c r="P1643" s="45"/>
      <c r="Q1643" s="45"/>
      <c r="R1643" s="45">
        <f t="shared" si="550"/>
        <v>0</v>
      </c>
      <c r="S1643" s="45">
        <f t="shared" ref="S1643:T1662" si="571">R1643</f>
        <v>0</v>
      </c>
      <c r="T1643" s="45">
        <f t="shared" si="571"/>
        <v>0</v>
      </c>
      <c r="U1643" s="45">
        <f t="shared" si="551"/>
        <v>0</v>
      </c>
      <c r="V1643" s="45">
        <f t="shared" si="552"/>
        <v>0</v>
      </c>
      <c r="W1643" s="45">
        <f t="shared" si="553"/>
        <v>0</v>
      </c>
      <c r="X1643" s="45">
        <f t="shared" si="554"/>
        <v>0</v>
      </c>
      <c r="Y1643" s="45">
        <f t="shared" si="555"/>
        <v>0</v>
      </c>
      <c r="Z1643" s="45">
        <f t="shared" si="556"/>
        <v>0</v>
      </c>
      <c r="AA1643" s="45">
        <f t="shared" si="557"/>
        <v>0</v>
      </c>
      <c r="AB1643" s="45">
        <f t="shared" si="558"/>
        <v>0</v>
      </c>
      <c r="AC1643" s="45">
        <f t="shared" si="559"/>
        <v>0</v>
      </c>
      <c r="AD1643" s="45">
        <f t="shared" si="560"/>
        <v>0</v>
      </c>
      <c r="AE1643" s="45">
        <f t="shared" si="561"/>
        <v>0</v>
      </c>
      <c r="AF1643" s="45">
        <f t="shared" si="562"/>
        <v>0</v>
      </c>
      <c r="AG1643" s="45">
        <f t="shared" si="563"/>
        <v>0</v>
      </c>
      <c r="AH1643" s="45">
        <f t="shared" si="564"/>
        <v>0</v>
      </c>
      <c r="AI1643" s="45">
        <f t="shared" si="565"/>
        <v>0</v>
      </c>
      <c r="AJ1643" s="45">
        <f t="shared" si="566"/>
        <v>0</v>
      </c>
      <c r="AK1643" s="45">
        <f t="shared" si="567"/>
        <v>0</v>
      </c>
      <c r="AL1643" s="45">
        <f t="shared" si="568"/>
        <v>0</v>
      </c>
      <c r="AM1643" s="45">
        <f t="shared" si="569"/>
        <v>0</v>
      </c>
      <c r="AN1643" s="45"/>
      <c r="AO1643" s="45"/>
      <c r="AP1643" s="45"/>
      <c r="AQ1643" s="45"/>
      <c r="AR1643" s="45"/>
      <c r="AS1643" s="45"/>
      <c r="AT1643" s="45"/>
      <c r="AU1643" s="45"/>
      <c r="AV1643" s="45"/>
      <c r="AW1643" s="45"/>
      <c r="AX1643" s="45"/>
      <c r="AY1643" s="45"/>
      <c r="AZ1643" s="45"/>
      <c r="BA1643" s="45"/>
      <c r="BB1643" s="45"/>
      <c r="BC1643" s="45"/>
      <c r="BD1643" s="45"/>
      <c r="BE1643" s="45"/>
      <c r="BF1643" s="45"/>
      <c r="BG1643" s="45"/>
      <c r="BH1643" s="45"/>
      <c r="BI1643" s="45"/>
      <c r="BJ1643" s="45"/>
      <c r="BK1643" s="45"/>
    </row>
    <row r="1644" spans="1:63">
      <c r="A1644" s="43"/>
      <c r="B1644" s="43"/>
      <c r="C1644" s="101"/>
      <c r="D1644" s="101"/>
      <c r="E1644" s="101"/>
      <c r="F1644" s="102"/>
      <c r="G1644" s="103"/>
      <c r="H1644" s="102"/>
      <c r="I1644" s="102"/>
      <c r="J1644" s="102"/>
      <c r="K1644" s="102"/>
      <c r="L1644" s="102" t="e">
        <f>IF(J1644="WAT",IF(I1644="PS","Pumped Storage","Hydro"),VLOOKUP(J1644,Instructions!$E$3:$F$42,2,FALSE))</f>
        <v>#N/A</v>
      </c>
      <c r="M1644" s="104"/>
      <c r="N1644" s="104"/>
      <c r="O1644" s="105"/>
      <c r="P1644" s="45"/>
      <c r="Q1644" s="45"/>
      <c r="R1644" s="45">
        <f t="shared" si="550"/>
        <v>0</v>
      </c>
      <c r="S1644" s="45">
        <f t="shared" si="571"/>
        <v>0</v>
      </c>
      <c r="T1644" s="45">
        <f t="shared" si="571"/>
        <v>0</v>
      </c>
      <c r="U1644" s="45">
        <f t="shared" si="551"/>
        <v>0</v>
      </c>
      <c r="V1644" s="45">
        <f t="shared" si="552"/>
        <v>0</v>
      </c>
      <c r="W1644" s="45">
        <f t="shared" si="553"/>
        <v>0</v>
      </c>
      <c r="X1644" s="45">
        <f t="shared" si="554"/>
        <v>0</v>
      </c>
      <c r="Y1644" s="45">
        <f t="shared" si="555"/>
        <v>0</v>
      </c>
      <c r="Z1644" s="45">
        <f t="shared" si="556"/>
        <v>0</v>
      </c>
      <c r="AA1644" s="45">
        <f t="shared" si="557"/>
        <v>0</v>
      </c>
      <c r="AB1644" s="45">
        <f t="shared" si="558"/>
        <v>0</v>
      </c>
      <c r="AC1644" s="45">
        <f t="shared" si="559"/>
        <v>0</v>
      </c>
      <c r="AD1644" s="45">
        <f t="shared" si="560"/>
        <v>0</v>
      </c>
      <c r="AE1644" s="45">
        <f t="shared" si="561"/>
        <v>0</v>
      </c>
      <c r="AF1644" s="45">
        <f t="shared" si="562"/>
        <v>0</v>
      </c>
      <c r="AG1644" s="45">
        <f t="shared" si="563"/>
        <v>0</v>
      </c>
      <c r="AH1644" s="45">
        <f t="shared" si="564"/>
        <v>0</v>
      </c>
      <c r="AI1644" s="45">
        <f t="shared" si="565"/>
        <v>0</v>
      </c>
      <c r="AJ1644" s="45">
        <f t="shared" si="566"/>
        <v>0</v>
      </c>
      <c r="AK1644" s="45">
        <f t="shared" si="567"/>
        <v>0</v>
      </c>
      <c r="AL1644" s="45">
        <f t="shared" si="568"/>
        <v>0</v>
      </c>
      <c r="AM1644" s="45">
        <f t="shared" si="569"/>
        <v>0</v>
      </c>
      <c r="AN1644" s="45"/>
      <c r="AO1644" s="45"/>
      <c r="AP1644" s="45"/>
      <c r="AQ1644" s="45"/>
      <c r="AR1644" s="45"/>
      <c r="AS1644" s="45"/>
      <c r="AT1644" s="45"/>
      <c r="AU1644" s="45"/>
      <c r="AV1644" s="45"/>
      <c r="AW1644" s="45"/>
      <c r="AX1644" s="45"/>
      <c r="AY1644" s="45"/>
      <c r="AZ1644" s="45"/>
      <c r="BA1644" s="45"/>
      <c r="BB1644" s="45"/>
      <c r="BC1644" s="45"/>
      <c r="BD1644" s="45"/>
      <c r="BE1644" s="45"/>
      <c r="BF1644" s="45"/>
      <c r="BG1644" s="45"/>
      <c r="BH1644" s="45"/>
      <c r="BI1644" s="45"/>
      <c r="BJ1644" s="45"/>
      <c r="BK1644" s="45"/>
    </row>
    <row r="1645" spans="1:63">
      <c r="A1645" s="43"/>
      <c r="B1645" s="43"/>
      <c r="C1645" s="101"/>
      <c r="D1645" s="101"/>
      <c r="E1645" s="101"/>
      <c r="F1645" s="102"/>
      <c r="G1645" s="103"/>
      <c r="H1645" s="102"/>
      <c r="I1645" s="102"/>
      <c r="J1645" s="102"/>
      <c r="K1645" s="102"/>
      <c r="L1645" s="102" t="e">
        <f>IF(J1645="WAT",IF(I1645="PS","Pumped Storage","Hydro"),VLOOKUP(J1645,Instructions!$E$3:$F$42,2,FALSE))</f>
        <v>#N/A</v>
      </c>
      <c r="M1645" s="104"/>
      <c r="N1645" s="104"/>
      <c r="O1645" s="105"/>
      <c r="P1645" s="45"/>
      <c r="Q1645" s="45"/>
      <c r="R1645" s="45">
        <f t="shared" si="550"/>
        <v>0</v>
      </c>
      <c r="S1645" s="45">
        <f t="shared" si="571"/>
        <v>0</v>
      </c>
      <c r="T1645" s="45">
        <f t="shared" si="571"/>
        <v>0</v>
      </c>
      <c r="U1645" s="45">
        <f t="shared" si="551"/>
        <v>0</v>
      </c>
      <c r="V1645" s="45">
        <f t="shared" si="552"/>
        <v>0</v>
      </c>
      <c r="W1645" s="45">
        <f t="shared" si="553"/>
        <v>0</v>
      </c>
      <c r="X1645" s="45">
        <f t="shared" si="554"/>
        <v>0</v>
      </c>
      <c r="Y1645" s="45">
        <f t="shared" si="555"/>
        <v>0</v>
      </c>
      <c r="Z1645" s="45">
        <f t="shared" si="556"/>
        <v>0</v>
      </c>
      <c r="AA1645" s="45">
        <f t="shared" si="557"/>
        <v>0</v>
      </c>
      <c r="AB1645" s="45">
        <f t="shared" si="558"/>
        <v>0</v>
      </c>
      <c r="AC1645" s="45">
        <f t="shared" si="559"/>
        <v>0</v>
      </c>
      <c r="AD1645" s="45">
        <f t="shared" si="560"/>
        <v>0</v>
      </c>
      <c r="AE1645" s="45">
        <f t="shared" si="561"/>
        <v>0</v>
      </c>
      <c r="AF1645" s="45">
        <f t="shared" si="562"/>
        <v>0</v>
      </c>
      <c r="AG1645" s="45">
        <f t="shared" si="563"/>
        <v>0</v>
      </c>
      <c r="AH1645" s="45">
        <f t="shared" si="564"/>
        <v>0</v>
      </c>
      <c r="AI1645" s="45">
        <f t="shared" si="565"/>
        <v>0</v>
      </c>
      <c r="AJ1645" s="45">
        <f t="shared" si="566"/>
        <v>0</v>
      </c>
      <c r="AK1645" s="45">
        <f t="shared" si="567"/>
        <v>0</v>
      </c>
      <c r="AL1645" s="45">
        <f t="shared" si="568"/>
        <v>0</v>
      </c>
      <c r="AM1645" s="45">
        <f t="shared" si="569"/>
        <v>0</v>
      </c>
      <c r="AN1645" s="45"/>
      <c r="AO1645" s="45"/>
      <c r="AP1645" s="45"/>
      <c r="AQ1645" s="45"/>
      <c r="AR1645" s="45"/>
      <c r="AS1645" s="45"/>
      <c r="AT1645" s="45"/>
      <c r="AU1645" s="45"/>
      <c r="AV1645" s="45"/>
      <c r="AW1645" s="45"/>
      <c r="AX1645" s="45"/>
      <c r="AY1645" s="45"/>
      <c r="AZ1645" s="45"/>
      <c r="BA1645" s="45"/>
      <c r="BB1645" s="45"/>
      <c r="BC1645" s="45"/>
      <c r="BD1645" s="45"/>
      <c r="BE1645" s="45"/>
      <c r="BF1645" s="45"/>
      <c r="BG1645" s="45"/>
      <c r="BH1645" s="45"/>
      <c r="BI1645" s="45"/>
      <c r="BJ1645" s="45"/>
      <c r="BK1645" s="45"/>
    </row>
    <row r="1646" spans="1:63">
      <c r="A1646" s="43"/>
      <c r="B1646" s="43"/>
      <c r="C1646" s="101"/>
      <c r="D1646" s="101"/>
      <c r="E1646" s="101"/>
      <c r="F1646" s="102"/>
      <c r="G1646" s="103"/>
      <c r="H1646" s="102"/>
      <c r="I1646" s="102"/>
      <c r="J1646" s="102"/>
      <c r="K1646" s="102"/>
      <c r="L1646" s="102" t="e">
        <f>IF(J1646="WAT",IF(I1646="PS","Pumped Storage","Hydro"),VLOOKUP(J1646,Instructions!$E$3:$F$42,2,FALSE))</f>
        <v>#N/A</v>
      </c>
      <c r="M1646" s="104"/>
      <c r="N1646" s="104"/>
      <c r="O1646" s="105"/>
      <c r="P1646" s="45"/>
      <c r="Q1646" s="45"/>
      <c r="R1646" s="45">
        <f t="shared" si="550"/>
        <v>0</v>
      </c>
      <c r="S1646" s="45">
        <f t="shared" si="571"/>
        <v>0</v>
      </c>
      <c r="T1646" s="45">
        <f t="shared" si="571"/>
        <v>0</v>
      </c>
      <c r="U1646" s="45">
        <f t="shared" si="551"/>
        <v>0</v>
      </c>
      <c r="V1646" s="45">
        <f t="shared" si="552"/>
        <v>0</v>
      </c>
      <c r="W1646" s="45">
        <f t="shared" si="553"/>
        <v>0</v>
      </c>
      <c r="X1646" s="45">
        <f t="shared" si="554"/>
        <v>0</v>
      </c>
      <c r="Y1646" s="45">
        <f t="shared" si="555"/>
        <v>0</v>
      </c>
      <c r="Z1646" s="45">
        <f t="shared" si="556"/>
        <v>0</v>
      </c>
      <c r="AA1646" s="45">
        <f t="shared" si="557"/>
        <v>0</v>
      </c>
      <c r="AB1646" s="45">
        <f t="shared" si="558"/>
        <v>0</v>
      </c>
      <c r="AC1646" s="45">
        <f t="shared" si="559"/>
        <v>0</v>
      </c>
      <c r="AD1646" s="45">
        <f t="shared" si="560"/>
        <v>0</v>
      </c>
      <c r="AE1646" s="45">
        <f t="shared" si="561"/>
        <v>0</v>
      </c>
      <c r="AF1646" s="45">
        <f t="shared" si="562"/>
        <v>0</v>
      </c>
      <c r="AG1646" s="45">
        <f t="shared" si="563"/>
        <v>0</v>
      </c>
      <c r="AH1646" s="45">
        <f t="shared" si="564"/>
        <v>0</v>
      </c>
      <c r="AI1646" s="45">
        <f t="shared" si="565"/>
        <v>0</v>
      </c>
      <c r="AJ1646" s="45">
        <f t="shared" si="566"/>
        <v>0</v>
      </c>
      <c r="AK1646" s="45">
        <f t="shared" si="567"/>
        <v>0</v>
      </c>
      <c r="AL1646" s="45">
        <f t="shared" si="568"/>
        <v>0</v>
      </c>
      <c r="AM1646" s="45">
        <f t="shared" si="569"/>
        <v>0</v>
      </c>
      <c r="AN1646" s="45"/>
      <c r="AO1646" s="45"/>
      <c r="AP1646" s="45"/>
      <c r="AQ1646" s="45"/>
      <c r="AR1646" s="45"/>
      <c r="AS1646" s="45"/>
      <c r="AT1646" s="45"/>
      <c r="AU1646" s="45"/>
      <c r="AV1646" s="45"/>
      <c r="AW1646" s="45"/>
      <c r="AX1646" s="45"/>
      <c r="AY1646" s="45"/>
      <c r="AZ1646" s="45"/>
      <c r="BA1646" s="45"/>
      <c r="BB1646" s="45"/>
      <c r="BC1646" s="45"/>
      <c r="BD1646" s="45"/>
      <c r="BE1646" s="45"/>
      <c r="BF1646" s="45"/>
      <c r="BG1646" s="45"/>
      <c r="BH1646" s="45"/>
      <c r="BI1646" s="45"/>
      <c r="BJ1646" s="45"/>
      <c r="BK1646" s="45"/>
    </row>
    <row r="1647" spans="1:63">
      <c r="A1647" s="43"/>
      <c r="B1647" s="43"/>
      <c r="C1647" s="101"/>
      <c r="D1647" s="101"/>
      <c r="E1647" s="101"/>
      <c r="F1647" s="102"/>
      <c r="G1647" s="103"/>
      <c r="H1647" s="102"/>
      <c r="I1647" s="102"/>
      <c r="J1647" s="102"/>
      <c r="K1647" s="102"/>
      <c r="L1647" s="102" t="e">
        <f>IF(J1647="WAT",IF(I1647="PS","Pumped Storage","Hydro"),VLOOKUP(J1647,Instructions!$E$3:$F$42,2,FALSE))</f>
        <v>#N/A</v>
      </c>
      <c r="M1647" s="104"/>
      <c r="N1647" s="104"/>
      <c r="O1647" s="105"/>
      <c r="P1647" s="45"/>
      <c r="Q1647" s="45"/>
      <c r="R1647" s="45">
        <f t="shared" si="550"/>
        <v>0</v>
      </c>
      <c r="S1647" s="45">
        <f t="shared" si="571"/>
        <v>0</v>
      </c>
      <c r="T1647" s="45">
        <f t="shared" si="571"/>
        <v>0</v>
      </c>
      <c r="U1647" s="45">
        <f t="shared" si="551"/>
        <v>0</v>
      </c>
      <c r="V1647" s="45">
        <f t="shared" si="552"/>
        <v>0</v>
      </c>
      <c r="W1647" s="45">
        <f t="shared" si="553"/>
        <v>0</v>
      </c>
      <c r="X1647" s="45">
        <f t="shared" si="554"/>
        <v>0</v>
      </c>
      <c r="Y1647" s="45">
        <f t="shared" si="555"/>
        <v>0</v>
      </c>
      <c r="Z1647" s="45">
        <f t="shared" si="556"/>
        <v>0</v>
      </c>
      <c r="AA1647" s="45">
        <f t="shared" si="557"/>
        <v>0</v>
      </c>
      <c r="AB1647" s="45">
        <f t="shared" si="558"/>
        <v>0</v>
      </c>
      <c r="AC1647" s="45">
        <f t="shared" si="559"/>
        <v>0</v>
      </c>
      <c r="AD1647" s="45">
        <f t="shared" si="560"/>
        <v>0</v>
      </c>
      <c r="AE1647" s="45">
        <f t="shared" si="561"/>
        <v>0</v>
      </c>
      <c r="AF1647" s="45">
        <f t="shared" si="562"/>
        <v>0</v>
      </c>
      <c r="AG1647" s="45">
        <f t="shared" si="563"/>
        <v>0</v>
      </c>
      <c r="AH1647" s="45">
        <f t="shared" si="564"/>
        <v>0</v>
      </c>
      <c r="AI1647" s="45">
        <f t="shared" si="565"/>
        <v>0</v>
      </c>
      <c r="AJ1647" s="45">
        <f t="shared" si="566"/>
        <v>0</v>
      </c>
      <c r="AK1647" s="45">
        <f t="shared" si="567"/>
        <v>0</v>
      </c>
      <c r="AL1647" s="45">
        <f t="shared" si="568"/>
        <v>0</v>
      </c>
      <c r="AM1647" s="45">
        <f t="shared" si="569"/>
        <v>0</v>
      </c>
      <c r="AN1647" s="45"/>
      <c r="AO1647" s="45"/>
      <c r="AP1647" s="45"/>
      <c r="AQ1647" s="45"/>
      <c r="AR1647" s="45"/>
      <c r="AS1647" s="45"/>
      <c r="AT1647" s="45"/>
      <c r="AU1647" s="45"/>
      <c r="AV1647" s="45"/>
      <c r="AW1647" s="45"/>
      <c r="AX1647" s="45"/>
      <c r="AY1647" s="45"/>
      <c r="AZ1647" s="45"/>
      <c r="BA1647" s="45"/>
      <c r="BB1647" s="45"/>
      <c r="BC1647" s="45"/>
      <c r="BD1647" s="45"/>
      <c r="BE1647" s="45"/>
      <c r="BF1647" s="45"/>
      <c r="BG1647" s="45"/>
      <c r="BH1647" s="45"/>
      <c r="BI1647" s="45"/>
      <c r="BJ1647" s="45"/>
      <c r="BK1647" s="45"/>
    </row>
    <row r="1648" spans="1:63">
      <c r="A1648" s="43"/>
      <c r="B1648" s="43"/>
      <c r="C1648" s="101"/>
      <c r="D1648" s="101"/>
      <c r="E1648" s="101"/>
      <c r="F1648" s="102"/>
      <c r="G1648" s="103"/>
      <c r="H1648" s="102"/>
      <c r="I1648" s="102"/>
      <c r="J1648" s="102"/>
      <c r="K1648" s="102"/>
      <c r="L1648" s="102" t="e">
        <f>IF(J1648="WAT",IF(I1648="PS","Pumped Storage","Hydro"),VLOOKUP(J1648,Instructions!$E$3:$F$42,2,FALSE))</f>
        <v>#N/A</v>
      </c>
      <c r="M1648" s="104"/>
      <c r="N1648" s="104"/>
      <c r="O1648" s="105"/>
      <c r="P1648" s="45"/>
      <c r="Q1648" s="45"/>
      <c r="R1648" s="45">
        <f t="shared" si="550"/>
        <v>0</v>
      </c>
      <c r="S1648" s="45">
        <f t="shared" si="571"/>
        <v>0</v>
      </c>
      <c r="T1648" s="45">
        <f t="shared" si="571"/>
        <v>0</v>
      </c>
      <c r="U1648" s="45">
        <f t="shared" si="551"/>
        <v>0</v>
      </c>
      <c r="V1648" s="45">
        <f t="shared" si="552"/>
        <v>0</v>
      </c>
      <c r="W1648" s="45">
        <f t="shared" si="553"/>
        <v>0</v>
      </c>
      <c r="X1648" s="45">
        <f t="shared" si="554"/>
        <v>0</v>
      </c>
      <c r="Y1648" s="45">
        <f t="shared" si="555"/>
        <v>0</v>
      </c>
      <c r="Z1648" s="45">
        <f t="shared" si="556"/>
        <v>0</v>
      </c>
      <c r="AA1648" s="45">
        <f t="shared" si="557"/>
        <v>0</v>
      </c>
      <c r="AB1648" s="45">
        <f t="shared" si="558"/>
        <v>0</v>
      </c>
      <c r="AC1648" s="45">
        <f t="shared" si="559"/>
        <v>0</v>
      </c>
      <c r="AD1648" s="45">
        <f t="shared" si="560"/>
        <v>0</v>
      </c>
      <c r="AE1648" s="45">
        <f t="shared" si="561"/>
        <v>0</v>
      </c>
      <c r="AF1648" s="45">
        <f t="shared" si="562"/>
        <v>0</v>
      </c>
      <c r="AG1648" s="45">
        <f t="shared" si="563"/>
        <v>0</v>
      </c>
      <c r="AH1648" s="45">
        <f t="shared" si="564"/>
        <v>0</v>
      </c>
      <c r="AI1648" s="45">
        <f t="shared" si="565"/>
        <v>0</v>
      </c>
      <c r="AJ1648" s="45">
        <f t="shared" si="566"/>
        <v>0</v>
      </c>
      <c r="AK1648" s="45">
        <f t="shared" si="567"/>
        <v>0</v>
      </c>
      <c r="AL1648" s="45">
        <f t="shared" si="568"/>
        <v>0</v>
      </c>
      <c r="AM1648" s="45">
        <f t="shared" si="569"/>
        <v>0</v>
      </c>
      <c r="AN1648" s="45"/>
      <c r="AO1648" s="45"/>
      <c r="AP1648" s="45"/>
      <c r="AQ1648" s="45"/>
      <c r="AR1648" s="45"/>
      <c r="AS1648" s="45"/>
      <c r="AT1648" s="45"/>
      <c r="AU1648" s="45"/>
      <c r="AV1648" s="45"/>
      <c r="AW1648" s="45"/>
      <c r="AX1648" s="45"/>
      <c r="AY1648" s="45"/>
      <c r="AZ1648" s="45"/>
      <c r="BA1648" s="45"/>
      <c r="BB1648" s="45"/>
      <c r="BC1648" s="45"/>
      <c r="BD1648" s="45"/>
      <c r="BE1648" s="45"/>
      <c r="BF1648" s="45"/>
      <c r="BG1648" s="45"/>
      <c r="BH1648" s="45"/>
      <c r="BI1648" s="45"/>
      <c r="BJ1648" s="45"/>
      <c r="BK1648" s="45"/>
    </row>
    <row r="1649" spans="1:63">
      <c r="A1649" s="43"/>
      <c r="B1649" s="43"/>
      <c r="C1649" s="101"/>
      <c r="D1649" s="101"/>
      <c r="E1649" s="101"/>
      <c r="F1649" s="102"/>
      <c r="G1649" s="103"/>
      <c r="H1649" s="102"/>
      <c r="I1649" s="102"/>
      <c r="J1649" s="102"/>
      <c r="K1649" s="102"/>
      <c r="L1649" s="102" t="e">
        <f>IF(J1649="WAT",IF(I1649="PS","Pumped Storage","Hydro"),VLOOKUP(J1649,Instructions!$E$3:$F$42,2,FALSE))</f>
        <v>#N/A</v>
      </c>
      <c r="M1649" s="104"/>
      <c r="N1649" s="104"/>
      <c r="O1649" s="105"/>
      <c r="P1649" s="45"/>
      <c r="Q1649" s="45"/>
      <c r="R1649" s="45">
        <f t="shared" si="550"/>
        <v>0</v>
      </c>
      <c r="S1649" s="45">
        <f t="shared" si="571"/>
        <v>0</v>
      </c>
      <c r="T1649" s="45">
        <f t="shared" si="571"/>
        <v>0</v>
      </c>
      <c r="U1649" s="45">
        <f t="shared" si="551"/>
        <v>0</v>
      </c>
      <c r="V1649" s="45">
        <f t="shared" si="552"/>
        <v>0</v>
      </c>
      <c r="W1649" s="45">
        <f t="shared" si="553"/>
        <v>0</v>
      </c>
      <c r="X1649" s="45">
        <f t="shared" si="554"/>
        <v>0</v>
      </c>
      <c r="Y1649" s="45">
        <f t="shared" si="555"/>
        <v>0</v>
      </c>
      <c r="Z1649" s="45">
        <f t="shared" si="556"/>
        <v>0</v>
      </c>
      <c r="AA1649" s="45">
        <f t="shared" si="557"/>
        <v>0</v>
      </c>
      <c r="AB1649" s="45">
        <f t="shared" si="558"/>
        <v>0</v>
      </c>
      <c r="AC1649" s="45">
        <f t="shared" si="559"/>
        <v>0</v>
      </c>
      <c r="AD1649" s="45">
        <f t="shared" si="560"/>
        <v>0</v>
      </c>
      <c r="AE1649" s="45">
        <f t="shared" si="561"/>
        <v>0</v>
      </c>
      <c r="AF1649" s="45">
        <f t="shared" si="562"/>
        <v>0</v>
      </c>
      <c r="AG1649" s="45">
        <f t="shared" si="563"/>
        <v>0</v>
      </c>
      <c r="AH1649" s="45">
        <f t="shared" si="564"/>
        <v>0</v>
      </c>
      <c r="AI1649" s="45">
        <f t="shared" si="565"/>
        <v>0</v>
      </c>
      <c r="AJ1649" s="45">
        <f t="shared" si="566"/>
        <v>0</v>
      </c>
      <c r="AK1649" s="45">
        <f t="shared" si="567"/>
        <v>0</v>
      </c>
      <c r="AL1649" s="45">
        <f t="shared" si="568"/>
        <v>0</v>
      </c>
      <c r="AM1649" s="45">
        <f t="shared" si="569"/>
        <v>0</v>
      </c>
      <c r="AN1649" s="45"/>
      <c r="AO1649" s="45"/>
      <c r="AP1649" s="45"/>
      <c r="AQ1649" s="45"/>
      <c r="AR1649" s="45"/>
      <c r="AS1649" s="45"/>
      <c r="AT1649" s="45"/>
      <c r="AU1649" s="45"/>
      <c r="AV1649" s="45"/>
      <c r="AW1649" s="45"/>
      <c r="AX1649" s="45"/>
      <c r="AY1649" s="45"/>
      <c r="AZ1649" s="45"/>
      <c r="BA1649" s="45"/>
      <c r="BB1649" s="45"/>
      <c r="BC1649" s="45"/>
      <c r="BD1649" s="45"/>
      <c r="BE1649" s="45"/>
      <c r="BF1649" s="45"/>
      <c r="BG1649" s="45"/>
      <c r="BH1649" s="45"/>
      <c r="BI1649" s="45"/>
      <c r="BJ1649" s="45"/>
      <c r="BK1649" s="45"/>
    </row>
    <row r="1650" spans="1:63">
      <c r="A1650" s="43"/>
      <c r="B1650" s="43"/>
      <c r="C1650" s="101"/>
      <c r="D1650" s="101"/>
      <c r="E1650" s="101"/>
      <c r="F1650" s="102"/>
      <c r="G1650" s="103"/>
      <c r="H1650" s="102"/>
      <c r="I1650" s="102"/>
      <c r="J1650" s="102"/>
      <c r="K1650" s="102"/>
      <c r="L1650" s="102" t="e">
        <f>IF(J1650="WAT",IF(I1650="PS","Pumped Storage","Hydro"),VLOOKUP(J1650,Instructions!$E$3:$F$42,2,FALSE))</f>
        <v>#N/A</v>
      </c>
      <c r="M1650" s="104"/>
      <c r="N1650" s="104"/>
      <c r="O1650" s="105"/>
      <c r="P1650" s="45"/>
      <c r="Q1650" s="45"/>
      <c r="R1650" s="45">
        <f t="shared" si="550"/>
        <v>0</v>
      </c>
      <c r="S1650" s="45">
        <f t="shared" si="571"/>
        <v>0</v>
      </c>
      <c r="T1650" s="45">
        <f t="shared" si="571"/>
        <v>0</v>
      </c>
      <c r="U1650" s="45">
        <f t="shared" si="551"/>
        <v>0</v>
      </c>
      <c r="V1650" s="45">
        <f t="shared" si="552"/>
        <v>0</v>
      </c>
      <c r="W1650" s="45">
        <f t="shared" si="553"/>
        <v>0</v>
      </c>
      <c r="X1650" s="45">
        <f t="shared" si="554"/>
        <v>0</v>
      </c>
      <c r="Y1650" s="45">
        <f t="shared" si="555"/>
        <v>0</v>
      </c>
      <c r="Z1650" s="45">
        <f t="shared" si="556"/>
        <v>0</v>
      </c>
      <c r="AA1650" s="45">
        <f t="shared" si="557"/>
        <v>0</v>
      </c>
      <c r="AB1650" s="45">
        <f t="shared" si="558"/>
        <v>0</v>
      </c>
      <c r="AC1650" s="45">
        <f t="shared" si="559"/>
        <v>0</v>
      </c>
      <c r="AD1650" s="45">
        <f t="shared" si="560"/>
        <v>0</v>
      </c>
      <c r="AE1650" s="45">
        <f t="shared" si="561"/>
        <v>0</v>
      </c>
      <c r="AF1650" s="45">
        <f t="shared" si="562"/>
        <v>0</v>
      </c>
      <c r="AG1650" s="45">
        <f t="shared" si="563"/>
        <v>0</v>
      </c>
      <c r="AH1650" s="45">
        <f t="shared" si="564"/>
        <v>0</v>
      </c>
      <c r="AI1650" s="45">
        <f t="shared" si="565"/>
        <v>0</v>
      </c>
      <c r="AJ1650" s="45">
        <f t="shared" si="566"/>
        <v>0</v>
      </c>
      <c r="AK1650" s="45">
        <f t="shared" si="567"/>
        <v>0</v>
      </c>
      <c r="AL1650" s="45">
        <f t="shared" si="568"/>
        <v>0</v>
      </c>
      <c r="AM1650" s="45">
        <f t="shared" si="569"/>
        <v>0</v>
      </c>
      <c r="AN1650" s="45"/>
      <c r="AO1650" s="45"/>
      <c r="AP1650" s="45"/>
      <c r="AQ1650" s="45"/>
      <c r="AR1650" s="45"/>
      <c r="AS1650" s="45"/>
      <c r="AT1650" s="45"/>
      <c r="AU1650" s="45"/>
      <c r="AV1650" s="45"/>
      <c r="AW1650" s="45"/>
      <c r="AX1650" s="45"/>
      <c r="AY1650" s="45"/>
      <c r="AZ1650" s="45"/>
      <c r="BA1650" s="45"/>
      <c r="BB1650" s="45"/>
      <c r="BC1650" s="45"/>
      <c r="BD1650" s="45"/>
      <c r="BE1650" s="45"/>
      <c r="BF1650" s="45"/>
      <c r="BG1650" s="45"/>
      <c r="BH1650" s="45"/>
      <c r="BI1650" s="45"/>
      <c r="BJ1650" s="45"/>
      <c r="BK1650" s="45"/>
    </row>
    <row r="1651" spans="1:63">
      <c r="A1651" s="43"/>
      <c r="B1651" s="43"/>
      <c r="C1651" s="101"/>
      <c r="D1651" s="101"/>
      <c r="E1651" s="101"/>
      <c r="F1651" s="102"/>
      <c r="G1651" s="103"/>
      <c r="H1651" s="102"/>
      <c r="I1651" s="102"/>
      <c r="J1651" s="102"/>
      <c r="K1651" s="102"/>
      <c r="L1651" s="102" t="e">
        <f>IF(J1651="WAT",IF(I1651="PS","Pumped Storage","Hydro"),VLOOKUP(J1651,Instructions!$E$3:$F$42,2,FALSE))</f>
        <v>#N/A</v>
      </c>
      <c r="M1651" s="104"/>
      <c r="N1651" s="104"/>
      <c r="O1651" s="105"/>
      <c r="P1651" s="45"/>
      <c r="Q1651" s="45"/>
      <c r="R1651" s="45">
        <f t="shared" si="550"/>
        <v>0</v>
      </c>
      <c r="S1651" s="45">
        <f t="shared" si="571"/>
        <v>0</v>
      </c>
      <c r="T1651" s="45">
        <f t="shared" si="571"/>
        <v>0</v>
      </c>
      <c r="U1651" s="45">
        <f t="shared" si="551"/>
        <v>0</v>
      </c>
      <c r="V1651" s="45">
        <f t="shared" si="552"/>
        <v>0</v>
      </c>
      <c r="W1651" s="45">
        <f t="shared" si="553"/>
        <v>0</v>
      </c>
      <c r="X1651" s="45">
        <f t="shared" si="554"/>
        <v>0</v>
      </c>
      <c r="Y1651" s="45">
        <f t="shared" si="555"/>
        <v>0</v>
      </c>
      <c r="Z1651" s="45">
        <f t="shared" si="556"/>
        <v>0</v>
      </c>
      <c r="AA1651" s="45">
        <f t="shared" si="557"/>
        <v>0</v>
      </c>
      <c r="AB1651" s="45">
        <f t="shared" si="558"/>
        <v>0</v>
      </c>
      <c r="AC1651" s="45">
        <f t="shared" si="559"/>
        <v>0</v>
      </c>
      <c r="AD1651" s="45">
        <f t="shared" si="560"/>
        <v>0</v>
      </c>
      <c r="AE1651" s="45">
        <f t="shared" si="561"/>
        <v>0</v>
      </c>
      <c r="AF1651" s="45">
        <f t="shared" si="562"/>
        <v>0</v>
      </c>
      <c r="AG1651" s="45">
        <f t="shared" si="563"/>
        <v>0</v>
      </c>
      <c r="AH1651" s="45">
        <f t="shared" si="564"/>
        <v>0</v>
      </c>
      <c r="AI1651" s="45">
        <f t="shared" si="565"/>
        <v>0</v>
      </c>
      <c r="AJ1651" s="45">
        <f t="shared" si="566"/>
        <v>0</v>
      </c>
      <c r="AK1651" s="45">
        <f t="shared" si="567"/>
        <v>0</v>
      </c>
      <c r="AL1651" s="45">
        <f t="shared" si="568"/>
        <v>0</v>
      </c>
      <c r="AM1651" s="45">
        <f t="shared" si="569"/>
        <v>0</v>
      </c>
      <c r="AN1651" s="45"/>
      <c r="AO1651" s="45"/>
      <c r="AP1651" s="45"/>
      <c r="AQ1651" s="45"/>
      <c r="AR1651" s="45"/>
      <c r="AS1651" s="45"/>
      <c r="AT1651" s="45"/>
      <c r="AU1651" s="45"/>
      <c r="AV1651" s="45"/>
      <c r="AW1651" s="45"/>
      <c r="AX1651" s="45"/>
      <c r="AY1651" s="45"/>
      <c r="AZ1651" s="45"/>
      <c r="BA1651" s="45"/>
      <c r="BB1651" s="45"/>
      <c r="BC1651" s="45"/>
      <c r="BD1651" s="45"/>
      <c r="BE1651" s="45"/>
      <c r="BF1651" s="45"/>
      <c r="BG1651" s="45"/>
      <c r="BH1651" s="45"/>
      <c r="BI1651" s="45"/>
      <c r="BJ1651" s="45"/>
      <c r="BK1651" s="45"/>
    </row>
    <row r="1652" spans="1:63">
      <c r="A1652" s="43"/>
      <c r="B1652" s="43"/>
      <c r="C1652" s="101"/>
      <c r="D1652" s="101"/>
      <c r="E1652" s="101"/>
      <c r="F1652" s="102"/>
      <c r="G1652" s="103"/>
      <c r="H1652" s="102"/>
      <c r="I1652" s="102"/>
      <c r="J1652" s="102"/>
      <c r="K1652" s="102"/>
      <c r="L1652" s="102" t="e">
        <f>IF(J1652="WAT",IF(I1652="PS","Pumped Storage","Hydro"),VLOOKUP(J1652,Instructions!$E$3:$F$42,2,FALSE))</f>
        <v>#N/A</v>
      </c>
      <c r="M1652" s="104"/>
      <c r="N1652" s="104"/>
      <c r="O1652" s="105"/>
      <c r="P1652" s="45"/>
      <c r="Q1652" s="45"/>
      <c r="R1652" s="45">
        <f t="shared" si="550"/>
        <v>0</v>
      </c>
      <c r="S1652" s="45">
        <f t="shared" si="571"/>
        <v>0</v>
      </c>
      <c r="T1652" s="45">
        <f t="shared" si="571"/>
        <v>0</v>
      </c>
      <c r="U1652" s="45">
        <f t="shared" si="551"/>
        <v>0</v>
      </c>
      <c r="V1652" s="45">
        <f t="shared" si="552"/>
        <v>0</v>
      </c>
      <c r="W1652" s="45">
        <f t="shared" si="553"/>
        <v>0</v>
      </c>
      <c r="X1652" s="45">
        <f t="shared" si="554"/>
        <v>0</v>
      </c>
      <c r="Y1652" s="45">
        <f t="shared" si="555"/>
        <v>0</v>
      </c>
      <c r="Z1652" s="45">
        <f t="shared" si="556"/>
        <v>0</v>
      </c>
      <c r="AA1652" s="45">
        <f t="shared" si="557"/>
        <v>0</v>
      </c>
      <c r="AB1652" s="45">
        <f t="shared" si="558"/>
        <v>0</v>
      </c>
      <c r="AC1652" s="45">
        <f t="shared" si="559"/>
        <v>0</v>
      </c>
      <c r="AD1652" s="45">
        <f t="shared" si="560"/>
        <v>0</v>
      </c>
      <c r="AE1652" s="45">
        <f t="shared" si="561"/>
        <v>0</v>
      </c>
      <c r="AF1652" s="45">
        <f t="shared" si="562"/>
        <v>0</v>
      </c>
      <c r="AG1652" s="45">
        <f t="shared" si="563"/>
        <v>0</v>
      </c>
      <c r="AH1652" s="45">
        <f t="shared" si="564"/>
        <v>0</v>
      </c>
      <c r="AI1652" s="45">
        <f t="shared" si="565"/>
        <v>0</v>
      </c>
      <c r="AJ1652" s="45">
        <f t="shared" si="566"/>
        <v>0</v>
      </c>
      <c r="AK1652" s="45">
        <f t="shared" si="567"/>
        <v>0</v>
      </c>
      <c r="AL1652" s="45">
        <f t="shared" si="568"/>
        <v>0</v>
      </c>
      <c r="AM1652" s="45">
        <f t="shared" si="569"/>
        <v>0</v>
      </c>
      <c r="AN1652" s="45"/>
      <c r="AO1652" s="45"/>
      <c r="AP1652" s="45"/>
      <c r="AQ1652" s="45"/>
      <c r="AR1652" s="45"/>
      <c r="AS1652" s="45"/>
      <c r="AT1652" s="45"/>
      <c r="AU1652" s="45"/>
      <c r="AV1652" s="45"/>
      <c r="AW1652" s="45"/>
      <c r="AX1652" s="45"/>
      <c r="AY1652" s="45"/>
      <c r="AZ1652" s="45"/>
      <c r="BA1652" s="45"/>
      <c r="BB1652" s="45"/>
      <c r="BC1652" s="45"/>
      <c r="BD1652" s="45"/>
      <c r="BE1652" s="45"/>
      <c r="BF1652" s="45"/>
      <c r="BG1652" s="45"/>
      <c r="BH1652" s="45"/>
      <c r="BI1652" s="45"/>
      <c r="BJ1652" s="45"/>
      <c r="BK1652" s="45"/>
    </row>
    <row r="1653" spans="1:63">
      <c r="A1653" s="43"/>
      <c r="B1653" s="43"/>
      <c r="C1653" s="101"/>
      <c r="D1653" s="101"/>
      <c r="E1653" s="101"/>
      <c r="F1653" s="102"/>
      <c r="G1653" s="103"/>
      <c r="H1653" s="102"/>
      <c r="I1653" s="102"/>
      <c r="J1653" s="102"/>
      <c r="K1653" s="102"/>
      <c r="L1653" s="102" t="e">
        <f>IF(J1653="WAT",IF(I1653="PS","Pumped Storage","Hydro"),VLOOKUP(J1653,Instructions!$E$3:$F$42,2,FALSE))</f>
        <v>#N/A</v>
      </c>
      <c r="M1653" s="104"/>
      <c r="N1653" s="104"/>
      <c r="O1653" s="105"/>
      <c r="P1653" s="45"/>
      <c r="Q1653" s="45"/>
      <c r="R1653" s="45">
        <f t="shared" si="550"/>
        <v>0</v>
      </c>
      <c r="S1653" s="45">
        <f t="shared" si="571"/>
        <v>0</v>
      </c>
      <c r="T1653" s="45">
        <f t="shared" si="571"/>
        <v>0</v>
      </c>
      <c r="U1653" s="45">
        <f t="shared" si="551"/>
        <v>0</v>
      </c>
      <c r="V1653" s="45">
        <f t="shared" si="552"/>
        <v>0</v>
      </c>
      <c r="W1653" s="45">
        <f t="shared" si="553"/>
        <v>0</v>
      </c>
      <c r="X1653" s="45">
        <f t="shared" si="554"/>
        <v>0</v>
      </c>
      <c r="Y1653" s="45">
        <f t="shared" si="555"/>
        <v>0</v>
      </c>
      <c r="Z1653" s="45">
        <f t="shared" si="556"/>
        <v>0</v>
      </c>
      <c r="AA1653" s="45">
        <f t="shared" si="557"/>
        <v>0</v>
      </c>
      <c r="AB1653" s="45">
        <f t="shared" si="558"/>
        <v>0</v>
      </c>
      <c r="AC1653" s="45">
        <f t="shared" si="559"/>
        <v>0</v>
      </c>
      <c r="AD1653" s="45">
        <f t="shared" si="560"/>
        <v>0</v>
      </c>
      <c r="AE1653" s="45">
        <f t="shared" si="561"/>
        <v>0</v>
      </c>
      <c r="AF1653" s="45">
        <f t="shared" si="562"/>
        <v>0</v>
      </c>
      <c r="AG1653" s="45">
        <f t="shared" si="563"/>
        <v>0</v>
      </c>
      <c r="AH1653" s="45">
        <f t="shared" si="564"/>
        <v>0</v>
      </c>
      <c r="AI1653" s="45">
        <f t="shared" si="565"/>
        <v>0</v>
      </c>
      <c r="AJ1653" s="45">
        <f t="shared" si="566"/>
        <v>0</v>
      </c>
      <c r="AK1653" s="45">
        <f t="shared" si="567"/>
        <v>0</v>
      </c>
      <c r="AL1653" s="45">
        <f t="shared" si="568"/>
        <v>0</v>
      </c>
      <c r="AM1653" s="45">
        <f t="shared" si="569"/>
        <v>0</v>
      </c>
      <c r="AN1653" s="45"/>
      <c r="AO1653" s="45"/>
      <c r="AP1653" s="45"/>
      <c r="AQ1653" s="45"/>
      <c r="AR1653" s="45"/>
      <c r="AS1653" s="45"/>
      <c r="AT1653" s="45"/>
      <c r="AU1653" s="45"/>
      <c r="AV1653" s="45"/>
      <c r="AW1653" s="45"/>
      <c r="AX1653" s="45"/>
      <c r="AY1653" s="45"/>
      <c r="AZ1653" s="45"/>
      <c r="BA1653" s="45"/>
      <c r="BB1653" s="45"/>
      <c r="BC1653" s="45"/>
      <c r="BD1653" s="45"/>
      <c r="BE1653" s="45"/>
      <c r="BF1653" s="45"/>
      <c r="BG1653" s="45"/>
      <c r="BH1653" s="45"/>
      <c r="BI1653" s="45"/>
      <c r="BJ1653" s="45"/>
      <c r="BK1653" s="45"/>
    </row>
    <row r="1654" spans="1:63">
      <c r="A1654" s="43"/>
      <c r="B1654" s="43"/>
      <c r="C1654" s="101"/>
      <c r="D1654" s="101"/>
      <c r="E1654" s="101"/>
      <c r="F1654" s="102"/>
      <c r="G1654" s="103"/>
      <c r="H1654" s="102"/>
      <c r="I1654" s="102"/>
      <c r="J1654" s="102"/>
      <c r="K1654" s="102"/>
      <c r="L1654" s="102" t="e">
        <f>IF(J1654="WAT",IF(I1654="PS","Pumped Storage","Hydro"),VLOOKUP(J1654,Instructions!$E$3:$F$42,2,FALSE))</f>
        <v>#N/A</v>
      </c>
      <c r="M1654" s="104"/>
      <c r="N1654" s="104"/>
      <c r="O1654" s="105"/>
      <c r="P1654" s="45"/>
      <c r="Q1654" s="45"/>
      <c r="R1654" s="45">
        <f t="shared" si="550"/>
        <v>0</v>
      </c>
      <c r="S1654" s="45">
        <f t="shared" si="571"/>
        <v>0</v>
      </c>
      <c r="T1654" s="45">
        <f t="shared" si="571"/>
        <v>0</v>
      </c>
      <c r="U1654" s="45">
        <f t="shared" si="551"/>
        <v>0</v>
      </c>
      <c r="V1654" s="45">
        <f t="shared" si="552"/>
        <v>0</v>
      </c>
      <c r="W1654" s="45">
        <f t="shared" si="553"/>
        <v>0</v>
      </c>
      <c r="X1654" s="45">
        <f t="shared" si="554"/>
        <v>0</v>
      </c>
      <c r="Y1654" s="45">
        <f t="shared" si="555"/>
        <v>0</v>
      </c>
      <c r="Z1654" s="45">
        <f t="shared" si="556"/>
        <v>0</v>
      </c>
      <c r="AA1654" s="45">
        <f t="shared" si="557"/>
        <v>0</v>
      </c>
      <c r="AB1654" s="45">
        <f t="shared" si="558"/>
        <v>0</v>
      </c>
      <c r="AC1654" s="45">
        <f t="shared" si="559"/>
        <v>0</v>
      </c>
      <c r="AD1654" s="45">
        <f t="shared" si="560"/>
        <v>0</v>
      </c>
      <c r="AE1654" s="45">
        <f t="shared" si="561"/>
        <v>0</v>
      </c>
      <c r="AF1654" s="45">
        <f t="shared" si="562"/>
        <v>0</v>
      </c>
      <c r="AG1654" s="45">
        <f t="shared" si="563"/>
        <v>0</v>
      </c>
      <c r="AH1654" s="45">
        <f t="shared" si="564"/>
        <v>0</v>
      </c>
      <c r="AI1654" s="45">
        <f t="shared" si="565"/>
        <v>0</v>
      </c>
      <c r="AJ1654" s="45">
        <f t="shared" si="566"/>
        <v>0</v>
      </c>
      <c r="AK1654" s="45">
        <f t="shared" si="567"/>
        <v>0</v>
      </c>
      <c r="AL1654" s="45">
        <f t="shared" si="568"/>
        <v>0</v>
      </c>
      <c r="AM1654" s="45">
        <f t="shared" si="569"/>
        <v>0</v>
      </c>
      <c r="AN1654" s="45"/>
      <c r="AO1654" s="45"/>
      <c r="AP1654" s="45"/>
      <c r="AQ1654" s="45"/>
      <c r="AR1654" s="45"/>
      <c r="AS1654" s="45"/>
      <c r="AT1654" s="45"/>
      <c r="AU1654" s="45"/>
      <c r="AV1654" s="45"/>
      <c r="AW1654" s="45"/>
      <c r="AX1654" s="45"/>
      <c r="AY1654" s="45"/>
      <c r="AZ1654" s="45"/>
      <c r="BA1654" s="45"/>
      <c r="BB1654" s="45"/>
      <c r="BC1654" s="45"/>
      <c r="BD1654" s="45"/>
      <c r="BE1654" s="45"/>
      <c r="BF1654" s="45"/>
      <c r="BG1654" s="45"/>
      <c r="BH1654" s="45"/>
      <c r="BI1654" s="45"/>
      <c r="BJ1654" s="45"/>
      <c r="BK1654" s="45"/>
    </row>
    <row r="1655" spans="1:63">
      <c r="A1655" s="43"/>
      <c r="B1655" s="43"/>
      <c r="C1655" s="101"/>
      <c r="D1655" s="101"/>
      <c r="E1655" s="101"/>
      <c r="F1655" s="102"/>
      <c r="G1655" s="103"/>
      <c r="H1655" s="102"/>
      <c r="I1655" s="102"/>
      <c r="J1655" s="102"/>
      <c r="K1655" s="102"/>
      <c r="L1655" s="102" t="e">
        <f>IF(J1655="WAT",IF(I1655="PS","Pumped Storage","Hydro"),VLOOKUP(J1655,Instructions!$E$3:$F$42,2,FALSE))</f>
        <v>#N/A</v>
      </c>
      <c r="M1655" s="104"/>
      <c r="N1655" s="104"/>
      <c r="O1655" s="105"/>
      <c r="P1655" s="45"/>
      <c r="Q1655" s="45"/>
      <c r="R1655" s="45">
        <f t="shared" si="550"/>
        <v>0</v>
      </c>
      <c r="S1655" s="45">
        <f t="shared" si="571"/>
        <v>0</v>
      </c>
      <c r="T1655" s="45">
        <f t="shared" si="571"/>
        <v>0</v>
      </c>
      <c r="U1655" s="45">
        <f t="shared" si="551"/>
        <v>0</v>
      </c>
      <c r="V1655" s="45">
        <f t="shared" si="552"/>
        <v>0</v>
      </c>
      <c r="W1655" s="45">
        <f t="shared" si="553"/>
        <v>0</v>
      </c>
      <c r="X1655" s="45">
        <f t="shared" si="554"/>
        <v>0</v>
      </c>
      <c r="Y1655" s="45">
        <f t="shared" si="555"/>
        <v>0</v>
      </c>
      <c r="Z1655" s="45">
        <f t="shared" si="556"/>
        <v>0</v>
      </c>
      <c r="AA1655" s="45">
        <f t="shared" si="557"/>
        <v>0</v>
      </c>
      <c r="AB1655" s="45">
        <f t="shared" si="558"/>
        <v>0</v>
      </c>
      <c r="AC1655" s="45">
        <f t="shared" si="559"/>
        <v>0</v>
      </c>
      <c r="AD1655" s="45">
        <f t="shared" si="560"/>
        <v>0</v>
      </c>
      <c r="AE1655" s="45">
        <f t="shared" si="561"/>
        <v>0</v>
      </c>
      <c r="AF1655" s="45">
        <f t="shared" si="562"/>
        <v>0</v>
      </c>
      <c r="AG1655" s="45">
        <f t="shared" si="563"/>
        <v>0</v>
      </c>
      <c r="AH1655" s="45">
        <f t="shared" si="564"/>
        <v>0</v>
      </c>
      <c r="AI1655" s="45">
        <f t="shared" si="565"/>
        <v>0</v>
      </c>
      <c r="AJ1655" s="45">
        <f t="shared" si="566"/>
        <v>0</v>
      </c>
      <c r="AK1655" s="45">
        <f t="shared" si="567"/>
        <v>0</v>
      </c>
      <c r="AL1655" s="45">
        <f t="shared" si="568"/>
        <v>0</v>
      </c>
      <c r="AM1655" s="45">
        <f t="shared" si="569"/>
        <v>0</v>
      </c>
      <c r="AN1655" s="45"/>
      <c r="AO1655" s="45"/>
      <c r="AP1655" s="45"/>
      <c r="AQ1655" s="45"/>
      <c r="AR1655" s="45"/>
      <c r="AS1655" s="45"/>
      <c r="AT1655" s="45"/>
      <c r="AU1655" s="45"/>
      <c r="AV1655" s="45"/>
      <c r="AW1655" s="45"/>
      <c r="AX1655" s="45"/>
      <c r="AY1655" s="45"/>
      <c r="AZ1655" s="45"/>
      <c r="BA1655" s="45"/>
      <c r="BB1655" s="45"/>
      <c r="BC1655" s="45"/>
      <c r="BD1655" s="45"/>
      <c r="BE1655" s="45"/>
      <c r="BF1655" s="45"/>
      <c r="BG1655" s="45"/>
      <c r="BH1655" s="45"/>
      <c r="BI1655" s="45"/>
      <c r="BJ1655" s="45"/>
      <c r="BK1655" s="45"/>
    </row>
    <row r="1656" spans="1:63">
      <c r="A1656" s="43"/>
      <c r="B1656" s="43"/>
      <c r="C1656" s="101"/>
      <c r="D1656" s="101"/>
      <c r="E1656" s="101"/>
      <c r="F1656" s="102"/>
      <c r="G1656" s="103"/>
      <c r="H1656" s="102"/>
      <c r="I1656" s="102"/>
      <c r="J1656" s="102"/>
      <c r="K1656" s="102"/>
      <c r="L1656" s="102" t="e">
        <f>IF(J1656="WAT",IF(I1656="PS","Pumped Storage","Hydro"),VLOOKUP(J1656,Instructions!$E$3:$F$42,2,FALSE))</f>
        <v>#N/A</v>
      </c>
      <c r="M1656" s="104"/>
      <c r="N1656" s="104"/>
      <c r="O1656" s="105"/>
      <c r="P1656" s="45"/>
      <c r="Q1656" s="45"/>
      <c r="R1656" s="45">
        <f t="shared" si="550"/>
        <v>0</v>
      </c>
      <c r="S1656" s="45">
        <f t="shared" si="571"/>
        <v>0</v>
      </c>
      <c r="T1656" s="45">
        <f t="shared" si="571"/>
        <v>0</v>
      </c>
      <c r="U1656" s="45">
        <f t="shared" si="551"/>
        <v>0</v>
      </c>
      <c r="V1656" s="45">
        <f t="shared" si="552"/>
        <v>0</v>
      </c>
      <c r="W1656" s="45">
        <f t="shared" si="553"/>
        <v>0</v>
      </c>
      <c r="X1656" s="45">
        <f t="shared" si="554"/>
        <v>0</v>
      </c>
      <c r="Y1656" s="45">
        <f t="shared" si="555"/>
        <v>0</v>
      </c>
      <c r="Z1656" s="45">
        <f t="shared" si="556"/>
        <v>0</v>
      </c>
      <c r="AA1656" s="45">
        <f t="shared" si="557"/>
        <v>0</v>
      </c>
      <c r="AB1656" s="45">
        <f t="shared" si="558"/>
        <v>0</v>
      </c>
      <c r="AC1656" s="45">
        <f t="shared" si="559"/>
        <v>0</v>
      </c>
      <c r="AD1656" s="45">
        <f t="shared" si="560"/>
        <v>0</v>
      </c>
      <c r="AE1656" s="45">
        <f t="shared" si="561"/>
        <v>0</v>
      </c>
      <c r="AF1656" s="45">
        <f t="shared" si="562"/>
        <v>0</v>
      </c>
      <c r="AG1656" s="45">
        <f t="shared" si="563"/>
        <v>0</v>
      </c>
      <c r="AH1656" s="45">
        <f t="shared" si="564"/>
        <v>0</v>
      </c>
      <c r="AI1656" s="45">
        <f t="shared" si="565"/>
        <v>0</v>
      </c>
      <c r="AJ1656" s="45">
        <f t="shared" si="566"/>
        <v>0</v>
      </c>
      <c r="AK1656" s="45">
        <f t="shared" si="567"/>
        <v>0</v>
      </c>
      <c r="AL1656" s="45">
        <f t="shared" si="568"/>
        <v>0</v>
      </c>
      <c r="AM1656" s="45">
        <f t="shared" si="569"/>
        <v>0</v>
      </c>
      <c r="AN1656" s="45"/>
      <c r="AO1656" s="45"/>
      <c r="AP1656" s="45"/>
      <c r="AQ1656" s="45"/>
      <c r="AR1656" s="45"/>
      <c r="AS1656" s="45"/>
      <c r="AT1656" s="45"/>
      <c r="AU1656" s="45"/>
      <c r="AV1656" s="45"/>
      <c r="AW1656" s="45"/>
      <c r="AX1656" s="45"/>
      <c r="AY1656" s="45"/>
      <c r="AZ1656" s="45"/>
      <c r="BA1656" s="45"/>
      <c r="BB1656" s="45"/>
      <c r="BC1656" s="45"/>
      <c r="BD1656" s="45"/>
      <c r="BE1656" s="45"/>
      <c r="BF1656" s="45"/>
      <c r="BG1656" s="45"/>
      <c r="BH1656" s="45"/>
      <c r="BI1656" s="45"/>
      <c r="BJ1656" s="45"/>
      <c r="BK1656" s="45"/>
    </row>
    <row r="1657" spans="1:63">
      <c r="A1657" s="43"/>
      <c r="B1657" s="43"/>
      <c r="C1657" s="101"/>
      <c r="D1657" s="101"/>
      <c r="E1657" s="101"/>
      <c r="F1657" s="102"/>
      <c r="G1657" s="103"/>
      <c r="H1657" s="102"/>
      <c r="I1657" s="102"/>
      <c r="J1657" s="102"/>
      <c r="K1657" s="102"/>
      <c r="L1657" s="102" t="e">
        <f>IF(J1657="WAT",IF(I1657="PS","Pumped Storage","Hydro"),VLOOKUP(J1657,Instructions!$E$3:$F$42,2,FALSE))</f>
        <v>#N/A</v>
      </c>
      <c r="M1657" s="104"/>
      <c r="N1657" s="104"/>
      <c r="O1657" s="105"/>
      <c r="P1657" s="45"/>
      <c r="Q1657" s="45"/>
      <c r="R1657" s="45">
        <f t="shared" si="550"/>
        <v>0</v>
      </c>
      <c r="S1657" s="45">
        <f t="shared" si="571"/>
        <v>0</v>
      </c>
      <c r="T1657" s="45">
        <f t="shared" si="571"/>
        <v>0</v>
      </c>
      <c r="U1657" s="45">
        <f t="shared" si="551"/>
        <v>0</v>
      </c>
      <c r="V1657" s="45">
        <f t="shared" si="552"/>
        <v>0</v>
      </c>
      <c r="W1657" s="45">
        <f t="shared" si="553"/>
        <v>0</v>
      </c>
      <c r="X1657" s="45">
        <f t="shared" si="554"/>
        <v>0</v>
      </c>
      <c r="Y1657" s="45">
        <f t="shared" si="555"/>
        <v>0</v>
      </c>
      <c r="Z1657" s="45">
        <f t="shared" si="556"/>
        <v>0</v>
      </c>
      <c r="AA1657" s="45">
        <f t="shared" si="557"/>
        <v>0</v>
      </c>
      <c r="AB1657" s="45">
        <f t="shared" si="558"/>
        <v>0</v>
      </c>
      <c r="AC1657" s="45">
        <f t="shared" si="559"/>
        <v>0</v>
      </c>
      <c r="AD1657" s="45">
        <f t="shared" si="560"/>
        <v>0</v>
      </c>
      <c r="AE1657" s="45">
        <f t="shared" si="561"/>
        <v>0</v>
      </c>
      <c r="AF1657" s="45">
        <f t="shared" si="562"/>
        <v>0</v>
      </c>
      <c r="AG1657" s="45">
        <f t="shared" si="563"/>
        <v>0</v>
      </c>
      <c r="AH1657" s="45">
        <f t="shared" si="564"/>
        <v>0</v>
      </c>
      <c r="AI1657" s="45">
        <f t="shared" si="565"/>
        <v>0</v>
      </c>
      <c r="AJ1657" s="45">
        <f t="shared" si="566"/>
        <v>0</v>
      </c>
      <c r="AK1657" s="45">
        <f t="shared" si="567"/>
        <v>0</v>
      </c>
      <c r="AL1657" s="45">
        <f t="shared" si="568"/>
        <v>0</v>
      </c>
      <c r="AM1657" s="45">
        <f t="shared" si="569"/>
        <v>0</v>
      </c>
      <c r="AN1657" s="45"/>
      <c r="AO1657" s="45"/>
      <c r="AP1657" s="45"/>
      <c r="AQ1657" s="45"/>
      <c r="AR1657" s="45"/>
      <c r="AS1657" s="45"/>
      <c r="AT1657" s="45"/>
      <c r="AU1657" s="45"/>
      <c r="AV1657" s="45"/>
      <c r="AW1657" s="45"/>
      <c r="AX1657" s="45"/>
      <c r="AY1657" s="45"/>
      <c r="AZ1657" s="45"/>
      <c r="BA1657" s="45"/>
      <c r="BB1657" s="45"/>
      <c r="BC1657" s="45"/>
      <c r="BD1657" s="45"/>
      <c r="BE1657" s="45"/>
      <c r="BF1657" s="45"/>
      <c r="BG1657" s="45"/>
      <c r="BH1657" s="45"/>
      <c r="BI1657" s="45"/>
      <c r="BJ1657" s="45"/>
      <c r="BK1657" s="45"/>
    </row>
    <row r="1658" spans="1:63">
      <c r="A1658" s="43"/>
      <c r="B1658" s="43"/>
      <c r="C1658" s="101"/>
      <c r="D1658" s="101"/>
      <c r="E1658" s="101"/>
      <c r="F1658" s="102"/>
      <c r="G1658" s="103"/>
      <c r="H1658" s="102"/>
      <c r="I1658" s="102"/>
      <c r="J1658" s="102"/>
      <c r="K1658" s="102"/>
      <c r="L1658" s="102" t="e">
        <f>IF(J1658="WAT",IF(I1658="PS","Pumped Storage","Hydro"),VLOOKUP(J1658,Instructions!$E$3:$F$42,2,FALSE))</f>
        <v>#N/A</v>
      </c>
      <c r="M1658" s="104"/>
      <c r="N1658" s="104"/>
      <c r="O1658" s="105"/>
      <c r="P1658" s="45"/>
      <c r="Q1658" s="45"/>
      <c r="R1658" s="45">
        <f t="shared" si="550"/>
        <v>0</v>
      </c>
      <c r="S1658" s="45">
        <f t="shared" si="571"/>
        <v>0</v>
      </c>
      <c r="T1658" s="45">
        <f t="shared" si="571"/>
        <v>0</v>
      </c>
      <c r="U1658" s="45">
        <f t="shared" si="551"/>
        <v>0</v>
      </c>
      <c r="V1658" s="45">
        <f t="shared" si="552"/>
        <v>0</v>
      </c>
      <c r="W1658" s="45">
        <f t="shared" si="553"/>
        <v>0</v>
      </c>
      <c r="X1658" s="45">
        <f t="shared" si="554"/>
        <v>0</v>
      </c>
      <c r="Y1658" s="45">
        <f t="shared" si="555"/>
        <v>0</v>
      </c>
      <c r="Z1658" s="45">
        <f t="shared" si="556"/>
        <v>0</v>
      </c>
      <c r="AA1658" s="45">
        <f t="shared" si="557"/>
        <v>0</v>
      </c>
      <c r="AB1658" s="45">
        <f t="shared" si="558"/>
        <v>0</v>
      </c>
      <c r="AC1658" s="45">
        <f t="shared" si="559"/>
        <v>0</v>
      </c>
      <c r="AD1658" s="45">
        <f t="shared" si="560"/>
        <v>0</v>
      </c>
      <c r="AE1658" s="45">
        <f t="shared" si="561"/>
        <v>0</v>
      </c>
      <c r="AF1658" s="45">
        <f t="shared" si="562"/>
        <v>0</v>
      </c>
      <c r="AG1658" s="45">
        <f t="shared" si="563"/>
        <v>0</v>
      </c>
      <c r="AH1658" s="45">
        <f t="shared" si="564"/>
        <v>0</v>
      </c>
      <c r="AI1658" s="45">
        <f t="shared" si="565"/>
        <v>0</v>
      </c>
      <c r="AJ1658" s="45">
        <f t="shared" si="566"/>
        <v>0</v>
      </c>
      <c r="AK1658" s="45">
        <f t="shared" si="567"/>
        <v>0</v>
      </c>
      <c r="AL1658" s="45">
        <f t="shared" si="568"/>
        <v>0</v>
      </c>
      <c r="AM1658" s="45">
        <f t="shared" si="569"/>
        <v>0</v>
      </c>
      <c r="AN1658" s="45"/>
      <c r="AO1658" s="45"/>
      <c r="AP1658" s="45"/>
      <c r="AQ1658" s="45"/>
      <c r="AR1658" s="45"/>
      <c r="AS1658" s="45"/>
      <c r="AT1658" s="45"/>
      <c r="AU1658" s="45"/>
      <c r="AV1658" s="45"/>
      <c r="AW1658" s="45"/>
      <c r="AX1658" s="45"/>
      <c r="AY1658" s="45"/>
      <c r="AZ1658" s="45"/>
      <c r="BA1658" s="45"/>
      <c r="BB1658" s="45"/>
      <c r="BC1658" s="45"/>
      <c r="BD1658" s="45"/>
      <c r="BE1658" s="45"/>
      <c r="BF1658" s="45"/>
      <c r="BG1658" s="45"/>
      <c r="BH1658" s="45"/>
      <c r="BI1658" s="45"/>
      <c r="BJ1658" s="45"/>
      <c r="BK1658" s="45"/>
    </row>
    <row r="1659" spans="1:63">
      <c r="A1659" s="43"/>
      <c r="B1659" s="43"/>
      <c r="C1659" s="101"/>
      <c r="D1659" s="101"/>
      <c r="E1659" s="101"/>
      <c r="F1659" s="102"/>
      <c r="G1659" s="103"/>
      <c r="H1659" s="102"/>
      <c r="I1659" s="102"/>
      <c r="J1659" s="102"/>
      <c r="K1659" s="102"/>
      <c r="L1659" s="102" t="e">
        <f>IF(J1659="WAT",IF(I1659="PS","Pumped Storage","Hydro"),VLOOKUP(J1659,Instructions!$E$3:$F$42,2,FALSE))</f>
        <v>#N/A</v>
      </c>
      <c r="M1659" s="104"/>
      <c r="N1659" s="104"/>
      <c r="O1659" s="105"/>
      <c r="P1659" s="45"/>
      <c r="Q1659" s="45"/>
      <c r="R1659" s="45">
        <f t="shared" si="550"/>
        <v>0</v>
      </c>
      <c r="S1659" s="45">
        <f t="shared" si="571"/>
        <v>0</v>
      </c>
      <c r="T1659" s="45">
        <f t="shared" si="571"/>
        <v>0</v>
      </c>
      <c r="U1659" s="45">
        <f t="shared" si="551"/>
        <v>0</v>
      </c>
      <c r="V1659" s="45">
        <f t="shared" si="552"/>
        <v>0</v>
      </c>
      <c r="W1659" s="45">
        <f t="shared" si="553"/>
        <v>0</v>
      </c>
      <c r="X1659" s="45">
        <f t="shared" si="554"/>
        <v>0</v>
      </c>
      <c r="Y1659" s="45">
        <f t="shared" si="555"/>
        <v>0</v>
      </c>
      <c r="Z1659" s="45">
        <f t="shared" si="556"/>
        <v>0</v>
      </c>
      <c r="AA1659" s="45">
        <f t="shared" si="557"/>
        <v>0</v>
      </c>
      <c r="AB1659" s="45">
        <f t="shared" si="558"/>
        <v>0</v>
      </c>
      <c r="AC1659" s="45">
        <f t="shared" si="559"/>
        <v>0</v>
      </c>
      <c r="AD1659" s="45">
        <f t="shared" si="560"/>
        <v>0</v>
      </c>
      <c r="AE1659" s="45">
        <f t="shared" si="561"/>
        <v>0</v>
      </c>
      <c r="AF1659" s="45">
        <f t="shared" si="562"/>
        <v>0</v>
      </c>
      <c r="AG1659" s="45">
        <f t="shared" si="563"/>
        <v>0</v>
      </c>
      <c r="AH1659" s="45">
        <f t="shared" si="564"/>
        <v>0</v>
      </c>
      <c r="AI1659" s="45">
        <f t="shared" si="565"/>
        <v>0</v>
      </c>
      <c r="AJ1659" s="45">
        <f t="shared" si="566"/>
        <v>0</v>
      </c>
      <c r="AK1659" s="45">
        <f t="shared" si="567"/>
        <v>0</v>
      </c>
      <c r="AL1659" s="45">
        <f t="shared" si="568"/>
        <v>0</v>
      </c>
      <c r="AM1659" s="45">
        <f t="shared" si="569"/>
        <v>0</v>
      </c>
      <c r="AN1659" s="45"/>
      <c r="AO1659" s="45"/>
      <c r="AP1659" s="45"/>
      <c r="AQ1659" s="45"/>
      <c r="AR1659" s="45"/>
      <c r="AS1659" s="45"/>
      <c r="AT1659" s="45"/>
      <c r="AU1659" s="45"/>
      <c r="AV1659" s="45"/>
      <c r="AW1659" s="45"/>
      <c r="AX1659" s="45"/>
      <c r="AY1659" s="45"/>
      <c r="AZ1659" s="45"/>
      <c r="BA1659" s="45"/>
      <c r="BB1659" s="45"/>
      <c r="BC1659" s="45"/>
      <c r="BD1659" s="45"/>
      <c r="BE1659" s="45"/>
      <c r="BF1659" s="45"/>
      <c r="BG1659" s="45"/>
      <c r="BH1659" s="45"/>
      <c r="BI1659" s="45"/>
      <c r="BJ1659" s="45"/>
      <c r="BK1659" s="45"/>
    </row>
    <row r="1660" spans="1:63">
      <c r="A1660" s="43"/>
      <c r="B1660" s="43"/>
      <c r="C1660" s="101"/>
      <c r="D1660" s="101"/>
      <c r="E1660" s="101"/>
      <c r="F1660" s="102"/>
      <c r="G1660" s="103"/>
      <c r="H1660" s="102"/>
      <c r="I1660" s="102"/>
      <c r="J1660" s="102"/>
      <c r="K1660" s="102"/>
      <c r="L1660" s="102" t="e">
        <f>IF(J1660="WAT",IF(I1660="PS","Pumped Storage","Hydro"),VLOOKUP(J1660,Instructions!$E$3:$F$42,2,FALSE))</f>
        <v>#N/A</v>
      </c>
      <c r="M1660" s="104"/>
      <c r="N1660" s="104"/>
      <c r="O1660" s="105"/>
      <c r="P1660" s="45"/>
      <c r="Q1660" s="45"/>
      <c r="R1660" s="45">
        <f t="shared" si="550"/>
        <v>0</v>
      </c>
      <c r="S1660" s="45">
        <f t="shared" si="571"/>
        <v>0</v>
      </c>
      <c r="T1660" s="45">
        <f t="shared" si="571"/>
        <v>0</v>
      </c>
      <c r="U1660" s="45">
        <f t="shared" si="551"/>
        <v>0</v>
      </c>
      <c r="V1660" s="45">
        <f t="shared" si="552"/>
        <v>0</v>
      </c>
      <c r="W1660" s="45">
        <f t="shared" si="553"/>
        <v>0</v>
      </c>
      <c r="X1660" s="45">
        <f t="shared" si="554"/>
        <v>0</v>
      </c>
      <c r="Y1660" s="45">
        <f t="shared" si="555"/>
        <v>0</v>
      </c>
      <c r="Z1660" s="45">
        <f t="shared" si="556"/>
        <v>0</v>
      </c>
      <c r="AA1660" s="45">
        <f t="shared" si="557"/>
        <v>0</v>
      </c>
      <c r="AB1660" s="45">
        <f t="shared" si="558"/>
        <v>0</v>
      </c>
      <c r="AC1660" s="45">
        <f t="shared" si="559"/>
        <v>0</v>
      </c>
      <c r="AD1660" s="45">
        <f t="shared" si="560"/>
        <v>0</v>
      </c>
      <c r="AE1660" s="45">
        <f t="shared" si="561"/>
        <v>0</v>
      </c>
      <c r="AF1660" s="45">
        <f t="shared" si="562"/>
        <v>0</v>
      </c>
      <c r="AG1660" s="45">
        <f t="shared" si="563"/>
        <v>0</v>
      </c>
      <c r="AH1660" s="45">
        <f t="shared" si="564"/>
        <v>0</v>
      </c>
      <c r="AI1660" s="45">
        <f t="shared" si="565"/>
        <v>0</v>
      </c>
      <c r="AJ1660" s="45">
        <f t="shared" si="566"/>
        <v>0</v>
      </c>
      <c r="AK1660" s="45">
        <f t="shared" si="567"/>
        <v>0</v>
      </c>
      <c r="AL1660" s="45">
        <f t="shared" si="568"/>
        <v>0</v>
      </c>
      <c r="AM1660" s="45">
        <f t="shared" si="569"/>
        <v>0</v>
      </c>
      <c r="AN1660" s="45"/>
      <c r="AO1660" s="45"/>
      <c r="AP1660" s="45"/>
      <c r="AQ1660" s="45"/>
      <c r="AR1660" s="45"/>
      <c r="AS1660" s="45"/>
      <c r="AT1660" s="45"/>
      <c r="AU1660" s="45"/>
      <c r="AV1660" s="45"/>
      <c r="AW1660" s="45"/>
      <c r="AX1660" s="45"/>
      <c r="AY1660" s="45"/>
      <c r="AZ1660" s="45"/>
      <c r="BA1660" s="45"/>
      <c r="BB1660" s="45"/>
      <c r="BC1660" s="45"/>
      <c r="BD1660" s="45"/>
      <c r="BE1660" s="45"/>
      <c r="BF1660" s="45"/>
      <c r="BG1660" s="45"/>
      <c r="BH1660" s="45"/>
      <c r="BI1660" s="45"/>
      <c r="BJ1660" s="45"/>
      <c r="BK1660" s="45"/>
    </row>
    <row r="1661" spans="1:63">
      <c r="A1661" s="43"/>
      <c r="B1661" s="43"/>
      <c r="C1661" s="101"/>
      <c r="D1661" s="101"/>
      <c r="E1661" s="101"/>
      <c r="F1661" s="102"/>
      <c r="G1661" s="103"/>
      <c r="H1661" s="102"/>
      <c r="I1661" s="102"/>
      <c r="J1661" s="102"/>
      <c r="K1661" s="102"/>
      <c r="L1661" s="102" t="e">
        <f>IF(J1661="WAT",IF(I1661="PS","Pumped Storage","Hydro"),VLOOKUP(J1661,Instructions!$E$3:$F$42,2,FALSE))</f>
        <v>#N/A</v>
      </c>
      <c r="M1661" s="104"/>
      <c r="N1661" s="104"/>
      <c r="O1661" s="105"/>
      <c r="P1661" s="45"/>
      <c r="Q1661" s="45"/>
      <c r="R1661" s="45">
        <f t="shared" si="550"/>
        <v>0</v>
      </c>
      <c r="S1661" s="45">
        <f t="shared" si="571"/>
        <v>0</v>
      </c>
      <c r="T1661" s="45">
        <f t="shared" si="571"/>
        <v>0</v>
      </c>
      <c r="U1661" s="45">
        <f t="shared" si="551"/>
        <v>0</v>
      </c>
      <c r="V1661" s="45">
        <f t="shared" si="552"/>
        <v>0</v>
      </c>
      <c r="W1661" s="45">
        <f t="shared" si="553"/>
        <v>0</v>
      </c>
      <c r="X1661" s="45">
        <f t="shared" si="554"/>
        <v>0</v>
      </c>
      <c r="Y1661" s="45">
        <f t="shared" si="555"/>
        <v>0</v>
      </c>
      <c r="Z1661" s="45">
        <f t="shared" si="556"/>
        <v>0</v>
      </c>
      <c r="AA1661" s="45">
        <f t="shared" si="557"/>
        <v>0</v>
      </c>
      <c r="AB1661" s="45">
        <f t="shared" si="558"/>
        <v>0</v>
      </c>
      <c r="AC1661" s="45">
        <f t="shared" si="559"/>
        <v>0</v>
      </c>
      <c r="AD1661" s="45">
        <f t="shared" si="560"/>
        <v>0</v>
      </c>
      <c r="AE1661" s="45">
        <f t="shared" si="561"/>
        <v>0</v>
      </c>
      <c r="AF1661" s="45">
        <f t="shared" si="562"/>
        <v>0</v>
      </c>
      <c r="AG1661" s="45">
        <f t="shared" si="563"/>
        <v>0</v>
      </c>
      <c r="AH1661" s="45">
        <f t="shared" si="564"/>
        <v>0</v>
      </c>
      <c r="AI1661" s="45">
        <f t="shared" si="565"/>
        <v>0</v>
      </c>
      <c r="AJ1661" s="45">
        <f t="shared" si="566"/>
        <v>0</v>
      </c>
      <c r="AK1661" s="45">
        <f t="shared" si="567"/>
        <v>0</v>
      </c>
      <c r="AL1661" s="45">
        <f t="shared" si="568"/>
        <v>0</v>
      </c>
      <c r="AM1661" s="45">
        <f t="shared" si="569"/>
        <v>0</v>
      </c>
      <c r="AN1661" s="45"/>
      <c r="AO1661" s="45"/>
      <c r="AP1661" s="45"/>
      <c r="AQ1661" s="45"/>
      <c r="AR1661" s="45"/>
      <c r="AS1661" s="45"/>
      <c r="AT1661" s="45"/>
      <c r="AU1661" s="45"/>
      <c r="AV1661" s="45"/>
      <c r="AW1661" s="45"/>
      <c r="AX1661" s="45"/>
      <c r="AY1661" s="45"/>
      <c r="AZ1661" s="45"/>
      <c r="BA1661" s="45"/>
      <c r="BB1661" s="45"/>
      <c r="BC1661" s="45"/>
      <c r="BD1661" s="45"/>
      <c r="BE1661" s="45"/>
      <c r="BF1661" s="45"/>
      <c r="BG1661" s="45"/>
      <c r="BH1661" s="45"/>
      <c r="BI1661" s="45"/>
      <c r="BJ1661" s="45"/>
      <c r="BK1661" s="45"/>
    </row>
    <row r="1662" spans="1:63">
      <c r="A1662" s="43"/>
      <c r="B1662" s="43"/>
      <c r="C1662" s="101"/>
      <c r="D1662" s="101"/>
      <c r="E1662" s="101"/>
      <c r="F1662" s="102"/>
      <c r="G1662" s="103"/>
      <c r="H1662" s="102"/>
      <c r="I1662" s="102"/>
      <c r="J1662" s="102"/>
      <c r="K1662" s="102"/>
      <c r="L1662" s="102" t="e">
        <f>IF(J1662="WAT",IF(I1662="PS","Pumped Storage","Hydro"),VLOOKUP(J1662,Instructions!$E$3:$F$42,2,FALSE))</f>
        <v>#N/A</v>
      </c>
      <c r="M1662" s="104"/>
      <c r="N1662" s="104"/>
      <c r="O1662" s="105"/>
      <c r="P1662" s="45"/>
      <c r="Q1662" s="45"/>
      <c r="R1662" s="45">
        <f t="shared" si="550"/>
        <v>0</v>
      </c>
      <c r="S1662" s="45">
        <f t="shared" si="571"/>
        <v>0</v>
      </c>
      <c r="T1662" s="45">
        <f t="shared" si="571"/>
        <v>0</v>
      </c>
      <c r="U1662" s="45">
        <f t="shared" si="551"/>
        <v>0</v>
      </c>
      <c r="V1662" s="45">
        <f t="shared" si="552"/>
        <v>0</v>
      </c>
      <c r="W1662" s="45">
        <f t="shared" si="553"/>
        <v>0</v>
      </c>
      <c r="X1662" s="45">
        <f t="shared" si="554"/>
        <v>0</v>
      </c>
      <c r="Y1662" s="45">
        <f t="shared" si="555"/>
        <v>0</v>
      </c>
      <c r="Z1662" s="45">
        <f t="shared" si="556"/>
        <v>0</v>
      </c>
      <c r="AA1662" s="45">
        <f t="shared" si="557"/>
        <v>0</v>
      </c>
      <c r="AB1662" s="45">
        <f t="shared" si="558"/>
        <v>0</v>
      </c>
      <c r="AC1662" s="45">
        <f t="shared" si="559"/>
        <v>0</v>
      </c>
      <c r="AD1662" s="45">
        <f t="shared" si="560"/>
        <v>0</v>
      </c>
      <c r="AE1662" s="45">
        <f t="shared" si="561"/>
        <v>0</v>
      </c>
      <c r="AF1662" s="45">
        <f t="shared" si="562"/>
        <v>0</v>
      </c>
      <c r="AG1662" s="45">
        <f t="shared" si="563"/>
        <v>0</v>
      </c>
      <c r="AH1662" s="45">
        <f t="shared" si="564"/>
        <v>0</v>
      </c>
      <c r="AI1662" s="45">
        <f t="shared" si="565"/>
        <v>0</v>
      </c>
      <c r="AJ1662" s="45">
        <f t="shared" si="566"/>
        <v>0</v>
      </c>
      <c r="AK1662" s="45">
        <f t="shared" si="567"/>
        <v>0</v>
      </c>
      <c r="AL1662" s="45">
        <f t="shared" si="568"/>
        <v>0</v>
      </c>
      <c r="AM1662" s="45">
        <f t="shared" si="569"/>
        <v>0</v>
      </c>
      <c r="AN1662" s="45"/>
      <c r="AO1662" s="45"/>
      <c r="AP1662" s="45"/>
      <c r="AQ1662" s="45"/>
      <c r="AR1662" s="45"/>
      <c r="AS1662" s="45"/>
      <c r="AT1662" s="45"/>
      <c r="AU1662" s="45"/>
      <c r="AV1662" s="45"/>
      <c r="AW1662" s="45"/>
      <c r="AX1662" s="45"/>
      <c r="AY1662" s="45"/>
      <c r="AZ1662" s="45"/>
      <c r="BA1662" s="45"/>
      <c r="BB1662" s="45"/>
      <c r="BC1662" s="45"/>
      <c r="BD1662" s="45"/>
      <c r="BE1662" s="45"/>
      <c r="BF1662" s="45"/>
      <c r="BG1662" s="45"/>
      <c r="BH1662" s="45"/>
      <c r="BI1662" s="45"/>
      <c r="BJ1662" s="45"/>
      <c r="BK1662" s="45"/>
    </row>
    <row r="1663" spans="1:63">
      <c r="A1663" s="43"/>
      <c r="B1663" s="43"/>
      <c r="C1663" s="101"/>
      <c r="D1663" s="101"/>
      <c r="E1663" s="101"/>
      <c r="F1663" s="102"/>
      <c r="G1663" s="103"/>
      <c r="H1663" s="102"/>
      <c r="I1663" s="102"/>
      <c r="J1663" s="102"/>
      <c r="K1663" s="102"/>
      <c r="L1663" s="102" t="e">
        <f>IF(J1663="WAT",IF(I1663="PS","Pumped Storage","Hydro"),VLOOKUP(J1663,Instructions!$E$3:$F$42,2,FALSE))</f>
        <v>#N/A</v>
      </c>
      <c r="M1663" s="104"/>
      <c r="N1663" s="104"/>
      <c r="O1663" s="105"/>
      <c r="P1663" s="45"/>
      <c r="Q1663" s="45"/>
      <c r="R1663" s="45">
        <f t="shared" si="550"/>
        <v>0</v>
      </c>
      <c r="S1663" s="45">
        <f t="shared" ref="S1663:T1682" si="572">R1663</f>
        <v>0</v>
      </c>
      <c r="T1663" s="45">
        <f t="shared" si="572"/>
        <v>0</v>
      </c>
      <c r="U1663" s="45">
        <f t="shared" si="551"/>
        <v>0</v>
      </c>
      <c r="V1663" s="45">
        <f t="shared" si="552"/>
        <v>0</v>
      </c>
      <c r="W1663" s="45">
        <f t="shared" si="553"/>
        <v>0</v>
      </c>
      <c r="X1663" s="45">
        <f t="shared" si="554"/>
        <v>0</v>
      </c>
      <c r="Y1663" s="45">
        <f t="shared" si="555"/>
        <v>0</v>
      </c>
      <c r="Z1663" s="45">
        <f t="shared" si="556"/>
        <v>0</v>
      </c>
      <c r="AA1663" s="45">
        <f t="shared" si="557"/>
        <v>0</v>
      </c>
      <c r="AB1663" s="45">
        <f t="shared" si="558"/>
        <v>0</v>
      </c>
      <c r="AC1663" s="45">
        <f t="shared" si="559"/>
        <v>0</v>
      </c>
      <c r="AD1663" s="45">
        <f t="shared" si="560"/>
        <v>0</v>
      </c>
      <c r="AE1663" s="45">
        <f t="shared" si="561"/>
        <v>0</v>
      </c>
      <c r="AF1663" s="45">
        <f t="shared" si="562"/>
        <v>0</v>
      </c>
      <c r="AG1663" s="45">
        <f t="shared" si="563"/>
        <v>0</v>
      </c>
      <c r="AH1663" s="45">
        <f t="shared" si="564"/>
        <v>0</v>
      </c>
      <c r="AI1663" s="45">
        <f t="shared" si="565"/>
        <v>0</v>
      </c>
      <c r="AJ1663" s="45">
        <f t="shared" si="566"/>
        <v>0</v>
      </c>
      <c r="AK1663" s="45">
        <f t="shared" si="567"/>
        <v>0</v>
      </c>
      <c r="AL1663" s="45">
        <f t="shared" si="568"/>
        <v>0</v>
      </c>
      <c r="AM1663" s="45">
        <f t="shared" si="569"/>
        <v>0</v>
      </c>
      <c r="AN1663" s="45"/>
      <c r="AO1663" s="45"/>
      <c r="AP1663" s="45"/>
      <c r="AQ1663" s="45"/>
      <c r="AR1663" s="45"/>
      <c r="AS1663" s="45"/>
      <c r="AT1663" s="45"/>
      <c r="AU1663" s="45"/>
      <c r="AV1663" s="45"/>
      <c r="AW1663" s="45"/>
      <c r="AX1663" s="45"/>
      <c r="AY1663" s="45"/>
      <c r="AZ1663" s="45"/>
      <c r="BA1663" s="45"/>
      <c r="BB1663" s="45"/>
      <c r="BC1663" s="45"/>
      <c r="BD1663" s="45"/>
      <c r="BE1663" s="45"/>
      <c r="BF1663" s="45"/>
      <c r="BG1663" s="45"/>
      <c r="BH1663" s="45"/>
      <c r="BI1663" s="45"/>
      <c r="BJ1663" s="45"/>
      <c r="BK1663" s="45"/>
    </row>
    <row r="1664" spans="1:63">
      <c r="A1664" s="43"/>
      <c r="B1664" s="43"/>
      <c r="C1664" s="101"/>
      <c r="D1664" s="101"/>
      <c r="E1664" s="101"/>
      <c r="F1664" s="102"/>
      <c r="G1664" s="103"/>
      <c r="H1664" s="102"/>
      <c r="I1664" s="102"/>
      <c r="J1664" s="102"/>
      <c r="K1664" s="102"/>
      <c r="L1664" s="102" t="e">
        <f>IF(J1664="WAT",IF(I1664="PS","Pumped Storage","Hydro"),VLOOKUP(J1664,Instructions!$E$3:$F$42,2,FALSE))</f>
        <v>#N/A</v>
      </c>
      <c r="M1664" s="104"/>
      <c r="N1664" s="104"/>
      <c r="O1664" s="105"/>
      <c r="P1664" s="45"/>
      <c r="Q1664" s="45"/>
      <c r="R1664" s="45">
        <f t="shared" si="550"/>
        <v>0</v>
      </c>
      <c r="S1664" s="45">
        <f t="shared" si="572"/>
        <v>0</v>
      </c>
      <c r="T1664" s="45">
        <f t="shared" si="572"/>
        <v>0</v>
      </c>
      <c r="U1664" s="45">
        <f t="shared" si="551"/>
        <v>0</v>
      </c>
      <c r="V1664" s="45">
        <f t="shared" si="552"/>
        <v>0</v>
      </c>
      <c r="W1664" s="45">
        <f t="shared" si="553"/>
        <v>0</v>
      </c>
      <c r="X1664" s="45">
        <f t="shared" si="554"/>
        <v>0</v>
      </c>
      <c r="Y1664" s="45">
        <f t="shared" si="555"/>
        <v>0</v>
      </c>
      <c r="Z1664" s="45">
        <f t="shared" si="556"/>
        <v>0</v>
      </c>
      <c r="AA1664" s="45">
        <f t="shared" si="557"/>
        <v>0</v>
      </c>
      <c r="AB1664" s="45">
        <f t="shared" si="558"/>
        <v>0</v>
      </c>
      <c r="AC1664" s="45">
        <f t="shared" si="559"/>
        <v>0</v>
      </c>
      <c r="AD1664" s="45">
        <f t="shared" si="560"/>
        <v>0</v>
      </c>
      <c r="AE1664" s="45">
        <f t="shared" si="561"/>
        <v>0</v>
      </c>
      <c r="AF1664" s="45">
        <f t="shared" si="562"/>
        <v>0</v>
      </c>
      <c r="AG1664" s="45">
        <f t="shared" si="563"/>
        <v>0</v>
      </c>
      <c r="AH1664" s="45">
        <f t="shared" si="564"/>
        <v>0</v>
      </c>
      <c r="AI1664" s="45">
        <f t="shared" si="565"/>
        <v>0</v>
      </c>
      <c r="AJ1664" s="45">
        <f t="shared" si="566"/>
        <v>0</v>
      </c>
      <c r="AK1664" s="45">
        <f t="shared" si="567"/>
        <v>0</v>
      </c>
      <c r="AL1664" s="45">
        <f t="shared" si="568"/>
        <v>0</v>
      </c>
      <c r="AM1664" s="45">
        <f t="shared" si="569"/>
        <v>0</v>
      </c>
      <c r="AN1664" s="45"/>
      <c r="AO1664" s="45"/>
      <c r="AP1664" s="45"/>
      <c r="AQ1664" s="45"/>
      <c r="AR1664" s="45"/>
      <c r="AS1664" s="45"/>
      <c r="AT1664" s="45"/>
      <c r="AU1664" s="45"/>
      <c r="AV1664" s="45"/>
      <c r="AW1664" s="45"/>
      <c r="AX1664" s="45"/>
      <c r="AY1664" s="45"/>
      <c r="AZ1664" s="45"/>
      <c r="BA1664" s="45"/>
      <c r="BB1664" s="45"/>
      <c r="BC1664" s="45"/>
      <c r="BD1664" s="45"/>
      <c r="BE1664" s="45"/>
      <c r="BF1664" s="45"/>
      <c r="BG1664" s="45"/>
      <c r="BH1664" s="45"/>
      <c r="BI1664" s="45"/>
      <c r="BJ1664" s="45"/>
      <c r="BK1664" s="45"/>
    </row>
    <row r="1665" spans="1:63">
      <c r="A1665" s="43"/>
      <c r="B1665" s="43"/>
      <c r="C1665" s="101"/>
      <c r="D1665" s="101"/>
      <c r="E1665" s="101"/>
      <c r="F1665" s="102"/>
      <c r="G1665" s="103"/>
      <c r="H1665" s="102"/>
      <c r="I1665" s="102"/>
      <c r="J1665" s="102"/>
      <c r="K1665" s="102"/>
      <c r="L1665" s="102" t="e">
        <f>IF(J1665="WAT",IF(I1665="PS","Pumped Storage","Hydro"),VLOOKUP(J1665,Instructions!$E$3:$F$42,2,FALSE))</f>
        <v>#N/A</v>
      </c>
      <c r="M1665" s="104"/>
      <c r="N1665" s="104"/>
      <c r="O1665" s="105"/>
      <c r="P1665" s="45"/>
      <c r="Q1665" s="45"/>
      <c r="R1665" s="45">
        <f t="shared" si="550"/>
        <v>0</v>
      </c>
      <c r="S1665" s="45">
        <f t="shared" si="572"/>
        <v>0</v>
      </c>
      <c r="T1665" s="45">
        <f t="shared" si="572"/>
        <v>0</v>
      </c>
      <c r="U1665" s="45">
        <f t="shared" si="551"/>
        <v>0</v>
      </c>
      <c r="V1665" s="45">
        <f t="shared" si="552"/>
        <v>0</v>
      </c>
      <c r="W1665" s="45">
        <f t="shared" si="553"/>
        <v>0</v>
      </c>
      <c r="X1665" s="45">
        <f t="shared" si="554"/>
        <v>0</v>
      </c>
      <c r="Y1665" s="45">
        <f t="shared" si="555"/>
        <v>0</v>
      </c>
      <c r="Z1665" s="45">
        <f t="shared" si="556"/>
        <v>0</v>
      </c>
      <c r="AA1665" s="45">
        <f t="shared" si="557"/>
        <v>0</v>
      </c>
      <c r="AB1665" s="45">
        <f t="shared" si="558"/>
        <v>0</v>
      </c>
      <c r="AC1665" s="45">
        <f t="shared" si="559"/>
        <v>0</v>
      </c>
      <c r="AD1665" s="45">
        <f t="shared" si="560"/>
        <v>0</v>
      </c>
      <c r="AE1665" s="45">
        <f t="shared" si="561"/>
        <v>0</v>
      </c>
      <c r="AF1665" s="45">
        <f t="shared" si="562"/>
        <v>0</v>
      </c>
      <c r="AG1665" s="45">
        <f t="shared" si="563"/>
        <v>0</v>
      </c>
      <c r="AH1665" s="45">
        <f t="shared" si="564"/>
        <v>0</v>
      </c>
      <c r="AI1665" s="45">
        <f t="shared" si="565"/>
        <v>0</v>
      </c>
      <c r="AJ1665" s="45">
        <f t="shared" si="566"/>
        <v>0</v>
      </c>
      <c r="AK1665" s="45">
        <f t="shared" si="567"/>
        <v>0</v>
      </c>
      <c r="AL1665" s="45">
        <f t="shared" si="568"/>
        <v>0</v>
      </c>
      <c r="AM1665" s="45">
        <f t="shared" si="569"/>
        <v>0</v>
      </c>
      <c r="AN1665" s="45"/>
      <c r="AO1665" s="45"/>
      <c r="AP1665" s="45"/>
      <c r="AQ1665" s="45"/>
      <c r="AR1665" s="45"/>
      <c r="AS1665" s="45"/>
      <c r="AT1665" s="45"/>
      <c r="AU1665" s="45"/>
      <c r="AV1665" s="45"/>
      <c r="AW1665" s="45"/>
      <c r="AX1665" s="45"/>
      <c r="AY1665" s="45"/>
      <c r="AZ1665" s="45"/>
      <c r="BA1665" s="45"/>
      <c r="BB1665" s="45"/>
      <c r="BC1665" s="45"/>
      <c r="BD1665" s="45"/>
      <c r="BE1665" s="45"/>
      <c r="BF1665" s="45"/>
      <c r="BG1665" s="45"/>
      <c r="BH1665" s="45"/>
      <c r="BI1665" s="45"/>
      <c r="BJ1665" s="45"/>
      <c r="BK1665" s="45"/>
    </row>
    <row r="1666" spans="1:63">
      <c r="A1666" s="43"/>
      <c r="B1666" s="43"/>
      <c r="C1666" s="101"/>
      <c r="D1666" s="101"/>
      <c r="E1666" s="101"/>
      <c r="F1666" s="102"/>
      <c r="G1666" s="103"/>
      <c r="H1666" s="102"/>
      <c r="I1666" s="102"/>
      <c r="J1666" s="102"/>
      <c r="K1666" s="102"/>
      <c r="L1666" s="102" t="e">
        <f>IF(J1666="WAT",IF(I1666="PS","Pumped Storage","Hydro"),VLOOKUP(J1666,Instructions!$E$3:$F$42,2,FALSE))</f>
        <v>#N/A</v>
      </c>
      <c r="M1666" s="104"/>
      <c r="N1666" s="104"/>
      <c r="O1666" s="105"/>
      <c r="P1666" s="45"/>
      <c r="Q1666" s="45"/>
      <c r="R1666" s="45">
        <f t="shared" si="550"/>
        <v>0</v>
      </c>
      <c r="S1666" s="45">
        <f t="shared" si="572"/>
        <v>0</v>
      </c>
      <c r="T1666" s="45">
        <f t="shared" si="572"/>
        <v>0</v>
      </c>
      <c r="U1666" s="45">
        <f t="shared" si="551"/>
        <v>0</v>
      </c>
      <c r="V1666" s="45">
        <f t="shared" si="552"/>
        <v>0</v>
      </c>
      <c r="W1666" s="45">
        <f t="shared" si="553"/>
        <v>0</v>
      </c>
      <c r="X1666" s="45">
        <f t="shared" si="554"/>
        <v>0</v>
      </c>
      <c r="Y1666" s="45">
        <f t="shared" si="555"/>
        <v>0</v>
      </c>
      <c r="Z1666" s="45">
        <f t="shared" si="556"/>
        <v>0</v>
      </c>
      <c r="AA1666" s="45">
        <f t="shared" si="557"/>
        <v>0</v>
      </c>
      <c r="AB1666" s="45">
        <f t="shared" si="558"/>
        <v>0</v>
      </c>
      <c r="AC1666" s="45">
        <f t="shared" si="559"/>
        <v>0</v>
      </c>
      <c r="AD1666" s="45">
        <f t="shared" si="560"/>
        <v>0</v>
      </c>
      <c r="AE1666" s="45">
        <f t="shared" si="561"/>
        <v>0</v>
      </c>
      <c r="AF1666" s="45">
        <f t="shared" si="562"/>
        <v>0</v>
      </c>
      <c r="AG1666" s="45">
        <f t="shared" si="563"/>
        <v>0</v>
      </c>
      <c r="AH1666" s="45">
        <f t="shared" si="564"/>
        <v>0</v>
      </c>
      <c r="AI1666" s="45">
        <f t="shared" si="565"/>
        <v>0</v>
      </c>
      <c r="AJ1666" s="45">
        <f t="shared" si="566"/>
        <v>0</v>
      </c>
      <c r="AK1666" s="45">
        <f t="shared" si="567"/>
        <v>0</v>
      </c>
      <c r="AL1666" s="45">
        <f t="shared" si="568"/>
        <v>0</v>
      </c>
      <c r="AM1666" s="45">
        <f t="shared" si="569"/>
        <v>0</v>
      </c>
      <c r="AN1666" s="45"/>
      <c r="AO1666" s="45"/>
      <c r="AP1666" s="45"/>
      <c r="AQ1666" s="45"/>
      <c r="AR1666" s="45"/>
      <c r="AS1666" s="45"/>
      <c r="AT1666" s="45"/>
      <c r="AU1666" s="45"/>
      <c r="AV1666" s="45"/>
      <c r="AW1666" s="45"/>
      <c r="AX1666" s="45"/>
      <c r="AY1666" s="45"/>
      <c r="AZ1666" s="45"/>
      <c r="BA1666" s="45"/>
      <c r="BB1666" s="45"/>
      <c r="BC1666" s="45"/>
      <c r="BD1666" s="45"/>
      <c r="BE1666" s="45"/>
      <c r="BF1666" s="45"/>
      <c r="BG1666" s="45"/>
      <c r="BH1666" s="45"/>
      <c r="BI1666" s="45"/>
      <c r="BJ1666" s="45"/>
      <c r="BK1666" s="45"/>
    </row>
    <row r="1667" spans="1:63">
      <c r="A1667" s="43"/>
      <c r="B1667" s="43"/>
      <c r="C1667" s="101"/>
      <c r="D1667" s="101"/>
      <c r="E1667" s="101"/>
      <c r="F1667" s="102"/>
      <c r="G1667" s="103"/>
      <c r="H1667" s="102"/>
      <c r="I1667" s="102"/>
      <c r="J1667" s="102"/>
      <c r="K1667" s="102"/>
      <c r="L1667" s="102" t="e">
        <f>IF(J1667="WAT",IF(I1667="PS","Pumped Storage","Hydro"),VLOOKUP(J1667,Instructions!$E$3:$F$42,2,FALSE))</f>
        <v>#N/A</v>
      </c>
      <c r="M1667" s="104"/>
      <c r="N1667" s="104"/>
      <c r="O1667" s="105"/>
      <c r="P1667" s="45"/>
      <c r="Q1667" s="45"/>
      <c r="R1667" s="45">
        <f t="shared" si="550"/>
        <v>0</v>
      </c>
      <c r="S1667" s="45">
        <f t="shared" si="572"/>
        <v>0</v>
      </c>
      <c r="T1667" s="45">
        <f t="shared" si="572"/>
        <v>0</v>
      </c>
      <c r="U1667" s="45">
        <f t="shared" si="551"/>
        <v>0</v>
      </c>
      <c r="V1667" s="45">
        <f t="shared" si="552"/>
        <v>0</v>
      </c>
      <c r="W1667" s="45">
        <f t="shared" si="553"/>
        <v>0</v>
      </c>
      <c r="X1667" s="45">
        <f t="shared" si="554"/>
        <v>0</v>
      </c>
      <c r="Y1667" s="45">
        <f t="shared" si="555"/>
        <v>0</v>
      </c>
      <c r="Z1667" s="45">
        <f t="shared" si="556"/>
        <v>0</v>
      </c>
      <c r="AA1667" s="45">
        <f t="shared" si="557"/>
        <v>0</v>
      </c>
      <c r="AB1667" s="45">
        <f t="shared" si="558"/>
        <v>0</v>
      </c>
      <c r="AC1667" s="45">
        <f t="shared" si="559"/>
        <v>0</v>
      </c>
      <c r="AD1667" s="45">
        <f t="shared" si="560"/>
        <v>0</v>
      </c>
      <c r="AE1667" s="45">
        <f t="shared" si="561"/>
        <v>0</v>
      </c>
      <c r="AF1667" s="45">
        <f t="shared" si="562"/>
        <v>0</v>
      </c>
      <c r="AG1667" s="45">
        <f t="shared" si="563"/>
        <v>0</v>
      </c>
      <c r="AH1667" s="45">
        <f t="shared" si="564"/>
        <v>0</v>
      </c>
      <c r="AI1667" s="45">
        <f t="shared" si="565"/>
        <v>0</v>
      </c>
      <c r="AJ1667" s="45">
        <f t="shared" si="566"/>
        <v>0</v>
      </c>
      <c r="AK1667" s="45">
        <f t="shared" si="567"/>
        <v>0</v>
      </c>
      <c r="AL1667" s="45">
        <f t="shared" si="568"/>
        <v>0</v>
      </c>
      <c r="AM1667" s="45">
        <f t="shared" si="569"/>
        <v>0</v>
      </c>
      <c r="AN1667" s="45"/>
      <c r="AO1667" s="45"/>
      <c r="AP1667" s="45"/>
      <c r="AQ1667" s="45"/>
      <c r="AR1667" s="45"/>
      <c r="AS1667" s="45"/>
      <c r="AT1667" s="45"/>
      <c r="AU1667" s="45"/>
      <c r="AV1667" s="45"/>
      <c r="AW1667" s="45"/>
      <c r="AX1667" s="45"/>
      <c r="AY1667" s="45"/>
      <c r="AZ1667" s="45"/>
      <c r="BA1667" s="45"/>
      <c r="BB1667" s="45"/>
      <c r="BC1667" s="45"/>
      <c r="BD1667" s="45"/>
      <c r="BE1667" s="45"/>
      <c r="BF1667" s="45"/>
      <c r="BG1667" s="45"/>
      <c r="BH1667" s="45"/>
      <c r="BI1667" s="45"/>
      <c r="BJ1667" s="45"/>
      <c r="BK1667" s="45"/>
    </row>
    <row r="1668" spans="1:63">
      <c r="A1668" s="43"/>
      <c r="B1668" s="43"/>
      <c r="C1668" s="101"/>
      <c r="D1668" s="101"/>
      <c r="E1668" s="101"/>
      <c r="F1668" s="102"/>
      <c r="G1668" s="103"/>
      <c r="H1668" s="102"/>
      <c r="I1668" s="102"/>
      <c r="J1668" s="102"/>
      <c r="K1668" s="102"/>
      <c r="L1668" s="102" t="e">
        <f>IF(J1668="WAT",IF(I1668="PS","Pumped Storage","Hydro"),VLOOKUP(J1668,Instructions!$E$3:$F$42,2,FALSE))</f>
        <v>#N/A</v>
      </c>
      <c r="M1668" s="104"/>
      <c r="N1668" s="104"/>
      <c r="O1668" s="105"/>
      <c r="P1668" s="45"/>
      <c r="Q1668" s="45"/>
      <c r="R1668" s="45">
        <f t="shared" ref="R1668:R1731" si="573">P1668</f>
        <v>0</v>
      </c>
      <c r="S1668" s="45">
        <f t="shared" si="572"/>
        <v>0</v>
      </c>
      <c r="T1668" s="45">
        <f t="shared" si="572"/>
        <v>0</v>
      </c>
      <c r="U1668" s="45">
        <f t="shared" ref="U1668:U1731" si="574">T1668</f>
        <v>0</v>
      </c>
      <c r="V1668" s="45">
        <f t="shared" ref="V1668:V1731" si="575">U1668</f>
        <v>0</v>
      </c>
      <c r="W1668" s="45">
        <f t="shared" ref="W1668:W1731" si="576">V1668</f>
        <v>0</v>
      </c>
      <c r="X1668" s="45">
        <f t="shared" ref="X1668:X1731" si="577">W1668</f>
        <v>0</v>
      </c>
      <c r="Y1668" s="45">
        <f t="shared" ref="Y1668:Y1731" si="578">X1668</f>
        <v>0</v>
      </c>
      <c r="Z1668" s="45">
        <f t="shared" ref="Z1668:Z1731" si="579">Y1668</f>
        <v>0</v>
      </c>
      <c r="AA1668" s="45">
        <f t="shared" ref="AA1668:AA1731" si="580">Z1668</f>
        <v>0</v>
      </c>
      <c r="AB1668" s="45">
        <f t="shared" ref="AB1668:AB1731" si="581">AA1668</f>
        <v>0</v>
      </c>
      <c r="AC1668" s="45">
        <f t="shared" ref="AC1668:AC1731" si="582">Q1668</f>
        <v>0</v>
      </c>
      <c r="AD1668" s="45">
        <f t="shared" ref="AD1668:AD1731" si="583">AC1668</f>
        <v>0</v>
      </c>
      <c r="AE1668" s="45">
        <f t="shared" ref="AE1668:AE1731" si="584">AD1668</f>
        <v>0</v>
      </c>
      <c r="AF1668" s="45">
        <f t="shared" ref="AF1668:AF1731" si="585">AE1668</f>
        <v>0</v>
      </c>
      <c r="AG1668" s="45">
        <f t="shared" ref="AG1668:AG1731" si="586">AF1668</f>
        <v>0</v>
      </c>
      <c r="AH1668" s="45">
        <f t="shared" ref="AH1668:AH1731" si="587">AG1668</f>
        <v>0</v>
      </c>
      <c r="AI1668" s="45">
        <f t="shared" ref="AI1668:AI1731" si="588">AH1668</f>
        <v>0</v>
      </c>
      <c r="AJ1668" s="45">
        <f t="shared" ref="AJ1668:AJ1731" si="589">AI1668</f>
        <v>0</v>
      </c>
      <c r="AK1668" s="45">
        <f t="shared" ref="AK1668:AK1731" si="590">AJ1668</f>
        <v>0</v>
      </c>
      <c r="AL1668" s="45">
        <f t="shared" ref="AL1668:AL1731" si="591">AK1668</f>
        <v>0</v>
      </c>
      <c r="AM1668" s="45">
        <f t="shared" ref="AM1668:AM1731" si="592">AL1668</f>
        <v>0</v>
      </c>
      <c r="AN1668" s="45"/>
      <c r="AO1668" s="45"/>
      <c r="AP1668" s="45"/>
      <c r="AQ1668" s="45"/>
      <c r="AR1668" s="45"/>
      <c r="AS1668" s="45"/>
      <c r="AT1668" s="45"/>
      <c r="AU1668" s="45"/>
      <c r="AV1668" s="45"/>
      <c r="AW1668" s="45"/>
      <c r="AX1668" s="45"/>
      <c r="AY1668" s="45"/>
      <c r="AZ1668" s="45"/>
      <c r="BA1668" s="45"/>
      <c r="BB1668" s="45"/>
      <c r="BC1668" s="45"/>
      <c r="BD1668" s="45"/>
      <c r="BE1668" s="45"/>
      <c r="BF1668" s="45"/>
      <c r="BG1668" s="45"/>
      <c r="BH1668" s="45"/>
      <c r="BI1668" s="45"/>
      <c r="BJ1668" s="45"/>
      <c r="BK1668" s="45"/>
    </row>
    <row r="1669" spans="1:63">
      <c r="A1669" s="43"/>
      <c r="B1669" s="43"/>
      <c r="C1669" s="101"/>
      <c r="D1669" s="101"/>
      <c r="E1669" s="101"/>
      <c r="F1669" s="102"/>
      <c r="G1669" s="103"/>
      <c r="H1669" s="102"/>
      <c r="I1669" s="102"/>
      <c r="J1669" s="102"/>
      <c r="K1669" s="102"/>
      <c r="L1669" s="102" t="e">
        <f>IF(J1669="WAT",IF(I1669="PS","Pumped Storage","Hydro"),VLOOKUP(J1669,Instructions!$E$3:$F$42,2,FALSE))</f>
        <v>#N/A</v>
      </c>
      <c r="M1669" s="104"/>
      <c r="N1669" s="104"/>
      <c r="O1669" s="105"/>
      <c r="P1669" s="45"/>
      <c r="Q1669" s="45"/>
      <c r="R1669" s="45">
        <f t="shared" si="573"/>
        <v>0</v>
      </c>
      <c r="S1669" s="45">
        <f t="shared" si="572"/>
        <v>0</v>
      </c>
      <c r="T1669" s="45">
        <f t="shared" si="572"/>
        <v>0</v>
      </c>
      <c r="U1669" s="45">
        <f t="shared" si="574"/>
        <v>0</v>
      </c>
      <c r="V1669" s="45">
        <f t="shared" si="575"/>
        <v>0</v>
      </c>
      <c r="W1669" s="45">
        <f t="shared" si="576"/>
        <v>0</v>
      </c>
      <c r="X1669" s="45">
        <f t="shared" si="577"/>
        <v>0</v>
      </c>
      <c r="Y1669" s="45">
        <f t="shared" si="578"/>
        <v>0</v>
      </c>
      <c r="Z1669" s="45">
        <f t="shared" si="579"/>
        <v>0</v>
      </c>
      <c r="AA1669" s="45">
        <f t="shared" si="580"/>
        <v>0</v>
      </c>
      <c r="AB1669" s="45">
        <f t="shared" si="581"/>
        <v>0</v>
      </c>
      <c r="AC1669" s="45">
        <f t="shared" si="582"/>
        <v>0</v>
      </c>
      <c r="AD1669" s="45">
        <f t="shared" si="583"/>
        <v>0</v>
      </c>
      <c r="AE1669" s="45">
        <f t="shared" si="584"/>
        <v>0</v>
      </c>
      <c r="AF1669" s="45">
        <f t="shared" si="585"/>
        <v>0</v>
      </c>
      <c r="AG1669" s="45">
        <f t="shared" si="586"/>
        <v>0</v>
      </c>
      <c r="AH1669" s="45">
        <f t="shared" si="587"/>
        <v>0</v>
      </c>
      <c r="AI1669" s="45">
        <f t="shared" si="588"/>
        <v>0</v>
      </c>
      <c r="AJ1669" s="45">
        <f t="shared" si="589"/>
        <v>0</v>
      </c>
      <c r="AK1669" s="45">
        <f t="shared" si="590"/>
        <v>0</v>
      </c>
      <c r="AL1669" s="45">
        <f t="shared" si="591"/>
        <v>0</v>
      </c>
      <c r="AM1669" s="45">
        <f t="shared" si="592"/>
        <v>0</v>
      </c>
      <c r="AN1669" s="45"/>
      <c r="AO1669" s="45"/>
      <c r="AP1669" s="45"/>
      <c r="AQ1669" s="45"/>
      <c r="AR1669" s="45"/>
      <c r="AS1669" s="45"/>
      <c r="AT1669" s="45"/>
      <c r="AU1669" s="45"/>
      <c r="AV1669" s="45"/>
      <c r="AW1669" s="45"/>
      <c r="AX1669" s="45"/>
      <c r="AY1669" s="45"/>
      <c r="AZ1669" s="45"/>
      <c r="BA1669" s="45"/>
      <c r="BB1669" s="45"/>
      <c r="BC1669" s="45"/>
      <c r="BD1669" s="45"/>
      <c r="BE1669" s="45"/>
      <c r="BF1669" s="45"/>
      <c r="BG1669" s="45"/>
      <c r="BH1669" s="45"/>
      <c r="BI1669" s="45"/>
      <c r="BJ1669" s="45"/>
      <c r="BK1669" s="45"/>
    </row>
    <row r="1670" spans="1:63">
      <c r="A1670" s="43"/>
      <c r="B1670" s="43"/>
      <c r="C1670" s="101"/>
      <c r="D1670" s="101"/>
      <c r="E1670" s="101"/>
      <c r="F1670" s="102"/>
      <c r="G1670" s="103"/>
      <c r="H1670" s="102"/>
      <c r="I1670" s="102"/>
      <c r="J1670" s="102"/>
      <c r="K1670" s="102"/>
      <c r="L1670" s="102" t="e">
        <f>IF(J1670="WAT",IF(I1670="PS","Pumped Storage","Hydro"),VLOOKUP(J1670,Instructions!$E$3:$F$42,2,FALSE))</f>
        <v>#N/A</v>
      </c>
      <c r="M1670" s="104"/>
      <c r="N1670" s="104"/>
      <c r="O1670" s="105"/>
      <c r="P1670" s="45"/>
      <c r="Q1670" s="45"/>
      <c r="R1670" s="45">
        <f t="shared" si="573"/>
        <v>0</v>
      </c>
      <c r="S1670" s="45">
        <f t="shared" si="572"/>
        <v>0</v>
      </c>
      <c r="T1670" s="45">
        <f t="shared" si="572"/>
        <v>0</v>
      </c>
      <c r="U1670" s="45">
        <f t="shared" si="574"/>
        <v>0</v>
      </c>
      <c r="V1670" s="45">
        <f t="shared" si="575"/>
        <v>0</v>
      </c>
      <c r="W1670" s="45">
        <f t="shared" si="576"/>
        <v>0</v>
      </c>
      <c r="X1670" s="45">
        <f t="shared" si="577"/>
        <v>0</v>
      </c>
      <c r="Y1670" s="45">
        <f t="shared" si="578"/>
        <v>0</v>
      </c>
      <c r="Z1670" s="45">
        <f t="shared" si="579"/>
        <v>0</v>
      </c>
      <c r="AA1670" s="45">
        <f t="shared" si="580"/>
        <v>0</v>
      </c>
      <c r="AB1670" s="45">
        <f t="shared" si="581"/>
        <v>0</v>
      </c>
      <c r="AC1670" s="45">
        <f t="shared" si="582"/>
        <v>0</v>
      </c>
      <c r="AD1670" s="45">
        <f t="shared" si="583"/>
        <v>0</v>
      </c>
      <c r="AE1670" s="45">
        <f t="shared" si="584"/>
        <v>0</v>
      </c>
      <c r="AF1670" s="45">
        <f t="shared" si="585"/>
        <v>0</v>
      </c>
      <c r="AG1670" s="45">
        <f t="shared" si="586"/>
        <v>0</v>
      </c>
      <c r="AH1670" s="45">
        <f t="shared" si="587"/>
        <v>0</v>
      </c>
      <c r="AI1670" s="45">
        <f t="shared" si="588"/>
        <v>0</v>
      </c>
      <c r="AJ1670" s="45">
        <f t="shared" si="589"/>
        <v>0</v>
      </c>
      <c r="AK1670" s="45">
        <f t="shared" si="590"/>
        <v>0</v>
      </c>
      <c r="AL1670" s="45">
        <f t="shared" si="591"/>
        <v>0</v>
      </c>
      <c r="AM1670" s="45">
        <f t="shared" si="592"/>
        <v>0</v>
      </c>
      <c r="AN1670" s="45"/>
      <c r="AO1670" s="45"/>
      <c r="AP1670" s="45"/>
      <c r="AQ1670" s="45"/>
      <c r="AR1670" s="45"/>
      <c r="AS1670" s="45"/>
      <c r="AT1670" s="45"/>
      <c r="AU1670" s="45"/>
      <c r="AV1670" s="45"/>
      <c r="AW1670" s="45"/>
      <c r="AX1670" s="45"/>
      <c r="AY1670" s="45"/>
      <c r="AZ1670" s="45"/>
      <c r="BA1670" s="45"/>
      <c r="BB1670" s="45"/>
      <c r="BC1670" s="45"/>
      <c r="BD1670" s="45"/>
      <c r="BE1670" s="45"/>
      <c r="BF1670" s="45"/>
      <c r="BG1670" s="45"/>
      <c r="BH1670" s="45"/>
      <c r="BI1670" s="45"/>
      <c r="BJ1670" s="45"/>
      <c r="BK1670" s="45"/>
    </row>
    <row r="1671" spans="1:63">
      <c r="A1671" s="43"/>
      <c r="B1671" s="43"/>
      <c r="C1671" s="101"/>
      <c r="D1671" s="101"/>
      <c r="E1671" s="101"/>
      <c r="F1671" s="102"/>
      <c r="G1671" s="103"/>
      <c r="H1671" s="102"/>
      <c r="I1671" s="102"/>
      <c r="J1671" s="102"/>
      <c r="K1671" s="102"/>
      <c r="L1671" s="102" t="e">
        <f>IF(J1671="WAT",IF(I1671="PS","Pumped Storage","Hydro"),VLOOKUP(J1671,Instructions!$E$3:$F$42,2,FALSE))</f>
        <v>#N/A</v>
      </c>
      <c r="M1671" s="104"/>
      <c r="N1671" s="104"/>
      <c r="O1671" s="105"/>
      <c r="P1671" s="45"/>
      <c r="Q1671" s="45"/>
      <c r="R1671" s="45">
        <f t="shared" si="573"/>
        <v>0</v>
      </c>
      <c r="S1671" s="45">
        <f t="shared" si="572"/>
        <v>0</v>
      </c>
      <c r="T1671" s="45">
        <f t="shared" si="572"/>
        <v>0</v>
      </c>
      <c r="U1671" s="45">
        <f t="shared" si="574"/>
        <v>0</v>
      </c>
      <c r="V1671" s="45">
        <f t="shared" si="575"/>
        <v>0</v>
      </c>
      <c r="W1671" s="45">
        <f t="shared" si="576"/>
        <v>0</v>
      </c>
      <c r="X1671" s="45">
        <f t="shared" si="577"/>
        <v>0</v>
      </c>
      <c r="Y1671" s="45">
        <f t="shared" si="578"/>
        <v>0</v>
      </c>
      <c r="Z1671" s="45">
        <f t="shared" si="579"/>
        <v>0</v>
      </c>
      <c r="AA1671" s="45">
        <f t="shared" si="580"/>
        <v>0</v>
      </c>
      <c r="AB1671" s="45">
        <f t="shared" si="581"/>
        <v>0</v>
      </c>
      <c r="AC1671" s="45">
        <f t="shared" si="582"/>
        <v>0</v>
      </c>
      <c r="AD1671" s="45">
        <f t="shared" si="583"/>
        <v>0</v>
      </c>
      <c r="AE1671" s="45">
        <f t="shared" si="584"/>
        <v>0</v>
      </c>
      <c r="AF1671" s="45">
        <f t="shared" si="585"/>
        <v>0</v>
      </c>
      <c r="AG1671" s="45">
        <f t="shared" si="586"/>
        <v>0</v>
      </c>
      <c r="AH1671" s="45">
        <f t="shared" si="587"/>
        <v>0</v>
      </c>
      <c r="AI1671" s="45">
        <f t="shared" si="588"/>
        <v>0</v>
      </c>
      <c r="AJ1671" s="45">
        <f t="shared" si="589"/>
        <v>0</v>
      </c>
      <c r="AK1671" s="45">
        <f t="shared" si="590"/>
        <v>0</v>
      </c>
      <c r="AL1671" s="45">
        <f t="shared" si="591"/>
        <v>0</v>
      </c>
      <c r="AM1671" s="45">
        <f t="shared" si="592"/>
        <v>0</v>
      </c>
      <c r="AN1671" s="45"/>
      <c r="AO1671" s="45"/>
      <c r="AP1671" s="45"/>
      <c r="AQ1671" s="45"/>
      <c r="AR1671" s="45"/>
      <c r="AS1671" s="45"/>
      <c r="AT1671" s="45"/>
      <c r="AU1671" s="45"/>
      <c r="AV1671" s="45"/>
      <c r="AW1671" s="45"/>
      <c r="AX1671" s="45"/>
      <c r="AY1671" s="45"/>
      <c r="AZ1671" s="45"/>
      <c r="BA1671" s="45"/>
      <c r="BB1671" s="45"/>
      <c r="BC1671" s="45"/>
      <c r="BD1671" s="45"/>
      <c r="BE1671" s="45"/>
      <c r="BF1671" s="45"/>
      <c r="BG1671" s="45"/>
      <c r="BH1671" s="45"/>
      <c r="BI1671" s="45"/>
      <c r="BJ1671" s="45"/>
      <c r="BK1671" s="45"/>
    </row>
    <row r="1672" spans="1:63">
      <c r="A1672" s="43"/>
      <c r="B1672" s="43"/>
      <c r="C1672" s="101"/>
      <c r="D1672" s="101"/>
      <c r="E1672" s="101"/>
      <c r="F1672" s="102"/>
      <c r="G1672" s="103"/>
      <c r="H1672" s="102"/>
      <c r="I1672" s="102"/>
      <c r="J1672" s="102"/>
      <c r="K1672" s="102"/>
      <c r="L1672" s="102" t="e">
        <f>IF(J1672="WAT",IF(I1672="PS","Pumped Storage","Hydro"),VLOOKUP(J1672,Instructions!$E$3:$F$42,2,FALSE))</f>
        <v>#N/A</v>
      </c>
      <c r="M1672" s="104"/>
      <c r="N1672" s="104"/>
      <c r="O1672" s="105"/>
      <c r="P1672" s="45"/>
      <c r="Q1672" s="45"/>
      <c r="R1672" s="45">
        <f t="shared" si="573"/>
        <v>0</v>
      </c>
      <c r="S1672" s="45">
        <f t="shared" si="572"/>
        <v>0</v>
      </c>
      <c r="T1672" s="45">
        <f t="shared" si="572"/>
        <v>0</v>
      </c>
      <c r="U1672" s="45">
        <f t="shared" si="574"/>
        <v>0</v>
      </c>
      <c r="V1672" s="45">
        <f t="shared" si="575"/>
        <v>0</v>
      </c>
      <c r="W1672" s="45">
        <f t="shared" si="576"/>
        <v>0</v>
      </c>
      <c r="X1672" s="45">
        <f t="shared" si="577"/>
        <v>0</v>
      </c>
      <c r="Y1672" s="45">
        <f t="shared" si="578"/>
        <v>0</v>
      </c>
      <c r="Z1672" s="45">
        <f t="shared" si="579"/>
        <v>0</v>
      </c>
      <c r="AA1672" s="45">
        <f t="shared" si="580"/>
        <v>0</v>
      </c>
      <c r="AB1672" s="45">
        <f t="shared" si="581"/>
        <v>0</v>
      </c>
      <c r="AC1672" s="45">
        <f t="shared" si="582"/>
        <v>0</v>
      </c>
      <c r="AD1672" s="45">
        <f t="shared" si="583"/>
        <v>0</v>
      </c>
      <c r="AE1672" s="45">
        <f t="shared" si="584"/>
        <v>0</v>
      </c>
      <c r="AF1672" s="45">
        <f t="shared" si="585"/>
        <v>0</v>
      </c>
      <c r="AG1672" s="45">
        <f t="shared" si="586"/>
        <v>0</v>
      </c>
      <c r="AH1672" s="45">
        <f t="shared" si="587"/>
        <v>0</v>
      </c>
      <c r="AI1672" s="45">
        <f t="shared" si="588"/>
        <v>0</v>
      </c>
      <c r="AJ1672" s="45">
        <f t="shared" si="589"/>
        <v>0</v>
      </c>
      <c r="AK1672" s="45">
        <f t="shared" si="590"/>
        <v>0</v>
      </c>
      <c r="AL1672" s="45">
        <f t="shared" si="591"/>
        <v>0</v>
      </c>
      <c r="AM1672" s="45">
        <f t="shared" si="592"/>
        <v>0</v>
      </c>
      <c r="AN1672" s="45"/>
      <c r="AO1672" s="45"/>
      <c r="AP1672" s="45"/>
      <c r="AQ1672" s="45"/>
      <c r="AR1672" s="45"/>
      <c r="AS1672" s="45"/>
      <c r="AT1672" s="45"/>
      <c r="AU1672" s="45"/>
      <c r="AV1672" s="45"/>
      <c r="AW1672" s="45"/>
      <c r="AX1672" s="45"/>
      <c r="AY1672" s="45"/>
      <c r="AZ1672" s="45"/>
      <c r="BA1672" s="45"/>
      <c r="BB1672" s="45"/>
      <c r="BC1672" s="45"/>
      <c r="BD1672" s="45"/>
      <c r="BE1672" s="45"/>
      <c r="BF1672" s="45"/>
      <c r="BG1672" s="45"/>
      <c r="BH1672" s="45"/>
      <c r="BI1672" s="45"/>
      <c r="BJ1672" s="45"/>
      <c r="BK1672" s="45"/>
    </row>
    <row r="1673" spans="1:63">
      <c r="A1673" s="43"/>
      <c r="B1673" s="43"/>
      <c r="C1673" s="101"/>
      <c r="D1673" s="101"/>
      <c r="E1673" s="101"/>
      <c r="F1673" s="102"/>
      <c r="G1673" s="103"/>
      <c r="H1673" s="102"/>
      <c r="I1673" s="102"/>
      <c r="J1673" s="102"/>
      <c r="K1673" s="102"/>
      <c r="L1673" s="102" t="e">
        <f>IF(J1673="WAT",IF(I1673="PS","Pumped Storage","Hydro"),VLOOKUP(J1673,Instructions!$E$3:$F$42,2,FALSE))</f>
        <v>#N/A</v>
      </c>
      <c r="M1673" s="104"/>
      <c r="N1673" s="104"/>
      <c r="O1673" s="105"/>
      <c r="P1673" s="45"/>
      <c r="Q1673" s="45"/>
      <c r="R1673" s="45">
        <f t="shared" si="573"/>
        <v>0</v>
      </c>
      <c r="S1673" s="45">
        <f t="shared" si="572"/>
        <v>0</v>
      </c>
      <c r="T1673" s="45">
        <f t="shared" si="572"/>
        <v>0</v>
      </c>
      <c r="U1673" s="45">
        <f t="shared" si="574"/>
        <v>0</v>
      </c>
      <c r="V1673" s="45">
        <f t="shared" si="575"/>
        <v>0</v>
      </c>
      <c r="W1673" s="45">
        <f t="shared" si="576"/>
        <v>0</v>
      </c>
      <c r="X1673" s="45">
        <f t="shared" si="577"/>
        <v>0</v>
      </c>
      <c r="Y1673" s="45">
        <f t="shared" si="578"/>
        <v>0</v>
      </c>
      <c r="Z1673" s="45">
        <f t="shared" si="579"/>
        <v>0</v>
      </c>
      <c r="AA1673" s="45">
        <f t="shared" si="580"/>
        <v>0</v>
      </c>
      <c r="AB1673" s="45">
        <f t="shared" si="581"/>
        <v>0</v>
      </c>
      <c r="AC1673" s="45">
        <f t="shared" si="582"/>
        <v>0</v>
      </c>
      <c r="AD1673" s="45">
        <f t="shared" si="583"/>
        <v>0</v>
      </c>
      <c r="AE1673" s="45">
        <f t="shared" si="584"/>
        <v>0</v>
      </c>
      <c r="AF1673" s="45">
        <f t="shared" si="585"/>
        <v>0</v>
      </c>
      <c r="AG1673" s="45">
        <f t="shared" si="586"/>
        <v>0</v>
      </c>
      <c r="AH1673" s="45">
        <f t="shared" si="587"/>
        <v>0</v>
      </c>
      <c r="AI1673" s="45">
        <f t="shared" si="588"/>
        <v>0</v>
      </c>
      <c r="AJ1673" s="45">
        <f t="shared" si="589"/>
        <v>0</v>
      </c>
      <c r="AK1673" s="45">
        <f t="shared" si="590"/>
        <v>0</v>
      </c>
      <c r="AL1673" s="45">
        <f t="shared" si="591"/>
        <v>0</v>
      </c>
      <c r="AM1673" s="45">
        <f t="shared" si="592"/>
        <v>0</v>
      </c>
      <c r="AN1673" s="45"/>
      <c r="AO1673" s="45"/>
      <c r="AP1673" s="45"/>
      <c r="AQ1673" s="45"/>
      <c r="AR1673" s="45"/>
      <c r="AS1673" s="45"/>
      <c r="AT1673" s="45"/>
      <c r="AU1673" s="45"/>
      <c r="AV1673" s="45"/>
      <c r="AW1673" s="45"/>
      <c r="AX1673" s="45"/>
      <c r="AY1673" s="45"/>
      <c r="AZ1673" s="45"/>
      <c r="BA1673" s="45"/>
      <c r="BB1673" s="45"/>
      <c r="BC1673" s="45"/>
      <c r="BD1673" s="45"/>
      <c r="BE1673" s="45"/>
      <c r="BF1673" s="45"/>
      <c r="BG1673" s="45"/>
      <c r="BH1673" s="45"/>
      <c r="BI1673" s="45"/>
      <c r="BJ1673" s="45"/>
      <c r="BK1673" s="45"/>
    </row>
    <row r="1674" spans="1:63">
      <c r="A1674" s="43"/>
      <c r="B1674" s="43"/>
      <c r="C1674" s="101"/>
      <c r="D1674" s="101"/>
      <c r="E1674" s="101"/>
      <c r="F1674" s="102"/>
      <c r="G1674" s="103"/>
      <c r="H1674" s="102"/>
      <c r="I1674" s="102"/>
      <c r="J1674" s="102"/>
      <c r="K1674" s="102"/>
      <c r="L1674" s="102" t="e">
        <f>IF(J1674="WAT",IF(I1674="PS","Pumped Storage","Hydro"),VLOOKUP(J1674,Instructions!$E$3:$F$42,2,FALSE))</f>
        <v>#N/A</v>
      </c>
      <c r="M1674" s="104"/>
      <c r="N1674" s="104"/>
      <c r="O1674" s="105"/>
      <c r="P1674" s="45"/>
      <c r="Q1674" s="45"/>
      <c r="R1674" s="45">
        <f t="shared" si="573"/>
        <v>0</v>
      </c>
      <c r="S1674" s="45">
        <f t="shared" si="572"/>
        <v>0</v>
      </c>
      <c r="T1674" s="45">
        <f t="shared" si="572"/>
        <v>0</v>
      </c>
      <c r="U1674" s="45">
        <f t="shared" si="574"/>
        <v>0</v>
      </c>
      <c r="V1674" s="45">
        <f t="shared" si="575"/>
        <v>0</v>
      </c>
      <c r="W1674" s="45">
        <f t="shared" si="576"/>
        <v>0</v>
      </c>
      <c r="X1674" s="45">
        <f t="shared" si="577"/>
        <v>0</v>
      </c>
      <c r="Y1674" s="45">
        <f t="shared" si="578"/>
        <v>0</v>
      </c>
      <c r="Z1674" s="45">
        <f t="shared" si="579"/>
        <v>0</v>
      </c>
      <c r="AA1674" s="45">
        <f t="shared" si="580"/>
        <v>0</v>
      </c>
      <c r="AB1674" s="45">
        <f t="shared" si="581"/>
        <v>0</v>
      </c>
      <c r="AC1674" s="45">
        <f t="shared" si="582"/>
        <v>0</v>
      </c>
      <c r="AD1674" s="45">
        <f t="shared" si="583"/>
        <v>0</v>
      </c>
      <c r="AE1674" s="45">
        <f t="shared" si="584"/>
        <v>0</v>
      </c>
      <c r="AF1674" s="45">
        <f t="shared" si="585"/>
        <v>0</v>
      </c>
      <c r="AG1674" s="45">
        <f t="shared" si="586"/>
        <v>0</v>
      </c>
      <c r="AH1674" s="45">
        <f t="shared" si="587"/>
        <v>0</v>
      </c>
      <c r="AI1674" s="45">
        <f t="shared" si="588"/>
        <v>0</v>
      </c>
      <c r="AJ1674" s="45">
        <f t="shared" si="589"/>
        <v>0</v>
      </c>
      <c r="AK1674" s="45">
        <f t="shared" si="590"/>
        <v>0</v>
      </c>
      <c r="AL1674" s="45">
        <f t="shared" si="591"/>
        <v>0</v>
      </c>
      <c r="AM1674" s="45">
        <f t="shared" si="592"/>
        <v>0</v>
      </c>
      <c r="AN1674" s="45"/>
      <c r="AO1674" s="45"/>
      <c r="AP1674" s="45"/>
      <c r="AQ1674" s="45"/>
      <c r="AR1674" s="45"/>
      <c r="AS1674" s="45"/>
      <c r="AT1674" s="45"/>
      <c r="AU1674" s="45"/>
      <c r="AV1674" s="45"/>
      <c r="AW1674" s="45"/>
      <c r="AX1674" s="45"/>
      <c r="AY1674" s="45"/>
      <c r="AZ1674" s="45"/>
      <c r="BA1674" s="45"/>
      <c r="BB1674" s="45"/>
      <c r="BC1674" s="45"/>
      <c r="BD1674" s="45"/>
      <c r="BE1674" s="45"/>
      <c r="BF1674" s="45"/>
      <c r="BG1674" s="45"/>
      <c r="BH1674" s="45"/>
      <c r="BI1674" s="45"/>
      <c r="BJ1674" s="45"/>
      <c r="BK1674" s="45"/>
    </row>
    <row r="1675" spans="1:63">
      <c r="A1675" s="43"/>
      <c r="B1675" s="43"/>
      <c r="C1675" s="101"/>
      <c r="D1675" s="101"/>
      <c r="E1675" s="101"/>
      <c r="F1675" s="102"/>
      <c r="G1675" s="103"/>
      <c r="H1675" s="102"/>
      <c r="I1675" s="102"/>
      <c r="J1675" s="102"/>
      <c r="K1675" s="102"/>
      <c r="L1675" s="102" t="e">
        <f>IF(J1675="WAT",IF(I1675="PS","Pumped Storage","Hydro"),VLOOKUP(J1675,Instructions!$E$3:$F$42,2,FALSE))</f>
        <v>#N/A</v>
      </c>
      <c r="M1675" s="104"/>
      <c r="N1675" s="104"/>
      <c r="O1675" s="105"/>
      <c r="P1675" s="45"/>
      <c r="Q1675" s="45"/>
      <c r="R1675" s="45">
        <f t="shared" si="573"/>
        <v>0</v>
      </c>
      <c r="S1675" s="45">
        <f t="shared" si="572"/>
        <v>0</v>
      </c>
      <c r="T1675" s="45">
        <f t="shared" si="572"/>
        <v>0</v>
      </c>
      <c r="U1675" s="45">
        <f t="shared" si="574"/>
        <v>0</v>
      </c>
      <c r="V1675" s="45">
        <f t="shared" si="575"/>
        <v>0</v>
      </c>
      <c r="W1675" s="45">
        <f t="shared" si="576"/>
        <v>0</v>
      </c>
      <c r="X1675" s="45">
        <f t="shared" si="577"/>
        <v>0</v>
      </c>
      <c r="Y1675" s="45">
        <f t="shared" si="578"/>
        <v>0</v>
      </c>
      <c r="Z1675" s="45">
        <f t="shared" si="579"/>
        <v>0</v>
      </c>
      <c r="AA1675" s="45">
        <f t="shared" si="580"/>
        <v>0</v>
      </c>
      <c r="AB1675" s="45">
        <f t="shared" si="581"/>
        <v>0</v>
      </c>
      <c r="AC1675" s="45">
        <f t="shared" si="582"/>
        <v>0</v>
      </c>
      <c r="AD1675" s="45">
        <f t="shared" si="583"/>
        <v>0</v>
      </c>
      <c r="AE1675" s="45">
        <f t="shared" si="584"/>
        <v>0</v>
      </c>
      <c r="AF1675" s="45">
        <f t="shared" si="585"/>
        <v>0</v>
      </c>
      <c r="AG1675" s="45">
        <f t="shared" si="586"/>
        <v>0</v>
      </c>
      <c r="AH1675" s="45">
        <f t="shared" si="587"/>
        <v>0</v>
      </c>
      <c r="AI1675" s="45">
        <f t="shared" si="588"/>
        <v>0</v>
      </c>
      <c r="AJ1675" s="45">
        <f t="shared" si="589"/>
        <v>0</v>
      </c>
      <c r="AK1675" s="45">
        <f t="shared" si="590"/>
        <v>0</v>
      </c>
      <c r="AL1675" s="45">
        <f t="shared" si="591"/>
        <v>0</v>
      </c>
      <c r="AM1675" s="45">
        <f t="shared" si="592"/>
        <v>0</v>
      </c>
      <c r="AN1675" s="45"/>
      <c r="AO1675" s="45"/>
      <c r="AP1675" s="45"/>
      <c r="AQ1675" s="45"/>
      <c r="AR1675" s="45"/>
      <c r="AS1675" s="45"/>
      <c r="AT1675" s="45"/>
      <c r="AU1675" s="45"/>
      <c r="AV1675" s="45"/>
      <c r="AW1675" s="45"/>
      <c r="AX1675" s="45"/>
      <c r="AY1675" s="45"/>
      <c r="AZ1675" s="45"/>
      <c r="BA1675" s="45"/>
      <c r="BB1675" s="45"/>
      <c r="BC1675" s="45"/>
      <c r="BD1675" s="45"/>
      <c r="BE1675" s="45"/>
      <c r="BF1675" s="45"/>
      <c r="BG1675" s="45"/>
      <c r="BH1675" s="45"/>
      <c r="BI1675" s="45"/>
      <c r="BJ1675" s="45"/>
      <c r="BK1675" s="45"/>
    </row>
    <row r="1676" spans="1:63">
      <c r="A1676" s="43"/>
      <c r="B1676" s="43"/>
      <c r="C1676" s="101"/>
      <c r="D1676" s="101"/>
      <c r="E1676" s="101"/>
      <c r="F1676" s="102"/>
      <c r="G1676" s="103"/>
      <c r="H1676" s="102"/>
      <c r="I1676" s="102"/>
      <c r="J1676" s="102"/>
      <c r="K1676" s="102"/>
      <c r="L1676" s="102" t="e">
        <f>IF(J1676="WAT",IF(I1676="PS","Pumped Storage","Hydro"),VLOOKUP(J1676,Instructions!$E$3:$F$42,2,FALSE))</f>
        <v>#N/A</v>
      </c>
      <c r="M1676" s="104"/>
      <c r="N1676" s="104"/>
      <c r="O1676" s="105"/>
      <c r="P1676" s="45"/>
      <c r="Q1676" s="45"/>
      <c r="R1676" s="45">
        <f t="shared" si="573"/>
        <v>0</v>
      </c>
      <c r="S1676" s="45">
        <f t="shared" si="572"/>
        <v>0</v>
      </c>
      <c r="T1676" s="45">
        <f t="shared" si="572"/>
        <v>0</v>
      </c>
      <c r="U1676" s="45">
        <f t="shared" si="574"/>
        <v>0</v>
      </c>
      <c r="V1676" s="45">
        <f t="shared" si="575"/>
        <v>0</v>
      </c>
      <c r="W1676" s="45">
        <f t="shared" si="576"/>
        <v>0</v>
      </c>
      <c r="X1676" s="45">
        <f t="shared" si="577"/>
        <v>0</v>
      </c>
      <c r="Y1676" s="45">
        <f t="shared" si="578"/>
        <v>0</v>
      </c>
      <c r="Z1676" s="45">
        <f t="shared" si="579"/>
        <v>0</v>
      </c>
      <c r="AA1676" s="45">
        <f t="shared" si="580"/>
        <v>0</v>
      </c>
      <c r="AB1676" s="45">
        <f t="shared" si="581"/>
        <v>0</v>
      </c>
      <c r="AC1676" s="45">
        <f t="shared" si="582"/>
        <v>0</v>
      </c>
      <c r="AD1676" s="45">
        <f t="shared" si="583"/>
        <v>0</v>
      </c>
      <c r="AE1676" s="45">
        <f t="shared" si="584"/>
        <v>0</v>
      </c>
      <c r="AF1676" s="45">
        <f t="shared" si="585"/>
        <v>0</v>
      </c>
      <c r="AG1676" s="45">
        <f t="shared" si="586"/>
        <v>0</v>
      </c>
      <c r="AH1676" s="45">
        <f t="shared" si="587"/>
        <v>0</v>
      </c>
      <c r="AI1676" s="45">
        <f t="shared" si="588"/>
        <v>0</v>
      </c>
      <c r="AJ1676" s="45">
        <f t="shared" si="589"/>
        <v>0</v>
      </c>
      <c r="AK1676" s="45">
        <f t="shared" si="590"/>
        <v>0</v>
      </c>
      <c r="AL1676" s="45">
        <f t="shared" si="591"/>
        <v>0</v>
      </c>
      <c r="AM1676" s="45">
        <f t="shared" si="592"/>
        <v>0</v>
      </c>
      <c r="AN1676" s="45"/>
      <c r="AO1676" s="45"/>
      <c r="AP1676" s="45"/>
      <c r="AQ1676" s="45"/>
      <c r="AR1676" s="45"/>
      <c r="AS1676" s="45"/>
      <c r="AT1676" s="45"/>
      <c r="AU1676" s="45"/>
      <c r="AV1676" s="45"/>
      <c r="AW1676" s="45"/>
      <c r="AX1676" s="45"/>
      <c r="AY1676" s="45"/>
      <c r="AZ1676" s="45"/>
      <c r="BA1676" s="45"/>
      <c r="BB1676" s="45"/>
      <c r="BC1676" s="45"/>
      <c r="BD1676" s="45"/>
      <c r="BE1676" s="45"/>
      <c r="BF1676" s="45"/>
      <c r="BG1676" s="45"/>
      <c r="BH1676" s="45"/>
      <c r="BI1676" s="45"/>
      <c r="BJ1676" s="45"/>
      <c r="BK1676" s="45"/>
    </row>
    <row r="1677" spans="1:63">
      <c r="A1677" s="43"/>
      <c r="B1677" s="43"/>
      <c r="C1677" s="101"/>
      <c r="D1677" s="101"/>
      <c r="E1677" s="101"/>
      <c r="F1677" s="102"/>
      <c r="G1677" s="103"/>
      <c r="H1677" s="102"/>
      <c r="I1677" s="102"/>
      <c r="J1677" s="102"/>
      <c r="K1677" s="102"/>
      <c r="L1677" s="102" t="e">
        <f>IF(J1677="WAT",IF(I1677="PS","Pumped Storage","Hydro"),VLOOKUP(J1677,Instructions!$E$3:$F$42,2,FALSE))</f>
        <v>#N/A</v>
      </c>
      <c r="M1677" s="104"/>
      <c r="N1677" s="104"/>
      <c r="O1677" s="105"/>
      <c r="P1677" s="45"/>
      <c r="Q1677" s="45"/>
      <c r="R1677" s="45">
        <f t="shared" si="573"/>
        <v>0</v>
      </c>
      <c r="S1677" s="45">
        <f t="shared" si="572"/>
        <v>0</v>
      </c>
      <c r="T1677" s="45">
        <f t="shared" si="572"/>
        <v>0</v>
      </c>
      <c r="U1677" s="45">
        <f t="shared" si="574"/>
        <v>0</v>
      </c>
      <c r="V1677" s="45">
        <f t="shared" si="575"/>
        <v>0</v>
      </c>
      <c r="W1677" s="45">
        <f t="shared" si="576"/>
        <v>0</v>
      </c>
      <c r="X1677" s="45">
        <f t="shared" si="577"/>
        <v>0</v>
      </c>
      <c r="Y1677" s="45">
        <f t="shared" si="578"/>
        <v>0</v>
      </c>
      <c r="Z1677" s="45">
        <f t="shared" si="579"/>
        <v>0</v>
      </c>
      <c r="AA1677" s="45">
        <f t="shared" si="580"/>
        <v>0</v>
      </c>
      <c r="AB1677" s="45">
        <f t="shared" si="581"/>
        <v>0</v>
      </c>
      <c r="AC1677" s="45">
        <f t="shared" si="582"/>
        <v>0</v>
      </c>
      <c r="AD1677" s="45">
        <f t="shared" si="583"/>
        <v>0</v>
      </c>
      <c r="AE1677" s="45">
        <f t="shared" si="584"/>
        <v>0</v>
      </c>
      <c r="AF1677" s="45">
        <f t="shared" si="585"/>
        <v>0</v>
      </c>
      <c r="AG1677" s="45">
        <f t="shared" si="586"/>
        <v>0</v>
      </c>
      <c r="AH1677" s="45">
        <f t="shared" si="587"/>
        <v>0</v>
      </c>
      <c r="AI1677" s="45">
        <f t="shared" si="588"/>
        <v>0</v>
      </c>
      <c r="AJ1677" s="45">
        <f t="shared" si="589"/>
        <v>0</v>
      </c>
      <c r="AK1677" s="45">
        <f t="shared" si="590"/>
        <v>0</v>
      </c>
      <c r="AL1677" s="45">
        <f t="shared" si="591"/>
        <v>0</v>
      </c>
      <c r="AM1677" s="45">
        <f t="shared" si="592"/>
        <v>0</v>
      </c>
      <c r="AN1677" s="45"/>
      <c r="AO1677" s="45"/>
      <c r="AP1677" s="45"/>
      <c r="AQ1677" s="45"/>
      <c r="AR1677" s="45"/>
      <c r="AS1677" s="45"/>
      <c r="AT1677" s="45"/>
      <c r="AU1677" s="45"/>
      <c r="AV1677" s="45"/>
      <c r="AW1677" s="45"/>
      <c r="AX1677" s="45"/>
      <c r="AY1677" s="45"/>
      <c r="AZ1677" s="45"/>
      <c r="BA1677" s="45"/>
      <c r="BB1677" s="45"/>
      <c r="BC1677" s="45"/>
      <c r="BD1677" s="45"/>
      <c r="BE1677" s="45"/>
      <c r="BF1677" s="45"/>
      <c r="BG1677" s="45"/>
      <c r="BH1677" s="45"/>
      <c r="BI1677" s="45"/>
      <c r="BJ1677" s="45"/>
      <c r="BK1677" s="45"/>
    </row>
    <row r="1678" spans="1:63">
      <c r="A1678" s="43"/>
      <c r="B1678" s="43"/>
      <c r="C1678" s="101"/>
      <c r="D1678" s="101"/>
      <c r="E1678" s="101"/>
      <c r="F1678" s="102"/>
      <c r="G1678" s="103"/>
      <c r="H1678" s="102"/>
      <c r="I1678" s="102"/>
      <c r="J1678" s="102"/>
      <c r="K1678" s="102"/>
      <c r="L1678" s="102" t="e">
        <f>IF(J1678="WAT",IF(I1678="PS","Pumped Storage","Hydro"),VLOOKUP(J1678,Instructions!$E$3:$F$42,2,FALSE))</f>
        <v>#N/A</v>
      </c>
      <c r="M1678" s="104"/>
      <c r="N1678" s="104"/>
      <c r="O1678" s="105"/>
      <c r="P1678" s="45"/>
      <c r="Q1678" s="45"/>
      <c r="R1678" s="45">
        <f t="shared" si="573"/>
        <v>0</v>
      </c>
      <c r="S1678" s="45">
        <f t="shared" si="572"/>
        <v>0</v>
      </c>
      <c r="T1678" s="45">
        <f t="shared" si="572"/>
        <v>0</v>
      </c>
      <c r="U1678" s="45">
        <f t="shared" si="574"/>
        <v>0</v>
      </c>
      <c r="V1678" s="45">
        <f t="shared" si="575"/>
        <v>0</v>
      </c>
      <c r="W1678" s="45">
        <f t="shared" si="576"/>
        <v>0</v>
      </c>
      <c r="X1678" s="45">
        <f t="shared" si="577"/>
        <v>0</v>
      </c>
      <c r="Y1678" s="45">
        <f t="shared" si="578"/>
        <v>0</v>
      </c>
      <c r="Z1678" s="45">
        <f t="shared" si="579"/>
        <v>0</v>
      </c>
      <c r="AA1678" s="45">
        <f t="shared" si="580"/>
        <v>0</v>
      </c>
      <c r="AB1678" s="45">
        <f t="shared" si="581"/>
        <v>0</v>
      </c>
      <c r="AC1678" s="45">
        <f t="shared" si="582"/>
        <v>0</v>
      </c>
      <c r="AD1678" s="45">
        <f t="shared" si="583"/>
        <v>0</v>
      </c>
      <c r="AE1678" s="45">
        <f t="shared" si="584"/>
        <v>0</v>
      </c>
      <c r="AF1678" s="45">
        <f t="shared" si="585"/>
        <v>0</v>
      </c>
      <c r="AG1678" s="45">
        <f t="shared" si="586"/>
        <v>0</v>
      </c>
      <c r="AH1678" s="45">
        <f t="shared" si="587"/>
        <v>0</v>
      </c>
      <c r="AI1678" s="45">
        <f t="shared" si="588"/>
        <v>0</v>
      </c>
      <c r="AJ1678" s="45">
        <f t="shared" si="589"/>
        <v>0</v>
      </c>
      <c r="AK1678" s="45">
        <f t="shared" si="590"/>
        <v>0</v>
      </c>
      <c r="AL1678" s="45">
        <f t="shared" si="591"/>
        <v>0</v>
      </c>
      <c r="AM1678" s="45">
        <f t="shared" si="592"/>
        <v>0</v>
      </c>
      <c r="AN1678" s="45"/>
      <c r="AO1678" s="45"/>
      <c r="AP1678" s="45"/>
      <c r="AQ1678" s="45"/>
      <c r="AR1678" s="45"/>
      <c r="AS1678" s="45"/>
      <c r="AT1678" s="45"/>
      <c r="AU1678" s="45"/>
      <c r="AV1678" s="45"/>
      <c r="AW1678" s="45"/>
      <c r="AX1678" s="45"/>
      <c r="AY1678" s="45"/>
      <c r="AZ1678" s="45"/>
      <c r="BA1678" s="45"/>
      <c r="BB1678" s="45"/>
      <c r="BC1678" s="45"/>
      <c r="BD1678" s="45"/>
      <c r="BE1678" s="45"/>
      <c r="BF1678" s="45"/>
      <c r="BG1678" s="45"/>
      <c r="BH1678" s="45"/>
      <c r="BI1678" s="45"/>
      <c r="BJ1678" s="45"/>
      <c r="BK1678" s="45"/>
    </row>
    <row r="1679" spans="1:63">
      <c r="A1679" s="43"/>
      <c r="B1679" s="43"/>
      <c r="C1679" s="101"/>
      <c r="D1679" s="101"/>
      <c r="E1679" s="101"/>
      <c r="F1679" s="102"/>
      <c r="G1679" s="103"/>
      <c r="H1679" s="102"/>
      <c r="I1679" s="102"/>
      <c r="J1679" s="102"/>
      <c r="K1679" s="102"/>
      <c r="L1679" s="102" t="e">
        <f>IF(J1679="WAT",IF(I1679="PS","Pumped Storage","Hydro"),VLOOKUP(J1679,Instructions!$E$3:$F$42,2,FALSE))</f>
        <v>#N/A</v>
      </c>
      <c r="M1679" s="104"/>
      <c r="N1679" s="104"/>
      <c r="O1679" s="105"/>
      <c r="P1679" s="45"/>
      <c r="Q1679" s="45"/>
      <c r="R1679" s="45">
        <f t="shared" si="573"/>
        <v>0</v>
      </c>
      <c r="S1679" s="45">
        <f t="shared" si="572"/>
        <v>0</v>
      </c>
      <c r="T1679" s="45">
        <f t="shared" si="572"/>
        <v>0</v>
      </c>
      <c r="U1679" s="45">
        <f t="shared" si="574"/>
        <v>0</v>
      </c>
      <c r="V1679" s="45">
        <f t="shared" si="575"/>
        <v>0</v>
      </c>
      <c r="W1679" s="45">
        <f t="shared" si="576"/>
        <v>0</v>
      </c>
      <c r="X1679" s="45">
        <f t="shared" si="577"/>
        <v>0</v>
      </c>
      <c r="Y1679" s="45">
        <f t="shared" si="578"/>
        <v>0</v>
      </c>
      <c r="Z1679" s="45">
        <f t="shared" si="579"/>
        <v>0</v>
      </c>
      <c r="AA1679" s="45">
        <f t="shared" si="580"/>
        <v>0</v>
      </c>
      <c r="AB1679" s="45">
        <f t="shared" si="581"/>
        <v>0</v>
      </c>
      <c r="AC1679" s="45">
        <f t="shared" si="582"/>
        <v>0</v>
      </c>
      <c r="AD1679" s="45">
        <f t="shared" si="583"/>
        <v>0</v>
      </c>
      <c r="AE1679" s="45">
        <f t="shared" si="584"/>
        <v>0</v>
      </c>
      <c r="AF1679" s="45">
        <f t="shared" si="585"/>
        <v>0</v>
      </c>
      <c r="AG1679" s="45">
        <f t="shared" si="586"/>
        <v>0</v>
      </c>
      <c r="AH1679" s="45">
        <f t="shared" si="587"/>
        <v>0</v>
      </c>
      <c r="AI1679" s="45">
        <f t="shared" si="588"/>
        <v>0</v>
      </c>
      <c r="AJ1679" s="45">
        <f t="shared" si="589"/>
        <v>0</v>
      </c>
      <c r="AK1679" s="45">
        <f t="shared" si="590"/>
        <v>0</v>
      </c>
      <c r="AL1679" s="45">
        <f t="shared" si="591"/>
        <v>0</v>
      </c>
      <c r="AM1679" s="45">
        <f t="shared" si="592"/>
        <v>0</v>
      </c>
      <c r="AN1679" s="45"/>
      <c r="AO1679" s="45"/>
      <c r="AP1679" s="45"/>
      <c r="AQ1679" s="45"/>
      <c r="AR1679" s="45"/>
      <c r="AS1679" s="45"/>
      <c r="AT1679" s="45"/>
      <c r="AU1679" s="45"/>
      <c r="AV1679" s="45"/>
      <c r="AW1679" s="45"/>
      <c r="AX1679" s="45"/>
      <c r="AY1679" s="45"/>
      <c r="AZ1679" s="45"/>
      <c r="BA1679" s="45"/>
      <c r="BB1679" s="45"/>
      <c r="BC1679" s="45"/>
      <c r="BD1679" s="45"/>
      <c r="BE1679" s="45"/>
      <c r="BF1679" s="45"/>
      <c r="BG1679" s="45"/>
      <c r="BH1679" s="45"/>
      <c r="BI1679" s="45"/>
      <c r="BJ1679" s="45"/>
      <c r="BK1679" s="45"/>
    </row>
    <row r="1680" spans="1:63">
      <c r="A1680" s="43"/>
      <c r="B1680" s="43"/>
      <c r="C1680" s="101"/>
      <c r="D1680" s="101"/>
      <c r="E1680" s="101"/>
      <c r="F1680" s="102"/>
      <c r="G1680" s="103"/>
      <c r="H1680" s="102"/>
      <c r="I1680" s="102"/>
      <c r="J1680" s="102"/>
      <c r="K1680" s="102"/>
      <c r="L1680" s="102" t="e">
        <f>IF(J1680="WAT",IF(I1680="PS","Pumped Storage","Hydro"),VLOOKUP(J1680,Instructions!$E$3:$F$42,2,FALSE))</f>
        <v>#N/A</v>
      </c>
      <c r="M1680" s="104"/>
      <c r="N1680" s="104"/>
      <c r="O1680" s="105"/>
      <c r="P1680" s="45"/>
      <c r="Q1680" s="45"/>
      <c r="R1680" s="45">
        <f t="shared" si="573"/>
        <v>0</v>
      </c>
      <c r="S1680" s="45">
        <f t="shared" si="572"/>
        <v>0</v>
      </c>
      <c r="T1680" s="45">
        <f t="shared" si="572"/>
        <v>0</v>
      </c>
      <c r="U1680" s="45">
        <f t="shared" si="574"/>
        <v>0</v>
      </c>
      <c r="V1680" s="45">
        <f t="shared" si="575"/>
        <v>0</v>
      </c>
      <c r="W1680" s="45">
        <f t="shared" si="576"/>
        <v>0</v>
      </c>
      <c r="X1680" s="45">
        <f t="shared" si="577"/>
        <v>0</v>
      </c>
      <c r="Y1680" s="45">
        <f t="shared" si="578"/>
        <v>0</v>
      </c>
      <c r="Z1680" s="45">
        <f t="shared" si="579"/>
        <v>0</v>
      </c>
      <c r="AA1680" s="45">
        <f t="shared" si="580"/>
        <v>0</v>
      </c>
      <c r="AB1680" s="45">
        <f t="shared" si="581"/>
        <v>0</v>
      </c>
      <c r="AC1680" s="45">
        <f t="shared" si="582"/>
        <v>0</v>
      </c>
      <c r="AD1680" s="45">
        <f t="shared" si="583"/>
        <v>0</v>
      </c>
      <c r="AE1680" s="45">
        <f t="shared" si="584"/>
        <v>0</v>
      </c>
      <c r="AF1680" s="45">
        <f t="shared" si="585"/>
        <v>0</v>
      </c>
      <c r="AG1680" s="45">
        <f t="shared" si="586"/>
        <v>0</v>
      </c>
      <c r="AH1680" s="45">
        <f t="shared" si="587"/>
        <v>0</v>
      </c>
      <c r="AI1680" s="45">
        <f t="shared" si="588"/>
        <v>0</v>
      </c>
      <c r="AJ1680" s="45">
        <f t="shared" si="589"/>
        <v>0</v>
      </c>
      <c r="AK1680" s="45">
        <f t="shared" si="590"/>
        <v>0</v>
      </c>
      <c r="AL1680" s="45">
        <f t="shared" si="591"/>
        <v>0</v>
      </c>
      <c r="AM1680" s="45">
        <f t="shared" si="592"/>
        <v>0</v>
      </c>
      <c r="AN1680" s="45"/>
      <c r="AO1680" s="45"/>
      <c r="AP1680" s="45"/>
      <c r="AQ1680" s="45"/>
      <c r="AR1680" s="45"/>
      <c r="AS1680" s="45"/>
      <c r="AT1680" s="45"/>
      <c r="AU1680" s="45"/>
      <c r="AV1680" s="45"/>
      <c r="AW1680" s="45"/>
      <c r="AX1680" s="45"/>
      <c r="AY1680" s="45"/>
      <c r="AZ1680" s="45"/>
      <c r="BA1680" s="45"/>
      <c r="BB1680" s="45"/>
      <c r="BC1680" s="45"/>
      <c r="BD1680" s="45"/>
      <c r="BE1680" s="45"/>
      <c r="BF1680" s="45"/>
      <c r="BG1680" s="45"/>
      <c r="BH1680" s="45"/>
      <c r="BI1680" s="45"/>
      <c r="BJ1680" s="45"/>
      <c r="BK1680" s="45"/>
    </row>
    <row r="1681" spans="1:63">
      <c r="A1681" s="43"/>
      <c r="B1681" s="43"/>
      <c r="C1681" s="101"/>
      <c r="D1681" s="101"/>
      <c r="E1681" s="101"/>
      <c r="F1681" s="102"/>
      <c r="G1681" s="103"/>
      <c r="H1681" s="102"/>
      <c r="I1681" s="102"/>
      <c r="J1681" s="102"/>
      <c r="K1681" s="102"/>
      <c r="L1681" s="102" t="e">
        <f>IF(J1681="WAT",IF(I1681="PS","Pumped Storage","Hydro"),VLOOKUP(J1681,Instructions!$E$3:$F$42,2,FALSE))</f>
        <v>#N/A</v>
      </c>
      <c r="M1681" s="104"/>
      <c r="N1681" s="104"/>
      <c r="O1681" s="105"/>
      <c r="P1681" s="45"/>
      <c r="Q1681" s="45"/>
      <c r="R1681" s="45">
        <f t="shared" si="573"/>
        <v>0</v>
      </c>
      <c r="S1681" s="45">
        <f t="shared" si="572"/>
        <v>0</v>
      </c>
      <c r="T1681" s="45">
        <f t="shared" si="572"/>
        <v>0</v>
      </c>
      <c r="U1681" s="45">
        <f t="shared" si="574"/>
        <v>0</v>
      </c>
      <c r="V1681" s="45">
        <f t="shared" si="575"/>
        <v>0</v>
      </c>
      <c r="W1681" s="45">
        <f t="shared" si="576"/>
        <v>0</v>
      </c>
      <c r="X1681" s="45">
        <f t="shared" si="577"/>
        <v>0</v>
      </c>
      <c r="Y1681" s="45">
        <f t="shared" si="578"/>
        <v>0</v>
      </c>
      <c r="Z1681" s="45">
        <f t="shared" si="579"/>
        <v>0</v>
      </c>
      <c r="AA1681" s="45">
        <f t="shared" si="580"/>
        <v>0</v>
      </c>
      <c r="AB1681" s="45">
        <f t="shared" si="581"/>
        <v>0</v>
      </c>
      <c r="AC1681" s="45">
        <f t="shared" si="582"/>
        <v>0</v>
      </c>
      <c r="AD1681" s="45">
        <f t="shared" si="583"/>
        <v>0</v>
      </c>
      <c r="AE1681" s="45">
        <f t="shared" si="584"/>
        <v>0</v>
      </c>
      <c r="AF1681" s="45">
        <f t="shared" si="585"/>
        <v>0</v>
      </c>
      <c r="AG1681" s="45">
        <f t="shared" si="586"/>
        <v>0</v>
      </c>
      <c r="AH1681" s="45">
        <f t="shared" si="587"/>
        <v>0</v>
      </c>
      <c r="AI1681" s="45">
        <f t="shared" si="588"/>
        <v>0</v>
      </c>
      <c r="AJ1681" s="45">
        <f t="shared" si="589"/>
        <v>0</v>
      </c>
      <c r="AK1681" s="45">
        <f t="shared" si="590"/>
        <v>0</v>
      </c>
      <c r="AL1681" s="45">
        <f t="shared" si="591"/>
        <v>0</v>
      </c>
      <c r="AM1681" s="45">
        <f t="shared" si="592"/>
        <v>0</v>
      </c>
      <c r="AN1681" s="45"/>
      <c r="AO1681" s="45"/>
      <c r="AP1681" s="45"/>
      <c r="AQ1681" s="45"/>
      <c r="AR1681" s="45"/>
      <c r="AS1681" s="45"/>
      <c r="AT1681" s="45"/>
      <c r="AU1681" s="45"/>
      <c r="AV1681" s="45"/>
      <c r="AW1681" s="45"/>
      <c r="AX1681" s="45"/>
      <c r="AY1681" s="45"/>
      <c r="AZ1681" s="45"/>
      <c r="BA1681" s="45"/>
      <c r="BB1681" s="45"/>
      <c r="BC1681" s="45"/>
      <c r="BD1681" s="45"/>
      <c r="BE1681" s="45"/>
      <c r="BF1681" s="45"/>
      <c r="BG1681" s="45"/>
      <c r="BH1681" s="45"/>
      <c r="BI1681" s="45"/>
      <c r="BJ1681" s="45"/>
      <c r="BK1681" s="45"/>
    </row>
    <row r="1682" spans="1:63">
      <c r="A1682" s="43"/>
      <c r="B1682" s="43"/>
      <c r="C1682" s="101"/>
      <c r="D1682" s="101"/>
      <c r="E1682" s="101"/>
      <c r="F1682" s="102"/>
      <c r="G1682" s="103"/>
      <c r="H1682" s="102"/>
      <c r="I1682" s="102"/>
      <c r="J1682" s="102"/>
      <c r="K1682" s="102"/>
      <c r="L1682" s="102" t="e">
        <f>IF(J1682="WAT",IF(I1682="PS","Pumped Storage","Hydro"),VLOOKUP(J1682,Instructions!$E$3:$F$42,2,FALSE))</f>
        <v>#N/A</v>
      </c>
      <c r="M1682" s="104"/>
      <c r="N1682" s="104"/>
      <c r="O1682" s="105"/>
      <c r="P1682" s="45"/>
      <c r="Q1682" s="45"/>
      <c r="R1682" s="45">
        <f t="shared" si="573"/>
        <v>0</v>
      </c>
      <c r="S1682" s="45">
        <f t="shared" si="572"/>
        <v>0</v>
      </c>
      <c r="T1682" s="45">
        <f t="shared" si="572"/>
        <v>0</v>
      </c>
      <c r="U1682" s="45">
        <f t="shared" si="574"/>
        <v>0</v>
      </c>
      <c r="V1682" s="45">
        <f t="shared" si="575"/>
        <v>0</v>
      </c>
      <c r="W1682" s="45">
        <f t="shared" si="576"/>
        <v>0</v>
      </c>
      <c r="X1682" s="45">
        <f t="shared" si="577"/>
        <v>0</v>
      </c>
      <c r="Y1682" s="45">
        <f t="shared" si="578"/>
        <v>0</v>
      </c>
      <c r="Z1682" s="45">
        <f t="shared" si="579"/>
        <v>0</v>
      </c>
      <c r="AA1682" s="45">
        <f t="shared" si="580"/>
        <v>0</v>
      </c>
      <c r="AB1682" s="45">
        <f t="shared" si="581"/>
        <v>0</v>
      </c>
      <c r="AC1682" s="45">
        <f t="shared" si="582"/>
        <v>0</v>
      </c>
      <c r="AD1682" s="45">
        <f t="shared" si="583"/>
        <v>0</v>
      </c>
      <c r="AE1682" s="45">
        <f t="shared" si="584"/>
        <v>0</v>
      </c>
      <c r="AF1682" s="45">
        <f t="shared" si="585"/>
        <v>0</v>
      </c>
      <c r="AG1682" s="45">
        <f t="shared" si="586"/>
        <v>0</v>
      </c>
      <c r="AH1682" s="45">
        <f t="shared" si="587"/>
        <v>0</v>
      </c>
      <c r="AI1682" s="45">
        <f t="shared" si="588"/>
        <v>0</v>
      </c>
      <c r="AJ1682" s="45">
        <f t="shared" si="589"/>
        <v>0</v>
      </c>
      <c r="AK1682" s="45">
        <f t="shared" si="590"/>
        <v>0</v>
      </c>
      <c r="AL1682" s="45">
        <f t="shared" si="591"/>
        <v>0</v>
      </c>
      <c r="AM1682" s="45">
        <f t="shared" si="592"/>
        <v>0</v>
      </c>
      <c r="AN1682" s="45"/>
      <c r="AO1682" s="45"/>
      <c r="AP1682" s="45"/>
      <c r="AQ1682" s="45"/>
      <c r="AR1682" s="45"/>
      <c r="AS1682" s="45"/>
      <c r="AT1682" s="45"/>
      <c r="AU1682" s="45"/>
      <c r="AV1682" s="45"/>
      <c r="AW1682" s="45"/>
      <c r="AX1682" s="45"/>
      <c r="AY1682" s="45"/>
      <c r="AZ1682" s="45"/>
      <c r="BA1682" s="45"/>
      <c r="BB1682" s="45"/>
      <c r="BC1682" s="45"/>
      <c r="BD1682" s="45"/>
      <c r="BE1682" s="45"/>
      <c r="BF1682" s="45"/>
      <c r="BG1682" s="45"/>
      <c r="BH1682" s="45"/>
      <c r="BI1682" s="45"/>
      <c r="BJ1682" s="45"/>
      <c r="BK1682" s="45"/>
    </row>
    <row r="1683" spans="1:63">
      <c r="A1683" s="43"/>
      <c r="B1683" s="43"/>
      <c r="C1683" s="101"/>
      <c r="D1683" s="101"/>
      <c r="E1683" s="101"/>
      <c r="F1683" s="102"/>
      <c r="G1683" s="103"/>
      <c r="H1683" s="102"/>
      <c r="I1683" s="102"/>
      <c r="J1683" s="102"/>
      <c r="K1683" s="102"/>
      <c r="L1683" s="102" t="e">
        <f>IF(J1683="WAT",IF(I1683="PS","Pumped Storage","Hydro"),VLOOKUP(J1683,Instructions!$E$3:$F$42,2,FALSE))</f>
        <v>#N/A</v>
      </c>
      <c r="M1683" s="104"/>
      <c r="N1683" s="104"/>
      <c r="O1683" s="105"/>
      <c r="P1683" s="45"/>
      <c r="Q1683" s="45"/>
      <c r="R1683" s="45">
        <f t="shared" si="573"/>
        <v>0</v>
      </c>
      <c r="S1683" s="45">
        <f t="shared" ref="S1683:T1702" si="593">R1683</f>
        <v>0</v>
      </c>
      <c r="T1683" s="45">
        <f t="shared" si="593"/>
        <v>0</v>
      </c>
      <c r="U1683" s="45">
        <f t="shared" si="574"/>
        <v>0</v>
      </c>
      <c r="V1683" s="45">
        <f t="shared" si="575"/>
        <v>0</v>
      </c>
      <c r="W1683" s="45">
        <f t="shared" si="576"/>
        <v>0</v>
      </c>
      <c r="X1683" s="45">
        <f t="shared" si="577"/>
        <v>0</v>
      </c>
      <c r="Y1683" s="45">
        <f t="shared" si="578"/>
        <v>0</v>
      </c>
      <c r="Z1683" s="45">
        <f t="shared" si="579"/>
        <v>0</v>
      </c>
      <c r="AA1683" s="45">
        <f t="shared" si="580"/>
        <v>0</v>
      </c>
      <c r="AB1683" s="45">
        <f t="shared" si="581"/>
        <v>0</v>
      </c>
      <c r="AC1683" s="45">
        <f t="shared" si="582"/>
        <v>0</v>
      </c>
      <c r="AD1683" s="45">
        <f t="shared" si="583"/>
        <v>0</v>
      </c>
      <c r="AE1683" s="45">
        <f t="shared" si="584"/>
        <v>0</v>
      </c>
      <c r="AF1683" s="45">
        <f t="shared" si="585"/>
        <v>0</v>
      </c>
      <c r="AG1683" s="45">
        <f t="shared" si="586"/>
        <v>0</v>
      </c>
      <c r="AH1683" s="45">
        <f t="shared" si="587"/>
        <v>0</v>
      </c>
      <c r="AI1683" s="45">
        <f t="shared" si="588"/>
        <v>0</v>
      </c>
      <c r="AJ1683" s="45">
        <f t="shared" si="589"/>
        <v>0</v>
      </c>
      <c r="AK1683" s="45">
        <f t="shared" si="590"/>
        <v>0</v>
      </c>
      <c r="AL1683" s="45">
        <f t="shared" si="591"/>
        <v>0</v>
      </c>
      <c r="AM1683" s="45">
        <f t="shared" si="592"/>
        <v>0</v>
      </c>
      <c r="AN1683" s="45"/>
      <c r="AO1683" s="45"/>
      <c r="AP1683" s="45"/>
      <c r="AQ1683" s="45"/>
      <c r="AR1683" s="45"/>
      <c r="AS1683" s="45"/>
      <c r="AT1683" s="45"/>
      <c r="AU1683" s="45"/>
      <c r="AV1683" s="45"/>
      <c r="AW1683" s="45"/>
      <c r="AX1683" s="45"/>
      <c r="AY1683" s="45"/>
      <c r="AZ1683" s="45"/>
      <c r="BA1683" s="45"/>
      <c r="BB1683" s="45"/>
      <c r="BC1683" s="45"/>
      <c r="BD1683" s="45"/>
      <c r="BE1683" s="45"/>
      <c r="BF1683" s="45"/>
      <c r="BG1683" s="45"/>
      <c r="BH1683" s="45"/>
      <c r="BI1683" s="45"/>
      <c r="BJ1683" s="45"/>
      <c r="BK1683" s="45"/>
    </row>
    <row r="1684" spans="1:63">
      <c r="A1684" s="43"/>
      <c r="B1684" s="43"/>
      <c r="C1684" s="101"/>
      <c r="D1684" s="101"/>
      <c r="E1684" s="101"/>
      <c r="F1684" s="102"/>
      <c r="G1684" s="103"/>
      <c r="H1684" s="102"/>
      <c r="I1684" s="102"/>
      <c r="J1684" s="102"/>
      <c r="K1684" s="102"/>
      <c r="L1684" s="102" t="e">
        <f>IF(J1684="WAT",IF(I1684="PS","Pumped Storage","Hydro"),VLOOKUP(J1684,Instructions!$E$3:$F$42,2,FALSE))</f>
        <v>#N/A</v>
      </c>
      <c r="M1684" s="104"/>
      <c r="N1684" s="104"/>
      <c r="O1684" s="105"/>
      <c r="P1684" s="45"/>
      <c r="Q1684" s="45"/>
      <c r="R1684" s="45">
        <f t="shared" si="573"/>
        <v>0</v>
      </c>
      <c r="S1684" s="45">
        <f t="shared" si="593"/>
        <v>0</v>
      </c>
      <c r="T1684" s="45">
        <f t="shared" si="593"/>
        <v>0</v>
      </c>
      <c r="U1684" s="45">
        <f t="shared" si="574"/>
        <v>0</v>
      </c>
      <c r="V1684" s="45">
        <f t="shared" si="575"/>
        <v>0</v>
      </c>
      <c r="W1684" s="45">
        <f t="shared" si="576"/>
        <v>0</v>
      </c>
      <c r="X1684" s="45">
        <f t="shared" si="577"/>
        <v>0</v>
      </c>
      <c r="Y1684" s="45">
        <f t="shared" si="578"/>
        <v>0</v>
      </c>
      <c r="Z1684" s="45">
        <f t="shared" si="579"/>
        <v>0</v>
      </c>
      <c r="AA1684" s="45">
        <f t="shared" si="580"/>
        <v>0</v>
      </c>
      <c r="AB1684" s="45">
        <f t="shared" si="581"/>
        <v>0</v>
      </c>
      <c r="AC1684" s="45">
        <f t="shared" si="582"/>
        <v>0</v>
      </c>
      <c r="AD1684" s="45">
        <f t="shared" si="583"/>
        <v>0</v>
      </c>
      <c r="AE1684" s="45">
        <f t="shared" si="584"/>
        <v>0</v>
      </c>
      <c r="AF1684" s="45">
        <f t="shared" si="585"/>
        <v>0</v>
      </c>
      <c r="AG1684" s="45">
        <f t="shared" si="586"/>
        <v>0</v>
      </c>
      <c r="AH1684" s="45">
        <f t="shared" si="587"/>
        <v>0</v>
      </c>
      <c r="AI1684" s="45">
        <f t="shared" si="588"/>
        <v>0</v>
      </c>
      <c r="AJ1684" s="45">
        <f t="shared" si="589"/>
        <v>0</v>
      </c>
      <c r="AK1684" s="45">
        <f t="shared" si="590"/>
        <v>0</v>
      </c>
      <c r="AL1684" s="45">
        <f t="shared" si="591"/>
        <v>0</v>
      </c>
      <c r="AM1684" s="45">
        <f t="shared" si="592"/>
        <v>0</v>
      </c>
      <c r="AN1684" s="45"/>
      <c r="AO1684" s="45"/>
      <c r="AP1684" s="45"/>
      <c r="AQ1684" s="45"/>
      <c r="AR1684" s="45"/>
      <c r="AS1684" s="45"/>
      <c r="AT1684" s="45"/>
      <c r="AU1684" s="45"/>
      <c r="AV1684" s="45"/>
      <c r="AW1684" s="45"/>
      <c r="AX1684" s="45"/>
      <c r="AY1684" s="45"/>
      <c r="AZ1684" s="45"/>
      <c r="BA1684" s="45"/>
      <c r="BB1684" s="45"/>
      <c r="BC1684" s="45"/>
      <c r="BD1684" s="45"/>
      <c r="BE1684" s="45"/>
      <c r="BF1684" s="45"/>
      <c r="BG1684" s="45"/>
      <c r="BH1684" s="45"/>
      <c r="BI1684" s="45"/>
      <c r="BJ1684" s="45"/>
      <c r="BK1684" s="45"/>
    </row>
    <row r="1685" spans="1:63">
      <c r="A1685" s="43"/>
      <c r="B1685" s="43"/>
      <c r="C1685" s="101"/>
      <c r="D1685" s="101"/>
      <c r="E1685" s="101"/>
      <c r="F1685" s="102"/>
      <c r="G1685" s="103"/>
      <c r="H1685" s="102"/>
      <c r="I1685" s="102"/>
      <c r="J1685" s="102"/>
      <c r="K1685" s="102"/>
      <c r="L1685" s="102" t="e">
        <f>IF(J1685="WAT",IF(I1685="PS","Pumped Storage","Hydro"),VLOOKUP(J1685,Instructions!$E$3:$F$42,2,FALSE))</f>
        <v>#N/A</v>
      </c>
      <c r="M1685" s="104"/>
      <c r="N1685" s="104"/>
      <c r="O1685" s="105"/>
      <c r="P1685" s="45"/>
      <c r="Q1685" s="45"/>
      <c r="R1685" s="45">
        <f t="shared" si="573"/>
        <v>0</v>
      </c>
      <c r="S1685" s="45">
        <f t="shared" si="593"/>
        <v>0</v>
      </c>
      <c r="T1685" s="45">
        <f t="shared" si="593"/>
        <v>0</v>
      </c>
      <c r="U1685" s="45">
        <f t="shared" si="574"/>
        <v>0</v>
      </c>
      <c r="V1685" s="45">
        <f t="shared" si="575"/>
        <v>0</v>
      </c>
      <c r="W1685" s="45">
        <f t="shared" si="576"/>
        <v>0</v>
      </c>
      <c r="X1685" s="45">
        <f t="shared" si="577"/>
        <v>0</v>
      </c>
      <c r="Y1685" s="45">
        <f t="shared" si="578"/>
        <v>0</v>
      </c>
      <c r="Z1685" s="45">
        <f t="shared" si="579"/>
        <v>0</v>
      </c>
      <c r="AA1685" s="45">
        <f t="shared" si="580"/>
        <v>0</v>
      </c>
      <c r="AB1685" s="45">
        <f t="shared" si="581"/>
        <v>0</v>
      </c>
      <c r="AC1685" s="45">
        <f t="shared" si="582"/>
        <v>0</v>
      </c>
      <c r="AD1685" s="45">
        <f t="shared" si="583"/>
        <v>0</v>
      </c>
      <c r="AE1685" s="45">
        <f t="shared" si="584"/>
        <v>0</v>
      </c>
      <c r="AF1685" s="45">
        <f t="shared" si="585"/>
        <v>0</v>
      </c>
      <c r="AG1685" s="45">
        <f t="shared" si="586"/>
        <v>0</v>
      </c>
      <c r="AH1685" s="45">
        <f t="shared" si="587"/>
        <v>0</v>
      </c>
      <c r="AI1685" s="45">
        <f t="shared" si="588"/>
        <v>0</v>
      </c>
      <c r="AJ1685" s="45">
        <f t="shared" si="589"/>
        <v>0</v>
      </c>
      <c r="AK1685" s="45">
        <f t="shared" si="590"/>
        <v>0</v>
      </c>
      <c r="AL1685" s="45">
        <f t="shared" si="591"/>
        <v>0</v>
      </c>
      <c r="AM1685" s="45">
        <f t="shared" si="592"/>
        <v>0</v>
      </c>
      <c r="AN1685" s="45"/>
      <c r="AO1685" s="45"/>
      <c r="AP1685" s="45"/>
      <c r="AQ1685" s="45"/>
      <c r="AR1685" s="45"/>
      <c r="AS1685" s="45"/>
      <c r="AT1685" s="45"/>
      <c r="AU1685" s="45"/>
      <c r="AV1685" s="45"/>
      <c r="AW1685" s="45"/>
      <c r="AX1685" s="45"/>
      <c r="AY1685" s="45"/>
      <c r="AZ1685" s="45"/>
      <c r="BA1685" s="45"/>
      <c r="BB1685" s="45"/>
      <c r="BC1685" s="45"/>
      <c r="BD1685" s="45"/>
      <c r="BE1685" s="45"/>
      <c r="BF1685" s="45"/>
      <c r="BG1685" s="45"/>
      <c r="BH1685" s="45"/>
      <c r="BI1685" s="45"/>
      <c r="BJ1685" s="45"/>
      <c r="BK1685" s="45"/>
    </row>
    <row r="1686" spans="1:63">
      <c r="A1686" s="43"/>
      <c r="B1686" s="43"/>
      <c r="C1686" s="101"/>
      <c r="D1686" s="101"/>
      <c r="E1686" s="101"/>
      <c r="F1686" s="102"/>
      <c r="G1686" s="103"/>
      <c r="H1686" s="102"/>
      <c r="I1686" s="102"/>
      <c r="J1686" s="102"/>
      <c r="K1686" s="102"/>
      <c r="L1686" s="102" t="e">
        <f>IF(J1686="WAT",IF(I1686="PS","Pumped Storage","Hydro"),VLOOKUP(J1686,Instructions!$E$3:$F$42,2,FALSE))</f>
        <v>#N/A</v>
      </c>
      <c r="M1686" s="104"/>
      <c r="N1686" s="104"/>
      <c r="O1686" s="105"/>
      <c r="P1686" s="45"/>
      <c r="Q1686" s="45"/>
      <c r="R1686" s="45">
        <f t="shared" si="573"/>
        <v>0</v>
      </c>
      <c r="S1686" s="45">
        <f t="shared" si="593"/>
        <v>0</v>
      </c>
      <c r="T1686" s="45">
        <f t="shared" si="593"/>
        <v>0</v>
      </c>
      <c r="U1686" s="45">
        <f t="shared" si="574"/>
        <v>0</v>
      </c>
      <c r="V1686" s="45">
        <f t="shared" si="575"/>
        <v>0</v>
      </c>
      <c r="W1686" s="45">
        <f t="shared" si="576"/>
        <v>0</v>
      </c>
      <c r="X1686" s="45">
        <f t="shared" si="577"/>
        <v>0</v>
      </c>
      <c r="Y1686" s="45">
        <f t="shared" si="578"/>
        <v>0</v>
      </c>
      <c r="Z1686" s="45">
        <f t="shared" si="579"/>
        <v>0</v>
      </c>
      <c r="AA1686" s="45">
        <f t="shared" si="580"/>
        <v>0</v>
      </c>
      <c r="AB1686" s="45">
        <f t="shared" si="581"/>
        <v>0</v>
      </c>
      <c r="AC1686" s="45">
        <f t="shared" si="582"/>
        <v>0</v>
      </c>
      <c r="AD1686" s="45">
        <f t="shared" si="583"/>
        <v>0</v>
      </c>
      <c r="AE1686" s="45">
        <f t="shared" si="584"/>
        <v>0</v>
      </c>
      <c r="AF1686" s="45">
        <f t="shared" si="585"/>
        <v>0</v>
      </c>
      <c r="AG1686" s="45">
        <f t="shared" si="586"/>
        <v>0</v>
      </c>
      <c r="AH1686" s="45">
        <f t="shared" si="587"/>
        <v>0</v>
      </c>
      <c r="AI1686" s="45">
        <f t="shared" si="588"/>
        <v>0</v>
      </c>
      <c r="AJ1686" s="45">
        <f t="shared" si="589"/>
        <v>0</v>
      </c>
      <c r="AK1686" s="45">
        <f t="shared" si="590"/>
        <v>0</v>
      </c>
      <c r="AL1686" s="45">
        <f t="shared" si="591"/>
        <v>0</v>
      </c>
      <c r="AM1686" s="45">
        <f t="shared" si="592"/>
        <v>0</v>
      </c>
      <c r="AN1686" s="45"/>
      <c r="AO1686" s="45"/>
      <c r="AP1686" s="45"/>
      <c r="AQ1686" s="45"/>
      <c r="AR1686" s="45"/>
      <c r="AS1686" s="45"/>
      <c r="AT1686" s="45"/>
      <c r="AU1686" s="45"/>
      <c r="AV1686" s="45"/>
      <c r="AW1686" s="45"/>
      <c r="AX1686" s="45"/>
      <c r="AY1686" s="45"/>
      <c r="AZ1686" s="45"/>
      <c r="BA1686" s="45"/>
      <c r="BB1686" s="45"/>
      <c r="BC1686" s="45"/>
      <c r="BD1686" s="45"/>
      <c r="BE1686" s="45"/>
      <c r="BF1686" s="45"/>
      <c r="BG1686" s="45"/>
      <c r="BH1686" s="45"/>
      <c r="BI1686" s="45"/>
      <c r="BJ1686" s="45"/>
      <c r="BK1686" s="45"/>
    </row>
    <row r="1687" spans="1:63">
      <c r="A1687" s="43"/>
      <c r="B1687" s="43"/>
      <c r="C1687" s="101"/>
      <c r="D1687" s="101"/>
      <c r="E1687" s="101"/>
      <c r="F1687" s="102"/>
      <c r="G1687" s="103"/>
      <c r="H1687" s="102"/>
      <c r="I1687" s="102"/>
      <c r="J1687" s="102"/>
      <c r="K1687" s="102"/>
      <c r="L1687" s="102" t="e">
        <f>IF(J1687="WAT",IF(I1687="PS","Pumped Storage","Hydro"),VLOOKUP(J1687,Instructions!$E$3:$F$42,2,FALSE))</f>
        <v>#N/A</v>
      </c>
      <c r="M1687" s="104"/>
      <c r="N1687" s="104"/>
      <c r="O1687" s="105"/>
      <c r="P1687" s="45"/>
      <c r="Q1687" s="45"/>
      <c r="R1687" s="45">
        <f t="shared" si="573"/>
        <v>0</v>
      </c>
      <c r="S1687" s="45">
        <f t="shared" si="593"/>
        <v>0</v>
      </c>
      <c r="T1687" s="45">
        <f t="shared" si="593"/>
        <v>0</v>
      </c>
      <c r="U1687" s="45">
        <f t="shared" si="574"/>
        <v>0</v>
      </c>
      <c r="V1687" s="45">
        <f t="shared" si="575"/>
        <v>0</v>
      </c>
      <c r="W1687" s="45">
        <f t="shared" si="576"/>
        <v>0</v>
      </c>
      <c r="X1687" s="45">
        <f t="shared" si="577"/>
        <v>0</v>
      </c>
      <c r="Y1687" s="45">
        <f t="shared" si="578"/>
        <v>0</v>
      </c>
      <c r="Z1687" s="45">
        <f t="shared" si="579"/>
        <v>0</v>
      </c>
      <c r="AA1687" s="45">
        <f t="shared" si="580"/>
        <v>0</v>
      </c>
      <c r="AB1687" s="45">
        <f t="shared" si="581"/>
        <v>0</v>
      </c>
      <c r="AC1687" s="45">
        <f t="shared" si="582"/>
        <v>0</v>
      </c>
      <c r="AD1687" s="45">
        <f t="shared" si="583"/>
        <v>0</v>
      </c>
      <c r="AE1687" s="45">
        <f t="shared" si="584"/>
        <v>0</v>
      </c>
      <c r="AF1687" s="45">
        <f t="shared" si="585"/>
        <v>0</v>
      </c>
      <c r="AG1687" s="45">
        <f t="shared" si="586"/>
        <v>0</v>
      </c>
      <c r="AH1687" s="45">
        <f t="shared" si="587"/>
        <v>0</v>
      </c>
      <c r="AI1687" s="45">
        <f t="shared" si="588"/>
        <v>0</v>
      </c>
      <c r="AJ1687" s="45">
        <f t="shared" si="589"/>
        <v>0</v>
      </c>
      <c r="AK1687" s="45">
        <f t="shared" si="590"/>
        <v>0</v>
      </c>
      <c r="AL1687" s="45">
        <f t="shared" si="591"/>
        <v>0</v>
      </c>
      <c r="AM1687" s="45">
        <f t="shared" si="592"/>
        <v>0</v>
      </c>
      <c r="AN1687" s="45"/>
      <c r="AO1687" s="45"/>
      <c r="AP1687" s="45"/>
      <c r="AQ1687" s="45"/>
      <c r="AR1687" s="45"/>
      <c r="AS1687" s="45"/>
      <c r="AT1687" s="45"/>
      <c r="AU1687" s="45"/>
      <c r="AV1687" s="45"/>
      <c r="AW1687" s="45"/>
      <c r="AX1687" s="45"/>
      <c r="AY1687" s="45"/>
      <c r="AZ1687" s="45"/>
      <c r="BA1687" s="45"/>
      <c r="BB1687" s="45"/>
      <c r="BC1687" s="45"/>
      <c r="BD1687" s="45"/>
      <c r="BE1687" s="45"/>
      <c r="BF1687" s="45"/>
      <c r="BG1687" s="45"/>
      <c r="BH1687" s="45"/>
      <c r="BI1687" s="45"/>
      <c r="BJ1687" s="45"/>
      <c r="BK1687" s="45"/>
    </row>
    <row r="1688" spans="1:63">
      <c r="A1688" s="43"/>
      <c r="B1688" s="43"/>
      <c r="C1688" s="101"/>
      <c r="D1688" s="101"/>
      <c r="E1688" s="101"/>
      <c r="F1688" s="102"/>
      <c r="G1688" s="103"/>
      <c r="H1688" s="102"/>
      <c r="I1688" s="102"/>
      <c r="J1688" s="102"/>
      <c r="K1688" s="102"/>
      <c r="L1688" s="102" t="e">
        <f>IF(J1688="WAT",IF(I1688="PS","Pumped Storage","Hydro"),VLOOKUP(J1688,Instructions!$E$3:$F$42,2,FALSE))</f>
        <v>#N/A</v>
      </c>
      <c r="M1688" s="104"/>
      <c r="N1688" s="104"/>
      <c r="O1688" s="105"/>
      <c r="P1688" s="45"/>
      <c r="Q1688" s="45"/>
      <c r="R1688" s="45">
        <f t="shared" si="573"/>
        <v>0</v>
      </c>
      <c r="S1688" s="45">
        <f t="shared" si="593"/>
        <v>0</v>
      </c>
      <c r="T1688" s="45">
        <f t="shared" si="593"/>
        <v>0</v>
      </c>
      <c r="U1688" s="45">
        <f t="shared" si="574"/>
        <v>0</v>
      </c>
      <c r="V1688" s="45">
        <f t="shared" si="575"/>
        <v>0</v>
      </c>
      <c r="W1688" s="45">
        <f t="shared" si="576"/>
        <v>0</v>
      </c>
      <c r="X1688" s="45">
        <f t="shared" si="577"/>
        <v>0</v>
      </c>
      <c r="Y1688" s="45">
        <f t="shared" si="578"/>
        <v>0</v>
      </c>
      <c r="Z1688" s="45">
        <f t="shared" si="579"/>
        <v>0</v>
      </c>
      <c r="AA1688" s="45">
        <f t="shared" si="580"/>
        <v>0</v>
      </c>
      <c r="AB1688" s="45">
        <f t="shared" si="581"/>
        <v>0</v>
      </c>
      <c r="AC1688" s="45">
        <f t="shared" si="582"/>
        <v>0</v>
      </c>
      <c r="AD1688" s="45">
        <f t="shared" si="583"/>
        <v>0</v>
      </c>
      <c r="AE1688" s="45">
        <f t="shared" si="584"/>
        <v>0</v>
      </c>
      <c r="AF1688" s="45">
        <f t="shared" si="585"/>
        <v>0</v>
      </c>
      <c r="AG1688" s="45">
        <f t="shared" si="586"/>
        <v>0</v>
      </c>
      <c r="AH1688" s="45">
        <f t="shared" si="587"/>
        <v>0</v>
      </c>
      <c r="AI1688" s="45">
        <f t="shared" si="588"/>
        <v>0</v>
      </c>
      <c r="AJ1688" s="45">
        <f t="shared" si="589"/>
        <v>0</v>
      </c>
      <c r="AK1688" s="45">
        <f t="shared" si="590"/>
        <v>0</v>
      </c>
      <c r="AL1688" s="45">
        <f t="shared" si="591"/>
        <v>0</v>
      </c>
      <c r="AM1688" s="45">
        <f t="shared" si="592"/>
        <v>0</v>
      </c>
      <c r="AN1688" s="45"/>
      <c r="AO1688" s="45"/>
      <c r="AP1688" s="45"/>
      <c r="AQ1688" s="45"/>
      <c r="AR1688" s="45"/>
      <c r="AS1688" s="45"/>
      <c r="AT1688" s="45"/>
      <c r="AU1688" s="45"/>
      <c r="AV1688" s="45"/>
      <c r="AW1688" s="45"/>
      <c r="AX1688" s="45"/>
      <c r="AY1688" s="45"/>
      <c r="AZ1688" s="45"/>
      <c r="BA1688" s="45"/>
      <c r="BB1688" s="45"/>
      <c r="BC1688" s="45"/>
      <c r="BD1688" s="45"/>
      <c r="BE1688" s="45"/>
      <c r="BF1688" s="45"/>
      <c r="BG1688" s="45"/>
      <c r="BH1688" s="45"/>
      <c r="BI1688" s="45"/>
      <c r="BJ1688" s="45"/>
      <c r="BK1688" s="45"/>
    </row>
    <row r="1689" spans="1:63">
      <c r="A1689" s="43"/>
      <c r="B1689" s="43"/>
      <c r="C1689" s="101"/>
      <c r="D1689" s="101"/>
      <c r="E1689" s="101"/>
      <c r="F1689" s="102"/>
      <c r="G1689" s="103"/>
      <c r="H1689" s="102"/>
      <c r="I1689" s="102"/>
      <c r="J1689" s="102"/>
      <c r="K1689" s="102"/>
      <c r="L1689" s="102" t="e">
        <f>IF(J1689="WAT",IF(I1689="PS","Pumped Storage","Hydro"),VLOOKUP(J1689,Instructions!$E$3:$F$42,2,FALSE))</f>
        <v>#N/A</v>
      </c>
      <c r="M1689" s="104"/>
      <c r="N1689" s="104"/>
      <c r="O1689" s="105"/>
      <c r="P1689" s="45"/>
      <c r="Q1689" s="45"/>
      <c r="R1689" s="45">
        <f t="shared" si="573"/>
        <v>0</v>
      </c>
      <c r="S1689" s="45">
        <f t="shared" si="593"/>
        <v>0</v>
      </c>
      <c r="T1689" s="45">
        <f t="shared" si="593"/>
        <v>0</v>
      </c>
      <c r="U1689" s="45">
        <f t="shared" si="574"/>
        <v>0</v>
      </c>
      <c r="V1689" s="45">
        <f t="shared" si="575"/>
        <v>0</v>
      </c>
      <c r="W1689" s="45">
        <f t="shared" si="576"/>
        <v>0</v>
      </c>
      <c r="X1689" s="45">
        <f t="shared" si="577"/>
        <v>0</v>
      </c>
      <c r="Y1689" s="45">
        <f t="shared" si="578"/>
        <v>0</v>
      </c>
      <c r="Z1689" s="45">
        <f t="shared" si="579"/>
        <v>0</v>
      </c>
      <c r="AA1689" s="45">
        <f t="shared" si="580"/>
        <v>0</v>
      </c>
      <c r="AB1689" s="45">
        <f t="shared" si="581"/>
        <v>0</v>
      </c>
      <c r="AC1689" s="45">
        <f t="shared" si="582"/>
        <v>0</v>
      </c>
      <c r="AD1689" s="45">
        <f t="shared" si="583"/>
        <v>0</v>
      </c>
      <c r="AE1689" s="45">
        <f t="shared" si="584"/>
        <v>0</v>
      </c>
      <c r="AF1689" s="45">
        <f t="shared" si="585"/>
        <v>0</v>
      </c>
      <c r="AG1689" s="45">
        <f t="shared" si="586"/>
        <v>0</v>
      </c>
      <c r="AH1689" s="45">
        <f t="shared" si="587"/>
        <v>0</v>
      </c>
      <c r="AI1689" s="45">
        <f t="shared" si="588"/>
        <v>0</v>
      </c>
      <c r="AJ1689" s="45">
        <f t="shared" si="589"/>
        <v>0</v>
      </c>
      <c r="AK1689" s="45">
        <f t="shared" si="590"/>
        <v>0</v>
      </c>
      <c r="AL1689" s="45">
        <f t="shared" si="591"/>
        <v>0</v>
      </c>
      <c r="AM1689" s="45">
        <f t="shared" si="592"/>
        <v>0</v>
      </c>
      <c r="AN1689" s="45"/>
      <c r="AO1689" s="45"/>
      <c r="AP1689" s="45"/>
      <c r="AQ1689" s="45"/>
      <c r="AR1689" s="45"/>
      <c r="AS1689" s="45"/>
      <c r="AT1689" s="45"/>
      <c r="AU1689" s="45"/>
      <c r="AV1689" s="45"/>
      <c r="AW1689" s="45"/>
      <c r="AX1689" s="45"/>
      <c r="AY1689" s="45"/>
      <c r="AZ1689" s="45"/>
      <c r="BA1689" s="45"/>
      <c r="BB1689" s="45"/>
      <c r="BC1689" s="45"/>
      <c r="BD1689" s="45"/>
      <c r="BE1689" s="45"/>
      <c r="BF1689" s="45"/>
      <c r="BG1689" s="45"/>
      <c r="BH1689" s="45"/>
      <c r="BI1689" s="45"/>
      <c r="BJ1689" s="45"/>
      <c r="BK1689" s="45"/>
    </row>
    <row r="1690" spans="1:63">
      <c r="A1690" s="43"/>
      <c r="B1690" s="43"/>
      <c r="C1690" s="101"/>
      <c r="D1690" s="101"/>
      <c r="E1690" s="101"/>
      <c r="F1690" s="102"/>
      <c r="G1690" s="103"/>
      <c r="H1690" s="102"/>
      <c r="I1690" s="102"/>
      <c r="J1690" s="102"/>
      <c r="K1690" s="102"/>
      <c r="L1690" s="102" t="e">
        <f>IF(J1690="WAT",IF(I1690="PS","Pumped Storage","Hydro"),VLOOKUP(J1690,Instructions!$E$3:$F$42,2,FALSE))</f>
        <v>#N/A</v>
      </c>
      <c r="M1690" s="104"/>
      <c r="N1690" s="104"/>
      <c r="O1690" s="105"/>
      <c r="P1690" s="45"/>
      <c r="Q1690" s="45"/>
      <c r="R1690" s="45">
        <f t="shared" si="573"/>
        <v>0</v>
      </c>
      <c r="S1690" s="45">
        <f t="shared" si="593"/>
        <v>0</v>
      </c>
      <c r="T1690" s="45">
        <f t="shared" si="593"/>
        <v>0</v>
      </c>
      <c r="U1690" s="45">
        <f t="shared" si="574"/>
        <v>0</v>
      </c>
      <c r="V1690" s="45">
        <f t="shared" si="575"/>
        <v>0</v>
      </c>
      <c r="W1690" s="45">
        <f t="shared" si="576"/>
        <v>0</v>
      </c>
      <c r="X1690" s="45">
        <f t="shared" si="577"/>
        <v>0</v>
      </c>
      <c r="Y1690" s="45">
        <f t="shared" si="578"/>
        <v>0</v>
      </c>
      <c r="Z1690" s="45">
        <f t="shared" si="579"/>
        <v>0</v>
      </c>
      <c r="AA1690" s="45">
        <f t="shared" si="580"/>
        <v>0</v>
      </c>
      <c r="AB1690" s="45">
        <f t="shared" si="581"/>
        <v>0</v>
      </c>
      <c r="AC1690" s="45">
        <f t="shared" si="582"/>
        <v>0</v>
      </c>
      <c r="AD1690" s="45">
        <f t="shared" si="583"/>
        <v>0</v>
      </c>
      <c r="AE1690" s="45">
        <f t="shared" si="584"/>
        <v>0</v>
      </c>
      <c r="AF1690" s="45">
        <f t="shared" si="585"/>
        <v>0</v>
      </c>
      <c r="AG1690" s="45">
        <f t="shared" si="586"/>
        <v>0</v>
      </c>
      <c r="AH1690" s="45">
        <f t="shared" si="587"/>
        <v>0</v>
      </c>
      <c r="AI1690" s="45">
        <f t="shared" si="588"/>
        <v>0</v>
      </c>
      <c r="AJ1690" s="45">
        <f t="shared" si="589"/>
        <v>0</v>
      </c>
      <c r="AK1690" s="45">
        <f t="shared" si="590"/>
        <v>0</v>
      </c>
      <c r="AL1690" s="45">
        <f t="shared" si="591"/>
        <v>0</v>
      </c>
      <c r="AM1690" s="45">
        <f t="shared" si="592"/>
        <v>0</v>
      </c>
      <c r="AN1690" s="45"/>
      <c r="AO1690" s="45"/>
      <c r="AP1690" s="45"/>
      <c r="AQ1690" s="45"/>
      <c r="AR1690" s="45"/>
      <c r="AS1690" s="45"/>
      <c r="AT1690" s="45"/>
      <c r="AU1690" s="45"/>
      <c r="AV1690" s="45"/>
      <c r="AW1690" s="45"/>
      <c r="AX1690" s="45"/>
      <c r="AY1690" s="45"/>
      <c r="AZ1690" s="45"/>
      <c r="BA1690" s="45"/>
      <c r="BB1690" s="45"/>
      <c r="BC1690" s="45"/>
      <c r="BD1690" s="45"/>
      <c r="BE1690" s="45"/>
      <c r="BF1690" s="45"/>
      <c r="BG1690" s="45"/>
      <c r="BH1690" s="45"/>
      <c r="BI1690" s="45"/>
      <c r="BJ1690" s="45"/>
      <c r="BK1690" s="45"/>
    </row>
    <row r="1691" spans="1:63">
      <c r="A1691" s="43"/>
      <c r="B1691" s="43"/>
      <c r="C1691" s="101"/>
      <c r="D1691" s="101"/>
      <c r="E1691" s="101"/>
      <c r="F1691" s="102"/>
      <c r="G1691" s="103"/>
      <c r="H1691" s="102"/>
      <c r="I1691" s="102"/>
      <c r="J1691" s="102"/>
      <c r="K1691" s="102"/>
      <c r="L1691" s="102" t="e">
        <f>IF(J1691="WAT",IF(I1691="PS","Pumped Storage","Hydro"),VLOOKUP(J1691,Instructions!$E$3:$F$42,2,FALSE))</f>
        <v>#N/A</v>
      </c>
      <c r="M1691" s="104"/>
      <c r="N1691" s="104"/>
      <c r="O1691" s="105"/>
      <c r="P1691" s="45"/>
      <c r="Q1691" s="45"/>
      <c r="R1691" s="45">
        <f t="shared" si="573"/>
        <v>0</v>
      </c>
      <c r="S1691" s="45">
        <f t="shared" si="593"/>
        <v>0</v>
      </c>
      <c r="T1691" s="45">
        <f t="shared" si="593"/>
        <v>0</v>
      </c>
      <c r="U1691" s="45">
        <f t="shared" si="574"/>
        <v>0</v>
      </c>
      <c r="V1691" s="45">
        <f t="shared" si="575"/>
        <v>0</v>
      </c>
      <c r="W1691" s="45">
        <f t="shared" si="576"/>
        <v>0</v>
      </c>
      <c r="X1691" s="45">
        <f t="shared" si="577"/>
        <v>0</v>
      </c>
      <c r="Y1691" s="45">
        <f t="shared" si="578"/>
        <v>0</v>
      </c>
      <c r="Z1691" s="45">
        <f t="shared" si="579"/>
        <v>0</v>
      </c>
      <c r="AA1691" s="45">
        <f t="shared" si="580"/>
        <v>0</v>
      </c>
      <c r="AB1691" s="45">
        <f t="shared" si="581"/>
        <v>0</v>
      </c>
      <c r="AC1691" s="45">
        <f t="shared" si="582"/>
        <v>0</v>
      </c>
      <c r="AD1691" s="45">
        <f t="shared" si="583"/>
        <v>0</v>
      </c>
      <c r="AE1691" s="45">
        <f t="shared" si="584"/>
        <v>0</v>
      </c>
      <c r="AF1691" s="45">
        <f t="shared" si="585"/>
        <v>0</v>
      </c>
      <c r="AG1691" s="45">
        <f t="shared" si="586"/>
        <v>0</v>
      </c>
      <c r="AH1691" s="45">
        <f t="shared" si="587"/>
        <v>0</v>
      </c>
      <c r="AI1691" s="45">
        <f t="shared" si="588"/>
        <v>0</v>
      </c>
      <c r="AJ1691" s="45">
        <f t="shared" si="589"/>
        <v>0</v>
      </c>
      <c r="AK1691" s="45">
        <f t="shared" si="590"/>
        <v>0</v>
      </c>
      <c r="AL1691" s="45">
        <f t="shared" si="591"/>
        <v>0</v>
      </c>
      <c r="AM1691" s="45">
        <f t="shared" si="592"/>
        <v>0</v>
      </c>
      <c r="AN1691" s="45"/>
      <c r="AO1691" s="45"/>
      <c r="AP1691" s="45"/>
      <c r="AQ1691" s="45"/>
      <c r="AR1691" s="45"/>
      <c r="AS1691" s="45"/>
      <c r="AT1691" s="45"/>
      <c r="AU1691" s="45"/>
      <c r="AV1691" s="45"/>
      <c r="AW1691" s="45"/>
      <c r="AX1691" s="45"/>
      <c r="AY1691" s="45"/>
      <c r="AZ1691" s="45"/>
      <c r="BA1691" s="45"/>
      <c r="BB1691" s="45"/>
      <c r="BC1691" s="45"/>
      <c r="BD1691" s="45"/>
      <c r="BE1691" s="45"/>
      <c r="BF1691" s="45"/>
      <c r="BG1691" s="45"/>
      <c r="BH1691" s="45"/>
      <c r="BI1691" s="45"/>
      <c r="BJ1691" s="45"/>
      <c r="BK1691" s="45"/>
    </row>
    <row r="1692" spans="1:63">
      <c r="A1692" s="43"/>
      <c r="B1692" s="43"/>
      <c r="C1692" s="101"/>
      <c r="D1692" s="101"/>
      <c r="E1692" s="101"/>
      <c r="F1692" s="102"/>
      <c r="G1692" s="103"/>
      <c r="H1692" s="102"/>
      <c r="I1692" s="102"/>
      <c r="J1692" s="102"/>
      <c r="K1692" s="102"/>
      <c r="L1692" s="102" t="e">
        <f>IF(J1692="WAT",IF(I1692="PS","Pumped Storage","Hydro"),VLOOKUP(J1692,Instructions!$E$3:$F$42,2,FALSE))</f>
        <v>#N/A</v>
      </c>
      <c r="M1692" s="104"/>
      <c r="N1692" s="104"/>
      <c r="O1692" s="105"/>
      <c r="P1692" s="45"/>
      <c r="Q1692" s="45"/>
      <c r="R1692" s="45">
        <f t="shared" si="573"/>
        <v>0</v>
      </c>
      <c r="S1692" s="45">
        <f t="shared" si="593"/>
        <v>0</v>
      </c>
      <c r="T1692" s="45">
        <f t="shared" si="593"/>
        <v>0</v>
      </c>
      <c r="U1692" s="45">
        <f t="shared" si="574"/>
        <v>0</v>
      </c>
      <c r="V1692" s="45">
        <f t="shared" si="575"/>
        <v>0</v>
      </c>
      <c r="W1692" s="45">
        <f t="shared" si="576"/>
        <v>0</v>
      </c>
      <c r="X1692" s="45">
        <f t="shared" si="577"/>
        <v>0</v>
      </c>
      <c r="Y1692" s="45">
        <f t="shared" si="578"/>
        <v>0</v>
      </c>
      <c r="Z1692" s="45">
        <f t="shared" si="579"/>
        <v>0</v>
      </c>
      <c r="AA1692" s="45">
        <f t="shared" si="580"/>
        <v>0</v>
      </c>
      <c r="AB1692" s="45">
        <f t="shared" si="581"/>
        <v>0</v>
      </c>
      <c r="AC1692" s="45">
        <f t="shared" si="582"/>
        <v>0</v>
      </c>
      <c r="AD1692" s="45">
        <f t="shared" si="583"/>
        <v>0</v>
      </c>
      <c r="AE1692" s="45">
        <f t="shared" si="584"/>
        <v>0</v>
      </c>
      <c r="AF1692" s="45">
        <f t="shared" si="585"/>
        <v>0</v>
      </c>
      <c r="AG1692" s="45">
        <f t="shared" si="586"/>
        <v>0</v>
      </c>
      <c r="AH1692" s="45">
        <f t="shared" si="587"/>
        <v>0</v>
      </c>
      <c r="AI1692" s="45">
        <f t="shared" si="588"/>
        <v>0</v>
      </c>
      <c r="AJ1692" s="45">
        <f t="shared" si="589"/>
        <v>0</v>
      </c>
      <c r="AK1692" s="45">
        <f t="shared" si="590"/>
        <v>0</v>
      </c>
      <c r="AL1692" s="45">
        <f t="shared" si="591"/>
        <v>0</v>
      </c>
      <c r="AM1692" s="45">
        <f t="shared" si="592"/>
        <v>0</v>
      </c>
      <c r="AN1692" s="45"/>
      <c r="AO1692" s="45"/>
      <c r="AP1692" s="45"/>
      <c r="AQ1692" s="45"/>
      <c r="AR1692" s="45"/>
      <c r="AS1692" s="45"/>
      <c r="AT1692" s="45"/>
      <c r="AU1692" s="45"/>
      <c r="AV1692" s="45"/>
      <c r="AW1692" s="45"/>
      <c r="AX1692" s="45"/>
      <c r="AY1692" s="45"/>
      <c r="AZ1692" s="45"/>
      <c r="BA1692" s="45"/>
      <c r="BB1692" s="45"/>
      <c r="BC1692" s="45"/>
      <c r="BD1692" s="45"/>
      <c r="BE1692" s="45"/>
      <c r="BF1692" s="45"/>
      <c r="BG1692" s="45"/>
      <c r="BH1692" s="45"/>
      <c r="BI1692" s="45"/>
      <c r="BJ1692" s="45"/>
      <c r="BK1692" s="45"/>
    </row>
    <row r="1693" spans="1:63">
      <c r="A1693" s="43"/>
      <c r="B1693" s="43"/>
      <c r="C1693" s="101"/>
      <c r="D1693" s="101"/>
      <c r="E1693" s="101"/>
      <c r="F1693" s="102"/>
      <c r="G1693" s="103"/>
      <c r="H1693" s="102"/>
      <c r="I1693" s="102"/>
      <c r="J1693" s="102"/>
      <c r="K1693" s="102"/>
      <c r="L1693" s="102" t="e">
        <f>IF(J1693="WAT",IF(I1693="PS","Pumped Storage","Hydro"),VLOOKUP(J1693,Instructions!$E$3:$F$42,2,FALSE))</f>
        <v>#N/A</v>
      </c>
      <c r="M1693" s="104"/>
      <c r="N1693" s="104"/>
      <c r="O1693" s="105"/>
      <c r="P1693" s="45"/>
      <c r="Q1693" s="45"/>
      <c r="R1693" s="45">
        <f t="shared" si="573"/>
        <v>0</v>
      </c>
      <c r="S1693" s="45">
        <f t="shared" si="593"/>
        <v>0</v>
      </c>
      <c r="T1693" s="45">
        <f t="shared" si="593"/>
        <v>0</v>
      </c>
      <c r="U1693" s="45">
        <f t="shared" si="574"/>
        <v>0</v>
      </c>
      <c r="V1693" s="45">
        <f t="shared" si="575"/>
        <v>0</v>
      </c>
      <c r="W1693" s="45">
        <f t="shared" si="576"/>
        <v>0</v>
      </c>
      <c r="X1693" s="45">
        <f t="shared" si="577"/>
        <v>0</v>
      </c>
      <c r="Y1693" s="45">
        <f t="shared" si="578"/>
        <v>0</v>
      </c>
      <c r="Z1693" s="45">
        <f t="shared" si="579"/>
        <v>0</v>
      </c>
      <c r="AA1693" s="45">
        <f t="shared" si="580"/>
        <v>0</v>
      </c>
      <c r="AB1693" s="45">
        <f t="shared" si="581"/>
        <v>0</v>
      </c>
      <c r="AC1693" s="45">
        <f t="shared" si="582"/>
        <v>0</v>
      </c>
      <c r="AD1693" s="45">
        <f t="shared" si="583"/>
        <v>0</v>
      </c>
      <c r="AE1693" s="45">
        <f t="shared" si="584"/>
        <v>0</v>
      </c>
      <c r="AF1693" s="45">
        <f t="shared" si="585"/>
        <v>0</v>
      </c>
      <c r="AG1693" s="45">
        <f t="shared" si="586"/>
        <v>0</v>
      </c>
      <c r="AH1693" s="45">
        <f t="shared" si="587"/>
        <v>0</v>
      </c>
      <c r="AI1693" s="45">
        <f t="shared" si="588"/>
        <v>0</v>
      </c>
      <c r="AJ1693" s="45">
        <f t="shared" si="589"/>
        <v>0</v>
      </c>
      <c r="AK1693" s="45">
        <f t="shared" si="590"/>
        <v>0</v>
      </c>
      <c r="AL1693" s="45">
        <f t="shared" si="591"/>
        <v>0</v>
      </c>
      <c r="AM1693" s="45">
        <f t="shared" si="592"/>
        <v>0</v>
      </c>
      <c r="AN1693" s="45"/>
      <c r="AO1693" s="45"/>
      <c r="AP1693" s="45"/>
      <c r="AQ1693" s="45"/>
      <c r="AR1693" s="45"/>
      <c r="AS1693" s="45"/>
      <c r="AT1693" s="45"/>
      <c r="AU1693" s="45"/>
      <c r="AV1693" s="45"/>
      <c r="AW1693" s="45"/>
      <c r="AX1693" s="45"/>
      <c r="AY1693" s="45"/>
      <c r="AZ1693" s="45"/>
      <c r="BA1693" s="45"/>
      <c r="BB1693" s="45"/>
      <c r="BC1693" s="45"/>
      <c r="BD1693" s="45"/>
      <c r="BE1693" s="45"/>
      <c r="BF1693" s="45"/>
      <c r="BG1693" s="45"/>
      <c r="BH1693" s="45"/>
      <c r="BI1693" s="45"/>
      <c r="BJ1693" s="45"/>
      <c r="BK1693" s="45"/>
    </row>
    <row r="1694" spans="1:63">
      <c r="A1694" s="43"/>
      <c r="B1694" s="43"/>
      <c r="C1694" s="101"/>
      <c r="D1694" s="101"/>
      <c r="E1694" s="101"/>
      <c r="F1694" s="102"/>
      <c r="G1694" s="103"/>
      <c r="H1694" s="102"/>
      <c r="I1694" s="102"/>
      <c r="J1694" s="102"/>
      <c r="K1694" s="102"/>
      <c r="L1694" s="102" t="e">
        <f>IF(J1694="WAT",IF(I1694="PS","Pumped Storage","Hydro"),VLOOKUP(J1694,Instructions!$E$3:$F$42,2,FALSE))</f>
        <v>#N/A</v>
      </c>
      <c r="M1694" s="104"/>
      <c r="N1694" s="104"/>
      <c r="O1694" s="105"/>
      <c r="P1694" s="45"/>
      <c r="Q1694" s="45"/>
      <c r="R1694" s="45">
        <f t="shared" si="573"/>
        <v>0</v>
      </c>
      <c r="S1694" s="45">
        <f t="shared" si="593"/>
        <v>0</v>
      </c>
      <c r="T1694" s="45">
        <f t="shared" si="593"/>
        <v>0</v>
      </c>
      <c r="U1694" s="45">
        <f t="shared" si="574"/>
        <v>0</v>
      </c>
      <c r="V1694" s="45">
        <f t="shared" si="575"/>
        <v>0</v>
      </c>
      <c r="W1694" s="45">
        <f t="shared" si="576"/>
        <v>0</v>
      </c>
      <c r="X1694" s="45">
        <f t="shared" si="577"/>
        <v>0</v>
      </c>
      <c r="Y1694" s="45">
        <f t="shared" si="578"/>
        <v>0</v>
      </c>
      <c r="Z1694" s="45">
        <f t="shared" si="579"/>
        <v>0</v>
      </c>
      <c r="AA1694" s="45">
        <f t="shared" si="580"/>
        <v>0</v>
      </c>
      <c r="AB1694" s="45">
        <f t="shared" si="581"/>
        <v>0</v>
      </c>
      <c r="AC1694" s="45">
        <f t="shared" si="582"/>
        <v>0</v>
      </c>
      <c r="AD1694" s="45">
        <f t="shared" si="583"/>
        <v>0</v>
      </c>
      <c r="AE1694" s="45">
        <f t="shared" si="584"/>
        <v>0</v>
      </c>
      <c r="AF1694" s="45">
        <f t="shared" si="585"/>
        <v>0</v>
      </c>
      <c r="AG1694" s="45">
        <f t="shared" si="586"/>
        <v>0</v>
      </c>
      <c r="AH1694" s="45">
        <f t="shared" si="587"/>
        <v>0</v>
      </c>
      <c r="AI1694" s="45">
        <f t="shared" si="588"/>
        <v>0</v>
      </c>
      <c r="AJ1694" s="45">
        <f t="shared" si="589"/>
        <v>0</v>
      </c>
      <c r="AK1694" s="45">
        <f t="shared" si="590"/>
        <v>0</v>
      </c>
      <c r="AL1694" s="45">
        <f t="shared" si="591"/>
        <v>0</v>
      </c>
      <c r="AM1694" s="45">
        <f t="shared" si="592"/>
        <v>0</v>
      </c>
      <c r="AN1694" s="45"/>
      <c r="AO1694" s="45"/>
      <c r="AP1694" s="45"/>
      <c r="AQ1694" s="45"/>
      <c r="AR1694" s="45"/>
      <c r="AS1694" s="45"/>
      <c r="AT1694" s="45"/>
      <c r="AU1694" s="45"/>
      <c r="AV1694" s="45"/>
      <c r="AW1694" s="45"/>
      <c r="AX1694" s="45"/>
      <c r="AY1694" s="45"/>
      <c r="AZ1694" s="45"/>
      <c r="BA1694" s="45"/>
      <c r="BB1694" s="45"/>
      <c r="BC1694" s="45"/>
      <c r="BD1694" s="45"/>
      <c r="BE1694" s="45"/>
      <c r="BF1694" s="45"/>
      <c r="BG1694" s="45"/>
      <c r="BH1694" s="45"/>
      <c r="BI1694" s="45"/>
      <c r="BJ1694" s="45"/>
      <c r="BK1694" s="45"/>
    </row>
    <row r="1695" spans="1:63">
      <c r="A1695" s="43"/>
      <c r="B1695" s="43"/>
      <c r="C1695" s="101"/>
      <c r="D1695" s="101"/>
      <c r="E1695" s="101"/>
      <c r="F1695" s="102"/>
      <c r="G1695" s="103"/>
      <c r="H1695" s="102"/>
      <c r="I1695" s="102"/>
      <c r="J1695" s="102"/>
      <c r="K1695" s="102"/>
      <c r="L1695" s="102" t="e">
        <f>IF(J1695="WAT",IF(I1695="PS","Pumped Storage","Hydro"),VLOOKUP(J1695,Instructions!$E$3:$F$42,2,FALSE))</f>
        <v>#N/A</v>
      </c>
      <c r="M1695" s="104"/>
      <c r="N1695" s="104"/>
      <c r="O1695" s="105"/>
      <c r="P1695" s="45"/>
      <c r="Q1695" s="45"/>
      <c r="R1695" s="45">
        <f t="shared" si="573"/>
        <v>0</v>
      </c>
      <c r="S1695" s="45">
        <f t="shared" si="593"/>
        <v>0</v>
      </c>
      <c r="T1695" s="45">
        <f t="shared" si="593"/>
        <v>0</v>
      </c>
      <c r="U1695" s="45">
        <f t="shared" si="574"/>
        <v>0</v>
      </c>
      <c r="V1695" s="45">
        <f t="shared" si="575"/>
        <v>0</v>
      </c>
      <c r="W1695" s="45">
        <f t="shared" si="576"/>
        <v>0</v>
      </c>
      <c r="X1695" s="45">
        <f t="shared" si="577"/>
        <v>0</v>
      </c>
      <c r="Y1695" s="45">
        <f t="shared" si="578"/>
        <v>0</v>
      </c>
      <c r="Z1695" s="45">
        <f t="shared" si="579"/>
        <v>0</v>
      </c>
      <c r="AA1695" s="45">
        <f t="shared" si="580"/>
        <v>0</v>
      </c>
      <c r="AB1695" s="45">
        <f t="shared" si="581"/>
        <v>0</v>
      </c>
      <c r="AC1695" s="45">
        <f t="shared" si="582"/>
        <v>0</v>
      </c>
      <c r="AD1695" s="45">
        <f t="shared" si="583"/>
        <v>0</v>
      </c>
      <c r="AE1695" s="45">
        <f t="shared" si="584"/>
        <v>0</v>
      </c>
      <c r="AF1695" s="45">
        <f t="shared" si="585"/>
        <v>0</v>
      </c>
      <c r="AG1695" s="45">
        <f t="shared" si="586"/>
        <v>0</v>
      </c>
      <c r="AH1695" s="45">
        <f t="shared" si="587"/>
        <v>0</v>
      </c>
      <c r="AI1695" s="45">
        <f t="shared" si="588"/>
        <v>0</v>
      </c>
      <c r="AJ1695" s="45">
        <f t="shared" si="589"/>
        <v>0</v>
      </c>
      <c r="AK1695" s="45">
        <f t="shared" si="590"/>
        <v>0</v>
      </c>
      <c r="AL1695" s="45">
        <f t="shared" si="591"/>
        <v>0</v>
      </c>
      <c r="AM1695" s="45">
        <f t="shared" si="592"/>
        <v>0</v>
      </c>
      <c r="AN1695" s="45"/>
      <c r="AO1695" s="45"/>
      <c r="AP1695" s="45"/>
      <c r="AQ1695" s="45"/>
      <c r="AR1695" s="45"/>
      <c r="AS1695" s="45"/>
      <c r="AT1695" s="45"/>
      <c r="AU1695" s="45"/>
      <c r="AV1695" s="45"/>
      <c r="AW1695" s="45"/>
      <c r="AX1695" s="45"/>
      <c r="AY1695" s="45"/>
      <c r="AZ1695" s="45"/>
      <c r="BA1695" s="45"/>
      <c r="BB1695" s="45"/>
      <c r="BC1695" s="45"/>
      <c r="BD1695" s="45"/>
      <c r="BE1695" s="45"/>
      <c r="BF1695" s="45"/>
      <c r="BG1695" s="45"/>
      <c r="BH1695" s="45"/>
      <c r="BI1695" s="45"/>
      <c r="BJ1695" s="45"/>
      <c r="BK1695" s="45"/>
    </row>
    <row r="1696" spans="1:63">
      <c r="A1696" s="43"/>
      <c r="B1696" s="43"/>
      <c r="C1696" s="101"/>
      <c r="D1696" s="101"/>
      <c r="E1696" s="101"/>
      <c r="F1696" s="102"/>
      <c r="G1696" s="103"/>
      <c r="H1696" s="102"/>
      <c r="I1696" s="102"/>
      <c r="J1696" s="102"/>
      <c r="K1696" s="102"/>
      <c r="L1696" s="102" t="e">
        <f>IF(J1696="WAT",IF(I1696="PS","Pumped Storage","Hydro"),VLOOKUP(J1696,Instructions!$E$3:$F$42,2,FALSE))</f>
        <v>#N/A</v>
      </c>
      <c r="M1696" s="104"/>
      <c r="N1696" s="104"/>
      <c r="O1696" s="105"/>
      <c r="P1696" s="45"/>
      <c r="Q1696" s="45"/>
      <c r="R1696" s="45">
        <f t="shared" si="573"/>
        <v>0</v>
      </c>
      <c r="S1696" s="45">
        <f t="shared" si="593"/>
        <v>0</v>
      </c>
      <c r="T1696" s="45">
        <f t="shared" si="593"/>
        <v>0</v>
      </c>
      <c r="U1696" s="45">
        <f t="shared" si="574"/>
        <v>0</v>
      </c>
      <c r="V1696" s="45">
        <f t="shared" si="575"/>
        <v>0</v>
      </c>
      <c r="W1696" s="45">
        <f t="shared" si="576"/>
        <v>0</v>
      </c>
      <c r="X1696" s="45">
        <f t="shared" si="577"/>
        <v>0</v>
      </c>
      <c r="Y1696" s="45">
        <f t="shared" si="578"/>
        <v>0</v>
      </c>
      <c r="Z1696" s="45">
        <f t="shared" si="579"/>
        <v>0</v>
      </c>
      <c r="AA1696" s="45">
        <f t="shared" si="580"/>
        <v>0</v>
      </c>
      <c r="AB1696" s="45">
        <f t="shared" si="581"/>
        <v>0</v>
      </c>
      <c r="AC1696" s="45">
        <f t="shared" si="582"/>
        <v>0</v>
      </c>
      <c r="AD1696" s="45">
        <f t="shared" si="583"/>
        <v>0</v>
      </c>
      <c r="AE1696" s="45">
        <f t="shared" si="584"/>
        <v>0</v>
      </c>
      <c r="AF1696" s="45">
        <f t="shared" si="585"/>
        <v>0</v>
      </c>
      <c r="AG1696" s="45">
        <f t="shared" si="586"/>
        <v>0</v>
      </c>
      <c r="AH1696" s="45">
        <f t="shared" si="587"/>
        <v>0</v>
      </c>
      <c r="AI1696" s="45">
        <f t="shared" si="588"/>
        <v>0</v>
      </c>
      <c r="AJ1696" s="45">
        <f t="shared" si="589"/>
        <v>0</v>
      </c>
      <c r="AK1696" s="45">
        <f t="shared" si="590"/>
        <v>0</v>
      </c>
      <c r="AL1696" s="45">
        <f t="shared" si="591"/>
        <v>0</v>
      </c>
      <c r="AM1696" s="45">
        <f t="shared" si="592"/>
        <v>0</v>
      </c>
      <c r="AN1696" s="45"/>
      <c r="AO1696" s="45"/>
      <c r="AP1696" s="45"/>
      <c r="AQ1696" s="45"/>
      <c r="AR1696" s="45"/>
      <c r="AS1696" s="45"/>
      <c r="AT1696" s="45"/>
      <c r="AU1696" s="45"/>
      <c r="AV1696" s="45"/>
      <c r="AW1696" s="45"/>
      <c r="AX1696" s="45"/>
      <c r="AY1696" s="45"/>
      <c r="AZ1696" s="45"/>
      <c r="BA1696" s="45"/>
      <c r="BB1696" s="45"/>
      <c r="BC1696" s="45"/>
      <c r="BD1696" s="45"/>
      <c r="BE1696" s="45"/>
      <c r="BF1696" s="45"/>
      <c r="BG1696" s="45"/>
      <c r="BH1696" s="45"/>
      <c r="BI1696" s="45"/>
      <c r="BJ1696" s="45"/>
      <c r="BK1696" s="45"/>
    </row>
    <row r="1697" spans="1:63">
      <c r="A1697" s="43"/>
      <c r="B1697" s="43"/>
      <c r="C1697" s="101"/>
      <c r="D1697" s="101"/>
      <c r="E1697" s="101"/>
      <c r="F1697" s="102"/>
      <c r="G1697" s="103"/>
      <c r="H1697" s="102"/>
      <c r="I1697" s="102"/>
      <c r="J1697" s="102"/>
      <c r="K1697" s="102"/>
      <c r="L1697" s="102" t="e">
        <f>IF(J1697="WAT",IF(I1697="PS","Pumped Storage","Hydro"),VLOOKUP(J1697,Instructions!$E$3:$F$42,2,FALSE))</f>
        <v>#N/A</v>
      </c>
      <c r="M1697" s="104"/>
      <c r="N1697" s="104"/>
      <c r="O1697" s="105"/>
      <c r="P1697" s="45"/>
      <c r="Q1697" s="45"/>
      <c r="R1697" s="45">
        <f t="shared" si="573"/>
        <v>0</v>
      </c>
      <c r="S1697" s="45">
        <f t="shared" si="593"/>
        <v>0</v>
      </c>
      <c r="T1697" s="45">
        <f t="shared" si="593"/>
        <v>0</v>
      </c>
      <c r="U1697" s="45">
        <f t="shared" si="574"/>
        <v>0</v>
      </c>
      <c r="V1697" s="45">
        <f t="shared" si="575"/>
        <v>0</v>
      </c>
      <c r="W1697" s="45">
        <f t="shared" si="576"/>
        <v>0</v>
      </c>
      <c r="X1697" s="45">
        <f t="shared" si="577"/>
        <v>0</v>
      </c>
      <c r="Y1697" s="45">
        <f t="shared" si="578"/>
        <v>0</v>
      </c>
      <c r="Z1697" s="45">
        <f t="shared" si="579"/>
        <v>0</v>
      </c>
      <c r="AA1697" s="45">
        <f t="shared" si="580"/>
        <v>0</v>
      </c>
      <c r="AB1697" s="45">
        <f t="shared" si="581"/>
        <v>0</v>
      </c>
      <c r="AC1697" s="45">
        <f t="shared" si="582"/>
        <v>0</v>
      </c>
      <c r="AD1697" s="45">
        <f t="shared" si="583"/>
        <v>0</v>
      </c>
      <c r="AE1697" s="45">
        <f t="shared" si="584"/>
        <v>0</v>
      </c>
      <c r="AF1697" s="45">
        <f t="shared" si="585"/>
        <v>0</v>
      </c>
      <c r="AG1697" s="45">
        <f t="shared" si="586"/>
        <v>0</v>
      </c>
      <c r="AH1697" s="45">
        <f t="shared" si="587"/>
        <v>0</v>
      </c>
      <c r="AI1697" s="45">
        <f t="shared" si="588"/>
        <v>0</v>
      </c>
      <c r="AJ1697" s="45">
        <f t="shared" si="589"/>
        <v>0</v>
      </c>
      <c r="AK1697" s="45">
        <f t="shared" si="590"/>
        <v>0</v>
      </c>
      <c r="AL1697" s="45">
        <f t="shared" si="591"/>
        <v>0</v>
      </c>
      <c r="AM1697" s="45">
        <f t="shared" si="592"/>
        <v>0</v>
      </c>
      <c r="AN1697" s="45"/>
      <c r="AO1697" s="45"/>
      <c r="AP1697" s="45"/>
      <c r="AQ1697" s="45"/>
      <c r="AR1697" s="45"/>
      <c r="AS1697" s="45"/>
      <c r="AT1697" s="45"/>
      <c r="AU1697" s="45"/>
      <c r="AV1697" s="45"/>
      <c r="AW1697" s="45"/>
      <c r="AX1697" s="45"/>
      <c r="AY1697" s="45"/>
      <c r="AZ1697" s="45"/>
      <c r="BA1697" s="45"/>
      <c r="BB1697" s="45"/>
      <c r="BC1697" s="45"/>
      <c r="BD1697" s="45"/>
      <c r="BE1697" s="45"/>
      <c r="BF1697" s="45"/>
      <c r="BG1697" s="45"/>
      <c r="BH1697" s="45"/>
      <c r="BI1697" s="45"/>
      <c r="BJ1697" s="45"/>
      <c r="BK1697" s="45"/>
    </row>
    <row r="1698" spans="1:63">
      <c r="A1698" s="43"/>
      <c r="B1698" s="43"/>
      <c r="C1698" s="101"/>
      <c r="D1698" s="101"/>
      <c r="E1698" s="101"/>
      <c r="F1698" s="102"/>
      <c r="G1698" s="103"/>
      <c r="H1698" s="102"/>
      <c r="I1698" s="102"/>
      <c r="J1698" s="102"/>
      <c r="K1698" s="102"/>
      <c r="L1698" s="102" t="e">
        <f>IF(J1698="WAT",IF(I1698="PS","Pumped Storage","Hydro"),VLOOKUP(J1698,Instructions!$E$3:$F$42,2,FALSE))</f>
        <v>#N/A</v>
      </c>
      <c r="M1698" s="104"/>
      <c r="N1698" s="104"/>
      <c r="O1698" s="105"/>
      <c r="P1698" s="45"/>
      <c r="Q1698" s="45"/>
      <c r="R1698" s="45">
        <f t="shared" si="573"/>
        <v>0</v>
      </c>
      <c r="S1698" s="45">
        <f t="shared" si="593"/>
        <v>0</v>
      </c>
      <c r="T1698" s="45">
        <f t="shared" si="593"/>
        <v>0</v>
      </c>
      <c r="U1698" s="45">
        <f t="shared" si="574"/>
        <v>0</v>
      </c>
      <c r="V1698" s="45">
        <f t="shared" si="575"/>
        <v>0</v>
      </c>
      <c r="W1698" s="45">
        <f t="shared" si="576"/>
        <v>0</v>
      </c>
      <c r="X1698" s="45">
        <f t="shared" si="577"/>
        <v>0</v>
      </c>
      <c r="Y1698" s="45">
        <f t="shared" si="578"/>
        <v>0</v>
      </c>
      <c r="Z1698" s="45">
        <f t="shared" si="579"/>
        <v>0</v>
      </c>
      <c r="AA1698" s="45">
        <f t="shared" si="580"/>
        <v>0</v>
      </c>
      <c r="AB1698" s="45">
        <f t="shared" si="581"/>
        <v>0</v>
      </c>
      <c r="AC1698" s="45">
        <f t="shared" si="582"/>
        <v>0</v>
      </c>
      <c r="AD1698" s="45">
        <f t="shared" si="583"/>
        <v>0</v>
      </c>
      <c r="AE1698" s="45">
        <f t="shared" si="584"/>
        <v>0</v>
      </c>
      <c r="AF1698" s="45">
        <f t="shared" si="585"/>
        <v>0</v>
      </c>
      <c r="AG1698" s="45">
        <f t="shared" si="586"/>
        <v>0</v>
      </c>
      <c r="AH1698" s="45">
        <f t="shared" si="587"/>
        <v>0</v>
      </c>
      <c r="AI1698" s="45">
        <f t="shared" si="588"/>
        <v>0</v>
      </c>
      <c r="AJ1698" s="45">
        <f t="shared" si="589"/>
        <v>0</v>
      </c>
      <c r="AK1698" s="45">
        <f t="shared" si="590"/>
        <v>0</v>
      </c>
      <c r="AL1698" s="45">
        <f t="shared" si="591"/>
        <v>0</v>
      </c>
      <c r="AM1698" s="45">
        <f t="shared" si="592"/>
        <v>0</v>
      </c>
      <c r="AN1698" s="45"/>
      <c r="AO1698" s="45"/>
      <c r="AP1698" s="45"/>
      <c r="AQ1698" s="45"/>
      <c r="AR1698" s="45"/>
      <c r="AS1698" s="45"/>
      <c r="AT1698" s="45"/>
      <c r="AU1698" s="45"/>
      <c r="AV1698" s="45"/>
      <c r="AW1698" s="45"/>
      <c r="AX1698" s="45"/>
      <c r="AY1698" s="45"/>
      <c r="AZ1698" s="45"/>
      <c r="BA1698" s="45"/>
      <c r="BB1698" s="45"/>
      <c r="BC1698" s="45"/>
      <c r="BD1698" s="45"/>
      <c r="BE1698" s="45"/>
      <c r="BF1698" s="45"/>
      <c r="BG1698" s="45"/>
      <c r="BH1698" s="45"/>
      <c r="BI1698" s="45"/>
      <c r="BJ1698" s="45"/>
      <c r="BK1698" s="45"/>
    </row>
    <row r="1699" spans="1:63">
      <c r="A1699" s="43"/>
      <c r="B1699" s="43"/>
      <c r="C1699" s="101"/>
      <c r="D1699" s="101"/>
      <c r="E1699" s="101"/>
      <c r="F1699" s="102"/>
      <c r="G1699" s="103"/>
      <c r="H1699" s="102"/>
      <c r="I1699" s="102"/>
      <c r="J1699" s="102"/>
      <c r="K1699" s="102"/>
      <c r="L1699" s="102" t="e">
        <f>IF(J1699="WAT",IF(I1699="PS","Pumped Storage","Hydro"),VLOOKUP(J1699,Instructions!$E$3:$F$42,2,FALSE))</f>
        <v>#N/A</v>
      </c>
      <c r="M1699" s="104"/>
      <c r="N1699" s="104"/>
      <c r="O1699" s="105"/>
      <c r="P1699" s="45"/>
      <c r="Q1699" s="45"/>
      <c r="R1699" s="45">
        <f t="shared" si="573"/>
        <v>0</v>
      </c>
      <c r="S1699" s="45">
        <f t="shared" si="593"/>
        <v>0</v>
      </c>
      <c r="T1699" s="45">
        <f t="shared" si="593"/>
        <v>0</v>
      </c>
      <c r="U1699" s="45">
        <f t="shared" si="574"/>
        <v>0</v>
      </c>
      <c r="V1699" s="45">
        <f t="shared" si="575"/>
        <v>0</v>
      </c>
      <c r="W1699" s="45">
        <f t="shared" si="576"/>
        <v>0</v>
      </c>
      <c r="X1699" s="45">
        <f t="shared" si="577"/>
        <v>0</v>
      </c>
      <c r="Y1699" s="45">
        <f t="shared" si="578"/>
        <v>0</v>
      </c>
      <c r="Z1699" s="45">
        <f t="shared" si="579"/>
        <v>0</v>
      </c>
      <c r="AA1699" s="45">
        <f t="shared" si="580"/>
        <v>0</v>
      </c>
      <c r="AB1699" s="45">
        <f t="shared" si="581"/>
        <v>0</v>
      </c>
      <c r="AC1699" s="45">
        <f t="shared" si="582"/>
        <v>0</v>
      </c>
      <c r="AD1699" s="45">
        <f t="shared" si="583"/>
        <v>0</v>
      </c>
      <c r="AE1699" s="45">
        <f t="shared" si="584"/>
        <v>0</v>
      </c>
      <c r="AF1699" s="45">
        <f t="shared" si="585"/>
        <v>0</v>
      </c>
      <c r="AG1699" s="45">
        <f t="shared" si="586"/>
        <v>0</v>
      </c>
      <c r="AH1699" s="45">
        <f t="shared" si="587"/>
        <v>0</v>
      </c>
      <c r="AI1699" s="45">
        <f t="shared" si="588"/>
        <v>0</v>
      </c>
      <c r="AJ1699" s="45">
        <f t="shared" si="589"/>
        <v>0</v>
      </c>
      <c r="AK1699" s="45">
        <f t="shared" si="590"/>
        <v>0</v>
      </c>
      <c r="AL1699" s="45">
        <f t="shared" si="591"/>
        <v>0</v>
      </c>
      <c r="AM1699" s="45">
        <f t="shared" si="592"/>
        <v>0</v>
      </c>
      <c r="AN1699" s="45"/>
      <c r="AO1699" s="45"/>
      <c r="AP1699" s="45"/>
      <c r="AQ1699" s="45"/>
      <c r="AR1699" s="45"/>
      <c r="AS1699" s="45"/>
      <c r="AT1699" s="45"/>
      <c r="AU1699" s="45"/>
      <c r="AV1699" s="45"/>
      <c r="AW1699" s="45"/>
      <c r="AX1699" s="45"/>
      <c r="AY1699" s="45"/>
      <c r="AZ1699" s="45"/>
      <c r="BA1699" s="45"/>
      <c r="BB1699" s="45"/>
      <c r="BC1699" s="45"/>
      <c r="BD1699" s="45"/>
      <c r="BE1699" s="45"/>
      <c r="BF1699" s="45"/>
      <c r="BG1699" s="45"/>
      <c r="BH1699" s="45"/>
      <c r="BI1699" s="45"/>
      <c r="BJ1699" s="45"/>
      <c r="BK1699" s="45"/>
    </row>
    <row r="1700" spans="1:63">
      <c r="A1700" s="43"/>
      <c r="B1700" s="43"/>
      <c r="C1700" s="101"/>
      <c r="D1700" s="101"/>
      <c r="E1700" s="101"/>
      <c r="F1700" s="102"/>
      <c r="G1700" s="103"/>
      <c r="H1700" s="102"/>
      <c r="I1700" s="102"/>
      <c r="J1700" s="102"/>
      <c r="K1700" s="102"/>
      <c r="L1700" s="102" t="e">
        <f>IF(J1700="WAT",IF(I1700="PS","Pumped Storage","Hydro"),VLOOKUP(J1700,Instructions!$E$3:$F$42,2,FALSE))</f>
        <v>#N/A</v>
      </c>
      <c r="M1700" s="104"/>
      <c r="N1700" s="104"/>
      <c r="O1700" s="105"/>
      <c r="P1700" s="45"/>
      <c r="Q1700" s="45"/>
      <c r="R1700" s="45">
        <f t="shared" si="573"/>
        <v>0</v>
      </c>
      <c r="S1700" s="45">
        <f t="shared" si="593"/>
        <v>0</v>
      </c>
      <c r="T1700" s="45">
        <f t="shared" si="593"/>
        <v>0</v>
      </c>
      <c r="U1700" s="45">
        <f t="shared" si="574"/>
        <v>0</v>
      </c>
      <c r="V1700" s="45">
        <f t="shared" si="575"/>
        <v>0</v>
      </c>
      <c r="W1700" s="45">
        <f t="shared" si="576"/>
        <v>0</v>
      </c>
      <c r="X1700" s="45">
        <f t="shared" si="577"/>
        <v>0</v>
      </c>
      <c r="Y1700" s="45">
        <f t="shared" si="578"/>
        <v>0</v>
      </c>
      <c r="Z1700" s="45">
        <f t="shared" si="579"/>
        <v>0</v>
      </c>
      <c r="AA1700" s="45">
        <f t="shared" si="580"/>
        <v>0</v>
      </c>
      <c r="AB1700" s="45">
        <f t="shared" si="581"/>
        <v>0</v>
      </c>
      <c r="AC1700" s="45">
        <f t="shared" si="582"/>
        <v>0</v>
      </c>
      <c r="AD1700" s="45">
        <f t="shared" si="583"/>
        <v>0</v>
      </c>
      <c r="AE1700" s="45">
        <f t="shared" si="584"/>
        <v>0</v>
      </c>
      <c r="AF1700" s="45">
        <f t="shared" si="585"/>
        <v>0</v>
      </c>
      <c r="AG1700" s="45">
        <f t="shared" si="586"/>
        <v>0</v>
      </c>
      <c r="AH1700" s="45">
        <f t="shared" si="587"/>
        <v>0</v>
      </c>
      <c r="AI1700" s="45">
        <f t="shared" si="588"/>
        <v>0</v>
      </c>
      <c r="AJ1700" s="45">
        <f t="shared" si="589"/>
        <v>0</v>
      </c>
      <c r="AK1700" s="45">
        <f t="shared" si="590"/>
        <v>0</v>
      </c>
      <c r="AL1700" s="45">
        <f t="shared" si="591"/>
        <v>0</v>
      </c>
      <c r="AM1700" s="45">
        <f t="shared" si="592"/>
        <v>0</v>
      </c>
      <c r="AN1700" s="45"/>
      <c r="AO1700" s="45"/>
      <c r="AP1700" s="45"/>
      <c r="AQ1700" s="45"/>
      <c r="AR1700" s="45"/>
      <c r="AS1700" s="45"/>
      <c r="AT1700" s="45"/>
      <c r="AU1700" s="45"/>
      <c r="AV1700" s="45"/>
      <c r="AW1700" s="45"/>
      <c r="AX1700" s="45"/>
      <c r="AY1700" s="45"/>
      <c r="AZ1700" s="45"/>
      <c r="BA1700" s="45"/>
      <c r="BB1700" s="45"/>
      <c r="BC1700" s="45"/>
      <c r="BD1700" s="45"/>
      <c r="BE1700" s="45"/>
      <c r="BF1700" s="45"/>
      <c r="BG1700" s="45"/>
      <c r="BH1700" s="45"/>
      <c r="BI1700" s="45"/>
      <c r="BJ1700" s="45"/>
      <c r="BK1700" s="45"/>
    </row>
    <row r="1701" spans="1:63">
      <c r="A1701" s="43"/>
      <c r="B1701" s="43"/>
      <c r="C1701" s="101"/>
      <c r="D1701" s="101"/>
      <c r="E1701" s="101"/>
      <c r="F1701" s="102"/>
      <c r="G1701" s="103"/>
      <c r="H1701" s="102"/>
      <c r="I1701" s="102"/>
      <c r="J1701" s="102"/>
      <c r="K1701" s="102"/>
      <c r="L1701" s="102" t="e">
        <f>IF(J1701="WAT",IF(I1701="PS","Pumped Storage","Hydro"),VLOOKUP(J1701,Instructions!$E$3:$F$42,2,FALSE))</f>
        <v>#N/A</v>
      </c>
      <c r="M1701" s="104"/>
      <c r="N1701" s="104"/>
      <c r="O1701" s="105"/>
      <c r="P1701" s="45"/>
      <c r="Q1701" s="45"/>
      <c r="R1701" s="45">
        <f t="shared" si="573"/>
        <v>0</v>
      </c>
      <c r="S1701" s="45">
        <f t="shared" si="593"/>
        <v>0</v>
      </c>
      <c r="T1701" s="45">
        <f t="shared" si="593"/>
        <v>0</v>
      </c>
      <c r="U1701" s="45">
        <f t="shared" si="574"/>
        <v>0</v>
      </c>
      <c r="V1701" s="45">
        <f t="shared" si="575"/>
        <v>0</v>
      </c>
      <c r="W1701" s="45">
        <f t="shared" si="576"/>
        <v>0</v>
      </c>
      <c r="X1701" s="45">
        <f t="shared" si="577"/>
        <v>0</v>
      </c>
      <c r="Y1701" s="45">
        <f t="shared" si="578"/>
        <v>0</v>
      </c>
      <c r="Z1701" s="45">
        <f t="shared" si="579"/>
        <v>0</v>
      </c>
      <c r="AA1701" s="45">
        <f t="shared" si="580"/>
        <v>0</v>
      </c>
      <c r="AB1701" s="45">
        <f t="shared" si="581"/>
        <v>0</v>
      </c>
      <c r="AC1701" s="45">
        <f t="shared" si="582"/>
        <v>0</v>
      </c>
      <c r="AD1701" s="45">
        <f t="shared" si="583"/>
        <v>0</v>
      </c>
      <c r="AE1701" s="45">
        <f t="shared" si="584"/>
        <v>0</v>
      </c>
      <c r="AF1701" s="45">
        <f t="shared" si="585"/>
        <v>0</v>
      </c>
      <c r="AG1701" s="45">
        <f t="shared" si="586"/>
        <v>0</v>
      </c>
      <c r="AH1701" s="45">
        <f t="shared" si="587"/>
        <v>0</v>
      </c>
      <c r="AI1701" s="45">
        <f t="shared" si="588"/>
        <v>0</v>
      </c>
      <c r="AJ1701" s="45">
        <f t="shared" si="589"/>
        <v>0</v>
      </c>
      <c r="AK1701" s="45">
        <f t="shared" si="590"/>
        <v>0</v>
      </c>
      <c r="AL1701" s="45">
        <f t="shared" si="591"/>
        <v>0</v>
      </c>
      <c r="AM1701" s="45">
        <f t="shared" si="592"/>
        <v>0</v>
      </c>
      <c r="AN1701" s="45"/>
      <c r="AO1701" s="45"/>
      <c r="AP1701" s="45"/>
      <c r="AQ1701" s="45"/>
      <c r="AR1701" s="45"/>
      <c r="AS1701" s="45"/>
      <c r="AT1701" s="45"/>
      <c r="AU1701" s="45"/>
      <c r="AV1701" s="45"/>
      <c r="AW1701" s="45"/>
      <c r="AX1701" s="45"/>
      <c r="AY1701" s="45"/>
      <c r="AZ1701" s="45"/>
      <c r="BA1701" s="45"/>
      <c r="BB1701" s="45"/>
      <c r="BC1701" s="45"/>
      <c r="BD1701" s="45"/>
      <c r="BE1701" s="45"/>
      <c r="BF1701" s="45"/>
      <c r="BG1701" s="45"/>
      <c r="BH1701" s="45"/>
      <c r="BI1701" s="45"/>
      <c r="BJ1701" s="45"/>
      <c r="BK1701" s="45"/>
    </row>
    <row r="1702" spans="1:63">
      <c r="A1702" s="43"/>
      <c r="B1702" s="43"/>
      <c r="C1702" s="101"/>
      <c r="D1702" s="101"/>
      <c r="E1702" s="101"/>
      <c r="F1702" s="102"/>
      <c r="G1702" s="103"/>
      <c r="H1702" s="102"/>
      <c r="I1702" s="102"/>
      <c r="J1702" s="102"/>
      <c r="K1702" s="102"/>
      <c r="L1702" s="102" t="e">
        <f>IF(J1702="WAT",IF(I1702="PS","Pumped Storage","Hydro"),VLOOKUP(J1702,Instructions!$E$3:$F$42,2,FALSE))</f>
        <v>#N/A</v>
      </c>
      <c r="M1702" s="104"/>
      <c r="N1702" s="104"/>
      <c r="O1702" s="105"/>
      <c r="P1702" s="45"/>
      <c r="Q1702" s="45"/>
      <c r="R1702" s="45">
        <f t="shared" si="573"/>
        <v>0</v>
      </c>
      <c r="S1702" s="45">
        <f t="shared" si="593"/>
        <v>0</v>
      </c>
      <c r="T1702" s="45">
        <f t="shared" si="593"/>
        <v>0</v>
      </c>
      <c r="U1702" s="45">
        <f t="shared" si="574"/>
        <v>0</v>
      </c>
      <c r="V1702" s="45">
        <f t="shared" si="575"/>
        <v>0</v>
      </c>
      <c r="W1702" s="45">
        <f t="shared" si="576"/>
        <v>0</v>
      </c>
      <c r="X1702" s="45">
        <f t="shared" si="577"/>
        <v>0</v>
      </c>
      <c r="Y1702" s="45">
        <f t="shared" si="578"/>
        <v>0</v>
      </c>
      <c r="Z1702" s="45">
        <f t="shared" si="579"/>
        <v>0</v>
      </c>
      <c r="AA1702" s="45">
        <f t="shared" si="580"/>
        <v>0</v>
      </c>
      <c r="AB1702" s="45">
        <f t="shared" si="581"/>
        <v>0</v>
      </c>
      <c r="AC1702" s="45">
        <f t="shared" si="582"/>
        <v>0</v>
      </c>
      <c r="AD1702" s="45">
        <f t="shared" si="583"/>
        <v>0</v>
      </c>
      <c r="AE1702" s="45">
        <f t="shared" si="584"/>
        <v>0</v>
      </c>
      <c r="AF1702" s="45">
        <f t="shared" si="585"/>
        <v>0</v>
      </c>
      <c r="AG1702" s="45">
        <f t="shared" si="586"/>
        <v>0</v>
      </c>
      <c r="AH1702" s="45">
        <f t="shared" si="587"/>
        <v>0</v>
      </c>
      <c r="AI1702" s="45">
        <f t="shared" si="588"/>
        <v>0</v>
      </c>
      <c r="AJ1702" s="45">
        <f t="shared" si="589"/>
        <v>0</v>
      </c>
      <c r="AK1702" s="45">
        <f t="shared" si="590"/>
        <v>0</v>
      </c>
      <c r="AL1702" s="45">
        <f t="shared" si="591"/>
        <v>0</v>
      </c>
      <c r="AM1702" s="45">
        <f t="shared" si="592"/>
        <v>0</v>
      </c>
      <c r="AN1702" s="45"/>
      <c r="AO1702" s="45"/>
      <c r="AP1702" s="45"/>
      <c r="AQ1702" s="45"/>
      <c r="AR1702" s="45"/>
      <c r="AS1702" s="45"/>
      <c r="AT1702" s="45"/>
      <c r="AU1702" s="45"/>
      <c r="AV1702" s="45"/>
      <c r="AW1702" s="45"/>
      <c r="AX1702" s="45"/>
      <c r="AY1702" s="45"/>
      <c r="AZ1702" s="45"/>
      <c r="BA1702" s="45"/>
      <c r="BB1702" s="45"/>
      <c r="BC1702" s="45"/>
      <c r="BD1702" s="45"/>
      <c r="BE1702" s="45"/>
      <c r="BF1702" s="45"/>
      <c r="BG1702" s="45"/>
      <c r="BH1702" s="45"/>
      <c r="BI1702" s="45"/>
      <c r="BJ1702" s="45"/>
      <c r="BK1702" s="45"/>
    </row>
    <row r="1703" spans="1:63">
      <c r="A1703" s="43"/>
      <c r="B1703" s="43"/>
      <c r="C1703" s="101"/>
      <c r="D1703" s="101"/>
      <c r="E1703" s="101"/>
      <c r="F1703" s="102"/>
      <c r="G1703" s="103"/>
      <c r="H1703" s="102"/>
      <c r="I1703" s="102"/>
      <c r="J1703" s="102"/>
      <c r="K1703" s="102"/>
      <c r="L1703" s="102" t="e">
        <f>IF(J1703="WAT",IF(I1703="PS","Pumped Storage","Hydro"),VLOOKUP(J1703,Instructions!$E$3:$F$42,2,FALSE))</f>
        <v>#N/A</v>
      </c>
      <c r="M1703" s="104"/>
      <c r="N1703" s="104"/>
      <c r="O1703" s="105"/>
      <c r="P1703" s="45"/>
      <c r="Q1703" s="45"/>
      <c r="R1703" s="45">
        <f t="shared" si="573"/>
        <v>0</v>
      </c>
      <c r="S1703" s="45">
        <f t="shared" ref="S1703:T1722" si="594">R1703</f>
        <v>0</v>
      </c>
      <c r="T1703" s="45">
        <f t="shared" si="594"/>
        <v>0</v>
      </c>
      <c r="U1703" s="45">
        <f t="shared" si="574"/>
        <v>0</v>
      </c>
      <c r="V1703" s="45">
        <f t="shared" si="575"/>
        <v>0</v>
      </c>
      <c r="W1703" s="45">
        <f t="shared" si="576"/>
        <v>0</v>
      </c>
      <c r="X1703" s="45">
        <f t="shared" si="577"/>
        <v>0</v>
      </c>
      <c r="Y1703" s="45">
        <f t="shared" si="578"/>
        <v>0</v>
      </c>
      <c r="Z1703" s="45">
        <f t="shared" si="579"/>
        <v>0</v>
      </c>
      <c r="AA1703" s="45">
        <f t="shared" si="580"/>
        <v>0</v>
      </c>
      <c r="AB1703" s="45">
        <f t="shared" si="581"/>
        <v>0</v>
      </c>
      <c r="AC1703" s="45">
        <f t="shared" si="582"/>
        <v>0</v>
      </c>
      <c r="AD1703" s="45">
        <f t="shared" si="583"/>
        <v>0</v>
      </c>
      <c r="AE1703" s="45">
        <f t="shared" si="584"/>
        <v>0</v>
      </c>
      <c r="AF1703" s="45">
        <f t="shared" si="585"/>
        <v>0</v>
      </c>
      <c r="AG1703" s="45">
        <f t="shared" si="586"/>
        <v>0</v>
      </c>
      <c r="AH1703" s="45">
        <f t="shared" si="587"/>
        <v>0</v>
      </c>
      <c r="AI1703" s="45">
        <f t="shared" si="588"/>
        <v>0</v>
      </c>
      <c r="AJ1703" s="45">
        <f t="shared" si="589"/>
        <v>0</v>
      </c>
      <c r="AK1703" s="45">
        <f t="shared" si="590"/>
        <v>0</v>
      </c>
      <c r="AL1703" s="45">
        <f t="shared" si="591"/>
        <v>0</v>
      </c>
      <c r="AM1703" s="45">
        <f t="shared" si="592"/>
        <v>0</v>
      </c>
      <c r="AN1703" s="45"/>
      <c r="AO1703" s="45"/>
      <c r="AP1703" s="45"/>
      <c r="AQ1703" s="45"/>
      <c r="AR1703" s="45"/>
      <c r="AS1703" s="45"/>
      <c r="AT1703" s="45"/>
      <c r="AU1703" s="45"/>
      <c r="AV1703" s="45"/>
      <c r="AW1703" s="45"/>
      <c r="AX1703" s="45"/>
      <c r="AY1703" s="45"/>
      <c r="AZ1703" s="45"/>
      <c r="BA1703" s="45"/>
      <c r="BB1703" s="45"/>
      <c r="BC1703" s="45"/>
      <c r="BD1703" s="45"/>
      <c r="BE1703" s="45"/>
      <c r="BF1703" s="45"/>
      <c r="BG1703" s="45"/>
      <c r="BH1703" s="45"/>
      <c r="BI1703" s="45"/>
      <c r="BJ1703" s="45"/>
      <c r="BK1703" s="45"/>
    </row>
    <row r="1704" spans="1:63">
      <c r="A1704" s="43"/>
      <c r="B1704" s="43"/>
      <c r="C1704" s="101"/>
      <c r="D1704" s="101"/>
      <c r="E1704" s="101"/>
      <c r="F1704" s="102"/>
      <c r="G1704" s="103"/>
      <c r="H1704" s="102"/>
      <c r="I1704" s="102"/>
      <c r="J1704" s="102"/>
      <c r="K1704" s="102"/>
      <c r="L1704" s="102" t="e">
        <f>IF(J1704="WAT",IF(I1704="PS","Pumped Storage","Hydro"),VLOOKUP(J1704,Instructions!$E$3:$F$42,2,FALSE))</f>
        <v>#N/A</v>
      </c>
      <c r="M1704" s="104"/>
      <c r="N1704" s="104"/>
      <c r="O1704" s="105"/>
      <c r="P1704" s="45"/>
      <c r="Q1704" s="45"/>
      <c r="R1704" s="45">
        <f t="shared" si="573"/>
        <v>0</v>
      </c>
      <c r="S1704" s="45">
        <f t="shared" si="594"/>
        <v>0</v>
      </c>
      <c r="T1704" s="45">
        <f t="shared" si="594"/>
        <v>0</v>
      </c>
      <c r="U1704" s="45">
        <f t="shared" si="574"/>
        <v>0</v>
      </c>
      <c r="V1704" s="45">
        <f t="shared" si="575"/>
        <v>0</v>
      </c>
      <c r="W1704" s="45">
        <f t="shared" si="576"/>
        <v>0</v>
      </c>
      <c r="X1704" s="45">
        <f t="shared" si="577"/>
        <v>0</v>
      </c>
      <c r="Y1704" s="45">
        <f t="shared" si="578"/>
        <v>0</v>
      </c>
      <c r="Z1704" s="45">
        <f t="shared" si="579"/>
        <v>0</v>
      </c>
      <c r="AA1704" s="45">
        <f t="shared" si="580"/>
        <v>0</v>
      </c>
      <c r="AB1704" s="45">
        <f t="shared" si="581"/>
        <v>0</v>
      </c>
      <c r="AC1704" s="45">
        <f t="shared" si="582"/>
        <v>0</v>
      </c>
      <c r="AD1704" s="45">
        <f t="shared" si="583"/>
        <v>0</v>
      </c>
      <c r="AE1704" s="45">
        <f t="shared" si="584"/>
        <v>0</v>
      </c>
      <c r="AF1704" s="45">
        <f t="shared" si="585"/>
        <v>0</v>
      </c>
      <c r="AG1704" s="45">
        <f t="shared" si="586"/>
        <v>0</v>
      </c>
      <c r="AH1704" s="45">
        <f t="shared" si="587"/>
        <v>0</v>
      </c>
      <c r="AI1704" s="45">
        <f t="shared" si="588"/>
        <v>0</v>
      </c>
      <c r="AJ1704" s="45">
        <f t="shared" si="589"/>
        <v>0</v>
      </c>
      <c r="AK1704" s="45">
        <f t="shared" si="590"/>
        <v>0</v>
      </c>
      <c r="AL1704" s="45">
        <f t="shared" si="591"/>
        <v>0</v>
      </c>
      <c r="AM1704" s="45">
        <f t="shared" si="592"/>
        <v>0</v>
      </c>
      <c r="AN1704" s="45"/>
      <c r="AO1704" s="45"/>
      <c r="AP1704" s="45"/>
      <c r="AQ1704" s="45"/>
      <c r="AR1704" s="45"/>
      <c r="AS1704" s="45"/>
      <c r="AT1704" s="45"/>
      <c r="AU1704" s="45"/>
      <c r="AV1704" s="45"/>
      <c r="AW1704" s="45"/>
      <c r="AX1704" s="45"/>
      <c r="AY1704" s="45"/>
      <c r="AZ1704" s="45"/>
      <c r="BA1704" s="45"/>
      <c r="BB1704" s="45"/>
      <c r="BC1704" s="45"/>
      <c r="BD1704" s="45"/>
      <c r="BE1704" s="45"/>
      <c r="BF1704" s="45"/>
      <c r="BG1704" s="45"/>
      <c r="BH1704" s="45"/>
      <c r="BI1704" s="45"/>
      <c r="BJ1704" s="45"/>
      <c r="BK1704" s="45"/>
    </row>
    <row r="1705" spans="1:63">
      <c r="A1705" s="43"/>
      <c r="B1705" s="43"/>
      <c r="C1705" s="101"/>
      <c r="D1705" s="101"/>
      <c r="E1705" s="101"/>
      <c r="F1705" s="102"/>
      <c r="G1705" s="103"/>
      <c r="H1705" s="102"/>
      <c r="I1705" s="102"/>
      <c r="J1705" s="102"/>
      <c r="K1705" s="102"/>
      <c r="L1705" s="102" t="e">
        <f>IF(J1705="WAT",IF(I1705="PS","Pumped Storage","Hydro"),VLOOKUP(J1705,Instructions!$E$3:$F$42,2,FALSE))</f>
        <v>#N/A</v>
      </c>
      <c r="M1705" s="104"/>
      <c r="N1705" s="104"/>
      <c r="O1705" s="105"/>
      <c r="P1705" s="45"/>
      <c r="Q1705" s="45"/>
      <c r="R1705" s="45">
        <f t="shared" si="573"/>
        <v>0</v>
      </c>
      <c r="S1705" s="45">
        <f t="shared" si="594"/>
        <v>0</v>
      </c>
      <c r="T1705" s="45">
        <f t="shared" si="594"/>
        <v>0</v>
      </c>
      <c r="U1705" s="45">
        <f t="shared" si="574"/>
        <v>0</v>
      </c>
      <c r="V1705" s="45">
        <f t="shared" si="575"/>
        <v>0</v>
      </c>
      <c r="W1705" s="45">
        <f t="shared" si="576"/>
        <v>0</v>
      </c>
      <c r="X1705" s="45">
        <f t="shared" si="577"/>
        <v>0</v>
      </c>
      <c r="Y1705" s="45">
        <f t="shared" si="578"/>
        <v>0</v>
      </c>
      <c r="Z1705" s="45">
        <f t="shared" si="579"/>
        <v>0</v>
      </c>
      <c r="AA1705" s="45">
        <f t="shared" si="580"/>
        <v>0</v>
      </c>
      <c r="AB1705" s="45">
        <f t="shared" si="581"/>
        <v>0</v>
      </c>
      <c r="AC1705" s="45">
        <f t="shared" si="582"/>
        <v>0</v>
      </c>
      <c r="AD1705" s="45">
        <f t="shared" si="583"/>
        <v>0</v>
      </c>
      <c r="AE1705" s="45">
        <f t="shared" si="584"/>
        <v>0</v>
      </c>
      <c r="AF1705" s="45">
        <f t="shared" si="585"/>
        <v>0</v>
      </c>
      <c r="AG1705" s="45">
        <f t="shared" si="586"/>
        <v>0</v>
      </c>
      <c r="AH1705" s="45">
        <f t="shared" si="587"/>
        <v>0</v>
      </c>
      <c r="AI1705" s="45">
        <f t="shared" si="588"/>
        <v>0</v>
      </c>
      <c r="AJ1705" s="45">
        <f t="shared" si="589"/>
        <v>0</v>
      </c>
      <c r="AK1705" s="45">
        <f t="shared" si="590"/>
        <v>0</v>
      </c>
      <c r="AL1705" s="45">
        <f t="shared" si="591"/>
        <v>0</v>
      </c>
      <c r="AM1705" s="45">
        <f t="shared" si="592"/>
        <v>0</v>
      </c>
      <c r="AN1705" s="45"/>
      <c r="AO1705" s="45"/>
      <c r="AP1705" s="45"/>
      <c r="AQ1705" s="45"/>
      <c r="AR1705" s="45"/>
      <c r="AS1705" s="45"/>
      <c r="AT1705" s="45"/>
      <c r="AU1705" s="45"/>
      <c r="AV1705" s="45"/>
      <c r="AW1705" s="45"/>
      <c r="AX1705" s="45"/>
      <c r="AY1705" s="45"/>
      <c r="AZ1705" s="45"/>
      <c r="BA1705" s="45"/>
      <c r="BB1705" s="45"/>
      <c r="BC1705" s="45"/>
      <c r="BD1705" s="45"/>
      <c r="BE1705" s="45"/>
      <c r="BF1705" s="45"/>
      <c r="BG1705" s="45"/>
      <c r="BH1705" s="45"/>
      <c r="BI1705" s="45"/>
      <c r="BJ1705" s="45"/>
      <c r="BK1705" s="45"/>
    </row>
    <row r="1706" spans="1:63">
      <c r="A1706" s="43"/>
      <c r="B1706" s="43"/>
      <c r="C1706" s="101"/>
      <c r="D1706" s="101"/>
      <c r="E1706" s="101"/>
      <c r="F1706" s="102"/>
      <c r="G1706" s="103"/>
      <c r="H1706" s="102"/>
      <c r="I1706" s="102"/>
      <c r="J1706" s="102"/>
      <c r="K1706" s="102"/>
      <c r="L1706" s="102" t="e">
        <f>IF(J1706="WAT",IF(I1706="PS","Pumped Storage","Hydro"),VLOOKUP(J1706,Instructions!$E$3:$F$42,2,FALSE))</f>
        <v>#N/A</v>
      </c>
      <c r="M1706" s="104"/>
      <c r="N1706" s="104"/>
      <c r="O1706" s="105"/>
      <c r="P1706" s="45"/>
      <c r="Q1706" s="45"/>
      <c r="R1706" s="45">
        <f t="shared" si="573"/>
        <v>0</v>
      </c>
      <c r="S1706" s="45">
        <f t="shared" si="594"/>
        <v>0</v>
      </c>
      <c r="T1706" s="45">
        <f t="shared" si="594"/>
        <v>0</v>
      </c>
      <c r="U1706" s="45">
        <f t="shared" si="574"/>
        <v>0</v>
      </c>
      <c r="V1706" s="45">
        <f t="shared" si="575"/>
        <v>0</v>
      </c>
      <c r="W1706" s="45">
        <f t="shared" si="576"/>
        <v>0</v>
      </c>
      <c r="X1706" s="45">
        <f t="shared" si="577"/>
        <v>0</v>
      </c>
      <c r="Y1706" s="45">
        <f t="shared" si="578"/>
        <v>0</v>
      </c>
      <c r="Z1706" s="45">
        <f t="shared" si="579"/>
        <v>0</v>
      </c>
      <c r="AA1706" s="45">
        <f t="shared" si="580"/>
        <v>0</v>
      </c>
      <c r="AB1706" s="45">
        <f t="shared" si="581"/>
        <v>0</v>
      </c>
      <c r="AC1706" s="45">
        <f t="shared" si="582"/>
        <v>0</v>
      </c>
      <c r="AD1706" s="45">
        <f t="shared" si="583"/>
        <v>0</v>
      </c>
      <c r="AE1706" s="45">
        <f t="shared" si="584"/>
        <v>0</v>
      </c>
      <c r="AF1706" s="45">
        <f t="shared" si="585"/>
        <v>0</v>
      </c>
      <c r="AG1706" s="45">
        <f t="shared" si="586"/>
        <v>0</v>
      </c>
      <c r="AH1706" s="45">
        <f t="shared" si="587"/>
        <v>0</v>
      </c>
      <c r="AI1706" s="45">
        <f t="shared" si="588"/>
        <v>0</v>
      </c>
      <c r="AJ1706" s="45">
        <f t="shared" si="589"/>
        <v>0</v>
      </c>
      <c r="AK1706" s="45">
        <f t="shared" si="590"/>
        <v>0</v>
      </c>
      <c r="AL1706" s="45">
        <f t="shared" si="591"/>
        <v>0</v>
      </c>
      <c r="AM1706" s="45">
        <f t="shared" si="592"/>
        <v>0</v>
      </c>
      <c r="AN1706" s="45"/>
      <c r="AO1706" s="45"/>
      <c r="AP1706" s="45"/>
      <c r="AQ1706" s="45"/>
      <c r="AR1706" s="45"/>
      <c r="AS1706" s="45"/>
      <c r="AT1706" s="45"/>
      <c r="AU1706" s="45"/>
      <c r="AV1706" s="45"/>
      <c r="AW1706" s="45"/>
      <c r="AX1706" s="45"/>
      <c r="AY1706" s="45"/>
      <c r="AZ1706" s="45"/>
      <c r="BA1706" s="45"/>
      <c r="BB1706" s="45"/>
      <c r="BC1706" s="45"/>
      <c r="BD1706" s="45"/>
      <c r="BE1706" s="45"/>
      <c r="BF1706" s="45"/>
      <c r="BG1706" s="45"/>
      <c r="BH1706" s="45"/>
      <c r="BI1706" s="45"/>
      <c r="BJ1706" s="45"/>
      <c r="BK1706" s="45"/>
    </row>
    <row r="1707" spans="1:63">
      <c r="A1707" s="43"/>
      <c r="B1707" s="43"/>
      <c r="C1707" s="101"/>
      <c r="D1707" s="101"/>
      <c r="E1707" s="101"/>
      <c r="F1707" s="102"/>
      <c r="G1707" s="103"/>
      <c r="H1707" s="102"/>
      <c r="I1707" s="102"/>
      <c r="J1707" s="102"/>
      <c r="K1707" s="102"/>
      <c r="L1707" s="102" t="e">
        <f>IF(J1707="WAT",IF(I1707="PS","Pumped Storage","Hydro"),VLOOKUP(J1707,Instructions!$E$3:$F$42,2,FALSE))</f>
        <v>#N/A</v>
      </c>
      <c r="M1707" s="104"/>
      <c r="N1707" s="104"/>
      <c r="O1707" s="105"/>
      <c r="P1707" s="45"/>
      <c r="Q1707" s="45"/>
      <c r="R1707" s="45">
        <f t="shared" si="573"/>
        <v>0</v>
      </c>
      <c r="S1707" s="45">
        <f t="shared" si="594"/>
        <v>0</v>
      </c>
      <c r="T1707" s="45">
        <f t="shared" si="594"/>
        <v>0</v>
      </c>
      <c r="U1707" s="45">
        <f t="shared" si="574"/>
        <v>0</v>
      </c>
      <c r="V1707" s="45">
        <f t="shared" si="575"/>
        <v>0</v>
      </c>
      <c r="W1707" s="45">
        <f t="shared" si="576"/>
        <v>0</v>
      </c>
      <c r="X1707" s="45">
        <f t="shared" si="577"/>
        <v>0</v>
      </c>
      <c r="Y1707" s="45">
        <f t="shared" si="578"/>
        <v>0</v>
      </c>
      <c r="Z1707" s="45">
        <f t="shared" si="579"/>
        <v>0</v>
      </c>
      <c r="AA1707" s="45">
        <f t="shared" si="580"/>
        <v>0</v>
      </c>
      <c r="AB1707" s="45">
        <f t="shared" si="581"/>
        <v>0</v>
      </c>
      <c r="AC1707" s="45">
        <f t="shared" si="582"/>
        <v>0</v>
      </c>
      <c r="AD1707" s="45">
        <f t="shared" si="583"/>
        <v>0</v>
      </c>
      <c r="AE1707" s="45">
        <f t="shared" si="584"/>
        <v>0</v>
      </c>
      <c r="AF1707" s="45">
        <f t="shared" si="585"/>
        <v>0</v>
      </c>
      <c r="AG1707" s="45">
        <f t="shared" si="586"/>
        <v>0</v>
      </c>
      <c r="AH1707" s="45">
        <f t="shared" si="587"/>
        <v>0</v>
      </c>
      <c r="AI1707" s="45">
        <f t="shared" si="588"/>
        <v>0</v>
      </c>
      <c r="AJ1707" s="45">
        <f t="shared" si="589"/>
        <v>0</v>
      </c>
      <c r="AK1707" s="45">
        <f t="shared" si="590"/>
        <v>0</v>
      </c>
      <c r="AL1707" s="45">
        <f t="shared" si="591"/>
        <v>0</v>
      </c>
      <c r="AM1707" s="45">
        <f t="shared" si="592"/>
        <v>0</v>
      </c>
      <c r="AN1707" s="45"/>
      <c r="AO1707" s="45"/>
      <c r="AP1707" s="45"/>
      <c r="AQ1707" s="45"/>
      <c r="AR1707" s="45"/>
      <c r="AS1707" s="45"/>
      <c r="AT1707" s="45"/>
      <c r="AU1707" s="45"/>
      <c r="AV1707" s="45"/>
      <c r="AW1707" s="45"/>
      <c r="AX1707" s="45"/>
      <c r="AY1707" s="45"/>
      <c r="AZ1707" s="45"/>
      <c r="BA1707" s="45"/>
      <c r="BB1707" s="45"/>
      <c r="BC1707" s="45"/>
      <c r="BD1707" s="45"/>
      <c r="BE1707" s="45"/>
      <c r="BF1707" s="45"/>
      <c r="BG1707" s="45"/>
      <c r="BH1707" s="45"/>
      <c r="BI1707" s="45"/>
      <c r="BJ1707" s="45"/>
      <c r="BK1707" s="45"/>
    </row>
    <row r="1708" spans="1:63">
      <c r="A1708" s="43"/>
      <c r="B1708" s="43"/>
      <c r="C1708" s="101"/>
      <c r="D1708" s="101"/>
      <c r="E1708" s="101"/>
      <c r="F1708" s="102"/>
      <c r="G1708" s="103"/>
      <c r="H1708" s="102"/>
      <c r="I1708" s="102"/>
      <c r="J1708" s="102"/>
      <c r="K1708" s="102"/>
      <c r="L1708" s="102" t="e">
        <f>IF(J1708="WAT",IF(I1708="PS","Pumped Storage","Hydro"),VLOOKUP(J1708,Instructions!$E$3:$F$42,2,FALSE))</f>
        <v>#N/A</v>
      </c>
      <c r="M1708" s="104"/>
      <c r="N1708" s="104"/>
      <c r="O1708" s="105"/>
      <c r="P1708" s="45"/>
      <c r="Q1708" s="45"/>
      <c r="R1708" s="45">
        <f t="shared" si="573"/>
        <v>0</v>
      </c>
      <c r="S1708" s="45">
        <f t="shared" si="594"/>
        <v>0</v>
      </c>
      <c r="T1708" s="45">
        <f t="shared" si="594"/>
        <v>0</v>
      </c>
      <c r="U1708" s="45">
        <f t="shared" si="574"/>
        <v>0</v>
      </c>
      <c r="V1708" s="45">
        <f t="shared" si="575"/>
        <v>0</v>
      </c>
      <c r="W1708" s="45">
        <f t="shared" si="576"/>
        <v>0</v>
      </c>
      <c r="X1708" s="45">
        <f t="shared" si="577"/>
        <v>0</v>
      </c>
      <c r="Y1708" s="45">
        <f t="shared" si="578"/>
        <v>0</v>
      </c>
      <c r="Z1708" s="45">
        <f t="shared" si="579"/>
        <v>0</v>
      </c>
      <c r="AA1708" s="45">
        <f t="shared" si="580"/>
        <v>0</v>
      </c>
      <c r="AB1708" s="45">
        <f t="shared" si="581"/>
        <v>0</v>
      </c>
      <c r="AC1708" s="45">
        <f t="shared" si="582"/>
        <v>0</v>
      </c>
      <c r="AD1708" s="45">
        <f t="shared" si="583"/>
        <v>0</v>
      </c>
      <c r="AE1708" s="45">
        <f t="shared" si="584"/>
        <v>0</v>
      </c>
      <c r="AF1708" s="45">
        <f t="shared" si="585"/>
        <v>0</v>
      </c>
      <c r="AG1708" s="45">
        <f t="shared" si="586"/>
        <v>0</v>
      </c>
      <c r="AH1708" s="45">
        <f t="shared" si="587"/>
        <v>0</v>
      </c>
      <c r="AI1708" s="45">
        <f t="shared" si="588"/>
        <v>0</v>
      </c>
      <c r="AJ1708" s="45">
        <f t="shared" si="589"/>
        <v>0</v>
      </c>
      <c r="AK1708" s="45">
        <f t="shared" si="590"/>
        <v>0</v>
      </c>
      <c r="AL1708" s="45">
        <f t="shared" si="591"/>
        <v>0</v>
      </c>
      <c r="AM1708" s="45">
        <f t="shared" si="592"/>
        <v>0</v>
      </c>
      <c r="AN1708" s="45"/>
      <c r="AO1708" s="45"/>
      <c r="AP1708" s="45"/>
      <c r="AQ1708" s="45"/>
      <c r="AR1708" s="45"/>
      <c r="AS1708" s="45"/>
      <c r="AT1708" s="45"/>
      <c r="AU1708" s="45"/>
      <c r="AV1708" s="45"/>
      <c r="AW1708" s="45"/>
      <c r="AX1708" s="45"/>
      <c r="AY1708" s="45"/>
      <c r="AZ1708" s="45"/>
      <c r="BA1708" s="45"/>
      <c r="BB1708" s="45"/>
      <c r="BC1708" s="45"/>
      <c r="BD1708" s="45"/>
      <c r="BE1708" s="45"/>
      <c r="BF1708" s="45"/>
      <c r="BG1708" s="45"/>
      <c r="BH1708" s="45"/>
      <c r="BI1708" s="45"/>
      <c r="BJ1708" s="45"/>
      <c r="BK1708" s="45"/>
    </row>
    <row r="1709" spans="1:63">
      <c r="A1709" s="43"/>
      <c r="B1709" s="43"/>
      <c r="C1709" s="101"/>
      <c r="D1709" s="101"/>
      <c r="E1709" s="101"/>
      <c r="F1709" s="102"/>
      <c r="G1709" s="103"/>
      <c r="H1709" s="102"/>
      <c r="I1709" s="102"/>
      <c r="J1709" s="102"/>
      <c r="K1709" s="102"/>
      <c r="L1709" s="102" t="e">
        <f>IF(J1709="WAT",IF(I1709="PS","Pumped Storage","Hydro"),VLOOKUP(J1709,Instructions!$E$3:$F$42,2,FALSE))</f>
        <v>#N/A</v>
      </c>
      <c r="M1709" s="104"/>
      <c r="N1709" s="104"/>
      <c r="O1709" s="105"/>
      <c r="P1709" s="45"/>
      <c r="Q1709" s="45"/>
      <c r="R1709" s="45">
        <f t="shared" si="573"/>
        <v>0</v>
      </c>
      <c r="S1709" s="45">
        <f t="shared" si="594"/>
        <v>0</v>
      </c>
      <c r="T1709" s="45">
        <f t="shared" si="594"/>
        <v>0</v>
      </c>
      <c r="U1709" s="45">
        <f t="shared" si="574"/>
        <v>0</v>
      </c>
      <c r="V1709" s="45">
        <f t="shared" si="575"/>
        <v>0</v>
      </c>
      <c r="W1709" s="45">
        <f t="shared" si="576"/>
        <v>0</v>
      </c>
      <c r="X1709" s="45">
        <f t="shared" si="577"/>
        <v>0</v>
      </c>
      <c r="Y1709" s="45">
        <f t="shared" si="578"/>
        <v>0</v>
      </c>
      <c r="Z1709" s="45">
        <f t="shared" si="579"/>
        <v>0</v>
      </c>
      <c r="AA1709" s="45">
        <f t="shared" si="580"/>
        <v>0</v>
      </c>
      <c r="AB1709" s="45">
        <f t="shared" si="581"/>
        <v>0</v>
      </c>
      <c r="AC1709" s="45">
        <f t="shared" si="582"/>
        <v>0</v>
      </c>
      <c r="AD1709" s="45">
        <f t="shared" si="583"/>
        <v>0</v>
      </c>
      <c r="AE1709" s="45">
        <f t="shared" si="584"/>
        <v>0</v>
      </c>
      <c r="AF1709" s="45">
        <f t="shared" si="585"/>
        <v>0</v>
      </c>
      <c r="AG1709" s="45">
        <f t="shared" si="586"/>
        <v>0</v>
      </c>
      <c r="AH1709" s="45">
        <f t="shared" si="587"/>
        <v>0</v>
      </c>
      <c r="AI1709" s="45">
        <f t="shared" si="588"/>
        <v>0</v>
      </c>
      <c r="AJ1709" s="45">
        <f t="shared" si="589"/>
        <v>0</v>
      </c>
      <c r="AK1709" s="45">
        <f t="shared" si="590"/>
        <v>0</v>
      </c>
      <c r="AL1709" s="45">
        <f t="shared" si="591"/>
        <v>0</v>
      </c>
      <c r="AM1709" s="45">
        <f t="shared" si="592"/>
        <v>0</v>
      </c>
      <c r="AN1709" s="45"/>
      <c r="AO1709" s="45"/>
      <c r="AP1709" s="45"/>
      <c r="AQ1709" s="45"/>
      <c r="AR1709" s="45"/>
      <c r="AS1709" s="45"/>
      <c r="AT1709" s="45"/>
      <c r="AU1709" s="45"/>
      <c r="AV1709" s="45"/>
      <c r="AW1709" s="45"/>
      <c r="AX1709" s="45"/>
      <c r="AY1709" s="45"/>
      <c r="AZ1709" s="45"/>
      <c r="BA1709" s="45"/>
      <c r="BB1709" s="45"/>
      <c r="BC1709" s="45"/>
      <c r="BD1709" s="45"/>
      <c r="BE1709" s="45"/>
      <c r="BF1709" s="45"/>
      <c r="BG1709" s="45"/>
      <c r="BH1709" s="45"/>
      <c r="BI1709" s="45"/>
      <c r="BJ1709" s="45"/>
      <c r="BK1709" s="45"/>
    </row>
    <row r="1710" spans="1:63">
      <c r="A1710" s="43"/>
      <c r="B1710" s="43"/>
      <c r="C1710" s="101"/>
      <c r="D1710" s="101"/>
      <c r="E1710" s="101"/>
      <c r="F1710" s="102"/>
      <c r="G1710" s="103"/>
      <c r="H1710" s="102"/>
      <c r="I1710" s="102"/>
      <c r="J1710" s="102"/>
      <c r="K1710" s="102"/>
      <c r="L1710" s="102" t="e">
        <f>IF(J1710="WAT",IF(I1710="PS","Pumped Storage","Hydro"),VLOOKUP(J1710,Instructions!$E$3:$F$42,2,FALSE))</f>
        <v>#N/A</v>
      </c>
      <c r="M1710" s="104"/>
      <c r="N1710" s="104"/>
      <c r="O1710" s="105"/>
      <c r="P1710" s="45"/>
      <c r="Q1710" s="45"/>
      <c r="R1710" s="45">
        <f t="shared" si="573"/>
        <v>0</v>
      </c>
      <c r="S1710" s="45">
        <f t="shared" si="594"/>
        <v>0</v>
      </c>
      <c r="T1710" s="45">
        <f t="shared" si="594"/>
        <v>0</v>
      </c>
      <c r="U1710" s="45">
        <f t="shared" si="574"/>
        <v>0</v>
      </c>
      <c r="V1710" s="45">
        <f t="shared" si="575"/>
        <v>0</v>
      </c>
      <c r="W1710" s="45">
        <f t="shared" si="576"/>
        <v>0</v>
      </c>
      <c r="X1710" s="45">
        <f t="shared" si="577"/>
        <v>0</v>
      </c>
      <c r="Y1710" s="45">
        <f t="shared" si="578"/>
        <v>0</v>
      </c>
      <c r="Z1710" s="45">
        <f t="shared" si="579"/>
        <v>0</v>
      </c>
      <c r="AA1710" s="45">
        <f t="shared" si="580"/>
        <v>0</v>
      </c>
      <c r="AB1710" s="45">
        <f t="shared" si="581"/>
        <v>0</v>
      </c>
      <c r="AC1710" s="45">
        <f t="shared" si="582"/>
        <v>0</v>
      </c>
      <c r="AD1710" s="45">
        <f t="shared" si="583"/>
        <v>0</v>
      </c>
      <c r="AE1710" s="45">
        <f t="shared" si="584"/>
        <v>0</v>
      </c>
      <c r="AF1710" s="45">
        <f t="shared" si="585"/>
        <v>0</v>
      </c>
      <c r="AG1710" s="45">
        <f t="shared" si="586"/>
        <v>0</v>
      </c>
      <c r="AH1710" s="45">
        <f t="shared" si="587"/>
        <v>0</v>
      </c>
      <c r="AI1710" s="45">
        <f t="shared" si="588"/>
        <v>0</v>
      </c>
      <c r="AJ1710" s="45">
        <f t="shared" si="589"/>
        <v>0</v>
      </c>
      <c r="AK1710" s="45">
        <f t="shared" si="590"/>
        <v>0</v>
      </c>
      <c r="AL1710" s="45">
        <f t="shared" si="591"/>
        <v>0</v>
      </c>
      <c r="AM1710" s="45">
        <f t="shared" si="592"/>
        <v>0</v>
      </c>
      <c r="AN1710" s="45"/>
      <c r="AO1710" s="45"/>
      <c r="AP1710" s="45"/>
      <c r="AQ1710" s="45"/>
      <c r="AR1710" s="45"/>
      <c r="AS1710" s="45"/>
      <c r="AT1710" s="45"/>
      <c r="AU1710" s="45"/>
      <c r="AV1710" s="45"/>
      <c r="AW1710" s="45"/>
      <c r="AX1710" s="45"/>
      <c r="AY1710" s="45"/>
      <c r="AZ1710" s="45"/>
      <c r="BA1710" s="45"/>
      <c r="BB1710" s="45"/>
      <c r="BC1710" s="45"/>
      <c r="BD1710" s="45"/>
      <c r="BE1710" s="45"/>
      <c r="BF1710" s="45"/>
      <c r="BG1710" s="45"/>
      <c r="BH1710" s="45"/>
      <c r="BI1710" s="45"/>
      <c r="BJ1710" s="45"/>
      <c r="BK1710" s="45"/>
    </row>
    <row r="1711" spans="1:63">
      <c r="A1711" s="43"/>
      <c r="B1711" s="43"/>
      <c r="C1711" s="101"/>
      <c r="D1711" s="101"/>
      <c r="E1711" s="101"/>
      <c r="F1711" s="102"/>
      <c r="G1711" s="103"/>
      <c r="H1711" s="102"/>
      <c r="I1711" s="102"/>
      <c r="J1711" s="102"/>
      <c r="K1711" s="102"/>
      <c r="L1711" s="102" t="e">
        <f>IF(J1711="WAT",IF(I1711="PS","Pumped Storage","Hydro"),VLOOKUP(J1711,Instructions!$E$3:$F$42,2,FALSE))</f>
        <v>#N/A</v>
      </c>
      <c r="M1711" s="104"/>
      <c r="N1711" s="104"/>
      <c r="O1711" s="105"/>
      <c r="P1711" s="45"/>
      <c r="Q1711" s="45"/>
      <c r="R1711" s="45">
        <f t="shared" si="573"/>
        <v>0</v>
      </c>
      <c r="S1711" s="45">
        <f t="shared" si="594"/>
        <v>0</v>
      </c>
      <c r="T1711" s="45">
        <f t="shared" si="594"/>
        <v>0</v>
      </c>
      <c r="U1711" s="45">
        <f t="shared" si="574"/>
        <v>0</v>
      </c>
      <c r="V1711" s="45">
        <f t="shared" si="575"/>
        <v>0</v>
      </c>
      <c r="W1711" s="45">
        <f t="shared" si="576"/>
        <v>0</v>
      </c>
      <c r="X1711" s="45">
        <f t="shared" si="577"/>
        <v>0</v>
      </c>
      <c r="Y1711" s="45">
        <f t="shared" si="578"/>
        <v>0</v>
      </c>
      <c r="Z1711" s="45">
        <f t="shared" si="579"/>
        <v>0</v>
      </c>
      <c r="AA1711" s="45">
        <f t="shared" si="580"/>
        <v>0</v>
      </c>
      <c r="AB1711" s="45">
        <f t="shared" si="581"/>
        <v>0</v>
      </c>
      <c r="AC1711" s="45">
        <f t="shared" si="582"/>
        <v>0</v>
      </c>
      <c r="AD1711" s="45">
        <f t="shared" si="583"/>
        <v>0</v>
      </c>
      <c r="AE1711" s="45">
        <f t="shared" si="584"/>
        <v>0</v>
      </c>
      <c r="AF1711" s="45">
        <f t="shared" si="585"/>
        <v>0</v>
      </c>
      <c r="AG1711" s="45">
        <f t="shared" si="586"/>
        <v>0</v>
      </c>
      <c r="AH1711" s="45">
        <f t="shared" si="587"/>
        <v>0</v>
      </c>
      <c r="AI1711" s="45">
        <f t="shared" si="588"/>
        <v>0</v>
      </c>
      <c r="AJ1711" s="45">
        <f t="shared" si="589"/>
        <v>0</v>
      </c>
      <c r="AK1711" s="45">
        <f t="shared" si="590"/>
        <v>0</v>
      </c>
      <c r="AL1711" s="45">
        <f t="shared" si="591"/>
        <v>0</v>
      </c>
      <c r="AM1711" s="45">
        <f t="shared" si="592"/>
        <v>0</v>
      </c>
      <c r="AN1711" s="45"/>
      <c r="AO1711" s="45"/>
      <c r="AP1711" s="45"/>
      <c r="AQ1711" s="45"/>
      <c r="AR1711" s="45"/>
      <c r="AS1711" s="45"/>
      <c r="AT1711" s="45"/>
      <c r="AU1711" s="45"/>
      <c r="AV1711" s="45"/>
      <c r="AW1711" s="45"/>
      <c r="AX1711" s="45"/>
      <c r="AY1711" s="45"/>
      <c r="AZ1711" s="45"/>
      <c r="BA1711" s="45"/>
      <c r="BB1711" s="45"/>
      <c r="BC1711" s="45"/>
      <c r="BD1711" s="45"/>
      <c r="BE1711" s="45"/>
      <c r="BF1711" s="45"/>
      <c r="BG1711" s="45"/>
      <c r="BH1711" s="45"/>
      <c r="BI1711" s="45"/>
      <c r="BJ1711" s="45"/>
      <c r="BK1711" s="45"/>
    </row>
    <row r="1712" spans="1:63">
      <c r="A1712" s="43"/>
      <c r="B1712" s="43"/>
      <c r="C1712" s="101"/>
      <c r="D1712" s="101"/>
      <c r="E1712" s="101"/>
      <c r="F1712" s="102"/>
      <c r="G1712" s="103"/>
      <c r="H1712" s="102"/>
      <c r="I1712" s="102"/>
      <c r="J1712" s="102"/>
      <c r="K1712" s="102"/>
      <c r="L1712" s="102" t="e">
        <f>IF(J1712="WAT",IF(I1712="PS","Pumped Storage","Hydro"),VLOOKUP(J1712,Instructions!$E$3:$F$42,2,FALSE))</f>
        <v>#N/A</v>
      </c>
      <c r="M1712" s="104"/>
      <c r="N1712" s="104"/>
      <c r="O1712" s="105"/>
      <c r="P1712" s="45"/>
      <c r="Q1712" s="45"/>
      <c r="R1712" s="45">
        <f t="shared" si="573"/>
        <v>0</v>
      </c>
      <c r="S1712" s="45">
        <f t="shared" si="594"/>
        <v>0</v>
      </c>
      <c r="T1712" s="45">
        <f t="shared" si="594"/>
        <v>0</v>
      </c>
      <c r="U1712" s="45">
        <f t="shared" si="574"/>
        <v>0</v>
      </c>
      <c r="V1712" s="45">
        <f t="shared" si="575"/>
        <v>0</v>
      </c>
      <c r="W1712" s="45">
        <f t="shared" si="576"/>
        <v>0</v>
      </c>
      <c r="X1712" s="45">
        <f t="shared" si="577"/>
        <v>0</v>
      </c>
      <c r="Y1712" s="45">
        <f t="shared" si="578"/>
        <v>0</v>
      </c>
      <c r="Z1712" s="45">
        <f t="shared" si="579"/>
        <v>0</v>
      </c>
      <c r="AA1712" s="45">
        <f t="shared" si="580"/>
        <v>0</v>
      </c>
      <c r="AB1712" s="45">
        <f t="shared" si="581"/>
        <v>0</v>
      </c>
      <c r="AC1712" s="45">
        <f t="shared" si="582"/>
        <v>0</v>
      </c>
      <c r="AD1712" s="45">
        <f t="shared" si="583"/>
        <v>0</v>
      </c>
      <c r="AE1712" s="45">
        <f t="shared" si="584"/>
        <v>0</v>
      </c>
      <c r="AF1712" s="45">
        <f t="shared" si="585"/>
        <v>0</v>
      </c>
      <c r="AG1712" s="45">
        <f t="shared" si="586"/>
        <v>0</v>
      </c>
      <c r="AH1712" s="45">
        <f t="shared" si="587"/>
        <v>0</v>
      </c>
      <c r="AI1712" s="45">
        <f t="shared" si="588"/>
        <v>0</v>
      </c>
      <c r="AJ1712" s="45">
        <f t="shared" si="589"/>
        <v>0</v>
      </c>
      <c r="AK1712" s="45">
        <f t="shared" si="590"/>
        <v>0</v>
      </c>
      <c r="AL1712" s="45">
        <f t="shared" si="591"/>
        <v>0</v>
      </c>
      <c r="AM1712" s="45">
        <f t="shared" si="592"/>
        <v>0</v>
      </c>
      <c r="AN1712" s="45"/>
      <c r="AO1712" s="45"/>
      <c r="AP1712" s="45"/>
      <c r="AQ1712" s="45"/>
      <c r="AR1712" s="45"/>
      <c r="AS1712" s="45"/>
      <c r="AT1712" s="45"/>
      <c r="AU1712" s="45"/>
      <c r="AV1712" s="45"/>
      <c r="AW1712" s="45"/>
      <c r="AX1712" s="45"/>
      <c r="AY1712" s="45"/>
      <c r="AZ1712" s="45"/>
      <c r="BA1712" s="45"/>
      <c r="BB1712" s="45"/>
      <c r="BC1712" s="45"/>
      <c r="BD1712" s="45"/>
      <c r="BE1712" s="45"/>
      <c r="BF1712" s="45"/>
      <c r="BG1712" s="45"/>
      <c r="BH1712" s="45"/>
      <c r="BI1712" s="45"/>
      <c r="BJ1712" s="45"/>
      <c r="BK1712" s="45"/>
    </row>
    <row r="1713" spans="1:63">
      <c r="A1713" s="43"/>
      <c r="B1713" s="43"/>
      <c r="C1713" s="101"/>
      <c r="D1713" s="101"/>
      <c r="E1713" s="101"/>
      <c r="F1713" s="102"/>
      <c r="G1713" s="103"/>
      <c r="H1713" s="102"/>
      <c r="I1713" s="102"/>
      <c r="J1713" s="102"/>
      <c r="K1713" s="102"/>
      <c r="L1713" s="102" t="e">
        <f>IF(J1713="WAT",IF(I1713="PS","Pumped Storage","Hydro"),VLOOKUP(J1713,Instructions!$E$3:$F$42,2,FALSE))</f>
        <v>#N/A</v>
      </c>
      <c r="M1713" s="104"/>
      <c r="N1713" s="104"/>
      <c r="O1713" s="105"/>
      <c r="P1713" s="45"/>
      <c r="Q1713" s="45"/>
      <c r="R1713" s="45">
        <f t="shared" si="573"/>
        <v>0</v>
      </c>
      <c r="S1713" s="45">
        <f t="shared" si="594"/>
        <v>0</v>
      </c>
      <c r="T1713" s="45">
        <f t="shared" si="594"/>
        <v>0</v>
      </c>
      <c r="U1713" s="45">
        <f t="shared" si="574"/>
        <v>0</v>
      </c>
      <c r="V1713" s="45">
        <f t="shared" si="575"/>
        <v>0</v>
      </c>
      <c r="W1713" s="45">
        <f t="shared" si="576"/>
        <v>0</v>
      </c>
      <c r="X1713" s="45">
        <f t="shared" si="577"/>
        <v>0</v>
      </c>
      <c r="Y1713" s="45">
        <f t="shared" si="578"/>
        <v>0</v>
      </c>
      <c r="Z1713" s="45">
        <f t="shared" si="579"/>
        <v>0</v>
      </c>
      <c r="AA1713" s="45">
        <f t="shared" si="580"/>
        <v>0</v>
      </c>
      <c r="AB1713" s="45">
        <f t="shared" si="581"/>
        <v>0</v>
      </c>
      <c r="AC1713" s="45">
        <f t="shared" si="582"/>
        <v>0</v>
      </c>
      <c r="AD1713" s="45">
        <f t="shared" si="583"/>
        <v>0</v>
      </c>
      <c r="AE1713" s="45">
        <f t="shared" si="584"/>
        <v>0</v>
      </c>
      <c r="AF1713" s="45">
        <f t="shared" si="585"/>
        <v>0</v>
      </c>
      <c r="AG1713" s="45">
        <f t="shared" si="586"/>
        <v>0</v>
      </c>
      <c r="AH1713" s="45">
        <f t="shared" si="587"/>
        <v>0</v>
      </c>
      <c r="AI1713" s="45">
        <f t="shared" si="588"/>
        <v>0</v>
      </c>
      <c r="AJ1713" s="45">
        <f t="shared" si="589"/>
        <v>0</v>
      </c>
      <c r="AK1713" s="45">
        <f t="shared" si="590"/>
        <v>0</v>
      </c>
      <c r="AL1713" s="45">
        <f t="shared" si="591"/>
        <v>0</v>
      </c>
      <c r="AM1713" s="45">
        <f t="shared" si="592"/>
        <v>0</v>
      </c>
      <c r="AN1713" s="45"/>
      <c r="AO1713" s="45"/>
      <c r="AP1713" s="45"/>
      <c r="AQ1713" s="45"/>
      <c r="AR1713" s="45"/>
      <c r="AS1713" s="45"/>
      <c r="AT1713" s="45"/>
      <c r="AU1713" s="45"/>
      <c r="AV1713" s="45"/>
      <c r="AW1713" s="45"/>
      <c r="AX1713" s="45"/>
      <c r="AY1713" s="45"/>
      <c r="AZ1713" s="45"/>
      <c r="BA1713" s="45"/>
      <c r="BB1713" s="45"/>
      <c r="BC1713" s="45"/>
      <c r="BD1713" s="45"/>
      <c r="BE1713" s="45"/>
      <c r="BF1713" s="45"/>
      <c r="BG1713" s="45"/>
      <c r="BH1713" s="45"/>
      <c r="BI1713" s="45"/>
      <c r="BJ1713" s="45"/>
      <c r="BK1713" s="45"/>
    </row>
    <row r="1714" spans="1:63">
      <c r="A1714" s="43"/>
      <c r="B1714" s="43"/>
      <c r="C1714" s="101"/>
      <c r="D1714" s="101"/>
      <c r="E1714" s="101"/>
      <c r="F1714" s="102"/>
      <c r="G1714" s="103"/>
      <c r="H1714" s="102"/>
      <c r="I1714" s="102"/>
      <c r="J1714" s="102"/>
      <c r="K1714" s="102"/>
      <c r="L1714" s="102" t="e">
        <f>IF(J1714="WAT",IF(I1714="PS","Pumped Storage","Hydro"),VLOOKUP(J1714,Instructions!$E$3:$F$42,2,FALSE))</f>
        <v>#N/A</v>
      </c>
      <c r="M1714" s="104"/>
      <c r="N1714" s="104"/>
      <c r="O1714" s="105"/>
      <c r="P1714" s="45"/>
      <c r="Q1714" s="45"/>
      <c r="R1714" s="45">
        <f t="shared" si="573"/>
        <v>0</v>
      </c>
      <c r="S1714" s="45">
        <f t="shared" si="594"/>
        <v>0</v>
      </c>
      <c r="T1714" s="45">
        <f t="shared" si="594"/>
        <v>0</v>
      </c>
      <c r="U1714" s="45">
        <f t="shared" si="574"/>
        <v>0</v>
      </c>
      <c r="V1714" s="45">
        <f t="shared" si="575"/>
        <v>0</v>
      </c>
      <c r="W1714" s="45">
        <f t="shared" si="576"/>
        <v>0</v>
      </c>
      <c r="X1714" s="45">
        <f t="shared" si="577"/>
        <v>0</v>
      </c>
      <c r="Y1714" s="45">
        <f t="shared" si="578"/>
        <v>0</v>
      </c>
      <c r="Z1714" s="45">
        <f t="shared" si="579"/>
        <v>0</v>
      </c>
      <c r="AA1714" s="45">
        <f t="shared" si="580"/>
        <v>0</v>
      </c>
      <c r="AB1714" s="45">
        <f t="shared" si="581"/>
        <v>0</v>
      </c>
      <c r="AC1714" s="45">
        <f t="shared" si="582"/>
        <v>0</v>
      </c>
      <c r="AD1714" s="45">
        <f t="shared" si="583"/>
        <v>0</v>
      </c>
      <c r="AE1714" s="45">
        <f t="shared" si="584"/>
        <v>0</v>
      </c>
      <c r="AF1714" s="45">
        <f t="shared" si="585"/>
        <v>0</v>
      </c>
      <c r="AG1714" s="45">
        <f t="shared" si="586"/>
        <v>0</v>
      </c>
      <c r="AH1714" s="45">
        <f t="shared" si="587"/>
        <v>0</v>
      </c>
      <c r="AI1714" s="45">
        <f t="shared" si="588"/>
        <v>0</v>
      </c>
      <c r="AJ1714" s="45">
        <f t="shared" si="589"/>
        <v>0</v>
      </c>
      <c r="AK1714" s="45">
        <f t="shared" si="590"/>
        <v>0</v>
      </c>
      <c r="AL1714" s="45">
        <f t="shared" si="591"/>
        <v>0</v>
      </c>
      <c r="AM1714" s="45">
        <f t="shared" si="592"/>
        <v>0</v>
      </c>
      <c r="AN1714" s="45"/>
      <c r="AO1714" s="45"/>
      <c r="AP1714" s="45"/>
      <c r="AQ1714" s="45"/>
      <c r="AR1714" s="45"/>
      <c r="AS1714" s="45"/>
      <c r="AT1714" s="45"/>
      <c r="AU1714" s="45"/>
      <c r="AV1714" s="45"/>
      <c r="AW1714" s="45"/>
      <c r="AX1714" s="45"/>
      <c r="AY1714" s="45"/>
      <c r="AZ1714" s="45"/>
      <c r="BA1714" s="45"/>
      <c r="BB1714" s="45"/>
      <c r="BC1714" s="45"/>
      <c r="BD1714" s="45"/>
      <c r="BE1714" s="45"/>
      <c r="BF1714" s="45"/>
      <c r="BG1714" s="45"/>
      <c r="BH1714" s="45"/>
      <c r="BI1714" s="45"/>
      <c r="BJ1714" s="45"/>
      <c r="BK1714" s="45"/>
    </row>
    <row r="1715" spans="1:63">
      <c r="A1715" s="43"/>
      <c r="B1715" s="43"/>
      <c r="C1715" s="101"/>
      <c r="D1715" s="101"/>
      <c r="E1715" s="101"/>
      <c r="F1715" s="102"/>
      <c r="G1715" s="103"/>
      <c r="H1715" s="102"/>
      <c r="I1715" s="102"/>
      <c r="J1715" s="102"/>
      <c r="K1715" s="102"/>
      <c r="L1715" s="102" t="e">
        <f>IF(J1715="WAT",IF(I1715="PS","Pumped Storage","Hydro"),VLOOKUP(J1715,Instructions!$E$3:$F$42,2,FALSE))</f>
        <v>#N/A</v>
      </c>
      <c r="M1715" s="104"/>
      <c r="N1715" s="104"/>
      <c r="O1715" s="105"/>
      <c r="P1715" s="45"/>
      <c r="Q1715" s="45"/>
      <c r="R1715" s="45">
        <f t="shared" si="573"/>
        <v>0</v>
      </c>
      <c r="S1715" s="45">
        <f t="shared" si="594"/>
        <v>0</v>
      </c>
      <c r="T1715" s="45">
        <f t="shared" si="594"/>
        <v>0</v>
      </c>
      <c r="U1715" s="45">
        <f t="shared" si="574"/>
        <v>0</v>
      </c>
      <c r="V1715" s="45">
        <f t="shared" si="575"/>
        <v>0</v>
      </c>
      <c r="W1715" s="45">
        <f t="shared" si="576"/>
        <v>0</v>
      </c>
      <c r="X1715" s="45">
        <f t="shared" si="577"/>
        <v>0</v>
      </c>
      <c r="Y1715" s="45">
        <f t="shared" si="578"/>
        <v>0</v>
      </c>
      <c r="Z1715" s="45">
        <f t="shared" si="579"/>
        <v>0</v>
      </c>
      <c r="AA1715" s="45">
        <f t="shared" si="580"/>
        <v>0</v>
      </c>
      <c r="AB1715" s="45">
        <f t="shared" si="581"/>
        <v>0</v>
      </c>
      <c r="AC1715" s="45">
        <f t="shared" si="582"/>
        <v>0</v>
      </c>
      <c r="AD1715" s="45">
        <f t="shared" si="583"/>
        <v>0</v>
      </c>
      <c r="AE1715" s="45">
        <f t="shared" si="584"/>
        <v>0</v>
      </c>
      <c r="AF1715" s="45">
        <f t="shared" si="585"/>
        <v>0</v>
      </c>
      <c r="AG1715" s="45">
        <f t="shared" si="586"/>
        <v>0</v>
      </c>
      <c r="AH1715" s="45">
        <f t="shared" si="587"/>
        <v>0</v>
      </c>
      <c r="AI1715" s="45">
        <f t="shared" si="588"/>
        <v>0</v>
      </c>
      <c r="AJ1715" s="45">
        <f t="shared" si="589"/>
        <v>0</v>
      </c>
      <c r="AK1715" s="45">
        <f t="shared" si="590"/>
        <v>0</v>
      </c>
      <c r="AL1715" s="45">
        <f t="shared" si="591"/>
        <v>0</v>
      </c>
      <c r="AM1715" s="45">
        <f t="shared" si="592"/>
        <v>0</v>
      </c>
      <c r="AN1715" s="45"/>
      <c r="AO1715" s="45"/>
      <c r="AP1715" s="45"/>
      <c r="AQ1715" s="45"/>
      <c r="AR1715" s="45"/>
      <c r="AS1715" s="45"/>
      <c r="AT1715" s="45"/>
      <c r="AU1715" s="45"/>
      <c r="AV1715" s="45"/>
      <c r="AW1715" s="45"/>
      <c r="AX1715" s="45"/>
      <c r="AY1715" s="45"/>
      <c r="AZ1715" s="45"/>
      <c r="BA1715" s="45"/>
      <c r="BB1715" s="45"/>
      <c r="BC1715" s="45"/>
      <c r="BD1715" s="45"/>
      <c r="BE1715" s="45"/>
      <c r="BF1715" s="45"/>
      <c r="BG1715" s="45"/>
      <c r="BH1715" s="45"/>
      <c r="BI1715" s="45"/>
      <c r="BJ1715" s="45"/>
      <c r="BK1715" s="45"/>
    </row>
    <row r="1716" spans="1:63">
      <c r="A1716" s="43"/>
      <c r="B1716" s="43"/>
      <c r="C1716" s="101"/>
      <c r="D1716" s="101"/>
      <c r="E1716" s="101"/>
      <c r="F1716" s="102"/>
      <c r="G1716" s="103"/>
      <c r="H1716" s="102"/>
      <c r="I1716" s="102"/>
      <c r="J1716" s="102"/>
      <c r="K1716" s="102"/>
      <c r="L1716" s="102" t="e">
        <f>IF(J1716="WAT",IF(I1716="PS","Pumped Storage","Hydro"),VLOOKUP(J1716,Instructions!$E$3:$F$42,2,FALSE))</f>
        <v>#N/A</v>
      </c>
      <c r="M1716" s="104"/>
      <c r="N1716" s="104"/>
      <c r="O1716" s="105"/>
      <c r="P1716" s="45"/>
      <c r="Q1716" s="45"/>
      <c r="R1716" s="45">
        <f t="shared" si="573"/>
        <v>0</v>
      </c>
      <c r="S1716" s="45">
        <f t="shared" si="594"/>
        <v>0</v>
      </c>
      <c r="T1716" s="45">
        <f t="shared" si="594"/>
        <v>0</v>
      </c>
      <c r="U1716" s="45">
        <f t="shared" si="574"/>
        <v>0</v>
      </c>
      <c r="V1716" s="45">
        <f t="shared" si="575"/>
        <v>0</v>
      </c>
      <c r="W1716" s="45">
        <f t="shared" si="576"/>
        <v>0</v>
      </c>
      <c r="X1716" s="45">
        <f t="shared" si="577"/>
        <v>0</v>
      </c>
      <c r="Y1716" s="45">
        <f t="shared" si="578"/>
        <v>0</v>
      </c>
      <c r="Z1716" s="45">
        <f t="shared" si="579"/>
        <v>0</v>
      </c>
      <c r="AA1716" s="45">
        <f t="shared" si="580"/>
        <v>0</v>
      </c>
      <c r="AB1716" s="45">
        <f t="shared" si="581"/>
        <v>0</v>
      </c>
      <c r="AC1716" s="45">
        <f t="shared" si="582"/>
        <v>0</v>
      </c>
      <c r="AD1716" s="45">
        <f t="shared" si="583"/>
        <v>0</v>
      </c>
      <c r="AE1716" s="45">
        <f t="shared" si="584"/>
        <v>0</v>
      </c>
      <c r="AF1716" s="45">
        <f t="shared" si="585"/>
        <v>0</v>
      </c>
      <c r="AG1716" s="45">
        <f t="shared" si="586"/>
        <v>0</v>
      </c>
      <c r="AH1716" s="45">
        <f t="shared" si="587"/>
        <v>0</v>
      </c>
      <c r="AI1716" s="45">
        <f t="shared" si="588"/>
        <v>0</v>
      </c>
      <c r="AJ1716" s="45">
        <f t="shared" si="589"/>
        <v>0</v>
      </c>
      <c r="AK1716" s="45">
        <f t="shared" si="590"/>
        <v>0</v>
      </c>
      <c r="AL1716" s="45">
        <f t="shared" si="591"/>
        <v>0</v>
      </c>
      <c r="AM1716" s="45">
        <f t="shared" si="592"/>
        <v>0</v>
      </c>
      <c r="AN1716" s="45"/>
      <c r="AO1716" s="45"/>
      <c r="AP1716" s="45"/>
      <c r="AQ1716" s="45"/>
      <c r="AR1716" s="45"/>
      <c r="AS1716" s="45"/>
      <c r="AT1716" s="45"/>
      <c r="AU1716" s="45"/>
      <c r="AV1716" s="45"/>
      <c r="AW1716" s="45"/>
      <c r="AX1716" s="45"/>
      <c r="AY1716" s="45"/>
      <c r="AZ1716" s="45"/>
      <c r="BA1716" s="45"/>
      <c r="BB1716" s="45"/>
      <c r="BC1716" s="45"/>
      <c r="BD1716" s="45"/>
      <c r="BE1716" s="45"/>
      <c r="BF1716" s="45"/>
      <c r="BG1716" s="45"/>
      <c r="BH1716" s="45"/>
      <c r="BI1716" s="45"/>
      <c r="BJ1716" s="45"/>
      <c r="BK1716" s="45"/>
    </row>
    <row r="1717" spans="1:63">
      <c r="A1717" s="43"/>
      <c r="B1717" s="43"/>
      <c r="C1717" s="101"/>
      <c r="D1717" s="101"/>
      <c r="E1717" s="101"/>
      <c r="F1717" s="102"/>
      <c r="G1717" s="103"/>
      <c r="H1717" s="102"/>
      <c r="I1717" s="102"/>
      <c r="J1717" s="102"/>
      <c r="K1717" s="102"/>
      <c r="L1717" s="102" t="e">
        <f>IF(J1717="WAT",IF(I1717="PS","Pumped Storage","Hydro"),VLOOKUP(J1717,Instructions!$E$3:$F$42,2,FALSE))</f>
        <v>#N/A</v>
      </c>
      <c r="M1717" s="104"/>
      <c r="N1717" s="104"/>
      <c r="O1717" s="105"/>
      <c r="P1717" s="45"/>
      <c r="Q1717" s="45"/>
      <c r="R1717" s="45">
        <f t="shared" si="573"/>
        <v>0</v>
      </c>
      <c r="S1717" s="45">
        <f t="shared" si="594"/>
        <v>0</v>
      </c>
      <c r="T1717" s="45">
        <f t="shared" si="594"/>
        <v>0</v>
      </c>
      <c r="U1717" s="45">
        <f t="shared" si="574"/>
        <v>0</v>
      </c>
      <c r="V1717" s="45">
        <f t="shared" si="575"/>
        <v>0</v>
      </c>
      <c r="W1717" s="45">
        <f t="shared" si="576"/>
        <v>0</v>
      </c>
      <c r="X1717" s="45">
        <f t="shared" si="577"/>
        <v>0</v>
      </c>
      <c r="Y1717" s="45">
        <f t="shared" si="578"/>
        <v>0</v>
      </c>
      <c r="Z1717" s="45">
        <f t="shared" si="579"/>
        <v>0</v>
      </c>
      <c r="AA1717" s="45">
        <f t="shared" si="580"/>
        <v>0</v>
      </c>
      <c r="AB1717" s="45">
        <f t="shared" si="581"/>
        <v>0</v>
      </c>
      <c r="AC1717" s="45">
        <f t="shared" si="582"/>
        <v>0</v>
      </c>
      <c r="AD1717" s="45">
        <f t="shared" si="583"/>
        <v>0</v>
      </c>
      <c r="AE1717" s="45">
        <f t="shared" si="584"/>
        <v>0</v>
      </c>
      <c r="AF1717" s="45">
        <f t="shared" si="585"/>
        <v>0</v>
      </c>
      <c r="AG1717" s="45">
        <f t="shared" si="586"/>
        <v>0</v>
      </c>
      <c r="AH1717" s="45">
        <f t="shared" si="587"/>
        <v>0</v>
      </c>
      <c r="AI1717" s="45">
        <f t="shared" si="588"/>
        <v>0</v>
      </c>
      <c r="AJ1717" s="45">
        <f t="shared" si="589"/>
        <v>0</v>
      </c>
      <c r="AK1717" s="45">
        <f t="shared" si="590"/>
        <v>0</v>
      </c>
      <c r="AL1717" s="45">
        <f t="shared" si="591"/>
        <v>0</v>
      </c>
      <c r="AM1717" s="45">
        <f t="shared" si="592"/>
        <v>0</v>
      </c>
      <c r="AN1717" s="45"/>
      <c r="AO1717" s="45"/>
      <c r="AP1717" s="45"/>
      <c r="AQ1717" s="45"/>
      <c r="AR1717" s="45"/>
      <c r="AS1717" s="45"/>
      <c r="AT1717" s="45"/>
      <c r="AU1717" s="45"/>
      <c r="AV1717" s="45"/>
      <c r="AW1717" s="45"/>
      <c r="AX1717" s="45"/>
      <c r="AY1717" s="45"/>
      <c r="AZ1717" s="45"/>
      <c r="BA1717" s="45"/>
      <c r="BB1717" s="45"/>
      <c r="BC1717" s="45"/>
      <c r="BD1717" s="45"/>
      <c r="BE1717" s="45"/>
      <c r="BF1717" s="45"/>
      <c r="BG1717" s="45"/>
      <c r="BH1717" s="45"/>
      <c r="BI1717" s="45"/>
      <c r="BJ1717" s="45"/>
      <c r="BK1717" s="45"/>
    </row>
    <row r="1718" spans="1:63">
      <c r="A1718" s="43"/>
      <c r="B1718" s="43"/>
      <c r="C1718" s="101"/>
      <c r="D1718" s="101"/>
      <c r="E1718" s="101"/>
      <c r="F1718" s="102"/>
      <c r="G1718" s="103"/>
      <c r="H1718" s="102"/>
      <c r="I1718" s="102"/>
      <c r="J1718" s="102"/>
      <c r="K1718" s="102"/>
      <c r="L1718" s="102" t="e">
        <f>IF(J1718="WAT",IF(I1718="PS","Pumped Storage","Hydro"),VLOOKUP(J1718,Instructions!$E$3:$F$42,2,FALSE))</f>
        <v>#N/A</v>
      </c>
      <c r="M1718" s="104"/>
      <c r="N1718" s="104"/>
      <c r="O1718" s="105"/>
      <c r="P1718" s="45"/>
      <c r="Q1718" s="45"/>
      <c r="R1718" s="45">
        <f t="shared" si="573"/>
        <v>0</v>
      </c>
      <c r="S1718" s="45">
        <f t="shared" si="594"/>
        <v>0</v>
      </c>
      <c r="T1718" s="45">
        <f t="shared" si="594"/>
        <v>0</v>
      </c>
      <c r="U1718" s="45">
        <f t="shared" si="574"/>
        <v>0</v>
      </c>
      <c r="V1718" s="45">
        <f t="shared" si="575"/>
        <v>0</v>
      </c>
      <c r="W1718" s="45">
        <f t="shared" si="576"/>
        <v>0</v>
      </c>
      <c r="X1718" s="45">
        <f t="shared" si="577"/>
        <v>0</v>
      </c>
      <c r="Y1718" s="45">
        <f t="shared" si="578"/>
        <v>0</v>
      </c>
      <c r="Z1718" s="45">
        <f t="shared" si="579"/>
        <v>0</v>
      </c>
      <c r="AA1718" s="45">
        <f t="shared" si="580"/>
        <v>0</v>
      </c>
      <c r="AB1718" s="45">
        <f t="shared" si="581"/>
        <v>0</v>
      </c>
      <c r="AC1718" s="45">
        <f t="shared" si="582"/>
        <v>0</v>
      </c>
      <c r="AD1718" s="45">
        <f t="shared" si="583"/>
        <v>0</v>
      </c>
      <c r="AE1718" s="45">
        <f t="shared" si="584"/>
        <v>0</v>
      </c>
      <c r="AF1718" s="45">
        <f t="shared" si="585"/>
        <v>0</v>
      </c>
      <c r="AG1718" s="45">
        <f t="shared" si="586"/>
        <v>0</v>
      </c>
      <c r="AH1718" s="45">
        <f t="shared" si="587"/>
        <v>0</v>
      </c>
      <c r="AI1718" s="45">
        <f t="shared" si="588"/>
        <v>0</v>
      </c>
      <c r="AJ1718" s="45">
        <f t="shared" si="589"/>
        <v>0</v>
      </c>
      <c r="AK1718" s="45">
        <f t="shared" si="590"/>
        <v>0</v>
      </c>
      <c r="AL1718" s="45">
        <f t="shared" si="591"/>
        <v>0</v>
      </c>
      <c r="AM1718" s="45">
        <f t="shared" si="592"/>
        <v>0</v>
      </c>
      <c r="AN1718" s="45"/>
      <c r="AO1718" s="45"/>
      <c r="AP1718" s="45"/>
      <c r="AQ1718" s="45"/>
      <c r="AR1718" s="45"/>
      <c r="AS1718" s="45"/>
      <c r="AT1718" s="45"/>
      <c r="AU1718" s="45"/>
      <c r="AV1718" s="45"/>
      <c r="AW1718" s="45"/>
      <c r="AX1718" s="45"/>
      <c r="AY1718" s="45"/>
      <c r="AZ1718" s="45"/>
      <c r="BA1718" s="45"/>
      <c r="BB1718" s="45"/>
      <c r="BC1718" s="45"/>
      <c r="BD1718" s="45"/>
      <c r="BE1718" s="45"/>
      <c r="BF1718" s="45"/>
      <c r="BG1718" s="45"/>
      <c r="BH1718" s="45"/>
      <c r="BI1718" s="45"/>
      <c r="BJ1718" s="45"/>
      <c r="BK1718" s="45"/>
    </row>
    <row r="1719" spans="1:63">
      <c r="A1719" s="43"/>
      <c r="B1719" s="43"/>
      <c r="C1719" s="101"/>
      <c r="D1719" s="101"/>
      <c r="E1719" s="101"/>
      <c r="F1719" s="102"/>
      <c r="G1719" s="103"/>
      <c r="H1719" s="102"/>
      <c r="I1719" s="102"/>
      <c r="J1719" s="102"/>
      <c r="K1719" s="102"/>
      <c r="L1719" s="102" t="e">
        <f>IF(J1719="WAT",IF(I1719="PS","Pumped Storage","Hydro"),VLOOKUP(J1719,Instructions!$E$3:$F$42,2,FALSE))</f>
        <v>#N/A</v>
      </c>
      <c r="M1719" s="104"/>
      <c r="N1719" s="104"/>
      <c r="O1719" s="105"/>
      <c r="P1719" s="45"/>
      <c r="Q1719" s="45"/>
      <c r="R1719" s="45">
        <f t="shared" si="573"/>
        <v>0</v>
      </c>
      <c r="S1719" s="45">
        <f t="shared" si="594"/>
        <v>0</v>
      </c>
      <c r="T1719" s="45">
        <f t="shared" si="594"/>
        <v>0</v>
      </c>
      <c r="U1719" s="45">
        <f t="shared" si="574"/>
        <v>0</v>
      </c>
      <c r="V1719" s="45">
        <f t="shared" si="575"/>
        <v>0</v>
      </c>
      <c r="W1719" s="45">
        <f t="shared" si="576"/>
        <v>0</v>
      </c>
      <c r="X1719" s="45">
        <f t="shared" si="577"/>
        <v>0</v>
      </c>
      <c r="Y1719" s="45">
        <f t="shared" si="578"/>
        <v>0</v>
      </c>
      <c r="Z1719" s="45">
        <f t="shared" si="579"/>
        <v>0</v>
      </c>
      <c r="AA1719" s="45">
        <f t="shared" si="580"/>
        <v>0</v>
      </c>
      <c r="AB1719" s="45">
        <f t="shared" si="581"/>
        <v>0</v>
      </c>
      <c r="AC1719" s="45">
        <f t="shared" si="582"/>
        <v>0</v>
      </c>
      <c r="AD1719" s="45">
        <f t="shared" si="583"/>
        <v>0</v>
      </c>
      <c r="AE1719" s="45">
        <f t="shared" si="584"/>
        <v>0</v>
      </c>
      <c r="AF1719" s="45">
        <f t="shared" si="585"/>
        <v>0</v>
      </c>
      <c r="AG1719" s="45">
        <f t="shared" si="586"/>
        <v>0</v>
      </c>
      <c r="AH1719" s="45">
        <f t="shared" si="587"/>
        <v>0</v>
      </c>
      <c r="AI1719" s="45">
        <f t="shared" si="588"/>
        <v>0</v>
      </c>
      <c r="AJ1719" s="45">
        <f t="shared" si="589"/>
        <v>0</v>
      </c>
      <c r="AK1719" s="45">
        <f t="shared" si="590"/>
        <v>0</v>
      </c>
      <c r="AL1719" s="45">
        <f t="shared" si="591"/>
        <v>0</v>
      </c>
      <c r="AM1719" s="45">
        <f t="shared" si="592"/>
        <v>0</v>
      </c>
      <c r="AN1719" s="45"/>
      <c r="AO1719" s="45"/>
      <c r="AP1719" s="45"/>
      <c r="AQ1719" s="45"/>
      <c r="AR1719" s="45"/>
      <c r="AS1719" s="45"/>
      <c r="AT1719" s="45"/>
      <c r="AU1719" s="45"/>
      <c r="AV1719" s="45"/>
      <c r="AW1719" s="45"/>
      <c r="AX1719" s="45"/>
      <c r="AY1719" s="45"/>
      <c r="AZ1719" s="45"/>
      <c r="BA1719" s="45"/>
      <c r="BB1719" s="45"/>
      <c r="BC1719" s="45"/>
      <c r="BD1719" s="45"/>
      <c r="BE1719" s="45"/>
      <c r="BF1719" s="45"/>
      <c r="BG1719" s="45"/>
      <c r="BH1719" s="45"/>
      <c r="BI1719" s="45"/>
      <c r="BJ1719" s="45"/>
      <c r="BK1719" s="45"/>
    </row>
    <row r="1720" spans="1:63">
      <c r="A1720" s="43"/>
      <c r="B1720" s="43"/>
      <c r="C1720" s="101"/>
      <c r="D1720" s="101"/>
      <c r="E1720" s="101"/>
      <c r="F1720" s="102"/>
      <c r="G1720" s="103"/>
      <c r="H1720" s="102"/>
      <c r="I1720" s="102"/>
      <c r="J1720" s="102"/>
      <c r="K1720" s="102"/>
      <c r="L1720" s="102" t="e">
        <f>IF(J1720="WAT",IF(I1720="PS","Pumped Storage","Hydro"),VLOOKUP(J1720,Instructions!$E$3:$F$42,2,FALSE))</f>
        <v>#N/A</v>
      </c>
      <c r="M1720" s="104"/>
      <c r="N1720" s="104"/>
      <c r="O1720" s="105"/>
      <c r="P1720" s="45"/>
      <c r="Q1720" s="45"/>
      <c r="R1720" s="45">
        <f t="shared" si="573"/>
        <v>0</v>
      </c>
      <c r="S1720" s="45">
        <f t="shared" si="594"/>
        <v>0</v>
      </c>
      <c r="T1720" s="45">
        <f t="shared" si="594"/>
        <v>0</v>
      </c>
      <c r="U1720" s="45">
        <f t="shared" si="574"/>
        <v>0</v>
      </c>
      <c r="V1720" s="45">
        <f t="shared" si="575"/>
        <v>0</v>
      </c>
      <c r="W1720" s="45">
        <f t="shared" si="576"/>
        <v>0</v>
      </c>
      <c r="X1720" s="45">
        <f t="shared" si="577"/>
        <v>0</v>
      </c>
      <c r="Y1720" s="45">
        <f t="shared" si="578"/>
        <v>0</v>
      </c>
      <c r="Z1720" s="45">
        <f t="shared" si="579"/>
        <v>0</v>
      </c>
      <c r="AA1720" s="45">
        <f t="shared" si="580"/>
        <v>0</v>
      </c>
      <c r="AB1720" s="45">
        <f t="shared" si="581"/>
        <v>0</v>
      </c>
      <c r="AC1720" s="45">
        <f t="shared" si="582"/>
        <v>0</v>
      </c>
      <c r="AD1720" s="45">
        <f t="shared" si="583"/>
        <v>0</v>
      </c>
      <c r="AE1720" s="45">
        <f t="shared" si="584"/>
        <v>0</v>
      </c>
      <c r="AF1720" s="45">
        <f t="shared" si="585"/>
        <v>0</v>
      </c>
      <c r="AG1720" s="45">
        <f t="shared" si="586"/>
        <v>0</v>
      </c>
      <c r="AH1720" s="45">
        <f t="shared" si="587"/>
        <v>0</v>
      </c>
      <c r="AI1720" s="45">
        <f t="shared" si="588"/>
        <v>0</v>
      </c>
      <c r="AJ1720" s="45">
        <f t="shared" si="589"/>
        <v>0</v>
      </c>
      <c r="AK1720" s="45">
        <f t="shared" si="590"/>
        <v>0</v>
      </c>
      <c r="AL1720" s="45">
        <f t="shared" si="591"/>
        <v>0</v>
      </c>
      <c r="AM1720" s="45">
        <f t="shared" si="592"/>
        <v>0</v>
      </c>
      <c r="AN1720" s="45"/>
      <c r="AO1720" s="45"/>
      <c r="AP1720" s="45"/>
      <c r="AQ1720" s="45"/>
      <c r="AR1720" s="45"/>
      <c r="AS1720" s="45"/>
      <c r="AT1720" s="45"/>
      <c r="AU1720" s="45"/>
      <c r="AV1720" s="45"/>
      <c r="AW1720" s="45"/>
      <c r="AX1720" s="45"/>
      <c r="AY1720" s="45"/>
      <c r="AZ1720" s="45"/>
      <c r="BA1720" s="45"/>
      <c r="BB1720" s="45"/>
      <c r="BC1720" s="45"/>
      <c r="BD1720" s="45"/>
      <c r="BE1720" s="45"/>
      <c r="BF1720" s="45"/>
      <c r="BG1720" s="45"/>
      <c r="BH1720" s="45"/>
      <c r="BI1720" s="45"/>
      <c r="BJ1720" s="45"/>
      <c r="BK1720" s="45"/>
    </row>
    <row r="1721" spans="1:63">
      <c r="A1721" s="43"/>
      <c r="B1721" s="43"/>
      <c r="C1721" s="101"/>
      <c r="D1721" s="101"/>
      <c r="E1721" s="101"/>
      <c r="F1721" s="102"/>
      <c r="G1721" s="103"/>
      <c r="H1721" s="102"/>
      <c r="I1721" s="102"/>
      <c r="J1721" s="102"/>
      <c r="K1721" s="102"/>
      <c r="L1721" s="102" t="e">
        <f>IF(J1721="WAT",IF(I1721="PS","Pumped Storage","Hydro"),VLOOKUP(J1721,Instructions!$E$3:$F$42,2,FALSE))</f>
        <v>#N/A</v>
      </c>
      <c r="M1721" s="104"/>
      <c r="N1721" s="104"/>
      <c r="O1721" s="105"/>
      <c r="P1721" s="45"/>
      <c r="Q1721" s="45"/>
      <c r="R1721" s="45">
        <f t="shared" si="573"/>
        <v>0</v>
      </c>
      <c r="S1721" s="45">
        <f t="shared" si="594"/>
        <v>0</v>
      </c>
      <c r="T1721" s="45">
        <f t="shared" si="594"/>
        <v>0</v>
      </c>
      <c r="U1721" s="45">
        <f t="shared" si="574"/>
        <v>0</v>
      </c>
      <c r="V1721" s="45">
        <f t="shared" si="575"/>
        <v>0</v>
      </c>
      <c r="W1721" s="45">
        <f t="shared" si="576"/>
        <v>0</v>
      </c>
      <c r="X1721" s="45">
        <f t="shared" si="577"/>
        <v>0</v>
      </c>
      <c r="Y1721" s="45">
        <f t="shared" si="578"/>
        <v>0</v>
      </c>
      <c r="Z1721" s="45">
        <f t="shared" si="579"/>
        <v>0</v>
      </c>
      <c r="AA1721" s="45">
        <f t="shared" si="580"/>
        <v>0</v>
      </c>
      <c r="AB1721" s="45">
        <f t="shared" si="581"/>
        <v>0</v>
      </c>
      <c r="AC1721" s="45">
        <f t="shared" si="582"/>
        <v>0</v>
      </c>
      <c r="AD1721" s="45">
        <f t="shared" si="583"/>
        <v>0</v>
      </c>
      <c r="AE1721" s="45">
        <f t="shared" si="584"/>
        <v>0</v>
      </c>
      <c r="AF1721" s="45">
        <f t="shared" si="585"/>
        <v>0</v>
      </c>
      <c r="AG1721" s="45">
        <f t="shared" si="586"/>
        <v>0</v>
      </c>
      <c r="AH1721" s="45">
        <f t="shared" si="587"/>
        <v>0</v>
      </c>
      <c r="AI1721" s="45">
        <f t="shared" si="588"/>
        <v>0</v>
      </c>
      <c r="AJ1721" s="45">
        <f t="shared" si="589"/>
        <v>0</v>
      </c>
      <c r="AK1721" s="45">
        <f t="shared" si="590"/>
        <v>0</v>
      </c>
      <c r="AL1721" s="45">
        <f t="shared" si="591"/>
        <v>0</v>
      </c>
      <c r="AM1721" s="45">
        <f t="shared" si="592"/>
        <v>0</v>
      </c>
      <c r="AN1721" s="45"/>
      <c r="AO1721" s="45"/>
      <c r="AP1721" s="45"/>
      <c r="AQ1721" s="45"/>
      <c r="AR1721" s="45"/>
      <c r="AS1721" s="45"/>
      <c r="AT1721" s="45"/>
      <c r="AU1721" s="45"/>
      <c r="AV1721" s="45"/>
      <c r="AW1721" s="45"/>
      <c r="AX1721" s="45"/>
      <c r="AY1721" s="45"/>
      <c r="AZ1721" s="45"/>
      <c r="BA1721" s="45"/>
      <c r="BB1721" s="45"/>
      <c r="BC1721" s="45"/>
      <c r="BD1721" s="45"/>
      <c r="BE1721" s="45"/>
      <c r="BF1721" s="45"/>
      <c r="BG1721" s="45"/>
      <c r="BH1721" s="45"/>
      <c r="BI1721" s="45"/>
      <c r="BJ1721" s="45"/>
      <c r="BK1721" s="45"/>
    </row>
    <row r="1722" spans="1:63">
      <c r="A1722" s="43"/>
      <c r="B1722" s="43"/>
      <c r="C1722" s="101"/>
      <c r="D1722" s="101"/>
      <c r="E1722" s="101"/>
      <c r="F1722" s="102"/>
      <c r="G1722" s="103"/>
      <c r="H1722" s="102"/>
      <c r="I1722" s="102"/>
      <c r="J1722" s="102"/>
      <c r="K1722" s="102"/>
      <c r="L1722" s="102" t="e">
        <f>IF(J1722="WAT",IF(I1722="PS","Pumped Storage","Hydro"),VLOOKUP(J1722,Instructions!$E$3:$F$42,2,FALSE))</f>
        <v>#N/A</v>
      </c>
      <c r="M1722" s="104"/>
      <c r="N1722" s="104"/>
      <c r="O1722" s="105"/>
      <c r="P1722" s="45"/>
      <c r="Q1722" s="45"/>
      <c r="R1722" s="45">
        <f t="shared" si="573"/>
        <v>0</v>
      </c>
      <c r="S1722" s="45">
        <f t="shared" si="594"/>
        <v>0</v>
      </c>
      <c r="T1722" s="45">
        <f t="shared" si="594"/>
        <v>0</v>
      </c>
      <c r="U1722" s="45">
        <f t="shared" si="574"/>
        <v>0</v>
      </c>
      <c r="V1722" s="45">
        <f t="shared" si="575"/>
        <v>0</v>
      </c>
      <c r="W1722" s="45">
        <f t="shared" si="576"/>
        <v>0</v>
      </c>
      <c r="X1722" s="45">
        <f t="shared" si="577"/>
        <v>0</v>
      </c>
      <c r="Y1722" s="45">
        <f t="shared" si="578"/>
        <v>0</v>
      </c>
      <c r="Z1722" s="45">
        <f t="shared" si="579"/>
        <v>0</v>
      </c>
      <c r="AA1722" s="45">
        <f t="shared" si="580"/>
        <v>0</v>
      </c>
      <c r="AB1722" s="45">
        <f t="shared" si="581"/>
        <v>0</v>
      </c>
      <c r="AC1722" s="45">
        <f t="shared" si="582"/>
        <v>0</v>
      </c>
      <c r="AD1722" s="45">
        <f t="shared" si="583"/>
        <v>0</v>
      </c>
      <c r="AE1722" s="45">
        <f t="shared" si="584"/>
        <v>0</v>
      </c>
      <c r="AF1722" s="45">
        <f t="shared" si="585"/>
        <v>0</v>
      </c>
      <c r="AG1722" s="45">
        <f t="shared" si="586"/>
        <v>0</v>
      </c>
      <c r="AH1722" s="45">
        <f t="shared" si="587"/>
        <v>0</v>
      </c>
      <c r="AI1722" s="45">
        <f t="shared" si="588"/>
        <v>0</v>
      </c>
      <c r="AJ1722" s="45">
        <f t="shared" si="589"/>
        <v>0</v>
      </c>
      <c r="AK1722" s="45">
        <f t="shared" si="590"/>
        <v>0</v>
      </c>
      <c r="AL1722" s="45">
        <f t="shared" si="591"/>
        <v>0</v>
      </c>
      <c r="AM1722" s="45">
        <f t="shared" si="592"/>
        <v>0</v>
      </c>
      <c r="AN1722" s="45"/>
      <c r="AO1722" s="45"/>
      <c r="AP1722" s="45"/>
      <c r="AQ1722" s="45"/>
      <c r="AR1722" s="45"/>
      <c r="AS1722" s="45"/>
      <c r="AT1722" s="45"/>
      <c r="AU1722" s="45"/>
      <c r="AV1722" s="45"/>
      <c r="AW1722" s="45"/>
      <c r="AX1722" s="45"/>
      <c r="AY1722" s="45"/>
      <c r="AZ1722" s="45"/>
      <c r="BA1722" s="45"/>
      <c r="BB1722" s="45"/>
      <c r="BC1722" s="45"/>
      <c r="BD1722" s="45"/>
      <c r="BE1722" s="45"/>
      <c r="BF1722" s="45"/>
      <c r="BG1722" s="45"/>
      <c r="BH1722" s="45"/>
      <c r="BI1722" s="45"/>
      <c r="BJ1722" s="45"/>
      <c r="BK1722" s="45"/>
    </row>
    <row r="1723" spans="1:63">
      <c r="A1723" s="43"/>
      <c r="B1723" s="43"/>
      <c r="C1723" s="101"/>
      <c r="D1723" s="101"/>
      <c r="E1723" s="101"/>
      <c r="F1723" s="102"/>
      <c r="G1723" s="103"/>
      <c r="H1723" s="102"/>
      <c r="I1723" s="102"/>
      <c r="J1723" s="102"/>
      <c r="K1723" s="102"/>
      <c r="L1723" s="102" t="e">
        <f>IF(J1723="WAT",IF(I1723="PS","Pumped Storage","Hydro"),VLOOKUP(J1723,Instructions!$E$3:$F$42,2,FALSE))</f>
        <v>#N/A</v>
      </c>
      <c r="M1723" s="104"/>
      <c r="N1723" s="104"/>
      <c r="O1723" s="105"/>
      <c r="P1723" s="45"/>
      <c r="Q1723" s="45"/>
      <c r="R1723" s="45">
        <f t="shared" si="573"/>
        <v>0</v>
      </c>
      <c r="S1723" s="45">
        <f t="shared" ref="S1723:T1742" si="595">R1723</f>
        <v>0</v>
      </c>
      <c r="T1723" s="45">
        <f t="shared" si="595"/>
        <v>0</v>
      </c>
      <c r="U1723" s="45">
        <f t="shared" si="574"/>
        <v>0</v>
      </c>
      <c r="V1723" s="45">
        <f t="shared" si="575"/>
        <v>0</v>
      </c>
      <c r="W1723" s="45">
        <f t="shared" si="576"/>
        <v>0</v>
      </c>
      <c r="X1723" s="45">
        <f t="shared" si="577"/>
        <v>0</v>
      </c>
      <c r="Y1723" s="45">
        <f t="shared" si="578"/>
        <v>0</v>
      </c>
      <c r="Z1723" s="45">
        <f t="shared" si="579"/>
        <v>0</v>
      </c>
      <c r="AA1723" s="45">
        <f t="shared" si="580"/>
        <v>0</v>
      </c>
      <c r="AB1723" s="45">
        <f t="shared" si="581"/>
        <v>0</v>
      </c>
      <c r="AC1723" s="45">
        <f t="shared" si="582"/>
        <v>0</v>
      </c>
      <c r="AD1723" s="45">
        <f t="shared" si="583"/>
        <v>0</v>
      </c>
      <c r="AE1723" s="45">
        <f t="shared" si="584"/>
        <v>0</v>
      </c>
      <c r="AF1723" s="45">
        <f t="shared" si="585"/>
        <v>0</v>
      </c>
      <c r="AG1723" s="45">
        <f t="shared" si="586"/>
        <v>0</v>
      </c>
      <c r="AH1723" s="45">
        <f t="shared" si="587"/>
        <v>0</v>
      </c>
      <c r="AI1723" s="45">
        <f t="shared" si="588"/>
        <v>0</v>
      </c>
      <c r="AJ1723" s="45">
        <f t="shared" si="589"/>
        <v>0</v>
      </c>
      <c r="AK1723" s="45">
        <f t="shared" si="590"/>
        <v>0</v>
      </c>
      <c r="AL1723" s="45">
        <f t="shared" si="591"/>
        <v>0</v>
      </c>
      <c r="AM1723" s="45">
        <f t="shared" si="592"/>
        <v>0</v>
      </c>
      <c r="AN1723" s="45"/>
      <c r="AO1723" s="45"/>
      <c r="AP1723" s="45"/>
      <c r="AQ1723" s="45"/>
      <c r="AR1723" s="45"/>
      <c r="AS1723" s="45"/>
      <c r="AT1723" s="45"/>
      <c r="AU1723" s="45"/>
      <c r="AV1723" s="45"/>
      <c r="AW1723" s="45"/>
      <c r="AX1723" s="45"/>
      <c r="AY1723" s="45"/>
      <c r="AZ1723" s="45"/>
      <c r="BA1723" s="45"/>
      <c r="BB1723" s="45"/>
      <c r="BC1723" s="45"/>
      <c r="BD1723" s="45"/>
      <c r="BE1723" s="45"/>
      <c r="BF1723" s="45"/>
      <c r="BG1723" s="45"/>
      <c r="BH1723" s="45"/>
      <c r="BI1723" s="45"/>
      <c r="BJ1723" s="45"/>
      <c r="BK1723" s="45"/>
    </row>
    <row r="1724" spans="1:63">
      <c r="A1724" s="43"/>
      <c r="B1724" s="43"/>
      <c r="C1724" s="101"/>
      <c r="D1724" s="101"/>
      <c r="E1724" s="101"/>
      <c r="F1724" s="102"/>
      <c r="G1724" s="103"/>
      <c r="H1724" s="102"/>
      <c r="I1724" s="102"/>
      <c r="J1724" s="102"/>
      <c r="K1724" s="102"/>
      <c r="L1724" s="102" t="e">
        <f>IF(J1724="WAT",IF(I1724="PS","Pumped Storage","Hydro"),VLOOKUP(J1724,Instructions!$E$3:$F$42,2,FALSE))</f>
        <v>#N/A</v>
      </c>
      <c r="M1724" s="104"/>
      <c r="N1724" s="104"/>
      <c r="O1724" s="105"/>
      <c r="P1724" s="45"/>
      <c r="Q1724" s="45"/>
      <c r="R1724" s="45">
        <f t="shared" si="573"/>
        <v>0</v>
      </c>
      <c r="S1724" s="45">
        <f t="shared" si="595"/>
        <v>0</v>
      </c>
      <c r="T1724" s="45">
        <f t="shared" si="595"/>
        <v>0</v>
      </c>
      <c r="U1724" s="45">
        <f t="shared" si="574"/>
        <v>0</v>
      </c>
      <c r="V1724" s="45">
        <f t="shared" si="575"/>
        <v>0</v>
      </c>
      <c r="W1724" s="45">
        <f t="shared" si="576"/>
        <v>0</v>
      </c>
      <c r="X1724" s="45">
        <f t="shared" si="577"/>
        <v>0</v>
      </c>
      <c r="Y1724" s="45">
        <f t="shared" si="578"/>
        <v>0</v>
      </c>
      <c r="Z1724" s="45">
        <f t="shared" si="579"/>
        <v>0</v>
      </c>
      <c r="AA1724" s="45">
        <f t="shared" si="580"/>
        <v>0</v>
      </c>
      <c r="AB1724" s="45">
        <f t="shared" si="581"/>
        <v>0</v>
      </c>
      <c r="AC1724" s="45">
        <f t="shared" si="582"/>
        <v>0</v>
      </c>
      <c r="AD1724" s="45">
        <f t="shared" si="583"/>
        <v>0</v>
      </c>
      <c r="AE1724" s="45">
        <f t="shared" si="584"/>
        <v>0</v>
      </c>
      <c r="AF1724" s="45">
        <f t="shared" si="585"/>
        <v>0</v>
      </c>
      <c r="AG1724" s="45">
        <f t="shared" si="586"/>
        <v>0</v>
      </c>
      <c r="AH1724" s="45">
        <f t="shared" si="587"/>
        <v>0</v>
      </c>
      <c r="AI1724" s="45">
        <f t="shared" si="588"/>
        <v>0</v>
      </c>
      <c r="AJ1724" s="45">
        <f t="shared" si="589"/>
        <v>0</v>
      </c>
      <c r="AK1724" s="45">
        <f t="shared" si="590"/>
        <v>0</v>
      </c>
      <c r="AL1724" s="45">
        <f t="shared" si="591"/>
        <v>0</v>
      </c>
      <c r="AM1724" s="45">
        <f t="shared" si="592"/>
        <v>0</v>
      </c>
      <c r="AN1724" s="45"/>
      <c r="AO1724" s="45"/>
      <c r="AP1724" s="45"/>
      <c r="AQ1724" s="45"/>
      <c r="AR1724" s="45"/>
      <c r="AS1724" s="45"/>
      <c r="AT1724" s="45"/>
      <c r="AU1724" s="45"/>
      <c r="AV1724" s="45"/>
      <c r="AW1724" s="45"/>
      <c r="AX1724" s="45"/>
      <c r="AY1724" s="45"/>
      <c r="AZ1724" s="45"/>
      <c r="BA1724" s="45"/>
      <c r="BB1724" s="45"/>
      <c r="BC1724" s="45"/>
      <c r="BD1724" s="45"/>
      <c r="BE1724" s="45"/>
      <c r="BF1724" s="45"/>
      <c r="BG1724" s="45"/>
      <c r="BH1724" s="45"/>
      <c r="BI1724" s="45"/>
      <c r="BJ1724" s="45"/>
      <c r="BK1724" s="45"/>
    </row>
    <row r="1725" spans="1:63">
      <c r="A1725" s="43"/>
      <c r="B1725" s="43"/>
      <c r="C1725" s="101"/>
      <c r="D1725" s="101"/>
      <c r="E1725" s="101"/>
      <c r="F1725" s="102"/>
      <c r="G1725" s="103"/>
      <c r="H1725" s="102"/>
      <c r="I1725" s="102"/>
      <c r="J1725" s="102"/>
      <c r="K1725" s="102"/>
      <c r="L1725" s="102" t="e">
        <f>IF(J1725="WAT",IF(I1725="PS","Pumped Storage","Hydro"),VLOOKUP(J1725,Instructions!$E$3:$F$42,2,FALSE))</f>
        <v>#N/A</v>
      </c>
      <c r="M1725" s="104"/>
      <c r="N1725" s="104"/>
      <c r="O1725" s="105"/>
      <c r="P1725" s="45"/>
      <c r="Q1725" s="45"/>
      <c r="R1725" s="45">
        <f t="shared" si="573"/>
        <v>0</v>
      </c>
      <c r="S1725" s="45">
        <f t="shared" si="595"/>
        <v>0</v>
      </c>
      <c r="T1725" s="45">
        <f t="shared" si="595"/>
        <v>0</v>
      </c>
      <c r="U1725" s="45">
        <f t="shared" si="574"/>
        <v>0</v>
      </c>
      <c r="V1725" s="45">
        <f t="shared" si="575"/>
        <v>0</v>
      </c>
      <c r="W1725" s="45">
        <f t="shared" si="576"/>
        <v>0</v>
      </c>
      <c r="X1725" s="45">
        <f t="shared" si="577"/>
        <v>0</v>
      </c>
      <c r="Y1725" s="45">
        <f t="shared" si="578"/>
        <v>0</v>
      </c>
      <c r="Z1725" s="45">
        <f t="shared" si="579"/>
        <v>0</v>
      </c>
      <c r="AA1725" s="45">
        <f t="shared" si="580"/>
        <v>0</v>
      </c>
      <c r="AB1725" s="45">
        <f t="shared" si="581"/>
        <v>0</v>
      </c>
      <c r="AC1725" s="45">
        <f t="shared" si="582"/>
        <v>0</v>
      </c>
      <c r="AD1725" s="45">
        <f t="shared" si="583"/>
        <v>0</v>
      </c>
      <c r="AE1725" s="45">
        <f t="shared" si="584"/>
        <v>0</v>
      </c>
      <c r="AF1725" s="45">
        <f t="shared" si="585"/>
        <v>0</v>
      </c>
      <c r="AG1725" s="45">
        <f t="shared" si="586"/>
        <v>0</v>
      </c>
      <c r="AH1725" s="45">
        <f t="shared" si="587"/>
        <v>0</v>
      </c>
      <c r="AI1725" s="45">
        <f t="shared" si="588"/>
        <v>0</v>
      </c>
      <c r="AJ1725" s="45">
        <f t="shared" si="589"/>
        <v>0</v>
      </c>
      <c r="AK1725" s="45">
        <f t="shared" si="590"/>
        <v>0</v>
      </c>
      <c r="AL1725" s="45">
        <f t="shared" si="591"/>
        <v>0</v>
      </c>
      <c r="AM1725" s="45">
        <f t="shared" si="592"/>
        <v>0</v>
      </c>
      <c r="AN1725" s="45"/>
      <c r="AO1725" s="45"/>
      <c r="AP1725" s="45"/>
      <c r="AQ1725" s="45"/>
      <c r="AR1725" s="45"/>
      <c r="AS1725" s="45"/>
      <c r="AT1725" s="45"/>
      <c r="AU1725" s="45"/>
      <c r="AV1725" s="45"/>
      <c r="AW1725" s="45"/>
      <c r="AX1725" s="45"/>
      <c r="AY1725" s="45"/>
      <c r="AZ1725" s="45"/>
      <c r="BA1725" s="45"/>
      <c r="BB1725" s="45"/>
      <c r="BC1725" s="45"/>
      <c r="BD1725" s="45"/>
      <c r="BE1725" s="45"/>
      <c r="BF1725" s="45"/>
      <c r="BG1725" s="45"/>
      <c r="BH1725" s="45"/>
      <c r="BI1725" s="45"/>
      <c r="BJ1725" s="45"/>
      <c r="BK1725" s="45"/>
    </row>
    <row r="1726" spans="1:63">
      <c r="A1726" s="43"/>
      <c r="B1726" s="43"/>
      <c r="C1726" s="101"/>
      <c r="D1726" s="101"/>
      <c r="E1726" s="101"/>
      <c r="F1726" s="102"/>
      <c r="G1726" s="103"/>
      <c r="H1726" s="102"/>
      <c r="I1726" s="102"/>
      <c r="J1726" s="102"/>
      <c r="K1726" s="102"/>
      <c r="L1726" s="102" t="e">
        <f>IF(J1726="WAT",IF(I1726="PS","Pumped Storage","Hydro"),VLOOKUP(J1726,Instructions!$E$3:$F$42,2,FALSE))</f>
        <v>#N/A</v>
      </c>
      <c r="M1726" s="104"/>
      <c r="N1726" s="104"/>
      <c r="O1726" s="105"/>
      <c r="P1726" s="45"/>
      <c r="Q1726" s="45"/>
      <c r="R1726" s="45">
        <f t="shared" si="573"/>
        <v>0</v>
      </c>
      <c r="S1726" s="45">
        <f t="shared" si="595"/>
        <v>0</v>
      </c>
      <c r="T1726" s="45">
        <f t="shared" si="595"/>
        <v>0</v>
      </c>
      <c r="U1726" s="45">
        <f t="shared" si="574"/>
        <v>0</v>
      </c>
      <c r="V1726" s="45">
        <f t="shared" si="575"/>
        <v>0</v>
      </c>
      <c r="W1726" s="45">
        <f t="shared" si="576"/>
        <v>0</v>
      </c>
      <c r="X1726" s="45">
        <f t="shared" si="577"/>
        <v>0</v>
      </c>
      <c r="Y1726" s="45">
        <f t="shared" si="578"/>
        <v>0</v>
      </c>
      <c r="Z1726" s="45">
        <f t="shared" si="579"/>
        <v>0</v>
      </c>
      <c r="AA1726" s="45">
        <f t="shared" si="580"/>
        <v>0</v>
      </c>
      <c r="AB1726" s="45">
        <f t="shared" si="581"/>
        <v>0</v>
      </c>
      <c r="AC1726" s="45">
        <f t="shared" si="582"/>
        <v>0</v>
      </c>
      <c r="AD1726" s="45">
        <f t="shared" si="583"/>
        <v>0</v>
      </c>
      <c r="AE1726" s="45">
        <f t="shared" si="584"/>
        <v>0</v>
      </c>
      <c r="AF1726" s="45">
        <f t="shared" si="585"/>
        <v>0</v>
      </c>
      <c r="AG1726" s="45">
        <f t="shared" si="586"/>
        <v>0</v>
      </c>
      <c r="AH1726" s="45">
        <f t="shared" si="587"/>
        <v>0</v>
      </c>
      <c r="AI1726" s="45">
        <f t="shared" si="588"/>
        <v>0</v>
      </c>
      <c r="AJ1726" s="45">
        <f t="shared" si="589"/>
        <v>0</v>
      </c>
      <c r="AK1726" s="45">
        <f t="shared" si="590"/>
        <v>0</v>
      </c>
      <c r="AL1726" s="45">
        <f t="shared" si="591"/>
        <v>0</v>
      </c>
      <c r="AM1726" s="45">
        <f t="shared" si="592"/>
        <v>0</v>
      </c>
      <c r="AN1726" s="45"/>
      <c r="AO1726" s="45"/>
      <c r="AP1726" s="45"/>
      <c r="AQ1726" s="45"/>
      <c r="AR1726" s="45"/>
      <c r="AS1726" s="45"/>
      <c r="AT1726" s="45"/>
      <c r="AU1726" s="45"/>
      <c r="AV1726" s="45"/>
      <c r="AW1726" s="45"/>
      <c r="AX1726" s="45"/>
      <c r="AY1726" s="45"/>
      <c r="AZ1726" s="45"/>
      <c r="BA1726" s="45"/>
      <c r="BB1726" s="45"/>
      <c r="BC1726" s="45"/>
      <c r="BD1726" s="45"/>
      <c r="BE1726" s="45"/>
      <c r="BF1726" s="45"/>
      <c r="BG1726" s="45"/>
      <c r="BH1726" s="45"/>
      <c r="BI1726" s="45"/>
      <c r="BJ1726" s="45"/>
      <c r="BK1726" s="45"/>
    </row>
    <row r="1727" spans="1:63">
      <c r="A1727" s="43"/>
      <c r="B1727" s="43"/>
      <c r="C1727" s="101"/>
      <c r="D1727" s="101"/>
      <c r="E1727" s="101"/>
      <c r="F1727" s="102"/>
      <c r="G1727" s="103"/>
      <c r="H1727" s="102"/>
      <c r="I1727" s="102"/>
      <c r="J1727" s="102"/>
      <c r="K1727" s="102"/>
      <c r="L1727" s="102" t="e">
        <f>IF(J1727="WAT",IF(I1727="PS","Pumped Storage","Hydro"),VLOOKUP(J1727,Instructions!$E$3:$F$42,2,FALSE))</f>
        <v>#N/A</v>
      </c>
      <c r="M1727" s="104"/>
      <c r="N1727" s="104"/>
      <c r="O1727" s="105"/>
      <c r="P1727" s="45"/>
      <c r="Q1727" s="45"/>
      <c r="R1727" s="45">
        <f t="shared" si="573"/>
        <v>0</v>
      </c>
      <c r="S1727" s="45">
        <f t="shared" si="595"/>
        <v>0</v>
      </c>
      <c r="T1727" s="45">
        <f t="shared" si="595"/>
        <v>0</v>
      </c>
      <c r="U1727" s="45">
        <f t="shared" si="574"/>
        <v>0</v>
      </c>
      <c r="V1727" s="45">
        <f t="shared" si="575"/>
        <v>0</v>
      </c>
      <c r="W1727" s="45">
        <f t="shared" si="576"/>
        <v>0</v>
      </c>
      <c r="X1727" s="45">
        <f t="shared" si="577"/>
        <v>0</v>
      </c>
      <c r="Y1727" s="45">
        <f t="shared" si="578"/>
        <v>0</v>
      </c>
      <c r="Z1727" s="45">
        <f t="shared" si="579"/>
        <v>0</v>
      </c>
      <c r="AA1727" s="45">
        <f t="shared" si="580"/>
        <v>0</v>
      </c>
      <c r="AB1727" s="45">
        <f t="shared" si="581"/>
        <v>0</v>
      </c>
      <c r="AC1727" s="45">
        <f t="shared" si="582"/>
        <v>0</v>
      </c>
      <c r="AD1727" s="45">
        <f t="shared" si="583"/>
        <v>0</v>
      </c>
      <c r="AE1727" s="45">
        <f t="shared" si="584"/>
        <v>0</v>
      </c>
      <c r="AF1727" s="45">
        <f t="shared" si="585"/>
        <v>0</v>
      </c>
      <c r="AG1727" s="45">
        <f t="shared" si="586"/>
        <v>0</v>
      </c>
      <c r="AH1727" s="45">
        <f t="shared" si="587"/>
        <v>0</v>
      </c>
      <c r="AI1727" s="45">
        <f t="shared" si="588"/>
        <v>0</v>
      </c>
      <c r="AJ1727" s="45">
        <f t="shared" si="589"/>
        <v>0</v>
      </c>
      <c r="AK1727" s="45">
        <f t="shared" si="590"/>
        <v>0</v>
      </c>
      <c r="AL1727" s="45">
        <f t="shared" si="591"/>
        <v>0</v>
      </c>
      <c r="AM1727" s="45">
        <f t="shared" si="592"/>
        <v>0</v>
      </c>
      <c r="AN1727" s="45"/>
      <c r="AO1727" s="45"/>
      <c r="AP1727" s="45"/>
      <c r="AQ1727" s="45"/>
      <c r="AR1727" s="45"/>
      <c r="AS1727" s="45"/>
      <c r="AT1727" s="45"/>
      <c r="AU1727" s="45"/>
      <c r="AV1727" s="45"/>
      <c r="AW1727" s="45"/>
      <c r="AX1727" s="45"/>
      <c r="AY1727" s="45"/>
      <c r="AZ1727" s="45"/>
      <c r="BA1727" s="45"/>
      <c r="BB1727" s="45"/>
      <c r="BC1727" s="45"/>
      <c r="BD1727" s="45"/>
      <c r="BE1727" s="45"/>
      <c r="BF1727" s="45"/>
      <c r="BG1727" s="45"/>
      <c r="BH1727" s="45"/>
      <c r="BI1727" s="45"/>
      <c r="BJ1727" s="45"/>
      <c r="BK1727" s="45"/>
    </row>
    <row r="1728" spans="1:63">
      <c r="A1728" s="43"/>
      <c r="B1728" s="43"/>
      <c r="C1728" s="101"/>
      <c r="D1728" s="101"/>
      <c r="E1728" s="101"/>
      <c r="F1728" s="102"/>
      <c r="G1728" s="103"/>
      <c r="H1728" s="102"/>
      <c r="I1728" s="102"/>
      <c r="J1728" s="102"/>
      <c r="K1728" s="102"/>
      <c r="L1728" s="102" t="e">
        <f>IF(J1728="WAT",IF(I1728="PS","Pumped Storage","Hydro"),VLOOKUP(J1728,Instructions!$E$3:$F$42,2,FALSE))</f>
        <v>#N/A</v>
      </c>
      <c r="M1728" s="104"/>
      <c r="N1728" s="104"/>
      <c r="O1728" s="105"/>
      <c r="P1728" s="45"/>
      <c r="Q1728" s="45"/>
      <c r="R1728" s="45">
        <f t="shared" si="573"/>
        <v>0</v>
      </c>
      <c r="S1728" s="45">
        <f t="shared" si="595"/>
        <v>0</v>
      </c>
      <c r="T1728" s="45">
        <f t="shared" si="595"/>
        <v>0</v>
      </c>
      <c r="U1728" s="45">
        <f t="shared" si="574"/>
        <v>0</v>
      </c>
      <c r="V1728" s="45">
        <f t="shared" si="575"/>
        <v>0</v>
      </c>
      <c r="W1728" s="45">
        <f t="shared" si="576"/>
        <v>0</v>
      </c>
      <c r="X1728" s="45">
        <f t="shared" si="577"/>
        <v>0</v>
      </c>
      <c r="Y1728" s="45">
        <f t="shared" si="578"/>
        <v>0</v>
      </c>
      <c r="Z1728" s="45">
        <f t="shared" si="579"/>
        <v>0</v>
      </c>
      <c r="AA1728" s="45">
        <f t="shared" si="580"/>
        <v>0</v>
      </c>
      <c r="AB1728" s="45">
        <f t="shared" si="581"/>
        <v>0</v>
      </c>
      <c r="AC1728" s="45">
        <f t="shared" si="582"/>
        <v>0</v>
      </c>
      <c r="AD1728" s="45">
        <f t="shared" si="583"/>
        <v>0</v>
      </c>
      <c r="AE1728" s="45">
        <f t="shared" si="584"/>
        <v>0</v>
      </c>
      <c r="AF1728" s="45">
        <f t="shared" si="585"/>
        <v>0</v>
      </c>
      <c r="AG1728" s="45">
        <f t="shared" si="586"/>
        <v>0</v>
      </c>
      <c r="AH1728" s="45">
        <f t="shared" si="587"/>
        <v>0</v>
      </c>
      <c r="AI1728" s="45">
        <f t="shared" si="588"/>
        <v>0</v>
      </c>
      <c r="AJ1728" s="45">
        <f t="shared" si="589"/>
        <v>0</v>
      </c>
      <c r="AK1728" s="45">
        <f t="shared" si="590"/>
        <v>0</v>
      </c>
      <c r="AL1728" s="45">
        <f t="shared" si="591"/>
        <v>0</v>
      </c>
      <c r="AM1728" s="45">
        <f t="shared" si="592"/>
        <v>0</v>
      </c>
      <c r="AN1728" s="45"/>
      <c r="AO1728" s="45"/>
      <c r="AP1728" s="45"/>
      <c r="AQ1728" s="45"/>
      <c r="AR1728" s="45"/>
      <c r="AS1728" s="45"/>
      <c r="AT1728" s="45"/>
      <c r="AU1728" s="45"/>
      <c r="AV1728" s="45"/>
      <c r="AW1728" s="45"/>
      <c r="AX1728" s="45"/>
      <c r="AY1728" s="45"/>
      <c r="AZ1728" s="45"/>
      <c r="BA1728" s="45"/>
      <c r="BB1728" s="45"/>
      <c r="BC1728" s="45"/>
      <c r="BD1728" s="45"/>
      <c r="BE1728" s="45"/>
      <c r="BF1728" s="45"/>
      <c r="BG1728" s="45"/>
      <c r="BH1728" s="45"/>
      <c r="BI1728" s="45"/>
      <c r="BJ1728" s="45"/>
      <c r="BK1728" s="45"/>
    </row>
    <row r="1729" spans="1:63">
      <c r="A1729" s="43"/>
      <c r="B1729" s="43"/>
      <c r="C1729" s="101"/>
      <c r="D1729" s="101"/>
      <c r="E1729" s="101"/>
      <c r="F1729" s="102"/>
      <c r="G1729" s="103"/>
      <c r="H1729" s="102"/>
      <c r="I1729" s="102"/>
      <c r="J1729" s="102"/>
      <c r="K1729" s="102"/>
      <c r="L1729" s="102" t="e">
        <f>IF(J1729="WAT",IF(I1729="PS","Pumped Storage","Hydro"),VLOOKUP(J1729,Instructions!$E$3:$F$42,2,FALSE))</f>
        <v>#N/A</v>
      </c>
      <c r="M1729" s="104"/>
      <c r="N1729" s="104"/>
      <c r="O1729" s="105"/>
      <c r="P1729" s="45"/>
      <c r="Q1729" s="45"/>
      <c r="R1729" s="45">
        <f t="shared" si="573"/>
        <v>0</v>
      </c>
      <c r="S1729" s="45">
        <f t="shared" si="595"/>
        <v>0</v>
      </c>
      <c r="T1729" s="45">
        <f t="shared" si="595"/>
        <v>0</v>
      </c>
      <c r="U1729" s="45">
        <f t="shared" si="574"/>
        <v>0</v>
      </c>
      <c r="V1729" s="45">
        <f t="shared" si="575"/>
        <v>0</v>
      </c>
      <c r="W1729" s="45">
        <f t="shared" si="576"/>
        <v>0</v>
      </c>
      <c r="X1729" s="45">
        <f t="shared" si="577"/>
        <v>0</v>
      </c>
      <c r="Y1729" s="45">
        <f t="shared" si="578"/>
        <v>0</v>
      </c>
      <c r="Z1729" s="45">
        <f t="shared" si="579"/>
        <v>0</v>
      </c>
      <c r="AA1729" s="45">
        <f t="shared" si="580"/>
        <v>0</v>
      </c>
      <c r="AB1729" s="45">
        <f t="shared" si="581"/>
        <v>0</v>
      </c>
      <c r="AC1729" s="45">
        <f t="shared" si="582"/>
        <v>0</v>
      </c>
      <c r="AD1729" s="45">
        <f t="shared" si="583"/>
        <v>0</v>
      </c>
      <c r="AE1729" s="45">
        <f t="shared" si="584"/>
        <v>0</v>
      </c>
      <c r="AF1729" s="45">
        <f t="shared" si="585"/>
        <v>0</v>
      </c>
      <c r="AG1729" s="45">
        <f t="shared" si="586"/>
        <v>0</v>
      </c>
      <c r="AH1729" s="45">
        <f t="shared" si="587"/>
        <v>0</v>
      </c>
      <c r="AI1729" s="45">
        <f t="shared" si="588"/>
        <v>0</v>
      </c>
      <c r="AJ1729" s="45">
        <f t="shared" si="589"/>
        <v>0</v>
      </c>
      <c r="AK1729" s="45">
        <f t="shared" si="590"/>
        <v>0</v>
      </c>
      <c r="AL1729" s="45">
        <f t="shared" si="591"/>
        <v>0</v>
      </c>
      <c r="AM1729" s="45">
        <f t="shared" si="592"/>
        <v>0</v>
      </c>
      <c r="AN1729" s="45"/>
      <c r="AO1729" s="45"/>
      <c r="AP1729" s="45"/>
      <c r="AQ1729" s="45"/>
      <c r="AR1729" s="45"/>
      <c r="AS1729" s="45"/>
      <c r="AT1729" s="45"/>
      <c r="AU1729" s="45"/>
      <c r="AV1729" s="45"/>
      <c r="AW1729" s="45"/>
      <c r="AX1729" s="45"/>
      <c r="AY1729" s="45"/>
      <c r="AZ1729" s="45"/>
      <c r="BA1729" s="45"/>
      <c r="BB1729" s="45"/>
      <c r="BC1729" s="45"/>
      <c r="BD1729" s="45"/>
      <c r="BE1729" s="45"/>
      <c r="BF1729" s="45"/>
      <c r="BG1729" s="45"/>
      <c r="BH1729" s="45"/>
      <c r="BI1729" s="45"/>
      <c r="BJ1729" s="45"/>
      <c r="BK1729" s="45"/>
    </row>
    <row r="1730" spans="1:63">
      <c r="A1730" s="43"/>
      <c r="B1730" s="43"/>
      <c r="C1730" s="101"/>
      <c r="D1730" s="101"/>
      <c r="E1730" s="101"/>
      <c r="F1730" s="102"/>
      <c r="G1730" s="103"/>
      <c r="H1730" s="102"/>
      <c r="I1730" s="102"/>
      <c r="J1730" s="102"/>
      <c r="K1730" s="102"/>
      <c r="L1730" s="102" t="e">
        <f>IF(J1730="WAT",IF(I1730="PS","Pumped Storage","Hydro"),VLOOKUP(J1730,Instructions!$E$3:$F$42,2,FALSE))</f>
        <v>#N/A</v>
      </c>
      <c r="M1730" s="104"/>
      <c r="N1730" s="104"/>
      <c r="O1730" s="105"/>
      <c r="P1730" s="45"/>
      <c r="Q1730" s="45"/>
      <c r="R1730" s="45">
        <f t="shared" si="573"/>
        <v>0</v>
      </c>
      <c r="S1730" s="45">
        <f t="shared" si="595"/>
        <v>0</v>
      </c>
      <c r="T1730" s="45">
        <f t="shared" si="595"/>
        <v>0</v>
      </c>
      <c r="U1730" s="45">
        <f t="shared" si="574"/>
        <v>0</v>
      </c>
      <c r="V1730" s="45">
        <f t="shared" si="575"/>
        <v>0</v>
      </c>
      <c r="W1730" s="45">
        <f t="shared" si="576"/>
        <v>0</v>
      </c>
      <c r="X1730" s="45">
        <f t="shared" si="577"/>
        <v>0</v>
      </c>
      <c r="Y1730" s="45">
        <f t="shared" si="578"/>
        <v>0</v>
      </c>
      <c r="Z1730" s="45">
        <f t="shared" si="579"/>
        <v>0</v>
      </c>
      <c r="AA1730" s="45">
        <f t="shared" si="580"/>
        <v>0</v>
      </c>
      <c r="AB1730" s="45">
        <f t="shared" si="581"/>
        <v>0</v>
      </c>
      <c r="AC1730" s="45">
        <f t="shared" si="582"/>
        <v>0</v>
      </c>
      <c r="AD1730" s="45">
        <f t="shared" si="583"/>
        <v>0</v>
      </c>
      <c r="AE1730" s="45">
        <f t="shared" si="584"/>
        <v>0</v>
      </c>
      <c r="AF1730" s="45">
        <f t="shared" si="585"/>
        <v>0</v>
      </c>
      <c r="AG1730" s="45">
        <f t="shared" si="586"/>
        <v>0</v>
      </c>
      <c r="AH1730" s="45">
        <f t="shared" si="587"/>
        <v>0</v>
      </c>
      <c r="AI1730" s="45">
        <f t="shared" si="588"/>
        <v>0</v>
      </c>
      <c r="AJ1730" s="45">
        <f t="shared" si="589"/>
        <v>0</v>
      </c>
      <c r="AK1730" s="45">
        <f t="shared" si="590"/>
        <v>0</v>
      </c>
      <c r="AL1730" s="45">
        <f t="shared" si="591"/>
        <v>0</v>
      </c>
      <c r="AM1730" s="45">
        <f t="shared" si="592"/>
        <v>0</v>
      </c>
      <c r="AN1730" s="45"/>
      <c r="AO1730" s="45"/>
      <c r="AP1730" s="45"/>
      <c r="AQ1730" s="45"/>
      <c r="AR1730" s="45"/>
      <c r="AS1730" s="45"/>
      <c r="AT1730" s="45"/>
      <c r="AU1730" s="45"/>
      <c r="AV1730" s="45"/>
      <c r="AW1730" s="45"/>
      <c r="AX1730" s="45"/>
      <c r="AY1730" s="45"/>
      <c r="AZ1730" s="45"/>
      <c r="BA1730" s="45"/>
      <c r="BB1730" s="45"/>
      <c r="BC1730" s="45"/>
      <c r="BD1730" s="45"/>
      <c r="BE1730" s="45"/>
      <c r="BF1730" s="45"/>
      <c r="BG1730" s="45"/>
      <c r="BH1730" s="45"/>
      <c r="BI1730" s="45"/>
      <c r="BJ1730" s="45"/>
      <c r="BK1730" s="45"/>
    </row>
    <row r="1731" spans="1:63">
      <c r="A1731" s="43"/>
      <c r="B1731" s="43"/>
      <c r="C1731" s="101"/>
      <c r="D1731" s="101"/>
      <c r="E1731" s="101"/>
      <c r="F1731" s="102"/>
      <c r="G1731" s="103"/>
      <c r="H1731" s="102"/>
      <c r="I1731" s="102"/>
      <c r="J1731" s="102"/>
      <c r="K1731" s="102"/>
      <c r="L1731" s="102" t="e">
        <f>IF(J1731="WAT",IF(I1731="PS","Pumped Storage","Hydro"),VLOOKUP(J1731,Instructions!$E$3:$F$42,2,FALSE))</f>
        <v>#N/A</v>
      </c>
      <c r="M1731" s="104"/>
      <c r="N1731" s="104"/>
      <c r="O1731" s="105"/>
      <c r="P1731" s="45"/>
      <c r="Q1731" s="45"/>
      <c r="R1731" s="45">
        <f t="shared" si="573"/>
        <v>0</v>
      </c>
      <c r="S1731" s="45">
        <f t="shared" si="595"/>
        <v>0</v>
      </c>
      <c r="T1731" s="45">
        <f t="shared" si="595"/>
        <v>0</v>
      </c>
      <c r="U1731" s="45">
        <f t="shared" si="574"/>
        <v>0</v>
      </c>
      <c r="V1731" s="45">
        <f t="shared" si="575"/>
        <v>0</v>
      </c>
      <c r="W1731" s="45">
        <f t="shared" si="576"/>
        <v>0</v>
      </c>
      <c r="X1731" s="45">
        <f t="shared" si="577"/>
        <v>0</v>
      </c>
      <c r="Y1731" s="45">
        <f t="shared" si="578"/>
        <v>0</v>
      </c>
      <c r="Z1731" s="45">
        <f t="shared" si="579"/>
        <v>0</v>
      </c>
      <c r="AA1731" s="45">
        <f t="shared" si="580"/>
        <v>0</v>
      </c>
      <c r="AB1731" s="45">
        <f t="shared" si="581"/>
        <v>0</v>
      </c>
      <c r="AC1731" s="45">
        <f t="shared" si="582"/>
        <v>0</v>
      </c>
      <c r="AD1731" s="45">
        <f t="shared" si="583"/>
        <v>0</v>
      </c>
      <c r="AE1731" s="45">
        <f t="shared" si="584"/>
        <v>0</v>
      </c>
      <c r="AF1731" s="45">
        <f t="shared" si="585"/>
        <v>0</v>
      </c>
      <c r="AG1731" s="45">
        <f t="shared" si="586"/>
        <v>0</v>
      </c>
      <c r="AH1731" s="45">
        <f t="shared" si="587"/>
        <v>0</v>
      </c>
      <c r="AI1731" s="45">
        <f t="shared" si="588"/>
        <v>0</v>
      </c>
      <c r="AJ1731" s="45">
        <f t="shared" si="589"/>
        <v>0</v>
      </c>
      <c r="AK1731" s="45">
        <f t="shared" si="590"/>
        <v>0</v>
      </c>
      <c r="AL1731" s="45">
        <f t="shared" si="591"/>
        <v>0</v>
      </c>
      <c r="AM1731" s="45">
        <f t="shared" si="592"/>
        <v>0</v>
      </c>
      <c r="AN1731" s="45"/>
      <c r="AO1731" s="45"/>
      <c r="AP1731" s="45"/>
      <c r="AQ1731" s="45"/>
      <c r="AR1731" s="45"/>
      <c r="AS1731" s="45"/>
      <c r="AT1731" s="45"/>
      <c r="AU1731" s="45"/>
      <c r="AV1731" s="45"/>
      <c r="AW1731" s="45"/>
      <c r="AX1731" s="45"/>
      <c r="AY1731" s="45"/>
      <c r="AZ1731" s="45"/>
      <c r="BA1731" s="45"/>
      <c r="BB1731" s="45"/>
      <c r="BC1731" s="45"/>
      <c r="BD1731" s="45"/>
      <c r="BE1731" s="45"/>
      <c r="BF1731" s="45"/>
      <c r="BG1731" s="45"/>
      <c r="BH1731" s="45"/>
      <c r="BI1731" s="45"/>
      <c r="BJ1731" s="45"/>
      <c r="BK1731" s="45"/>
    </row>
    <row r="1732" spans="1:63">
      <c r="A1732" s="43"/>
      <c r="B1732" s="43"/>
      <c r="C1732" s="101"/>
      <c r="D1732" s="101"/>
      <c r="E1732" s="101"/>
      <c r="F1732" s="102"/>
      <c r="G1732" s="103"/>
      <c r="H1732" s="102"/>
      <c r="I1732" s="102"/>
      <c r="J1732" s="102"/>
      <c r="K1732" s="102"/>
      <c r="L1732" s="102" t="e">
        <f>IF(J1732="WAT",IF(I1732="PS","Pumped Storage","Hydro"),VLOOKUP(J1732,Instructions!$E$3:$F$42,2,FALSE))</f>
        <v>#N/A</v>
      </c>
      <c r="M1732" s="104"/>
      <c r="N1732" s="104"/>
      <c r="O1732" s="105"/>
      <c r="P1732" s="45"/>
      <c r="Q1732" s="45"/>
      <c r="R1732" s="45">
        <f t="shared" ref="R1732:R1795" si="596">P1732</f>
        <v>0</v>
      </c>
      <c r="S1732" s="45">
        <f t="shared" si="595"/>
        <v>0</v>
      </c>
      <c r="T1732" s="45">
        <f t="shared" si="595"/>
        <v>0</v>
      </c>
      <c r="U1732" s="45">
        <f t="shared" ref="U1732:U1795" si="597">T1732</f>
        <v>0</v>
      </c>
      <c r="V1732" s="45">
        <f t="shared" ref="V1732:V1795" si="598">U1732</f>
        <v>0</v>
      </c>
      <c r="W1732" s="45">
        <f t="shared" ref="W1732:W1795" si="599">V1732</f>
        <v>0</v>
      </c>
      <c r="X1732" s="45">
        <f t="shared" ref="X1732:X1795" si="600">W1732</f>
        <v>0</v>
      </c>
      <c r="Y1732" s="45">
        <f t="shared" ref="Y1732:Y1795" si="601">X1732</f>
        <v>0</v>
      </c>
      <c r="Z1732" s="45">
        <f t="shared" ref="Z1732:Z1795" si="602">Y1732</f>
        <v>0</v>
      </c>
      <c r="AA1732" s="45">
        <f t="shared" ref="AA1732:AA1795" si="603">Z1732</f>
        <v>0</v>
      </c>
      <c r="AB1732" s="45">
        <f t="shared" ref="AB1732:AB1795" si="604">AA1732</f>
        <v>0</v>
      </c>
      <c r="AC1732" s="45">
        <f t="shared" ref="AC1732:AC1795" si="605">Q1732</f>
        <v>0</v>
      </c>
      <c r="AD1732" s="45">
        <f t="shared" ref="AD1732:AD1795" si="606">AC1732</f>
        <v>0</v>
      </c>
      <c r="AE1732" s="45">
        <f t="shared" ref="AE1732:AE1795" si="607">AD1732</f>
        <v>0</v>
      </c>
      <c r="AF1732" s="45">
        <f t="shared" ref="AF1732:AF1795" si="608">AE1732</f>
        <v>0</v>
      </c>
      <c r="AG1732" s="45">
        <f t="shared" ref="AG1732:AG1795" si="609">AF1732</f>
        <v>0</v>
      </c>
      <c r="AH1732" s="45">
        <f t="shared" ref="AH1732:AH1795" si="610">AG1732</f>
        <v>0</v>
      </c>
      <c r="AI1732" s="45">
        <f t="shared" ref="AI1732:AI1795" si="611">AH1732</f>
        <v>0</v>
      </c>
      <c r="AJ1732" s="45">
        <f t="shared" ref="AJ1732:AJ1795" si="612">AI1732</f>
        <v>0</v>
      </c>
      <c r="AK1732" s="45">
        <f t="shared" ref="AK1732:AK1795" si="613">AJ1732</f>
        <v>0</v>
      </c>
      <c r="AL1732" s="45">
        <f t="shared" ref="AL1732:AL1795" si="614">AK1732</f>
        <v>0</v>
      </c>
      <c r="AM1732" s="45">
        <f t="shared" ref="AM1732:AM1795" si="615">AL1732</f>
        <v>0</v>
      </c>
      <c r="AN1732" s="45"/>
      <c r="AO1732" s="45"/>
      <c r="AP1732" s="45"/>
      <c r="AQ1732" s="45"/>
      <c r="AR1732" s="45"/>
      <c r="AS1732" s="45"/>
      <c r="AT1732" s="45"/>
      <c r="AU1732" s="45"/>
      <c r="AV1732" s="45"/>
      <c r="AW1732" s="45"/>
      <c r="AX1732" s="45"/>
      <c r="AY1732" s="45"/>
      <c r="AZ1732" s="45"/>
      <c r="BA1732" s="45"/>
      <c r="BB1732" s="45"/>
      <c r="BC1732" s="45"/>
      <c r="BD1732" s="45"/>
      <c r="BE1732" s="45"/>
      <c r="BF1732" s="45"/>
      <c r="BG1732" s="45"/>
      <c r="BH1732" s="45"/>
      <c r="BI1732" s="45"/>
      <c r="BJ1732" s="45"/>
      <c r="BK1732" s="45"/>
    </row>
    <row r="1733" spans="1:63">
      <c r="A1733" s="43"/>
      <c r="B1733" s="43"/>
      <c r="C1733" s="101"/>
      <c r="D1733" s="101"/>
      <c r="E1733" s="101"/>
      <c r="F1733" s="102"/>
      <c r="G1733" s="103"/>
      <c r="H1733" s="102"/>
      <c r="I1733" s="102"/>
      <c r="J1733" s="102"/>
      <c r="K1733" s="102"/>
      <c r="L1733" s="102" t="e">
        <f>IF(J1733="WAT",IF(I1733="PS","Pumped Storage","Hydro"),VLOOKUP(J1733,Instructions!$E$3:$F$42,2,FALSE))</f>
        <v>#N/A</v>
      </c>
      <c r="M1733" s="104"/>
      <c r="N1733" s="104"/>
      <c r="O1733" s="105"/>
      <c r="P1733" s="45"/>
      <c r="Q1733" s="45"/>
      <c r="R1733" s="45">
        <f t="shared" si="596"/>
        <v>0</v>
      </c>
      <c r="S1733" s="45">
        <f t="shared" si="595"/>
        <v>0</v>
      </c>
      <c r="T1733" s="45">
        <f t="shared" si="595"/>
        <v>0</v>
      </c>
      <c r="U1733" s="45">
        <f t="shared" si="597"/>
        <v>0</v>
      </c>
      <c r="V1733" s="45">
        <f t="shared" si="598"/>
        <v>0</v>
      </c>
      <c r="W1733" s="45">
        <f t="shared" si="599"/>
        <v>0</v>
      </c>
      <c r="X1733" s="45">
        <f t="shared" si="600"/>
        <v>0</v>
      </c>
      <c r="Y1733" s="45">
        <f t="shared" si="601"/>
        <v>0</v>
      </c>
      <c r="Z1733" s="45">
        <f t="shared" si="602"/>
        <v>0</v>
      </c>
      <c r="AA1733" s="45">
        <f t="shared" si="603"/>
        <v>0</v>
      </c>
      <c r="AB1733" s="45">
        <f t="shared" si="604"/>
        <v>0</v>
      </c>
      <c r="AC1733" s="45">
        <f t="shared" si="605"/>
        <v>0</v>
      </c>
      <c r="AD1733" s="45">
        <f t="shared" si="606"/>
        <v>0</v>
      </c>
      <c r="AE1733" s="45">
        <f t="shared" si="607"/>
        <v>0</v>
      </c>
      <c r="AF1733" s="45">
        <f t="shared" si="608"/>
        <v>0</v>
      </c>
      <c r="AG1733" s="45">
        <f t="shared" si="609"/>
        <v>0</v>
      </c>
      <c r="AH1733" s="45">
        <f t="shared" si="610"/>
        <v>0</v>
      </c>
      <c r="AI1733" s="45">
        <f t="shared" si="611"/>
        <v>0</v>
      </c>
      <c r="AJ1733" s="45">
        <f t="shared" si="612"/>
        <v>0</v>
      </c>
      <c r="AK1733" s="45">
        <f t="shared" si="613"/>
        <v>0</v>
      </c>
      <c r="AL1733" s="45">
        <f t="shared" si="614"/>
        <v>0</v>
      </c>
      <c r="AM1733" s="45">
        <f t="shared" si="615"/>
        <v>0</v>
      </c>
      <c r="AN1733" s="45"/>
      <c r="AO1733" s="45"/>
      <c r="AP1733" s="45"/>
      <c r="AQ1733" s="45"/>
      <c r="AR1733" s="45"/>
      <c r="AS1733" s="45"/>
      <c r="AT1733" s="45"/>
      <c r="AU1733" s="45"/>
      <c r="AV1733" s="45"/>
      <c r="AW1733" s="45"/>
      <c r="AX1733" s="45"/>
      <c r="AY1733" s="45"/>
      <c r="AZ1733" s="45"/>
      <c r="BA1733" s="45"/>
      <c r="BB1733" s="45"/>
      <c r="BC1733" s="45"/>
      <c r="BD1733" s="45"/>
      <c r="BE1733" s="45"/>
      <c r="BF1733" s="45"/>
      <c r="BG1733" s="45"/>
      <c r="BH1733" s="45"/>
      <c r="BI1733" s="45"/>
      <c r="BJ1733" s="45"/>
      <c r="BK1733" s="45"/>
    </row>
    <row r="1734" spans="1:63">
      <c r="A1734" s="43"/>
      <c r="B1734" s="43"/>
      <c r="C1734" s="101"/>
      <c r="D1734" s="101"/>
      <c r="E1734" s="101"/>
      <c r="F1734" s="102"/>
      <c r="G1734" s="103"/>
      <c r="H1734" s="102"/>
      <c r="I1734" s="102"/>
      <c r="J1734" s="102"/>
      <c r="K1734" s="102"/>
      <c r="L1734" s="102" t="e">
        <f>IF(J1734="WAT",IF(I1734="PS","Pumped Storage","Hydro"),VLOOKUP(J1734,Instructions!$E$3:$F$42,2,FALSE))</f>
        <v>#N/A</v>
      </c>
      <c r="M1734" s="104"/>
      <c r="N1734" s="104"/>
      <c r="O1734" s="105"/>
      <c r="P1734" s="45"/>
      <c r="Q1734" s="45"/>
      <c r="R1734" s="45">
        <f t="shared" si="596"/>
        <v>0</v>
      </c>
      <c r="S1734" s="45">
        <f t="shared" si="595"/>
        <v>0</v>
      </c>
      <c r="T1734" s="45">
        <f t="shared" si="595"/>
        <v>0</v>
      </c>
      <c r="U1734" s="45">
        <f t="shared" si="597"/>
        <v>0</v>
      </c>
      <c r="V1734" s="45">
        <f t="shared" si="598"/>
        <v>0</v>
      </c>
      <c r="W1734" s="45">
        <f t="shared" si="599"/>
        <v>0</v>
      </c>
      <c r="X1734" s="45">
        <f t="shared" si="600"/>
        <v>0</v>
      </c>
      <c r="Y1734" s="45">
        <f t="shared" si="601"/>
        <v>0</v>
      </c>
      <c r="Z1734" s="45">
        <f t="shared" si="602"/>
        <v>0</v>
      </c>
      <c r="AA1734" s="45">
        <f t="shared" si="603"/>
        <v>0</v>
      </c>
      <c r="AB1734" s="45">
        <f t="shared" si="604"/>
        <v>0</v>
      </c>
      <c r="AC1734" s="45">
        <f t="shared" si="605"/>
        <v>0</v>
      </c>
      <c r="AD1734" s="45">
        <f t="shared" si="606"/>
        <v>0</v>
      </c>
      <c r="AE1734" s="45">
        <f t="shared" si="607"/>
        <v>0</v>
      </c>
      <c r="AF1734" s="45">
        <f t="shared" si="608"/>
        <v>0</v>
      </c>
      <c r="AG1734" s="45">
        <f t="shared" si="609"/>
        <v>0</v>
      </c>
      <c r="AH1734" s="45">
        <f t="shared" si="610"/>
        <v>0</v>
      </c>
      <c r="AI1734" s="45">
        <f t="shared" si="611"/>
        <v>0</v>
      </c>
      <c r="AJ1734" s="45">
        <f t="shared" si="612"/>
        <v>0</v>
      </c>
      <c r="AK1734" s="45">
        <f t="shared" si="613"/>
        <v>0</v>
      </c>
      <c r="AL1734" s="45">
        <f t="shared" si="614"/>
        <v>0</v>
      </c>
      <c r="AM1734" s="45">
        <f t="shared" si="615"/>
        <v>0</v>
      </c>
      <c r="AN1734" s="45"/>
      <c r="AO1734" s="45"/>
      <c r="AP1734" s="45"/>
      <c r="AQ1734" s="45"/>
      <c r="AR1734" s="45"/>
      <c r="AS1734" s="45"/>
      <c r="AT1734" s="45"/>
      <c r="AU1734" s="45"/>
      <c r="AV1734" s="45"/>
      <c r="AW1734" s="45"/>
      <c r="AX1734" s="45"/>
      <c r="AY1734" s="45"/>
      <c r="AZ1734" s="45"/>
      <c r="BA1734" s="45"/>
      <c r="BB1734" s="45"/>
      <c r="BC1734" s="45"/>
      <c r="BD1734" s="45"/>
      <c r="BE1734" s="45"/>
      <c r="BF1734" s="45"/>
      <c r="BG1734" s="45"/>
      <c r="BH1734" s="45"/>
      <c r="BI1734" s="45"/>
      <c r="BJ1734" s="45"/>
      <c r="BK1734" s="45"/>
    </row>
    <row r="1735" spans="1:63">
      <c r="A1735" s="43"/>
      <c r="B1735" s="43"/>
      <c r="C1735" s="101"/>
      <c r="D1735" s="101"/>
      <c r="E1735" s="101"/>
      <c r="F1735" s="102"/>
      <c r="G1735" s="103"/>
      <c r="H1735" s="102"/>
      <c r="I1735" s="102"/>
      <c r="J1735" s="102"/>
      <c r="K1735" s="102"/>
      <c r="L1735" s="102" t="e">
        <f>IF(J1735="WAT",IF(I1735="PS","Pumped Storage","Hydro"),VLOOKUP(J1735,Instructions!$E$3:$F$42,2,FALSE))</f>
        <v>#N/A</v>
      </c>
      <c r="M1735" s="104"/>
      <c r="N1735" s="104"/>
      <c r="O1735" s="105"/>
      <c r="P1735" s="45"/>
      <c r="Q1735" s="45"/>
      <c r="R1735" s="45">
        <f t="shared" si="596"/>
        <v>0</v>
      </c>
      <c r="S1735" s="45">
        <f t="shared" si="595"/>
        <v>0</v>
      </c>
      <c r="T1735" s="45">
        <f t="shared" si="595"/>
        <v>0</v>
      </c>
      <c r="U1735" s="45">
        <f t="shared" si="597"/>
        <v>0</v>
      </c>
      <c r="V1735" s="45">
        <f t="shared" si="598"/>
        <v>0</v>
      </c>
      <c r="W1735" s="45">
        <f t="shared" si="599"/>
        <v>0</v>
      </c>
      <c r="X1735" s="45">
        <f t="shared" si="600"/>
        <v>0</v>
      </c>
      <c r="Y1735" s="45">
        <f t="shared" si="601"/>
        <v>0</v>
      </c>
      <c r="Z1735" s="45">
        <f t="shared" si="602"/>
        <v>0</v>
      </c>
      <c r="AA1735" s="45">
        <f t="shared" si="603"/>
        <v>0</v>
      </c>
      <c r="AB1735" s="45">
        <f t="shared" si="604"/>
        <v>0</v>
      </c>
      <c r="AC1735" s="45">
        <f t="shared" si="605"/>
        <v>0</v>
      </c>
      <c r="AD1735" s="45">
        <f t="shared" si="606"/>
        <v>0</v>
      </c>
      <c r="AE1735" s="45">
        <f t="shared" si="607"/>
        <v>0</v>
      </c>
      <c r="AF1735" s="45">
        <f t="shared" si="608"/>
        <v>0</v>
      </c>
      <c r="AG1735" s="45">
        <f t="shared" si="609"/>
        <v>0</v>
      </c>
      <c r="AH1735" s="45">
        <f t="shared" si="610"/>
        <v>0</v>
      </c>
      <c r="AI1735" s="45">
        <f t="shared" si="611"/>
        <v>0</v>
      </c>
      <c r="AJ1735" s="45">
        <f t="shared" si="612"/>
        <v>0</v>
      </c>
      <c r="AK1735" s="45">
        <f t="shared" si="613"/>
        <v>0</v>
      </c>
      <c r="AL1735" s="45">
        <f t="shared" si="614"/>
        <v>0</v>
      </c>
      <c r="AM1735" s="45">
        <f t="shared" si="615"/>
        <v>0</v>
      </c>
      <c r="AN1735" s="45"/>
      <c r="AO1735" s="45"/>
      <c r="AP1735" s="45"/>
      <c r="AQ1735" s="45"/>
      <c r="AR1735" s="45"/>
      <c r="AS1735" s="45"/>
      <c r="AT1735" s="45"/>
      <c r="AU1735" s="45"/>
      <c r="AV1735" s="45"/>
      <c r="AW1735" s="45"/>
      <c r="AX1735" s="45"/>
      <c r="AY1735" s="45"/>
      <c r="AZ1735" s="45"/>
      <c r="BA1735" s="45"/>
      <c r="BB1735" s="45"/>
      <c r="BC1735" s="45"/>
      <c r="BD1735" s="45"/>
      <c r="BE1735" s="45"/>
      <c r="BF1735" s="45"/>
      <c r="BG1735" s="45"/>
      <c r="BH1735" s="45"/>
      <c r="BI1735" s="45"/>
      <c r="BJ1735" s="45"/>
      <c r="BK1735" s="45"/>
    </row>
    <row r="1736" spans="1:63">
      <c r="A1736" s="43"/>
      <c r="B1736" s="43"/>
      <c r="C1736" s="101"/>
      <c r="D1736" s="101"/>
      <c r="E1736" s="101"/>
      <c r="F1736" s="102"/>
      <c r="G1736" s="103"/>
      <c r="H1736" s="102"/>
      <c r="I1736" s="102"/>
      <c r="J1736" s="102"/>
      <c r="K1736" s="102"/>
      <c r="L1736" s="102" t="e">
        <f>IF(J1736="WAT",IF(I1736="PS","Pumped Storage","Hydro"),VLOOKUP(J1736,Instructions!$E$3:$F$42,2,FALSE))</f>
        <v>#N/A</v>
      </c>
      <c r="M1736" s="104"/>
      <c r="N1736" s="104"/>
      <c r="O1736" s="105"/>
      <c r="P1736" s="45"/>
      <c r="Q1736" s="45"/>
      <c r="R1736" s="45">
        <f t="shared" si="596"/>
        <v>0</v>
      </c>
      <c r="S1736" s="45">
        <f t="shared" si="595"/>
        <v>0</v>
      </c>
      <c r="T1736" s="45">
        <f t="shared" si="595"/>
        <v>0</v>
      </c>
      <c r="U1736" s="45">
        <f t="shared" si="597"/>
        <v>0</v>
      </c>
      <c r="V1736" s="45">
        <f t="shared" si="598"/>
        <v>0</v>
      </c>
      <c r="W1736" s="45">
        <f t="shared" si="599"/>
        <v>0</v>
      </c>
      <c r="X1736" s="45">
        <f t="shared" si="600"/>
        <v>0</v>
      </c>
      <c r="Y1736" s="45">
        <f t="shared" si="601"/>
        <v>0</v>
      </c>
      <c r="Z1736" s="45">
        <f t="shared" si="602"/>
        <v>0</v>
      </c>
      <c r="AA1736" s="45">
        <f t="shared" si="603"/>
        <v>0</v>
      </c>
      <c r="AB1736" s="45">
        <f t="shared" si="604"/>
        <v>0</v>
      </c>
      <c r="AC1736" s="45">
        <f t="shared" si="605"/>
        <v>0</v>
      </c>
      <c r="AD1736" s="45">
        <f t="shared" si="606"/>
        <v>0</v>
      </c>
      <c r="AE1736" s="45">
        <f t="shared" si="607"/>
        <v>0</v>
      </c>
      <c r="AF1736" s="45">
        <f t="shared" si="608"/>
        <v>0</v>
      </c>
      <c r="AG1736" s="45">
        <f t="shared" si="609"/>
        <v>0</v>
      </c>
      <c r="AH1736" s="45">
        <f t="shared" si="610"/>
        <v>0</v>
      </c>
      <c r="AI1736" s="45">
        <f t="shared" si="611"/>
        <v>0</v>
      </c>
      <c r="AJ1736" s="45">
        <f t="shared" si="612"/>
        <v>0</v>
      </c>
      <c r="AK1736" s="45">
        <f t="shared" si="613"/>
        <v>0</v>
      </c>
      <c r="AL1736" s="45">
        <f t="shared" si="614"/>
        <v>0</v>
      </c>
      <c r="AM1736" s="45">
        <f t="shared" si="615"/>
        <v>0</v>
      </c>
      <c r="AN1736" s="45"/>
      <c r="AO1736" s="45"/>
      <c r="AP1736" s="45"/>
      <c r="AQ1736" s="45"/>
      <c r="AR1736" s="45"/>
      <c r="AS1736" s="45"/>
      <c r="AT1736" s="45"/>
      <c r="AU1736" s="45"/>
      <c r="AV1736" s="45"/>
      <c r="AW1736" s="45"/>
      <c r="AX1736" s="45"/>
      <c r="AY1736" s="45"/>
      <c r="AZ1736" s="45"/>
      <c r="BA1736" s="45"/>
      <c r="BB1736" s="45"/>
      <c r="BC1736" s="45"/>
      <c r="BD1736" s="45"/>
      <c r="BE1736" s="45"/>
      <c r="BF1736" s="45"/>
      <c r="BG1736" s="45"/>
      <c r="BH1736" s="45"/>
      <c r="BI1736" s="45"/>
      <c r="BJ1736" s="45"/>
      <c r="BK1736" s="45"/>
    </row>
    <row r="1737" spans="1:63">
      <c r="A1737" s="43"/>
      <c r="B1737" s="43"/>
      <c r="C1737" s="101"/>
      <c r="D1737" s="101"/>
      <c r="E1737" s="101"/>
      <c r="F1737" s="102"/>
      <c r="G1737" s="103"/>
      <c r="H1737" s="102"/>
      <c r="I1737" s="102"/>
      <c r="J1737" s="102"/>
      <c r="K1737" s="102"/>
      <c r="L1737" s="102" t="e">
        <f>IF(J1737="WAT",IF(I1737="PS","Pumped Storage","Hydro"),VLOOKUP(J1737,Instructions!$E$3:$F$42,2,FALSE))</f>
        <v>#N/A</v>
      </c>
      <c r="M1737" s="104"/>
      <c r="N1737" s="104"/>
      <c r="O1737" s="105"/>
      <c r="P1737" s="45"/>
      <c r="Q1737" s="45"/>
      <c r="R1737" s="45">
        <f t="shared" si="596"/>
        <v>0</v>
      </c>
      <c r="S1737" s="45">
        <f t="shared" si="595"/>
        <v>0</v>
      </c>
      <c r="T1737" s="45">
        <f t="shared" si="595"/>
        <v>0</v>
      </c>
      <c r="U1737" s="45">
        <f t="shared" si="597"/>
        <v>0</v>
      </c>
      <c r="V1737" s="45">
        <f t="shared" si="598"/>
        <v>0</v>
      </c>
      <c r="W1737" s="45">
        <f t="shared" si="599"/>
        <v>0</v>
      </c>
      <c r="X1737" s="45">
        <f t="shared" si="600"/>
        <v>0</v>
      </c>
      <c r="Y1737" s="45">
        <f t="shared" si="601"/>
        <v>0</v>
      </c>
      <c r="Z1737" s="45">
        <f t="shared" si="602"/>
        <v>0</v>
      </c>
      <c r="AA1737" s="45">
        <f t="shared" si="603"/>
        <v>0</v>
      </c>
      <c r="AB1737" s="45">
        <f t="shared" si="604"/>
        <v>0</v>
      </c>
      <c r="AC1737" s="45">
        <f t="shared" si="605"/>
        <v>0</v>
      </c>
      <c r="AD1737" s="45">
        <f t="shared" si="606"/>
        <v>0</v>
      </c>
      <c r="AE1737" s="45">
        <f t="shared" si="607"/>
        <v>0</v>
      </c>
      <c r="AF1737" s="45">
        <f t="shared" si="608"/>
        <v>0</v>
      </c>
      <c r="AG1737" s="45">
        <f t="shared" si="609"/>
        <v>0</v>
      </c>
      <c r="AH1737" s="45">
        <f t="shared" si="610"/>
        <v>0</v>
      </c>
      <c r="AI1737" s="45">
        <f t="shared" si="611"/>
        <v>0</v>
      </c>
      <c r="AJ1737" s="45">
        <f t="shared" si="612"/>
        <v>0</v>
      </c>
      <c r="AK1737" s="45">
        <f t="shared" si="613"/>
        <v>0</v>
      </c>
      <c r="AL1737" s="45">
        <f t="shared" si="614"/>
        <v>0</v>
      </c>
      <c r="AM1737" s="45">
        <f t="shared" si="615"/>
        <v>0</v>
      </c>
      <c r="AN1737" s="45"/>
      <c r="AO1737" s="45"/>
      <c r="AP1737" s="45"/>
      <c r="AQ1737" s="45"/>
      <c r="AR1737" s="45"/>
      <c r="AS1737" s="45"/>
      <c r="AT1737" s="45"/>
      <c r="AU1737" s="45"/>
      <c r="AV1737" s="45"/>
      <c r="AW1737" s="45"/>
      <c r="AX1737" s="45"/>
      <c r="AY1737" s="45"/>
      <c r="AZ1737" s="45"/>
      <c r="BA1737" s="45"/>
      <c r="BB1737" s="45"/>
      <c r="BC1737" s="45"/>
      <c r="BD1737" s="45"/>
      <c r="BE1737" s="45"/>
      <c r="BF1737" s="45"/>
      <c r="BG1737" s="45"/>
      <c r="BH1737" s="45"/>
      <c r="BI1737" s="45"/>
      <c r="BJ1737" s="45"/>
      <c r="BK1737" s="45"/>
    </row>
    <row r="1738" spans="1:63">
      <c r="A1738" s="43"/>
      <c r="B1738" s="43"/>
      <c r="C1738" s="101"/>
      <c r="D1738" s="101"/>
      <c r="E1738" s="101"/>
      <c r="F1738" s="102"/>
      <c r="G1738" s="103"/>
      <c r="H1738" s="102"/>
      <c r="I1738" s="102"/>
      <c r="J1738" s="102"/>
      <c r="K1738" s="102"/>
      <c r="L1738" s="102" t="e">
        <f>IF(J1738="WAT",IF(I1738="PS","Pumped Storage","Hydro"),VLOOKUP(J1738,Instructions!$E$3:$F$42,2,FALSE))</f>
        <v>#N/A</v>
      </c>
      <c r="M1738" s="104"/>
      <c r="N1738" s="104"/>
      <c r="O1738" s="105"/>
      <c r="P1738" s="45"/>
      <c r="Q1738" s="45"/>
      <c r="R1738" s="45">
        <f t="shared" si="596"/>
        <v>0</v>
      </c>
      <c r="S1738" s="45">
        <f t="shared" si="595"/>
        <v>0</v>
      </c>
      <c r="T1738" s="45">
        <f t="shared" si="595"/>
        <v>0</v>
      </c>
      <c r="U1738" s="45">
        <f t="shared" si="597"/>
        <v>0</v>
      </c>
      <c r="V1738" s="45">
        <f t="shared" si="598"/>
        <v>0</v>
      </c>
      <c r="W1738" s="45">
        <f t="shared" si="599"/>
        <v>0</v>
      </c>
      <c r="X1738" s="45">
        <f t="shared" si="600"/>
        <v>0</v>
      </c>
      <c r="Y1738" s="45">
        <f t="shared" si="601"/>
        <v>0</v>
      </c>
      <c r="Z1738" s="45">
        <f t="shared" si="602"/>
        <v>0</v>
      </c>
      <c r="AA1738" s="45">
        <f t="shared" si="603"/>
        <v>0</v>
      </c>
      <c r="AB1738" s="45">
        <f t="shared" si="604"/>
        <v>0</v>
      </c>
      <c r="AC1738" s="45">
        <f t="shared" si="605"/>
        <v>0</v>
      </c>
      <c r="AD1738" s="45">
        <f t="shared" si="606"/>
        <v>0</v>
      </c>
      <c r="AE1738" s="45">
        <f t="shared" si="607"/>
        <v>0</v>
      </c>
      <c r="AF1738" s="45">
        <f t="shared" si="608"/>
        <v>0</v>
      </c>
      <c r="AG1738" s="45">
        <f t="shared" si="609"/>
        <v>0</v>
      </c>
      <c r="AH1738" s="45">
        <f t="shared" si="610"/>
        <v>0</v>
      </c>
      <c r="AI1738" s="45">
        <f t="shared" si="611"/>
        <v>0</v>
      </c>
      <c r="AJ1738" s="45">
        <f t="shared" si="612"/>
        <v>0</v>
      </c>
      <c r="AK1738" s="45">
        <f t="shared" si="613"/>
        <v>0</v>
      </c>
      <c r="AL1738" s="45">
        <f t="shared" si="614"/>
        <v>0</v>
      </c>
      <c r="AM1738" s="45">
        <f t="shared" si="615"/>
        <v>0</v>
      </c>
      <c r="AN1738" s="45"/>
      <c r="AO1738" s="45"/>
      <c r="AP1738" s="45"/>
      <c r="AQ1738" s="45"/>
      <c r="AR1738" s="45"/>
      <c r="AS1738" s="45"/>
      <c r="AT1738" s="45"/>
      <c r="AU1738" s="45"/>
      <c r="AV1738" s="45"/>
      <c r="AW1738" s="45"/>
      <c r="AX1738" s="45"/>
      <c r="AY1738" s="45"/>
      <c r="AZ1738" s="45"/>
      <c r="BA1738" s="45"/>
      <c r="BB1738" s="45"/>
      <c r="BC1738" s="45"/>
      <c r="BD1738" s="45"/>
      <c r="BE1738" s="45"/>
      <c r="BF1738" s="45"/>
      <c r="BG1738" s="45"/>
      <c r="BH1738" s="45"/>
      <c r="BI1738" s="45"/>
      <c r="BJ1738" s="45"/>
      <c r="BK1738" s="45"/>
    </row>
    <row r="1739" spans="1:63">
      <c r="A1739" s="43"/>
      <c r="B1739" s="43"/>
      <c r="C1739" s="101"/>
      <c r="D1739" s="101"/>
      <c r="E1739" s="101"/>
      <c r="F1739" s="102"/>
      <c r="G1739" s="103"/>
      <c r="H1739" s="102"/>
      <c r="I1739" s="102"/>
      <c r="J1739" s="102"/>
      <c r="K1739" s="102"/>
      <c r="L1739" s="102" t="e">
        <f>IF(J1739="WAT",IF(I1739="PS","Pumped Storage","Hydro"),VLOOKUP(J1739,Instructions!$E$3:$F$42,2,FALSE))</f>
        <v>#N/A</v>
      </c>
      <c r="M1739" s="104"/>
      <c r="N1739" s="104"/>
      <c r="O1739" s="105"/>
      <c r="P1739" s="45"/>
      <c r="Q1739" s="45"/>
      <c r="R1739" s="45">
        <f t="shared" si="596"/>
        <v>0</v>
      </c>
      <c r="S1739" s="45">
        <f t="shared" si="595"/>
        <v>0</v>
      </c>
      <c r="T1739" s="45">
        <f t="shared" si="595"/>
        <v>0</v>
      </c>
      <c r="U1739" s="45">
        <f t="shared" si="597"/>
        <v>0</v>
      </c>
      <c r="V1739" s="45">
        <f t="shared" si="598"/>
        <v>0</v>
      </c>
      <c r="W1739" s="45">
        <f t="shared" si="599"/>
        <v>0</v>
      </c>
      <c r="X1739" s="45">
        <f t="shared" si="600"/>
        <v>0</v>
      </c>
      <c r="Y1739" s="45">
        <f t="shared" si="601"/>
        <v>0</v>
      </c>
      <c r="Z1739" s="45">
        <f t="shared" si="602"/>
        <v>0</v>
      </c>
      <c r="AA1739" s="45">
        <f t="shared" si="603"/>
        <v>0</v>
      </c>
      <c r="AB1739" s="45">
        <f t="shared" si="604"/>
        <v>0</v>
      </c>
      <c r="AC1739" s="45">
        <f t="shared" si="605"/>
        <v>0</v>
      </c>
      <c r="AD1739" s="45">
        <f t="shared" si="606"/>
        <v>0</v>
      </c>
      <c r="AE1739" s="45">
        <f t="shared" si="607"/>
        <v>0</v>
      </c>
      <c r="AF1739" s="45">
        <f t="shared" si="608"/>
        <v>0</v>
      </c>
      <c r="AG1739" s="45">
        <f t="shared" si="609"/>
        <v>0</v>
      </c>
      <c r="AH1739" s="45">
        <f t="shared" si="610"/>
        <v>0</v>
      </c>
      <c r="AI1739" s="45">
        <f t="shared" si="611"/>
        <v>0</v>
      </c>
      <c r="AJ1739" s="45">
        <f t="shared" si="612"/>
        <v>0</v>
      </c>
      <c r="AK1739" s="45">
        <f t="shared" si="613"/>
        <v>0</v>
      </c>
      <c r="AL1739" s="45">
        <f t="shared" si="614"/>
        <v>0</v>
      </c>
      <c r="AM1739" s="45">
        <f t="shared" si="615"/>
        <v>0</v>
      </c>
      <c r="AN1739" s="45"/>
      <c r="AO1739" s="45"/>
      <c r="AP1739" s="45"/>
      <c r="AQ1739" s="45"/>
      <c r="AR1739" s="45"/>
      <c r="AS1739" s="45"/>
      <c r="AT1739" s="45"/>
      <c r="AU1739" s="45"/>
      <c r="AV1739" s="45"/>
      <c r="AW1739" s="45"/>
      <c r="AX1739" s="45"/>
      <c r="AY1739" s="45"/>
      <c r="AZ1739" s="45"/>
      <c r="BA1739" s="45"/>
      <c r="BB1739" s="45"/>
      <c r="BC1739" s="45"/>
      <c r="BD1739" s="45"/>
      <c r="BE1739" s="45"/>
      <c r="BF1739" s="45"/>
      <c r="BG1739" s="45"/>
      <c r="BH1739" s="45"/>
      <c r="BI1739" s="45"/>
      <c r="BJ1739" s="45"/>
      <c r="BK1739" s="45"/>
    </row>
    <row r="1740" spans="1:63">
      <c r="A1740" s="43"/>
      <c r="B1740" s="43"/>
      <c r="C1740" s="101"/>
      <c r="D1740" s="101"/>
      <c r="E1740" s="101"/>
      <c r="F1740" s="102"/>
      <c r="G1740" s="103"/>
      <c r="H1740" s="102"/>
      <c r="I1740" s="102"/>
      <c r="J1740" s="102"/>
      <c r="K1740" s="102"/>
      <c r="L1740" s="102" t="e">
        <f>IF(J1740="WAT",IF(I1740="PS","Pumped Storage","Hydro"),VLOOKUP(J1740,Instructions!$E$3:$F$42,2,FALSE))</f>
        <v>#N/A</v>
      </c>
      <c r="M1740" s="104"/>
      <c r="N1740" s="104"/>
      <c r="O1740" s="105"/>
      <c r="P1740" s="45"/>
      <c r="Q1740" s="45"/>
      <c r="R1740" s="45">
        <f t="shared" si="596"/>
        <v>0</v>
      </c>
      <c r="S1740" s="45">
        <f t="shared" si="595"/>
        <v>0</v>
      </c>
      <c r="T1740" s="45">
        <f t="shared" si="595"/>
        <v>0</v>
      </c>
      <c r="U1740" s="45">
        <f t="shared" si="597"/>
        <v>0</v>
      </c>
      <c r="V1740" s="45">
        <f t="shared" si="598"/>
        <v>0</v>
      </c>
      <c r="W1740" s="45">
        <f t="shared" si="599"/>
        <v>0</v>
      </c>
      <c r="X1740" s="45">
        <f t="shared" si="600"/>
        <v>0</v>
      </c>
      <c r="Y1740" s="45">
        <f t="shared" si="601"/>
        <v>0</v>
      </c>
      <c r="Z1740" s="45">
        <f t="shared" si="602"/>
        <v>0</v>
      </c>
      <c r="AA1740" s="45">
        <f t="shared" si="603"/>
        <v>0</v>
      </c>
      <c r="AB1740" s="45">
        <f t="shared" si="604"/>
        <v>0</v>
      </c>
      <c r="AC1740" s="45">
        <f t="shared" si="605"/>
        <v>0</v>
      </c>
      <c r="AD1740" s="45">
        <f t="shared" si="606"/>
        <v>0</v>
      </c>
      <c r="AE1740" s="45">
        <f t="shared" si="607"/>
        <v>0</v>
      </c>
      <c r="AF1740" s="45">
        <f t="shared" si="608"/>
        <v>0</v>
      </c>
      <c r="AG1740" s="45">
        <f t="shared" si="609"/>
        <v>0</v>
      </c>
      <c r="AH1740" s="45">
        <f t="shared" si="610"/>
        <v>0</v>
      </c>
      <c r="AI1740" s="45">
        <f t="shared" si="611"/>
        <v>0</v>
      </c>
      <c r="AJ1740" s="45">
        <f t="shared" si="612"/>
        <v>0</v>
      </c>
      <c r="AK1740" s="45">
        <f t="shared" si="613"/>
        <v>0</v>
      </c>
      <c r="AL1740" s="45">
        <f t="shared" si="614"/>
        <v>0</v>
      </c>
      <c r="AM1740" s="45">
        <f t="shared" si="615"/>
        <v>0</v>
      </c>
      <c r="AN1740" s="45"/>
      <c r="AO1740" s="45"/>
      <c r="AP1740" s="45"/>
      <c r="AQ1740" s="45"/>
      <c r="AR1740" s="45"/>
      <c r="AS1740" s="45"/>
      <c r="AT1740" s="45"/>
      <c r="AU1740" s="45"/>
      <c r="AV1740" s="45"/>
      <c r="AW1740" s="45"/>
      <c r="AX1740" s="45"/>
      <c r="AY1740" s="45"/>
      <c r="AZ1740" s="45"/>
      <c r="BA1740" s="45"/>
      <c r="BB1740" s="45"/>
      <c r="BC1740" s="45"/>
      <c r="BD1740" s="45"/>
      <c r="BE1740" s="45"/>
      <c r="BF1740" s="45"/>
      <c r="BG1740" s="45"/>
      <c r="BH1740" s="45"/>
      <c r="BI1740" s="45"/>
      <c r="BJ1740" s="45"/>
      <c r="BK1740" s="45"/>
    </row>
    <row r="1741" spans="1:63">
      <c r="A1741" s="43"/>
      <c r="B1741" s="43"/>
      <c r="C1741" s="101"/>
      <c r="D1741" s="101"/>
      <c r="E1741" s="101"/>
      <c r="F1741" s="102"/>
      <c r="G1741" s="103"/>
      <c r="H1741" s="102"/>
      <c r="I1741" s="102"/>
      <c r="J1741" s="102"/>
      <c r="K1741" s="102"/>
      <c r="L1741" s="102" t="e">
        <f>IF(J1741="WAT",IF(I1741="PS","Pumped Storage","Hydro"),VLOOKUP(J1741,Instructions!$E$3:$F$42,2,FALSE))</f>
        <v>#N/A</v>
      </c>
      <c r="M1741" s="104"/>
      <c r="N1741" s="104"/>
      <c r="O1741" s="105"/>
      <c r="P1741" s="45"/>
      <c r="Q1741" s="45"/>
      <c r="R1741" s="45">
        <f t="shared" si="596"/>
        <v>0</v>
      </c>
      <c r="S1741" s="45">
        <f t="shared" si="595"/>
        <v>0</v>
      </c>
      <c r="T1741" s="45">
        <f t="shared" si="595"/>
        <v>0</v>
      </c>
      <c r="U1741" s="45">
        <f t="shared" si="597"/>
        <v>0</v>
      </c>
      <c r="V1741" s="45">
        <f t="shared" si="598"/>
        <v>0</v>
      </c>
      <c r="W1741" s="45">
        <f t="shared" si="599"/>
        <v>0</v>
      </c>
      <c r="X1741" s="45">
        <f t="shared" si="600"/>
        <v>0</v>
      </c>
      <c r="Y1741" s="45">
        <f t="shared" si="601"/>
        <v>0</v>
      </c>
      <c r="Z1741" s="45">
        <f t="shared" si="602"/>
        <v>0</v>
      </c>
      <c r="AA1741" s="45">
        <f t="shared" si="603"/>
        <v>0</v>
      </c>
      <c r="AB1741" s="45">
        <f t="shared" si="604"/>
        <v>0</v>
      </c>
      <c r="AC1741" s="45">
        <f t="shared" si="605"/>
        <v>0</v>
      </c>
      <c r="AD1741" s="45">
        <f t="shared" si="606"/>
        <v>0</v>
      </c>
      <c r="AE1741" s="45">
        <f t="shared" si="607"/>
        <v>0</v>
      </c>
      <c r="AF1741" s="45">
        <f t="shared" si="608"/>
        <v>0</v>
      </c>
      <c r="AG1741" s="45">
        <f t="shared" si="609"/>
        <v>0</v>
      </c>
      <c r="AH1741" s="45">
        <f t="shared" si="610"/>
        <v>0</v>
      </c>
      <c r="AI1741" s="45">
        <f t="shared" si="611"/>
        <v>0</v>
      </c>
      <c r="AJ1741" s="45">
        <f t="shared" si="612"/>
        <v>0</v>
      </c>
      <c r="AK1741" s="45">
        <f t="shared" si="613"/>
        <v>0</v>
      </c>
      <c r="AL1741" s="45">
        <f t="shared" si="614"/>
        <v>0</v>
      </c>
      <c r="AM1741" s="45">
        <f t="shared" si="615"/>
        <v>0</v>
      </c>
      <c r="AN1741" s="45"/>
      <c r="AO1741" s="45"/>
      <c r="AP1741" s="45"/>
      <c r="AQ1741" s="45"/>
      <c r="AR1741" s="45"/>
      <c r="AS1741" s="45"/>
      <c r="AT1741" s="45"/>
      <c r="AU1741" s="45"/>
      <c r="AV1741" s="45"/>
      <c r="AW1741" s="45"/>
      <c r="AX1741" s="45"/>
      <c r="AY1741" s="45"/>
      <c r="AZ1741" s="45"/>
      <c r="BA1741" s="45"/>
      <c r="BB1741" s="45"/>
      <c r="BC1741" s="45"/>
      <c r="BD1741" s="45"/>
      <c r="BE1741" s="45"/>
      <c r="BF1741" s="45"/>
      <c r="BG1741" s="45"/>
      <c r="BH1741" s="45"/>
      <c r="BI1741" s="45"/>
      <c r="BJ1741" s="45"/>
      <c r="BK1741" s="45"/>
    </row>
    <row r="1742" spans="1:63">
      <c r="A1742" s="43"/>
      <c r="B1742" s="43"/>
      <c r="C1742" s="101"/>
      <c r="D1742" s="101"/>
      <c r="E1742" s="101"/>
      <c r="F1742" s="102"/>
      <c r="G1742" s="103"/>
      <c r="H1742" s="102"/>
      <c r="I1742" s="102"/>
      <c r="J1742" s="102"/>
      <c r="K1742" s="102"/>
      <c r="L1742" s="102" t="e">
        <f>IF(J1742="WAT",IF(I1742="PS","Pumped Storage","Hydro"),VLOOKUP(J1742,Instructions!$E$3:$F$42,2,FALSE))</f>
        <v>#N/A</v>
      </c>
      <c r="M1742" s="104"/>
      <c r="N1742" s="104"/>
      <c r="O1742" s="105"/>
      <c r="P1742" s="45"/>
      <c r="Q1742" s="45"/>
      <c r="R1742" s="45">
        <f t="shared" si="596"/>
        <v>0</v>
      </c>
      <c r="S1742" s="45">
        <f t="shared" si="595"/>
        <v>0</v>
      </c>
      <c r="T1742" s="45">
        <f t="shared" si="595"/>
        <v>0</v>
      </c>
      <c r="U1742" s="45">
        <f t="shared" si="597"/>
        <v>0</v>
      </c>
      <c r="V1742" s="45">
        <f t="shared" si="598"/>
        <v>0</v>
      </c>
      <c r="W1742" s="45">
        <f t="shared" si="599"/>
        <v>0</v>
      </c>
      <c r="X1742" s="45">
        <f t="shared" si="600"/>
        <v>0</v>
      </c>
      <c r="Y1742" s="45">
        <f t="shared" si="601"/>
        <v>0</v>
      </c>
      <c r="Z1742" s="45">
        <f t="shared" si="602"/>
        <v>0</v>
      </c>
      <c r="AA1742" s="45">
        <f t="shared" si="603"/>
        <v>0</v>
      </c>
      <c r="AB1742" s="45">
        <f t="shared" si="604"/>
        <v>0</v>
      </c>
      <c r="AC1742" s="45">
        <f t="shared" si="605"/>
        <v>0</v>
      </c>
      <c r="AD1742" s="45">
        <f t="shared" si="606"/>
        <v>0</v>
      </c>
      <c r="AE1742" s="45">
        <f t="shared" si="607"/>
        <v>0</v>
      </c>
      <c r="AF1742" s="45">
        <f t="shared" si="608"/>
        <v>0</v>
      </c>
      <c r="AG1742" s="45">
        <f t="shared" si="609"/>
        <v>0</v>
      </c>
      <c r="AH1742" s="45">
        <f t="shared" si="610"/>
        <v>0</v>
      </c>
      <c r="AI1742" s="45">
        <f t="shared" si="611"/>
        <v>0</v>
      </c>
      <c r="AJ1742" s="45">
        <f t="shared" si="612"/>
        <v>0</v>
      </c>
      <c r="AK1742" s="45">
        <f t="shared" si="613"/>
        <v>0</v>
      </c>
      <c r="AL1742" s="45">
        <f t="shared" si="614"/>
        <v>0</v>
      </c>
      <c r="AM1742" s="45">
        <f t="shared" si="615"/>
        <v>0</v>
      </c>
      <c r="AN1742" s="45"/>
      <c r="AO1742" s="45"/>
      <c r="AP1742" s="45"/>
      <c r="AQ1742" s="45"/>
      <c r="AR1742" s="45"/>
      <c r="AS1742" s="45"/>
      <c r="AT1742" s="45"/>
      <c r="AU1742" s="45"/>
      <c r="AV1742" s="45"/>
      <c r="AW1742" s="45"/>
      <c r="AX1742" s="45"/>
      <c r="AY1742" s="45"/>
      <c r="AZ1742" s="45"/>
      <c r="BA1742" s="45"/>
      <c r="BB1742" s="45"/>
      <c r="BC1742" s="45"/>
      <c r="BD1742" s="45"/>
      <c r="BE1742" s="45"/>
      <c r="BF1742" s="45"/>
      <c r="BG1742" s="45"/>
      <c r="BH1742" s="45"/>
      <c r="BI1742" s="45"/>
      <c r="BJ1742" s="45"/>
      <c r="BK1742" s="45"/>
    </row>
    <row r="1743" spans="1:63">
      <c r="A1743" s="43"/>
      <c r="B1743" s="43"/>
      <c r="C1743" s="101"/>
      <c r="D1743" s="101"/>
      <c r="E1743" s="101"/>
      <c r="F1743" s="102"/>
      <c r="G1743" s="103"/>
      <c r="H1743" s="102"/>
      <c r="I1743" s="102"/>
      <c r="J1743" s="102"/>
      <c r="K1743" s="102"/>
      <c r="L1743" s="102" t="e">
        <f>IF(J1743="WAT",IF(I1743="PS","Pumped Storage","Hydro"),VLOOKUP(J1743,Instructions!$E$3:$F$42,2,FALSE))</f>
        <v>#N/A</v>
      </c>
      <c r="M1743" s="104"/>
      <c r="N1743" s="104"/>
      <c r="O1743" s="105"/>
      <c r="P1743" s="45"/>
      <c r="Q1743" s="45"/>
      <c r="R1743" s="45">
        <f t="shared" si="596"/>
        <v>0</v>
      </c>
      <c r="S1743" s="45">
        <f t="shared" ref="S1743:T1762" si="616">R1743</f>
        <v>0</v>
      </c>
      <c r="T1743" s="45">
        <f t="shared" si="616"/>
        <v>0</v>
      </c>
      <c r="U1743" s="45">
        <f t="shared" si="597"/>
        <v>0</v>
      </c>
      <c r="V1743" s="45">
        <f t="shared" si="598"/>
        <v>0</v>
      </c>
      <c r="W1743" s="45">
        <f t="shared" si="599"/>
        <v>0</v>
      </c>
      <c r="X1743" s="45">
        <f t="shared" si="600"/>
        <v>0</v>
      </c>
      <c r="Y1743" s="45">
        <f t="shared" si="601"/>
        <v>0</v>
      </c>
      <c r="Z1743" s="45">
        <f t="shared" si="602"/>
        <v>0</v>
      </c>
      <c r="AA1743" s="45">
        <f t="shared" si="603"/>
        <v>0</v>
      </c>
      <c r="AB1743" s="45">
        <f t="shared" si="604"/>
        <v>0</v>
      </c>
      <c r="AC1743" s="45">
        <f t="shared" si="605"/>
        <v>0</v>
      </c>
      <c r="AD1743" s="45">
        <f t="shared" si="606"/>
        <v>0</v>
      </c>
      <c r="AE1743" s="45">
        <f t="shared" si="607"/>
        <v>0</v>
      </c>
      <c r="AF1743" s="45">
        <f t="shared" si="608"/>
        <v>0</v>
      </c>
      <c r="AG1743" s="45">
        <f t="shared" si="609"/>
        <v>0</v>
      </c>
      <c r="AH1743" s="45">
        <f t="shared" si="610"/>
        <v>0</v>
      </c>
      <c r="AI1743" s="45">
        <f t="shared" si="611"/>
        <v>0</v>
      </c>
      <c r="AJ1743" s="45">
        <f t="shared" si="612"/>
        <v>0</v>
      </c>
      <c r="AK1743" s="45">
        <f t="shared" si="613"/>
        <v>0</v>
      </c>
      <c r="AL1743" s="45">
        <f t="shared" si="614"/>
        <v>0</v>
      </c>
      <c r="AM1743" s="45">
        <f t="shared" si="615"/>
        <v>0</v>
      </c>
      <c r="AN1743" s="45"/>
      <c r="AO1743" s="45"/>
      <c r="AP1743" s="45"/>
      <c r="AQ1743" s="45"/>
      <c r="AR1743" s="45"/>
      <c r="AS1743" s="45"/>
      <c r="AT1743" s="45"/>
      <c r="AU1743" s="45"/>
      <c r="AV1743" s="45"/>
      <c r="AW1743" s="45"/>
      <c r="AX1743" s="45"/>
      <c r="AY1743" s="45"/>
      <c r="AZ1743" s="45"/>
      <c r="BA1743" s="45"/>
      <c r="BB1743" s="45"/>
      <c r="BC1743" s="45"/>
      <c r="BD1743" s="45"/>
      <c r="BE1743" s="45"/>
      <c r="BF1743" s="45"/>
      <c r="BG1743" s="45"/>
      <c r="BH1743" s="45"/>
      <c r="BI1743" s="45"/>
      <c r="BJ1743" s="45"/>
      <c r="BK1743" s="45"/>
    </row>
    <row r="1744" spans="1:63">
      <c r="A1744" s="43"/>
      <c r="B1744" s="43"/>
      <c r="C1744" s="101"/>
      <c r="D1744" s="101"/>
      <c r="E1744" s="101"/>
      <c r="F1744" s="102"/>
      <c r="G1744" s="103"/>
      <c r="H1744" s="102"/>
      <c r="I1744" s="102"/>
      <c r="J1744" s="102"/>
      <c r="K1744" s="102"/>
      <c r="L1744" s="102" t="e">
        <f>IF(J1744="WAT",IF(I1744="PS","Pumped Storage","Hydro"),VLOOKUP(J1744,Instructions!$E$3:$F$42,2,FALSE))</f>
        <v>#N/A</v>
      </c>
      <c r="M1744" s="104"/>
      <c r="N1744" s="104"/>
      <c r="O1744" s="105"/>
      <c r="P1744" s="45"/>
      <c r="Q1744" s="45"/>
      <c r="R1744" s="45">
        <f t="shared" si="596"/>
        <v>0</v>
      </c>
      <c r="S1744" s="45">
        <f t="shared" si="616"/>
        <v>0</v>
      </c>
      <c r="T1744" s="45">
        <f t="shared" si="616"/>
        <v>0</v>
      </c>
      <c r="U1744" s="45">
        <f t="shared" si="597"/>
        <v>0</v>
      </c>
      <c r="V1744" s="45">
        <f t="shared" si="598"/>
        <v>0</v>
      </c>
      <c r="W1744" s="45">
        <f t="shared" si="599"/>
        <v>0</v>
      </c>
      <c r="X1744" s="45">
        <f t="shared" si="600"/>
        <v>0</v>
      </c>
      <c r="Y1744" s="45">
        <f t="shared" si="601"/>
        <v>0</v>
      </c>
      <c r="Z1744" s="45">
        <f t="shared" si="602"/>
        <v>0</v>
      </c>
      <c r="AA1744" s="45">
        <f t="shared" si="603"/>
        <v>0</v>
      </c>
      <c r="AB1744" s="45">
        <f t="shared" si="604"/>
        <v>0</v>
      </c>
      <c r="AC1744" s="45">
        <f t="shared" si="605"/>
        <v>0</v>
      </c>
      <c r="AD1744" s="45">
        <f t="shared" si="606"/>
        <v>0</v>
      </c>
      <c r="AE1744" s="45">
        <f t="shared" si="607"/>
        <v>0</v>
      </c>
      <c r="AF1744" s="45">
        <f t="shared" si="608"/>
        <v>0</v>
      </c>
      <c r="AG1744" s="45">
        <f t="shared" si="609"/>
        <v>0</v>
      </c>
      <c r="AH1744" s="45">
        <f t="shared" si="610"/>
        <v>0</v>
      </c>
      <c r="AI1744" s="45">
        <f t="shared" si="611"/>
        <v>0</v>
      </c>
      <c r="AJ1744" s="45">
        <f t="shared" si="612"/>
        <v>0</v>
      </c>
      <c r="AK1744" s="45">
        <f t="shared" si="613"/>
        <v>0</v>
      </c>
      <c r="AL1744" s="45">
        <f t="shared" si="614"/>
        <v>0</v>
      </c>
      <c r="AM1744" s="45">
        <f t="shared" si="615"/>
        <v>0</v>
      </c>
      <c r="AN1744" s="45"/>
      <c r="AO1744" s="45"/>
      <c r="AP1744" s="45"/>
      <c r="AQ1744" s="45"/>
      <c r="AR1744" s="45"/>
      <c r="AS1744" s="45"/>
      <c r="AT1744" s="45"/>
      <c r="AU1744" s="45"/>
      <c r="AV1744" s="45"/>
      <c r="AW1744" s="45"/>
      <c r="AX1744" s="45"/>
      <c r="AY1744" s="45"/>
      <c r="AZ1744" s="45"/>
      <c r="BA1744" s="45"/>
      <c r="BB1744" s="45"/>
      <c r="BC1744" s="45"/>
      <c r="BD1744" s="45"/>
      <c r="BE1744" s="45"/>
      <c r="BF1744" s="45"/>
      <c r="BG1744" s="45"/>
      <c r="BH1744" s="45"/>
      <c r="BI1744" s="45"/>
      <c r="BJ1744" s="45"/>
      <c r="BK1744" s="45"/>
    </row>
    <row r="1745" spans="1:63">
      <c r="A1745" s="43"/>
      <c r="B1745" s="43"/>
      <c r="C1745" s="101"/>
      <c r="D1745" s="101"/>
      <c r="E1745" s="101"/>
      <c r="F1745" s="102"/>
      <c r="G1745" s="103"/>
      <c r="H1745" s="102"/>
      <c r="I1745" s="102"/>
      <c r="J1745" s="102"/>
      <c r="K1745" s="102"/>
      <c r="L1745" s="102" t="e">
        <f>IF(J1745="WAT",IF(I1745="PS","Pumped Storage","Hydro"),VLOOKUP(J1745,Instructions!$E$3:$F$42,2,FALSE))</f>
        <v>#N/A</v>
      </c>
      <c r="M1745" s="104"/>
      <c r="N1745" s="104"/>
      <c r="O1745" s="105"/>
      <c r="P1745" s="45"/>
      <c r="Q1745" s="45"/>
      <c r="R1745" s="45">
        <f t="shared" si="596"/>
        <v>0</v>
      </c>
      <c r="S1745" s="45">
        <f t="shared" si="616"/>
        <v>0</v>
      </c>
      <c r="T1745" s="45">
        <f t="shared" si="616"/>
        <v>0</v>
      </c>
      <c r="U1745" s="45">
        <f t="shared" si="597"/>
        <v>0</v>
      </c>
      <c r="V1745" s="45">
        <f t="shared" si="598"/>
        <v>0</v>
      </c>
      <c r="W1745" s="45">
        <f t="shared" si="599"/>
        <v>0</v>
      </c>
      <c r="X1745" s="45">
        <f t="shared" si="600"/>
        <v>0</v>
      </c>
      <c r="Y1745" s="45">
        <f t="shared" si="601"/>
        <v>0</v>
      </c>
      <c r="Z1745" s="45">
        <f t="shared" si="602"/>
        <v>0</v>
      </c>
      <c r="AA1745" s="45">
        <f t="shared" si="603"/>
        <v>0</v>
      </c>
      <c r="AB1745" s="45">
        <f t="shared" si="604"/>
        <v>0</v>
      </c>
      <c r="AC1745" s="45">
        <f t="shared" si="605"/>
        <v>0</v>
      </c>
      <c r="AD1745" s="45">
        <f t="shared" si="606"/>
        <v>0</v>
      </c>
      <c r="AE1745" s="45">
        <f t="shared" si="607"/>
        <v>0</v>
      </c>
      <c r="AF1745" s="45">
        <f t="shared" si="608"/>
        <v>0</v>
      </c>
      <c r="AG1745" s="45">
        <f t="shared" si="609"/>
        <v>0</v>
      </c>
      <c r="AH1745" s="45">
        <f t="shared" si="610"/>
        <v>0</v>
      </c>
      <c r="AI1745" s="45">
        <f t="shared" si="611"/>
        <v>0</v>
      </c>
      <c r="AJ1745" s="45">
        <f t="shared" si="612"/>
        <v>0</v>
      </c>
      <c r="AK1745" s="45">
        <f t="shared" si="613"/>
        <v>0</v>
      </c>
      <c r="AL1745" s="45">
        <f t="shared" si="614"/>
        <v>0</v>
      </c>
      <c r="AM1745" s="45">
        <f t="shared" si="615"/>
        <v>0</v>
      </c>
      <c r="AN1745" s="45"/>
      <c r="AO1745" s="45"/>
      <c r="AP1745" s="45"/>
      <c r="AQ1745" s="45"/>
      <c r="AR1745" s="45"/>
      <c r="AS1745" s="45"/>
      <c r="AT1745" s="45"/>
      <c r="AU1745" s="45"/>
      <c r="AV1745" s="45"/>
      <c r="AW1745" s="45"/>
      <c r="AX1745" s="45"/>
      <c r="AY1745" s="45"/>
      <c r="AZ1745" s="45"/>
      <c r="BA1745" s="45"/>
      <c r="BB1745" s="45"/>
      <c r="BC1745" s="45"/>
      <c r="BD1745" s="45"/>
      <c r="BE1745" s="45"/>
      <c r="BF1745" s="45"/>
      <c r="BG1745" s="45"/>
      <c r="BH1745" s="45"/>
      <c r="BI1745" s="45"/>
      <c r="BJ1745" s="45"/>
      <c r="BK1745" s="45"/>
    </row>
    <row r="1746" spans="1:63">
      <c r="A1746" s="43"/>
      <c r="B1746" s="43"/>
      <c r="C1746" s="101"/>
      <c r="D1746" s="101"/>
      <c r="E1746" s="101"/>
      <c r="F1746" s="102"/>
      <c r="G1746" s="103"/>
      <c r="H1746" s="102"/>
      <c r="I1746" s="102"/>
      <c r="J1746" s="102"/>
      <c r="K1746" s="102"/>
      <c r="L1746" s="102" t="e">
        <f>IF(J1746="WAT",IF(I1746="PS","Pumped Storage","Hydro"),VLOOKUP(J1746,Instructions!$E$3:$F$42,2,FALSE))</f>
        <v>#N/A</v>
      </c>
      <c r="M1746" s="104"/>
      <c r="N1746" s="104"/>
      <c r="O1746" s="105"/>
      <c r="P1746" s="45"/>
      <c r="Q1746" s="45"/>
      <c r="R1746" s="45">
        <f t="shared" si="596"/>
        <v>0</v>
      </c>
      <c r="S1746" s="45">
        <f t="shared" si="616"/>
        <v>0</v>
      </c>
      <c r="T1746" s="45">
        <f t="shared" si="616"/>
        <v>0</v>
      </c>
      <c r="U1746" s="45">
        <f t="shared" si="597"/>
        <v>0</v>
      </c>
      <c r="V1746" s="45">
        <f t="shared" si="598"/>
        <v>0</v>
      </c>
      <c r="W1746" s="45">
        <f t="shared" si="599"/>
        <v>0</v>
      </c>
      <c r="X1746" s="45">
        <f t="shared" si="600"/>
        <v>0</v>
      </c>
      <c r="Y1746" s="45">
        <f t="shared" si="601"/>
        <v>0</v>
      </c>
      <c r="Z1746" s="45">
        <f t="shared" si="602"/>
        <v>0</v>
      </c>
      <c r="AA1746" s="45">
        <f t="shared" si="603"/>
        <v>0</v>
      </c>
      <c r="AB1746" s="45">
        <f t="shared" si="604"/>
        <v>0</v>
      </c>
      <c r="AC1746" s="45">
        <f t="shared" si="605"/>
        <v>0</v>
      </c>
      <c r="AD1746" s="45">
        <f t="shared" si="606"/>
        <v>0</v>
      </c>
      <c r="AE1746" s="45">
        <f t="shared" si="607"/>
        <v>0</v>
      </c>
      <c r="AF1746" s="45">
        <f t="shared" si="608"/>
        <v>0</v>
      </c>
      <c r="AG1746" s="45">
        <f t="shared" si="609"/>
        <v>0</v>
      </c>
      <c r="AH1746" s="45">
        <f t="shared" si="610"/>
        <v>0</v>
      </c>
      <c r="AI1746" s="45">
        <f t="shared" si="611"/>
        <v>0</v>
      </c>
      <c r="AJ1746" s="45">
        <f t="shared" si="612"/>
        <v>0</v>
      </c>
      <c r="AK1746" s="45">
        <f t="shared" si="613"/>
        <v>0</v>
      </c>
      <c r="AL1746" s="45">
        <f t="shared" si="614"/>
        <v>0</v>
      </c>
      <c r="AM1746" s="45">
        <f t="shared" si="615"/>
        <v>0</v>
      </c>
      <c r="AN1746" s="45"/>
      <c r="AO1746" s="45"/>
      <c r="AP1746" s="45"/>
      <c r="AQ1746" s="45"/>
      <c r="AR1746" s="45"/>
      <c r="AS1746" s="45"/>
      <c r="AT1746" s="45"/>
      <c r="AU1746" s="45"/>
      <c r="AV1746" s="45"/>
      <c r="AW1746" s="45"/>
      <c r="AX1746" s="45"/>
      <c r="AY1746" s="45"/>
      <c r="AZ1746" s="45"/>
      <c r="BA1746" s="45"/>
      <c r="BB1746" s="45"/>
      <c r="BC1746" s="45"/>
      <c r="BD1746" s="45"/>
      <c r="BE1746" s="45"/>
      <c r="BF1746" s="45"/>
      <c r="BG1746" s="45"/>
      <c r="BH1746" s="45"/>
      <c r="BI1746" s="45"/>
      <c r="BJ1746" s="45"/>
      <c r="BK1746" s="45"/>
    </row>
    <row r="1747" spans="1:63">
      <c r="A1747" s="43"/>
      <c r="B1747" s="43"/>
      <c r="C1747" s="101"/>
      <c r="D1747" s="101"/>
      <c r="E1747" s="101"/>
      <c r="F1747" s="102"/>
      <c r="G1747" s="103"/>
      <c r="H1747" s="102"/>
      <c r="I1747" s="102"/>
      <c r="J1747" s="102"/>
      <c r="K1747" s="102"/>
      <c r="L1747" s="102" t="e">
        <f>IF(J1747="WAT",IF(I1747="PS","Pumped Storage","Hydro"),VLOOKUP(J1747,Instructions!$E$3:$F$42,2,FALSE))</f>
        <v>#N/A</v>
      </c>
      <c r="M1747" s="104"/>
      <c r="N1747" s="104"/>
      <c r="O1747" s="105"/>
      <c r="P1747" s="45"/>
      <c r="Q1747" s="45"/>
      <c r="R1747" s="45">
        <f t="shared" si="596"/>
        <v>0</v>
      </c>
      <c r="S1747" s="45">
        <f t="shared" si="616"/>
        <v>0</v>
      </c>
      <c r="T1747" s="45">
        <f t="shared" si="616"/>
        <v>0</v>
      </c>
      <c r="U1747" s="45">
        <f t="shared" si="597"/>
        <v>0</v>
      </c>
      <c r="V1747" s="45">
        <f t="shared" si="598"/>
        <v>0</v>
      </c>
      <c r="W1747" s="45">
        <f t="shared" si="599"/>
        <v>0</v>
      </c>
      <c r="X1747" s="45">
        <f t="shared" si="600"/>
        <v>0</v>
      </c>
      <c r="Y1747" s="45">
        <f t="shared" si="601"/>
        <v>0</v>
      </c>
      <c r="Z1747" s="45">
        <f t="shared" si="602"/>
        <v>0</v>
      </c>
      <c r="AA1747" s="45">
        <f t="shared" si="603"/>
        <v>0</v>
      </c>
      <c r="AB1747" s="45">
        <f t="shared" si="604"/>
        <v>0</v>
      </c>
      <c r="AC1747" s="45">
        <f t="shared" si="605"/>
        <v>0</v>
      </c>
      <c r="AD1747" s="45">
        <f t="shared" si="606"/>
        <v>0</v>
      </c>
      <c r="AE1747" s="45">
        <f t="shared" si="607"/>
        <v>0</v>
      </c>
      <c r="AF1747" s="45">
        <f t="shared" si="608"/>
        <v>0</v>
      </c>
      <c r="AG1747" s="45">
        <f t="shared" si="609"/>
        <v>0</v>
      </c>
      <c r="AH1747" s="45">
        <f t="shared" si="610"/>
        <v>0</v>
      </c>
      <c r="AI1747" s="45">
        <f t="shared" si="611"/>
        <v>0</v>
      </c>
      <c r="AJ1747" s="45">
        <f t="shared" si="612"/>
        <v>0</v>
      </c>
      <c r="AK1747" s="45">
        <f t="shared" si="613"/>
        <v>0</v>
      </c>
      <c r="AL1747" s="45">
        <f t="shared" si="614"/>
        <v>0</v>
      </c>
      <c r="AM1747" s="45">
        <f t="shared" si="615"/>
        <v>0</v>
      </c>
      <c r="AN1747" s="45"/>
      <c r="AO1747" s="45"/>
      <c r="AP1747" s="45"/>
      <c r="AQ1747" s="45"/>
      <c r="AR1747" s="45"/>
      <c r="AS1747" s="45"/>
      <c r="AT1747" s="45"/>
      <c r="AU1747" s="45"/>
      <c r="AV1747" s="45"/>
      <c r="AW1747" s="45"/>
      <c r="AX1747" s="45"/>
      <c r="AY1747" s="45"/>
      <c r="AZ1747" s="45"/>
      <c r="BA1747" s="45"/>
      <c r="BB1747" s="45"/>
      <c r="BC1747" s="45"/>
      <c r="BD1747" s="45"/>
      <c r="BE1747" s="45"/>
      <c r="BF1747" s="45"/>
      <c r="BG1747" s="45"/>
      <c r="BH1747" s="45"/>
      <c r="BI1747" s="45"/>
      <c r="BJ1747" s="45"/>
      <c r="BK1747" s="45"/>
    </row>
    <row r="1748" spans="1:63">
      <c r="A1748" s="43"/>
      <c r="B1748" s="43"/>
      <c r="C1748" s="101"/>
      <c r="D1748" s="101"/>
      <c r="E1748" s="101"/>
      <c r="F1748" s="102"/>
      <c r="G1748" s="103"/>
      <c r="H1748" s="102"/>
      <c r="I1748" s="102"/>
      <c r="J1748" s="102"/>
      <c r="K1748" s="102"/>
      <c r="L1748" s="102" t="e">
        <f>IF(J1748="WAT",IF(I1748="PS","Pumped Storage","Hydro"),VLOOKUP(J1748,Instructions!$E$3:$F$42,2,FALSE))</f>
        <v>#N/A</v>
      </c>
      <c r="M1748" s="104"/>
      <c r="N1748" s="104"/>
      <c r="O1748" s="105"/>
      <c r="P1748" s="45"/>
      <c r="Q1748" s="45"/>
      <c r="R1748" s="45">
        <f t="shared" si="596"/>
        <v>0</v>
      </c>
      <c r="S1748" s="45">
        <f t="shared" si="616"/>
        <v>0</v>
      </c>
      <c r="T1748" s="45">
        <f t="shared" si="616"/>
        <v>0</v>
      </c>
      <c r="U1748" s="45">
        <f t="shared" si="597"/>
        <v>0</v>
      </c>
      <c r="V1748" s="45">
        <f t="shared" si="598"/>
        <v>0</v>
      </c>
      <c r="W1748" s="45">
        <f t="shared" si="599"/>
        <v>0</v>
      </c>
      <c r="X1748" s="45">
        <f t="shared" si="600"/>
        <v>0</v>
      </c>
      <c r="Y1748" s="45">
        <f t="shared" si="601"/>
        <v>0</v>
      </c>
      <c r="Z1748" s="45">
        <f t="shared" si="602"/>
        <v>0</v>
      </c>
      <c r="AA1748" s="45">
        <f t="shared" si="603"/>
        <v>0</v>
      </c>
      <c r="AB1748" s="45">
        <f t="shared" si="604"/>
        <v>0</v>
      </c>
      <c r="AC1748" s="45">
        <f t="shared" si="605"/>
        <v>0</v>
      </c>
      <c r="AD1748" s="45">
        <f t="shared" si="606"/>
        <v>0</v>
      </c>
      <c r="AE1748" s="45">
        <f t="shared" si="607"/>
        <v>0</v>
      </c>
      <c r="AF1748" s="45">
        <f t="shared" si="608"/>
        <v>0</v>
      </c>
      <c r="AG1748" s="45">
        <f t="shared" si="609"/>
        <v>0</v>
      </c>
      <c r="AH1748" s="45">
        <f t="shared" si="610"/>
        <v>0</v>
      </c>
      <c r="AI1748" s="45">
        <f t="shared" si="611"/>
        <v>0</v>
      </c>
      <c r="AJ1748" s="45">
        <f t="shared" si="612"/>
        <v>0</v>
      </c>
      <c r="AK1748" s="45">
        <f t="shared" si="613"/>
        <v>0</v>
      </c>
      <c r="AL1748" s="45">
        <f t="shared" si="614"/>
        <v>0</v>
      </c>
      <c r="AM1748" s="45">
        <f t="shared" si="615"/>
        <v>0</v>
      </c>
      <c r="AN1748" s="45"/>
      <c r="AO1748" s="45"/>
      <c r="AP1748" s="45"/>
      <c r="AQ1748" s="45"/>
      <c r="AR1748" s="45"/>
      <c r="AS1748" s="45"/>
      <c r="AT1748" s="45"/>
      <c r="AU1748" s="45"/>
      <c r="AV1748" s="45"/>
      <c r="AW1748" s="45"/>
      <c r="AX1748" s="45"/>
      <c r="AY1748" s="45"/>
      <c r="AZ1748" s="45"/>
      <c r="BA1748" s="45"/>
      <c r="BB1748" s="45"/>
      <c r="BC1748" s="45"/>
      <c r="BD1748" s="45"/>
      <c r="BE1748" s="45"/>
      <c r="BF1748" s="45"/>
      <c r="BG1748" s="45"/>
      <c r="BH1748" s="45"/>
      <c r="BI1748" s="45"/>
      <c r="BJ1748" s="45"/>
      <c r="BK1748" s="45"/>
    </row>
    <row r="1749" spans="1:63">
      <c r="A1749" s="43"/>
      <c r="B1749" s="43"/>
      <c r="C1749" s="101"/>
      <c r="D1749" s="101"/>
      <c r="E1749" s="101"/>
      <c r="F1749" s="102"/>
      <c r="G1749" s="103"/>
      <c r="H1749" s="102"/>
      <c r="I1749" s="102"/>
      <c r="J1749" s="102"/>
      <c r="K1749" s="102"/>
      <c r="L1749" s="102" t="e">
        <f>IF(J1749="WAT",IF(I1749="PS","Pumped Storage","Hydro"),VLOOKUP(J1749,Instructions!$E$3:$F$42,2,FALSE))</f>
        <v>#N/A</v>
      </c>
      <c r="M1749" s="104"/>
      <c r="N1749" s="104"/>
      <c r="O1749" s="105"/>
      <c r="P1749" s="45"/>
      <c r="Q1749" s="45"/>
      <c r="R1749" s="45">
        <f t="shared" si="596"/>
        <v>0</v>
      </c>
      <c r="S1749" s="45">
        <f t="shared" si="616"/>
        <v>0</v>
      </c>
      <c r="T1749" s="45">
        <f t="shared" si="616"/>
        <v>0</v>
      </c>
      <c r="U1749" s="45">
        <f t="shared" si="597"/>
        <v>0</v>
      </c>
      <c r="V1749" s="45">
        <f t="shared" si="598"/>
        <v>0</v>
      </c>
      <c r="W1749" s="45">
        <f t="shared" si="599"/>
        <v>0</v>
      </c>
      <c r="X1749" s="45">
        <f t="shared" si="600"/>
        <v>0</v>
      </c>
      <c r="Y1749" s="45">
        <f t="shared" si="601"/>
        <v>0</v>
      </c>
      <c r="Z1749" s="45">
        <f t="shared" si="602"/>
        <v>0</v>
      </c>
      <c r="AA1749" s="45">
        <f t="shared" si="603"/>
        <v>0</v>
      </c>
      <c r="AB1749" s="45">
        <f t="shared" si="604"/>
        <v>0</v>
      </c>
      <c r="AC1749" s="45">
        <f t="shared" si="605"/>
        <v>0</v>
      </c>
      <c r="AD1749" s="45">
        <f t="shared" si="606"/>
        <v>0</v>
      </c>
      <c r="AE1749" s="45">
        <f t="shared" si="607"/>
        <v>0</v>
      </c>
      <c r="AF1749" s="45">
        <f t="shared" si="608"/>
        <v>0</v>
      </c>
      <c r="AG1749" s="45">
        <f t="shared" si="609"/>
        <v>0</v>
      </c>
      <c r="AH1749" s="45">
        <f t="shared" si="610"/>
        <v>0</v>
      </c>
      <c r="AI1749" s="45">
        <f t="shared" si="611"/>
        <v>0</v>
      </c>
      <c r="AJ1749" s="45">
        <f t="shared" si="612"/>
        <v>0</v>
      </c>
      <c r="AK1749" s="45">
        <f t="shared" si="613"/>
        <v>0</v>
      </c>
      <c r="AL1749" s="45">
        <f t="shared" si="614"/>
        <v>0</v>
      </c>
      <c r="AM1749" s="45">
        <f t="shared" si="615"/>
        <v>0</v>
      </c>
      <c r="AN1749" s="45"/>
      <c r="AO1749" s="45"/>
      <c r="AP1749" s="45"/>
      <c r="AQ1749" s="45"/>
      <c r="AR1749" s="45"/>
      <c r="AS1749" s="45"/>
      <c r="AT1749" s="45"/>
      <c r="AU1749" s="45"/>
      <c r="AV1749" s="45"/>
      <c r="AW1749" s="45"/>
      <c r="AX1749" s="45"/>
      <c r="AY1749" s="45"/>
      <c r="AZ1749" s="45"/>
      <c r="BA1749" s="45"/>
      <c r="BB1749" s="45"/>
      <c r="BC1749" s="45"/>
      <c r="BD1749" s="45"/>
      <c r="BE1749" s="45"/>
      <c r="BF1749" s="45"/>
      <c r="BG1749" s="45"/>
      <c r="BH1749" s="45"/>
      <c r="BI1749" s="45"/>
      <c r="BJ1749" s="45"/>
      <c r="BK1749" s="45"/>
    </row>
    <row r="1750" spans="1:63">
      <c r="A1750" s="43"/>
      <c r="B1750" s="43"/>
      <c r="C1750" s="101"/>
      <c r="D1750" s="101"/>
      <c r="E1750" s="101"/>
      <c r="F1750" s="102"/>
      <c r="G1750" s="103"/>
      <c r="H1750" s="102"/>
      <c r="I1750" s="102"/>
      <c r="J1750" s="102"/>
      <c r="K1750" s="102"/>
      <c r="L1750" s="102" t="e">
        <f>IF(J1750="WAT",IF(I1750="PS","Pumped Storage","Hydro"),VLOOKUP(J1750,Instructions!$E$3:$F$42,2,FALSE))</f>
        <v>#N/A</v>
      </c>
      <c r="M1750" s="104"/>
      <c r="N1750" s="104"/>
      <c r="O1750" s="105"/>
      <c r="P1750" s="45"/>
      <c r="Q1750" s="45"/>
      <c r="R1750" s="45">
        <f t="shared" si="596"/>
        <v>0</v>
      </c>
      <c r="S1750" s="45">
        <f t="shared" si="616"/>
        <v>0</v>
      </c>
      <c r="T1750" s="45">
        <f t="shared" si="616"/>
        <v>0</v>
      </c>
      <c r="U1750" s="45">
        <f t="shared" si="597"/>
        <v>0</v>
      </c>
      <c r="V1750" s="45">
        <f t="shared" si="598"/>
        <v>0</v>
      </c>
      <c r="W1750" s="45">
        <f t="shared" si="599"/>
        <v>0</v>
      </c>
      <c r="X1750" s="45">
        <f t="shared" si="600"/>
        <v>0</v>
      </c>
      <c r="Y1750" s="45">
        <f t="shared" si="601"/>
        <v>0</v>
      </c>
      <c r="Z1750" s="45">
        <f t="shared" si="602"/>
        <v>0</v>
      </c>
      <c r="AA1750" s="45">
        <f t="shared" si="603"/>
        <v>0</v>
      </c>
      <c r="AB1750" s="45">
        <f t="shared" si="604"/>
        <v>0</v>
      </c>
      <c r="AC1750" s="45">
        <f t="shared" si="605"/>
        <v>0</v>
      </c>
      <c r="AD1750" s="45">
        <f t="shared" si="606"/>
        <v>0</v>
      </c>
      <c r="AE1750" s="45">
        <f t="shared" si="607"/>
        <v>0</v>
      </c>
      <c r="AF1750" s="45">
        <f t="shared" si="608"/>
        <v>0</v>
      </c>
      <c r="AG1750" s="45">
        <f t="shared" si="609"/>
        <v>0</v>
      </c>
      <c r="AH1750" s="45">
        <f t="shared" si="610"/>
        <v>0</v>
      </c>
      <c r="AI1750" s="45">
        <f t="shared" si="611"/>
        <v>0</v>
      </c>
      <c r="AJ1750" s="45">
        <f t="shared" si="612"/>
        <v>0</v>
      </c>
      <c r="AK1750" s="45">
        <f t="shared" si="613"/>
        <v>0</v>
      </c>
      <c r="AL1750" s="45">
        <f t="shared" si="614"/>
        <v>0</v>
      </c>
      <c r="AM1750" s="45">
        <f t="shared" si="615"/>
        <v>0</v>
      </c>
      <c r="AN1750" s="45"/>
      <c r="AO1750" s="45"/>
      <c r="AP1750" s="45"/>
      <c r="AQ1750" s="45"/>
      <c r="AR1750" s="45"/>
      <c r="AS1750" s="45"/>
      <c r="AT1750" s="45"/>
      <c r="AU1750" s="45"/>
      <c r="AV1750" s="45"/>
      <c r="AW1750" s="45"/>
      <c r="AX1750" s="45"/>
      <c r="AY1750" s="45"/>
      <c r="AZ1750" s="45"/>
      <c r="BA1750" s="45"/>
      <c r="BB1750" s="45"/>
      <c r="BC1750" s="45"/>
      <c r="BD1750" s="45"/>
      <c r="BE1750" s="45"/>
      <c r="BF1750" s="45"/>
      <c r="BG1750" s="45"/>
      <c r="BH1750" s="45"/>
      <c r="BI1750" s="45"/>
      <c r="BJ1750" s="45"/>
      <c r="BK1750" s="45"/>
    </row>
    <row r="1751" spans="1:63">
      <c r="A1751" s="43"/>
      <c r="B1751" s="43"/>
      <c r="C1751" s="101"/>
      <c r="D1751" s="101"/>
      <c r="E1751" s="101"/>
      <c r="F1751" s="102"/>
      <c r="G1751" s="103"/>
      <c r="H1751" s="102"/>
      <c r="I1751" s="102"/>
      <c r="J1751" s="102"/>
      <c r="K1751" s="102"/>
      <c r="L1751" s="102" t="e">
        <f>IF(J1751="WAT",IF(I1751="PS","Pumped Storage","Hydro"),VLOOKUP(J1751,Instructions!$E$3:$F$42,2,FALSE))</f>
        <v>#N/A</v>
      </c>
      <c r="M1751" s="104"/>
      <c r="N1751" s="104"/>
      <c r="O1751" s="105"/>
      <c r="P1751" s="45"/>
      <c r="Q1751" s="45"/>
      <c r="R1751" s="45">
        <f t="shared" si="596"/>
        <v>0</v>
      </c>
      <c r="S1751" s="45">
        <f t="shared" si="616"/>
        <v>0</v>
      </c>
      <c r="T1751" s="45">
        <f t="shared" si="616"/>
        <v>0</v>
      </c>
      <c r="U1751" s="45">
        <f t="shared" si="597"/>
        <v>0</v>
      </c>
      <c r="V1751" s="45">
        <f t="shared" si="598"/>
        <v>0</v>
      </c>
      <c r="W1751" s="45">
        <f t="shared" si="599"/>
        <v>0</v>
      </c>
      <c r="X1751" s="45">
        <f t="shared" si="600"/>
        <v>0</v>
      </c>
      <c r="Y1751" s="45">
        <f t="shared" si="601"/>
        <v>0</v>
      </c>
      <c r="Z1751" s="45">
        <f t="shared" si="602"/>
        <v>0</v>
      </c>
      <c r="AA1751" s="45">
        <f t="shared" si="603"/>
        <v>0</v>
      </c>
      <c r="AB1751" s="45">
        <f t="shared" si="604"/>
        <v>0</v>
      </c>
      <c r="AC1751" s="45">
        <f t="shared" si="605"/>
        <v>0</v>
      </c>
      <c r="AD1751" s="45">
        <f t="shared" si="606"/>
        <v>0</v>
      </c>
      <c r="AE1751" s="45">
        <f t="shared" si="607"/>
        <v>0</v>
      </c>
      <c r="AF1751" s="45">
        <f t="shared" si="608"/>
        <v>0</v>
      </c>
      <c r="AG1751" s="45">
        <f t="shared" si="609"/>
        <v>0</v>
      </c>
      <c r="AH1751" s="45">
        <f t="shared" si="610"/>
        <v>0</v>
      </c>
      <c r="AI1751" s="45">
        <f t="shared" si="611"/>
        <v>0</v>
      </c>
      <c r="AJ1751" s="45">
        <f t="shared" si="612"/>
        <v>0</v>
      </c>
      <c r="AK1751" s="45">
        <f t="shared" si="613"/>
        <v>0</v>
      </c>
      <c r="AL1751" s="45">
        <f t="shared" si="614"/>
        <v>0</v>
      </c>
      <c r="AM1751" s="45">
        <f t="shared" si="615"/>
        <v>0</v>
      </c>
      <c r="AN1751" s="45"/>
      <c r="AO1751" s="45"/>
      <c r="AP1751" s="45"/>
      <c r="AQ1751" s="45"/>
      <c r="AR1751" s="45"/>
      <c r="AS1751" s="45"/>
      <c r="AT1751" s="45"/>
      <c r="AU1751" s="45"/>
      <c r="AV1751" s="45"/>
      <c r="AW1751" s="45"/>
      <c r="AX1751" s="45"/>
      <c r="AY1751" s="45"/>
      <c r="AZ1751" s="45"/>
      <c r="BA1751" s="45"/>
      <c r="BB1751" s="45"/>
      <c r="BC1751" s="45"/>
      <c r="BD1751" s="45"/>
      <c r="BE1751" s="45"/>
      <c r="BF1751" s="45"/>
      <c r="BG1751" s="45"/>
      <c r="BH1751" s="45"/>
      <c r="BI1751" s="45"/>
      <c r="BJ1751" s="45"/>
      <c r="BK1751" s="45"/>
    </row>
    <row r="1752" spans="1:63">
      <c r="A1752" s="43"/>
      <c r="B1752" s="43"/>
      <c r="C1752" s="101"/>
      <c r="D1752" s="101"/>
      <c r="E1752" s="101"/>
      <c r="F1752" s="102"/>
      <c r="G1752" s="103"/>
      <c r="H1752" s="102"/>
      <c r="I1752" s="102"/>
      <c r="J1752" s="102"/>
      <c r="K1752" s="102"/>
      <c r="L1752" s="102" t="e">
        <f>IF(J1752="WAT",IF(I1752="PS","Pumped Storage","Hydro"),VLOOKUP(J1752,Instructions!$E$3:$F$42,2,FALSE))</f>
        <v>#N/A</v>
      </c>
      <c r="M1752" s="104"/>
      <c r="N1752" s="104"/>
      <c r="O1752" s="105"/>
      <c r="P1752" s="45"/>
      <c r="Q1752" s="45"/>
      <c r="R1752" s="45">
        <f t="shared" si="596"/>
        <v>0</v>
      </c>
      <c r="S1752" s="45">
        <f t="shared" si="616"/>
        <v>0</v>
      </c>
      <c r="T1752" s="45">
        <f t="shared" si="616"/>
        <v>0</v>
      </c>
      <c r="U1752" s="45">
        <f t="shared" si="597"/>
        <v>0</v>
      </c>
      <c r="V1752" s="45">
        <f t="shared" si="598"/>
        <v>0</v>
      </c>
      <c r="W1752" s="45">
        <f t="shared" si="599"/>
        <v>0</v>
      </c>
      <c r="X1752" s="45">
        <f t="shared" si="600"/>
        <v>0</v>
      </c>
      <c r="Y1752" s="45">
        <f t="shared" si="601"/>
        <v>0</v>
      </c>
      <c r="Z1752" s="45">
        <f t="shared" si="602"/>
        <v>0</v>
      </c>
      <c r="AA1752" s="45">
        <f t="shared" si="603"/>
        <v>0</v>
      </c>
      <c r="AB1752" s="45">
        <f t="shared" si="604"/>
        <v>0</v>
      </c>
      <c r="AC1752" s="45">
        <f t="shared" si="605"/>
        <v>0</v>
      </c>
      <c r="AD1752" s="45">
        <f t="shared" si="606"/>
        <v>0</v>
      </c>
      <c r="AE1752" s="45">
        <f t="shared" si="607"/>
        <v>0</v>
      </c>
      <c r="AF1752" s="45">
        <f t="shared" si="608"/>
        <v>0</v>
      </c>
      <c r="AG1752" s="45">
        <f t="shared" si="609"/>
        <v>0</v>
      </c>
      <c r="AH1752" s="45">
        <f t="shared" si="610"/>
        <v>0</v>
      </c>
      <c r="AI1752" s="45">
        <f t="shared" si="611"/>
        <v>0</v>
      </c>
      <c r="AJ1752" s="45">
        <f t="shared" si="612"/>
        <v>0</v>
      </c>
      <c r="AK1752" s="45">
        <f t="shared" si="613"/>
        <v>0</v>
      </c>
      <c r="AL1752" s="45">
        <f t="shared" si="614"/>
        <v>0</v>
      </c>
      <c r="AM1752" s="45">
        <f t="shared" si="615"/>
        <v>0</v>
      </c>
      <c r="AN1752" s="45"/>
      <c r="AO1752" s="45"/>
      <c r="AP1752" s="45"/>
      <c r="AQ1752" s="45"/>
      <c r="AR1752" s="45"/>
      <c r="AS1752" s="45"/>
      <c r="AT1752" s="45"/>
      <c r="AU1752" s="45"/>
      <c r="AV1752" s="45"/>
      <c r="AW1752" s="45"/>
      <c r="AX1752" s="45"/>
      <c r="AY1752" s="45"/>
      <c r="AZ1752" s="45"/>
      <c r="BA1752" s="45"/>
      <c r="BB1752" s="45"/>
      <c r="BC1752" s="45"/>
      <c r="BD1752" s="45"/>
      <c r="BE1752" s="45"/>
      <c r="BF1752" s="45"/>
      <c r="BG1752" s="45"/>
      <c r="BH1752" s="45"/>
      <c r="BI1752" s="45"/>
      <c r="BJ1752" s="45"/>
      <c r="BK1752" s="45"/>
    </row>
    <row r="1753" spans="1:63">
      <c r="A1753" s="43"/>
      <c r="B1753" s="43"/>
      <c r="C1753" s="101"/>
      <c r="D1753" s="101"/>
      <c r="E1753" s="101"/>
      <c r="F1753" s="102"/>
      <c r="G1753" s="103"/>
      <c r="H1753" s="102"/>
      <c r="I1753" s="102"/>
      <c r="J1753" s="102"/>
      <c r="K1753" s="102"/>
      <c r="L1753" s="102" t="e">
        <f>IF(J1753="WAT",IF(I1753="PS","Pumped Storage","Hydro"),VLOOKUP(J1753,Instructions!$E$3:$F$42,2,FALSE))</f>
        <v>#N/A</v>
      </c>
      <c r="M1753" s="104"/>
      <c r="N1753" s="104"/>
      <c r="O1753" s="105"/>
      <c r="P1753" s="45"/>
      <c r="Q1753" s="45"/>
      <c r="R1753" s="45">
        <f t="shared" si="596"/>
        <v>0</v>
      </c>
      <c r="S1753" s="45">
        <f t="shared" si="616"/>
        <v>0</v>
      </c>
      <c r="T1753" s="45">
        <f t="shared" si="616"/>
        <v>0</v>
      </c>
      <c r="U1753" s="45">
        <f t="shared" si="597"/>
        <v>0</v>
      </c>
      <c r="V1753" s="45">
        <f t="shared" si="598"/>
        <v>0</v>
      </c>
      <c r="W1753" s="45">
        <f t="shared" si="599"/>
        <v>0</v>
      </c>
      <c r="X1753" s="45">
        <f t="shared" si="600"/>
        <v>0</v>
      </c>
      <c r="Y1753" s="45">
        <f t="shared" si="601"/>
        <v>0</v>
      </c>
      <c r="Z1753" s="45">
        <f t="shared" si="602"/>
        <v>0</v>
      </c>
      <c r="AA1753" s="45">
        <f t="shared" si="603"/>
        <v>0</v>
      </c>
      <c r="AB1753" s="45">
        <f t="shared" si="604"/>
        <v>0</v>
      </c>
      <c r="AC1753" s="45">
        <f t="shared" si="605"/>
        <v>0</v>
      </c>
      <c r="AD1753" s="45">
        <f t="shared" si="606"/>
        <v>0</v>
      </c>
      <c r="AE1753" s="45">
        <f t="shared" si="607"/>
        <v>0</v>
      </c>
      <c r="AF1753" s="45">
        <f t="shared" si="608"/>
        <v>0</v>
      </c>
      <c r="AG1753" s="45">
        <f t="shared" si="609"/>
        <v>0</v>
      </c>
      <c r="AH1753" s="45">
        <f t="shared" si="610"/>
        <v>0</v>
      </c>
      <c r="AI1753" s="45">
        <f t="shared" si="611"/>
        <v>0</v>
      </c>
      <c r="AJ1753" s="45">
        <f t="shared" si="612"/>
        <v>0</v>
      </c>
      <c r="AK1753" s="45">
        <f t="shared" si="613"/>
        <v>0</v>
      </c>
      <c r="AL1753" s="45">
        <f t="shared" si="614"/>
        <v>0</v>
      </c>
      <c r="AM1753" s="45">
        <f t="shared" si="615"/>
        <v>0</v>
      </c>
      <c r="AN1753" s="45"/>
      <c r="AO1753" s="45"/>
      <c r="AP1753" s="45"/>
      <c r="AQ1753" s="45"/>
      <c r="AR1753" s="45"/>
      <c r="AS1753" s="45"/>
      <c r="AT1753" s="45"/>
      <c r="AU1753" s="45"/>
      <c r="AV1753" s="45"/>
      <c r="AW1753" s="45"/>
      <c r="AX1753" s="45"/>
      <c r="AY1753" s="45"/>
      <c r="AZ1753" s="45"/>
      <c r="BA1753" s="45"/>
      <c r="BB1753" s="45"/>
      <c r="BC1753" s="45"/>
      <c r="BD1753" s="45"/>
      <c r="BE1753" s="45"/>
      <c r="BF1753" s="45"/>
      <c r="BG1753" s="45"/>
      <c r="BH1753" s="45"/>
      <c r="BI1753" s="45"/>
      <c r="BJ1753" s="45"/>
      <c r="BK1753" s="45"/>
    </row>
    <row r="1754" spans="1:63">
      <c r="A1754" s="43"/>
      <c r="B1754" s="43"/>
      <c r="C1754" s="101"/>
      <c r="D1754" s="101"/>
      <c r="E1754" s="101"/>
      <c r="F1754" s="102"/>
      <c r="G1754" s="103"/>
      <c r="H1754" s="102"/>
      <c r="I1754" s="102"/>
      <c r="J1754" s="102"/>
      <c r="K1754" s="102"/>
      <c r="L1754" s="102" t="e">
        <f>IF(J1754="WAT",IF(I1754="PS","Pumped Storage","Hydro"),VLOOKUP(J1754,Instructions!$E$3:$F$42,2,FALSE))</f>
        <v>#N/A</v>
      </c>
      <c r="M1754" s="104"/>
      <c r="N1754" s="104"/>
      <c r="O1754" s="105"/>
      <c r="P1754" s="45"/>
      <c r="Q1754" s="45"/>
      <c r="R1754" s="45">
        <f t="shared" si="596"/>
        <v>0</v>
      </c>
      <c r="S1754" s="45">
        <f t="shared" si="616"/>
        <v>0</v>
      </c>
      <c r="T1754" s="45">
        <f t="shared" si="616"/>
        <v>0</v>
      </c>
      <c r="U1754" s="45">
        <f t="shared" si="597"/>
        <v>0</v>
      </c>
      <c r="V1754" s="45">
        <f t="shared" si="598"/>
        <v>0</v>
      </c>
      <c r="W1754" s="45">
        <f t="shared" si="599"/>
        <v>0</v>
      </c>
      <c r="X1754" s="45">
        <f t="shared" si="600"/>
        <v>0</v>
      </c>
      <c r="Y1754" s="45">
        <f t="shared" si="601"/>
        <v>0</v>
      </c>
      <c r="Z1754" s="45">
        <f t="shared" si="602"/>
        <v>0</v>
      </c>
      <c r="AA1754" s="45">
        <f t="shared" si="603"/>
        <v>0</v>
      </c>
      <c r="AB1754" s="45">
        <f t="shared" si="604"/>
        <v>0</v>
      </c>
      <c r="AC1754" s="45">
        <f t="shared" si="605"/>
        <v>0</v>
      </c>
      <c r="AD1754" s="45">
        <f t="shared" si="606"/>
        <v>0</v>
      </c>
      <c r="AE1754" s="45">
        <f t="shared" si="607"/>
        <v>0</v>
      </c>
      <c r="AF1754" s="45">
        <f t="shared" si="608"/>
        <v>0</v>
      </c>
      <c r="AG1754" s="45">
        <f t="shared" si="609"/>
        <v>0</v>
      </c>
      <c r="AH1754" s="45">
        <f t="shared" si="610"/>
        <v>0</v>
      </c>
      <c r="AI1754" s="45">
        <f t="shared" si="611"/>
        <v>0</v>
      </c>
      <c r="AJ1754" s="45">
        <f t="shared" si="612"/>
        <v>0</v>
      </c>
      <c r="AK1754" s="45">
        <f t="shared" si="613"/>
        <v>0</v>
      </c>
      <c r="AL1754" s="45">
        <f t="shared" si="614"/>
        <v>0</v>
      </c>
      <c r="AM1754" s="45">
        <f t="shared" si="615"/>
        <v>0</v>
      </c>
      <c r="AN1754" s="45"/>
      <c r="AO1754" s="45"/>
      <c r="AP1754" s="45"/>
      <c r="AQ1754" s="45"/>
      <c r="AR1754" s="45"/>
      <c r="AS1754" s="45"/>
      <c r="AT1754" s="45"/>
      <c r="AU1754" s="45"/>
      <c r="AV1754" s="45"/>
      <c r="AW1754" s="45"/>
      <c r="AX1754" s="45"/>
      <c r="AY1754" s="45"/>
      <c r="AZ1754" s="45"/>
      <c r="BA1754" s="45"/>
      <c r="BB1754" s="45"/>
      <c r="BC1754" s="45"/>
      <c r="BD1754" s="45"/>
      <c r="BE1754" s="45"/>
      <c r="BF1754" s="45"/>
      <c r="BG1754" s="45"/>
      <c r="BH1754" s="45"/>
      <c r="BI1754" s="45"/>
      <c r="BJ1754" s="45"/>
      <c r="BK1754" s="45"/>
    </row>
    <row r="1755" spans="1:63">
      <c r="A1755" s="43"/>
      <c r="B1755" s="43"/>
      <c r="C1755" s="101"/>
      <c r="D1755" s="101"/>
      <c r="E1755" s="101"/>
      <c r="F1755" s="102"/>
      <c r="G1755" s="103"/>
      <c r="H1755" s="102"/>
      <c r="I1755" s="102"/>
      <c r="J1755" s="102"/>
      <c r="K1755" s="102"/>
      <c r="L1755" s="102" t="e">
        <f>IF(J1755="WAT",IF(I1755="PS","Pumped Storage","Hydro"),VLOOKUP(J1755,Instructions!$E$3:$F$42,2,FALSE))</f>
        <v>#N/A</v>
      </c>
      <c r="M1755" s="104"/>
      <c r="N1755" s="104"/>
      <c r="O1755" s="105"/>
      <c r="P1755" s="45"/>
      <c r="Q1755" s="45"/>
      <c r="R1755" s="45">
        <f t="shared" si="596"/>
        <v>0</v>
      </c>
      <c r="S1755" s="45">
        <f t="shared" si="616"/>
        <v>0</v>
      </c>
      <c r="T1755" s="45">
        <f t="shared" si="616"/>
        <v>0</v>
      </c>
      <c r="U1755" s="45">
        <f t="shared" si="597"/>
        <v>0</v>
      </c>
      <c r="V1755" s="45">
        <f t="shared" si="598"/>
        <v>0</v>
      </c>
      <c r="W1755" s="45">
        <f t="shared" si="599"/>
        <v>0</v>
      </c>
      <c r="X1755" s="45">
        <f t="shared" si="600"/>
        <v>0</v>
      </c>
      <c r="Y1755" s="45">
        <f t="shared" si="601"/>
        <v>0</v>
      </c>
      <c r="Z1755" s="45">
        <f t="shared" si="602"/>
        <v>0</v>
      </c>
      <c r="AA1755" s="45">
        <f t="shared" si="603"/>
        <v>0</v>
      </c>
      <c r="AB1755" s="45">
        <f t="shared" si="604"/>
        <v>0</v>
      </c>
      <c r="AC1755" s="45">
        <f t="shared" si="605"/>
        <v>0</v>
      </c>
      <c r="AD1755" s="45">
        <f t="shared" si="606"/>
        <v>0</v>
      </c>
      <c r="AE1755" s="45">
        <f t="shared" si="607"/>
        <v>0</v>
      </c>
      <c r="AF1755" s="45">
        <f t="shared" si="608"/>
        <v>0</v>
      </c>
      <c r="AG1755" s="45">
        <f t="shared" si="609"/>
        <v>0</v>
      </c>
      <c r="AH1755" s="45">
        <f t="shared" si="610"/>
        <v>0</v>
      </c>
      <c r="AI1755" s="45">
        <f t="shared" si="611"/>
        <v>0</v>
      </c>
      <c r="AJ1755" s="45">
        <f t="shared" si="612"/>
        <v>0</v>
      </c>
      <c r="AK1755" s="45">
        <f t="shared" si="613"/>
        <v>0</v>
      </c>
      <c r="AL1755" s="45">
        <f t="shared" si="614"/>
        <v>0</v>
      </c>
      <c r="AM1755" s="45">
        <f t="shared" si="615"/>
        <v>0</v>
      </c>
      <c r="AN1755" s="45"/>
      <c r="AO1755" s="45"/>
      <c r="AP1755" s="45"/>
      <c r="AQ1755" s="45"/>
      <c r="AR1755" s="45"/>
      <c r="AS1755" s="45"/>
      <c r="AT1755" s="45"/>
      <c r="AU1755" s="45"/>
      <c r="AV1755" s="45"/>
      <c r="AW1755" s="45"/>
      <c r="AX1755" s="45"/>
      <c r="AY1755" s="45"/>
      <c r="AZ1755" s="45"/>
      <c r="BA1755" s="45"/>
      <c r="BB1755" s="45"/>
      <c r="BC1755" s="45"/>
      <c r="BD1755" s="45"/>
      <c r="BE1755" s="45"/>
      <c r="BF1755" s="45"/>
      <c r="BG1755" s="45"/>
      <c r="BH1755" s="45"/>
      <c r="BI1755" s="45"/>
      <c r="BJ1755" s="45"/>
      <c r="BK1755" s="45"/>
    </row>
    <row r="1756" spans="1:63">
      <c r="A1756" s="43"/>
      <c r="B1756" s="43"/>
      <c r="C1756" s="101"/>
      <c r="D1756" s="101"/>
      <c r="E1756" s="101"/>
      <c r="F1756" s="102"/>
      <c r="G1756" s="103"/>
      <c r="H1756" s="102"/>
      <c r="I1756" s="102"/>
      <c r="J1756" s="102"/>
      <c r="K1756" s="102"/>
      <c r="L1756" s="102" t="e">
        <f>IF(J1756="WAT",IF(I1756="PS","Pumped Storage","Hydro"),VLOOKUP(J1756,Instructions!$E$3:$F$42,2,FALSE))</f>
        <v>#N/A</v>
      </c>
      <c r="M1756" s="104"/>
      <c r="N1756" s="104"/>
      <c r="O1756" s="105"/>
      <c r="P1756" s="45"/>
      <c r="Q1756" s="45"/>
      <c r="R1756" s="45">
        <f t="shared" si="596"/>
        <v>0</v>
      </c>
      <c r="S1756" s="45">
        <f t="shared" si="616"/>
        <v>0</v>
      </c>
      <c r="T1756" s="45">
        <f t="shared" si="616"/>
        <v>0</v>
      </c>
      <c r="U1756" s="45">
        <f t="shared" si="597"/>
        <v>0</v>
      </c>
      <c r="V1756" s="45">
        <f t="shared" si="598"/>
        <v>0</v>
      </c>
      <c r="W1756" s="45">
        <f t="shared" si="599"/>
        <v>0</v>
      </c>
      <c r="X1756" s="45">
        <f t="shared" si="600"/>
        <v>0</v>
      </c>
      <c r="Y1756" s="45">
        <f t="shared" si="601"/>
        <v>0</v>
      </c>
      <c r="Z1756" s="45">
        <f t="shared" si="602"/>
        <v>0</v>
      </c>
      <c r="AA1756" s="45">
        <f t="shared" si="603"/>
        <v>0</v>
      </c>
      <c r="AB1756" s="45">
        <f t="shared" si="604"/>
        <v>0</v>
      </c>
      <c r="AC1756" s="45">
        <f t="shared" si="605"/>
        <v>0</v>
      </c>
      <c r="AD1756" s="45">
        <f t="shared" si="606"/>
        <v>0</v>
      </c>
      <c r="AE1756" s="45">
        <f t="shared" si="607"/>
        <v>0</v>
      </c>
      <c r="AF1756" s="45">
        <f t="shared" si="608"/>
        <v>0</v>
      </c>
      <c r="AG1756" s="45">
        <f t="shared" si="609"/>
        <v>0</v>
      </c>
      <c r="AH1756" s="45">
        <f t="shared" si="610"/>
        <v>0</v>
      </c>
      <c r="AI1756" s="45">
        <f t="shared" si="611"/>
        <v>0</v>
      </c>
      <c r="AJ1756" s="45">
        <f t="shared" si="612"/>
        <v>0</v>
      </c>
      <c r="AK1756" s="45">
        <f t="shared" si="613"/>
        <v>0</v>
      </c>
      <c r="AL1756" s="45">
        <f t="shared" si="614"/>
        <v>0</v>
      </c>
      <c r="AM1756" s="45">
        <f t="shared" si="615"/>
        <v>0</v>
      </c>
      <c r="AN1756" s="45"/>
      <c r="AO1756" s="45"/>
      <c r="AP1756" s="45"/>
      <c r="AQ1756" s="45"/>
      <c r="AR1756" s="45"/>
      <c r="AS1756" s="45"/>
      <c r="AT1756" s="45"/>
      <c r="AU1756" s="45"/>
      <c r="AV1756" s="45"/>
      <c r="AW1756" s="45"/>
      <c r="AX1756" s="45"/>
      <c r="AY1756" s="45"/>
      <c r="AZ1756" s="45"/>
      <c r="BA1756" s="45"/>
      <c r="BB1756" s="45"/>
      <c r="BC1756" s="45"/>
      <c r="BD1756" s="45"/>
      <c r="BE1756" s="45"/>
      <c r="BF1756" s="45"/>
      <c r="BG1756" s="45"/>
      <c r="BH1756" s="45"/>
      <c r="BI1756" s="45"/>
      <c r="BJ1756" s="45"/>
      <c r="BK1756" s="45"/>
    </row>
    <row r="1757" spans="1:63">
      <c r="A1757" s="43"/>
      <c r="B1757" s="43"/>
      <c r="C1757" s="101"/>
      <c r="D1757" s="101"/>
      <c r="E1757" s="101"/>
      <c r="F1757" s="102"/>
      <c r="G1757" s="103"/>
      <c r="H1757" s="102"/>
      <c r="I1757" s="102"/>
      <c r="J1757" s="102"/>
      <c r="K1757" s="102"/>
      <c r="L1757" s="102" t="e">
        <f>IF(J1757="WAT",IF(I1757="PS","Pumped Storage","Hydro"),VLOOKUP(J1757,Instructions!$E$3:$F$42,2,FALSE))</f>
        <v>#N/A</v>
      </c>
      <c r="M1757" s="104"/>
      <c r="N1757" s="104"/>
      <c r="O1757" s="105"/>
      <c r="P1757" s="45"/>
      <c r="Q1757" s="45"/>
      <c r="R1757" s="45">
        <f t="shared" si="596"/>
        <v>0</v>
      </c>
      <c r="S1757" s="45">
        <f t="shared" si="616"/>
        <v>0</v>
      </c>
      <c r="T1757" s="45">
        <f t="shared" si="616"/>
        <v>0</v>
      </c>
      <c r="U1757" s="45">
        <f t="shared" si="597"/>
        <v>0</v>
      </c>
      <c r="V1757" s="45">
        <f t="shared" si="598"/>
        <v>0</v>
      </c>
      <c r="W1757" s="45">
        <f t="shared" si="599"/>
        <v>0</v>
      </c>
      <c r="X1757" s="45">
        <f t="shared" si="600"/>
        <v>0</v>
      </c>
      <c r="Y1757" s="45">
        <f t="shared" si="601"/>
        <v>0</v>
      </c>
      <c r="Z1757" s="45">
        <f t="shared" si="602"/>
        <v>0</v>
      </c>
      <c r="AA1757" s="45">
        <f t="shared" si="603"/>
        <v>0</v>
      </c>
      <c r="AB1757" s="45">
        <f t="shared" si="604"/>
        <v>0</v>
      </c>
      <c r="AC1757" s="45">
        <f t="shared" si="605"/>
        <v>0</v>
      </c>
      <c r="AD1757" s="45">
        <f t="shared" si="606"/>
        <v>0</v>
      </c>
      <c r="AE1757" s="45">
        <f t="shared" si="607"/>
        <v>0</v>
      </c>
      <c r="AF1757" s="45">
        <f t="shared" si="608"/>
        <v>0</v>
      </c>
      <c r="AG1757" s="45">
        <f t="shared" si="609"/>
        <v>0</v>
      </c>
      <c r="AH1757" s="45">
        <f t="shared" si="610"/>
        <v>0</v>
      </c>
      <c r="AI1757" s="45">
        <f t="shared" si="611"/>
        <v>0</v>
      </c>
      <c r="AJ1757" s="45">
        <f t="shared" si="612"/>
        <v>0</v>
      </c>
      <c r="AK1757" s="45">
        <f t="shared" si="613"/>
        <v>0</v>
      </c>
      <c r="AL1757" s="45">
        <f t="shared" si="614"/>
        <v>0</v>
      </c>
      <c r="AM1757" s="45">
        <f t="shared" si="615"/>
        <v>0</v>
      </c>
      <c r="AN1757" s="45"/>
      <c r="AO1757" s="45"/>
      <c r="AP1757" s="45"/>
      <c r="AQ1757" s="45"/>
      <c r="AR1757" s="45"/>
      <c r="AS1757" s="45"/>
      <c r="AT1757" s="45"/>
      <c r="AU1757" s="45"/>
      <c r="AV1757" s="45"/>
      <c r="AW1757" s="45"/>
      <c r="AX1757" s="45"/>
      <c r="AY1757" s="45"/>
      <c r="AZ1757" s="45"/>
      <c r="BA1757" s="45"/>
      <c r="BB1757" s="45"/>
      <c r="BC1757" s="45"/>
      <c r="BD1757" s="45"/>
      <c r="BE1757" s="45"/>
      <c r="BF1757" s="45"/>
      <c r="BG1757" s="45"/>
      <c r="BH1757" s="45"/>
      <c r="BI1757" s="45"/>
      <c r="BJ1757" s="45"/>
      <c r="BK1757" s="45"/>
    </row>
    <row r="1758" spans="1:63">
      <c r="A1758" s="43"/>
      <c r="B1758" s="43"/>
      <c r="C1758" s="101"/>
      <c r="D1758" s="101"/>
      <c r="E1758" s="101"/>
      <c r="F1758" s="102"/>
      <c r="G1758" s="103"/>
      <c r="H1758" s="102"/>
      <c r="I1758" s="102"/>
      <c r="J1758" s="102"/>
      <c r="K1758" s="102"/>
      <c r="L1758" s="102" t="e">
        <f>IF(J1758="WAT",IF(I1758="PS","Pumped Storage","Hydro"),VLOOKUP(J1758,Instructions!$E$3:$F$42,2,FALSE))</f>
        <v>#N/A</v>
      </c>
      <c r="M1758" s="104"/>
      <c r="N1758" s="104"/>
      <c r="O1758" s="105"/>
      <c r="P1758" s="45"/>
      <c r="Q1758" s="45"/>
      <c r="R1758" s="45">
        <f t="shared" si="596"/>
        <v>0</v>
      </c>
      <c r="S1758" s="45">
        <f t="shared" si="616"/>
        <v>0</v>
      </c>
      <c r="T1758" s="45">
        <f t="shared" si="616"/>
        <v>0</v>
      </c>
      <c r="U1758" s="45">
        <f t="shared" si="597"/>
        <v>0</v>
      </c>
      <c r="V1758" s="45">
        <f t="shared" si="598"/>
        <v>0</v>
      </c>
      <c r="W1758" s="45">
        <f t="shared" si="599"/>
        <v>0</v>
      </c>
      <c r="X1758" s="45">
        <f t="shared" si="600"/>
        <v>0</v>
      </c>
      <c r="Y1758" s="45">
        <f t="shared" si="601"/>
        <v>0</v>
      </c>
      <c r="Z1758" s="45">
        <f t="shared" si="602"/>
        <v>0</v>
      </c>
      <c r="AA1758" s="45">
        <f t="shared" si="603"/>
        <v>0</v>
      </c>
      <c r="AB1758" s="45">
        <f t="shared" si="604"/>
        <v>0</v>
      </c>
      <c r="AC1758" s="45">
        <f t="shared" si="605"/>
        <v>0</v>
      </c>
      <c r="AD1758" s="45">
        <f t="shared" si="606"/>
        <v>0</v>
      </c>
      <c r="AE1758" s="45">
        <f t="shared" si="607"/>
        <v>0</v>
      </c>
      <c r="AF1758" s="45">
        <f t="shared" si="608"/>
        <v>0</v>
      </c>
      <c r="AG1758" s="45">
        <f t="shared" si="609"/>
        <v>0</v>
      </c>
      <c r="AH1758" s="45">
        <f t="shared" si="610"/>
        <v>0</v>
      </c>
      <c r="AI1758" s="45">
        <f t="shared" si="611"/>
        <v>0</v>
      </c>
      <c r="AJ1758" s="45">
        <f t="shared" si="612"/>
        <v>0</v>
      </c>
      <c r="AK1758" s="45">
        <f t="shared" si="613"/>
        <v>0</v>
      </c>
      <c r="AL1758" s="45">
        <f t="shared" si="614"/>
        <v>0</v>
      </c>
      <c r="AM1758" s="45">
        <f t="shared" si="615"/>
        <v>0</v>
      </c>
      <c r="AN1758" s="45"/>
      <c r="AO1758" s="45"/>
      <c r="AP1758" s="45"/>
      <c r="AQ1758" s="45"/>
      <c r="AR1758" s="45"/>
      <c r="AS1758" s="45"/>
      <c r="AT1758" s="45"/>
      <c r="AU1758" s="45"/>
      <c r="AV1758" s="45"/>
      <c r="AW1758" s="45"/>
      <c r="AX1758" s="45"/>
      <c r="AY1758" s="45"/>
      <c r="AZ1758" s="45"/>
      <c r="BA1758" s="45"/>
      <c r="BB1758" s="45"/>
      <c r="BC1758" s="45"/>
      <c r="BD1758" s="45"/>
      <c r="BE1758" s="45"/>
      <c r="BF1758" s="45"/>
      <c r="BG1758" s="45"/>
      <c r="BH1758" s="45"/>
      <c r="BI1758" s="45"/>
      <c r="BJ1758" s="45"/>
      <c r="BK1758" s="45"/>
    </row>
    <row r="1759" spans="1:63">
      <c r="A1759" s="43"/>
      <c r="B1759" s="43"/>
      <c r="C1759" s="101"/>
      <c r="D1759" s="101"/>
      <c r="E1759" s="101"/>
      <c r="F1759" s="102"/>
      <c r="G1759" s="103"/>
      <c r="H1759" s="102"/>
      <c r="I1759" s="102"/>
      <c r="J1759" s="102"/>
      <c r="K1759" s="102"/>
      <c r="L1759" s="102" t="e">
        <f>IF(J1759="WAT",IF(I1759="PS","Pumped Storage","Hydro"),VLOOKUP(J1759,Instructions!$E$3:$F$42,2,FALSE))</f>
        <v>#N/A</v>
      </c>
      <c r="M1759" s="104"/>
      <c r="N1759" s="104"/>
      <c r="O1759" s="105"/>
      <c r="P1759" s="45"/>
      <c r="Q1759" s="45"/>
      <c r="R1759" s="45">
        <f t="shared" si="596"/>
        <v>0</v>
      </c>
      <c r="S1759" s="45">
        <f t="shared" si="616"/>
        <v>0</v>
      </c>
      <c r="T1759" s="45">
        <f t="shared" si="616"/>
        <v>0</v>
      </c>
      <c r="U1759" s="45">
        <f t="shared" si="597"/>
        <v>0</v>
      </c>
      <c r="V1759" s="45">
        <f t="shared" si="598"/>
        <v>0</v>
      </c>
      <c r="W1759" s="45">
        <f t="shared" si="599"/>
        <v>0</v>
      </c>
      <c r="X1759" s="45">
        <f t="shared" si="600"/>
        <v>0</v>
      </c>
      <c r="Y1759" s="45">
        <f t="shared" si="601"/>
        <v>0</v>
      </c>
      <c r="Z1759" s="45">
        <f t="shared" si="602"/>
        <v>0</v>
      </c>
      <c r="AA1759" s="45">
        <f t="shared" si="603"/>
        <v>0</v>
      </c>
      <c r="AB1759" s="45">
        <f t="shared" si="604"/>
        <v>0</v>
      </c>
      <c r="AC1759" s="45">
        <f t="shared" si="605"/>
        <v>0</v>
      </c>
      <c r="AD1759" s="45">
        <f t="shared" si="606"/>
        <v>0</v>
      </c>
      <c r="AE1759" s="45">
        <f t="shared" si="607"/>
        <v>0</v>
      </c>
      <c r="AF1759" s="45">
        <f t="shared" si="608"/>
        <v>0</v>
      </c>
      <c r="AG1759" s="45">
        <f t="shared" si="609"/>
        <v>0</v>
      </c>
      <c r="AH1759" s="45">
        <f t="shared" si="610"/>
        <v>0</v>
      </c>
      <c r="AI1759" s="45">
        <f t="shared" si="611"/>
        <v>0</v>
      </c>
      <c r="AJ1759" s="45">
        <f t="shared" si="612"/>
        <v>0</v>
      </c>
      <c r="AK1759" s="45">
        <f t="shared" si="613"/>
        <v>0</v>
      </c>
      <c r="AL1759" s="45">
        <f t="shared" si="614"/>
        <v>0</v>
      </c>
      <c r="AM1759" s="45">
        <f t="shared" si="615"/>
        <v>0</v>
      </c>
      <c r="AN1759" s="45"/>
      <c r="AO1759" s="45"/>
      <c r="AP1759" s="45"/>
      <c r="AQ1759" s="45"/>
      <c r="AR1759" s="45"/>
      <c r="AS1759" s="45"/>
      <c r="AT1759" s="45"/>
      <c r="AU1759" s="45"/>
      <c r="AV1759" s="45"/>
      <c r="AW1759" s="45"/>
      <c r="AX1759" s="45"/>
      <c r="AY1759" s="45"/>
      <c r="AZ1759" s="45"/>
      <c r="BA1759" s="45"/>
      <c r="BB1759" s="45"/>
      <c r="BC1759" s="45"/>
      <c r="BD1759" s="45"/>
      <c r="BE1759" s="45"/>
      <c r="BF1759" s="45"/>
      <c r="BG1759" s="45"/>
      <c r="BH1759" s="45"/>
      <c r="BI1759" s="45"/>
      <c r="BJ1759" s="45"/>
      <c r="BK1759" s="45"/>
    </row>
    <row r="1760" spans="1:63">
      <c r="A1760" s="43"/>
      <c r="B1760" s="43"/>
      <c r="C1760" s="101"/>
      <c r="D1760" s="101"/>
      <c r="E1760" s="101"/>
      <c r="F1760" s="102"/>
      <c r="G1760" s="103"/>
      <c r="H1760" s="102"/>
      <c r="I1760" s="102"/>
      <c r="J1760" s="102"/>
      <c r="K1760" s="102"/>
      <c r="L1760" s="102" t="e">
        <f>IF(J1760="WAT",IF(I1760="PS","Pumped Storage","Hydro"),VLOOKUP(J1760,Instructions!$E$3:$F$42,2,FALSE))</f>
        <v>#N/A</v>
      </c>
      <c r="M1760" s="104"/>
      <c r="N1760" s="104"/>
      <c r="O1760" s="105"/>
      <c r="P1760" s="45"/>
      <c r="Q1760" s="45"/>
      <c r="R1760" s="45">
        <f t="shared" si="596"/>
        <v>0</v>
      </c>
      <c r="S1760" s="45">
        <f t="shared" si="616"/>
        <v>0</v>
      </c>
      <c r="T1760" s="45">
        <f t="shared" si="616"/>
        <v>0</v>
      </c>
      <c r="U1760" s="45">
        <f t="shared" si="597"/>
        <v>0</v>
      </c>
      <c r="V1760" s="45">
        <f t="shared" si="598"/>
        <v>0</v>
      </c>
      <c r="W1760" s="45">
        <f t="shared" si="599"/>
        <v>0</v>
      </c>
      <c r="X1760" s="45">
        <f t="shared" si="600"/>
        <v>0</v>
      </c>
      <c r="Y1760" s="45">
        <f t="shared" si="601"/>
        <v>0</v>
      </c>
      <c r="Z1760" s="45">
        <f t="shared" si="602"/>
        <v>0</v>
      </c>
      <c r="AA1760" s="45">
        <f t="shared" si="603"/>
        <v>0</v>
      </c>
      <c r="AB1760" s="45">
        <f t="shared" si="604"/>
        <v>0</v>
      </c>
      <c r="AC1760" s="45">
        <f t="shared" si="605"/>
        <v>0</v>
      </c>
      <c r="AD1760" s="45">
        <f t="shared" si="606"/>
        <v>0</v>
      </c>
      <c r="AE1760" s="45">
        <f t="shared" si="607"/>
        <v>0</v>
      </c>
      <c r="AF1760" s="45">
        <f t="shared" si="608"/>
        <v>0</v>
      </c>
      <c r="AG1760" s="45">
        <f t="shared" si="609"/>
        <v>0</v>
      </c>
      <c r="AH1760" s="45">
        <f t="shared" si="610"/>
        <v>0</v>
      </c>
      <c r="AI1760" s="45">
        <f t="shared" si="611"/>
        <v>0</v>
      </c>
      <c r="AJ1760" s="45">
        <f t="shared" si="612"/>
        <v>0</v>
      </c>
      <c r="AK1760" s="45">
        <f t="shared" si="613"/>
        <v>0</v>
      </c>
      <c r="AL1760" s="45">
        <f t="shared" si="614"/>
        <v>0</v>
      </c>
      <c r="AM1760" s="45">
        <f t="shared" si="615"/>
        <v>0</v>
      </c>
      <c r="AN1760" s="45"/>
      <c r="AO1760" s="45"/>
      <c r="AP1760" s="45"/>
      <c r="AQ1760" s="45"/>
      <c r="AR1760" s="45"/>
      <c r="AS1760" s="45"/>
      <c r="AT1760" s="45"/>
      <c r="AU1760" s="45"/>
      <c r="AV1760" s="45"/>
      <c r="AW1760" s="45"/>
      <c r="AX1760" s="45"/>
      <c r="AY1760" s="45"/>
      <c r="AZ1760" s="45"/>
      <c r="BA1760" s="45"/>
      <c r="BB1760" s="45"/>
      <c r="BC1760" s="45"/>
      <c r="BD1760" s="45"/>
      <c r="BE1760" s="45"/>
      <c r="BF1760" s="45"/>
      <c r="BG1760" s="45"/>
      <c r="BH1760" s="45"/>
      <c r="BI1760" s="45"/>
      <c r="BJ1760" s="45"/>
      <c r="BK1760" s="45"/>
    </row>
    <row r="1761" spans="1:63">
      <c r="A1761" s="43"/>
      <c r="B1761" s="43"/>
      <c r="C1761" s="101"/>
      <c r="D1761" s="101"/>
      <c r="E1761" s="101"/>
      <c r="F1761" s="102"/>
      <c r="G1761" s="103"/>
      <c r="H1761" s="102"/>
      <c r="I1761" s="102"/>
      <c r="J1761" s="102"/>
      <c r="K1761" s="102"/>
      <c r="L1761" s="102" t="e">
        <f>IF(J1761="WAT",IF(I1761="PS","Pumped Storage","Hydro"),VLOOKUP(J1761,Instructions!$E$3:$F$42,2,FALSE))</f>
        <v>#N/A</v>
      </c>
      <c r="M1761" s="104"/>
      <c r="N1761" s="104"/>
      <c r="O1761" s="105"/>
      <c r="P1761" s="45"/>
      <c r="Q1761" s="45"/>
      <c r="R1761" s="45">
        <f t="shared" si="596"/>
        <v>0</v>
      </c>
      <c r="S1761" s="45">
        <f t="shared" si="616"/>
        <v>0</v>
      </c>
      <c r="T1761" s="45">
        <f t="shared" si="616"/>
        <v>0</v>
      </c>
      <c r="U1761" s="45">
        <f t="shared" si="597"/>
        <v>0</v>
      </c>
      <c r="V1761" s="45">
        <f t="shared" si="598"/>
        <v>0</v>
      </c>
      <c r="W1761" s="45">
        <f t="shared" si="599"/>
        <v>0</v>
      </c>
      <c r="X1761" s="45">
        <f t="shared" si="600"/>
        <v>0</v>
      </c>
      <c r="Y1761" s="45">
        <f t="shared" si="601"/>
        <v>0</v>
      </c>
      <c r="Z1761" s="45">
        <f t="shared" si="602"/>
        <v>0</v>
      </c>
      <c r="AA1761" s="45">
        <f t="shared" si="603"/>
        <v>0</v>
      </c>
      <c r="AB1761" s="45">
        <f t="shared" si="604"/>
        <v>0</v>
      </c>
      <c r="AC1761" s="45">
        <f t="shared" si="605"/>
        <v>0</v>
      </c>
      <c r="AD1761" s="45">
        <f t="shared" si="606"/>
        <v>0</v>
      </c>
      <c r="AE1761" s="45">
        <f t="shared" si="607"/>
        <v>0</v>
      </c>
      <c r="AF1761" s="45">
        <f t="shared" si="608"/>
        <v>0</v>
      </c>
      <c r="AG1761" s="45">
        <f t="shared" si="609"/>
        <v>0</v>
      </c>
      <c r="AH1761" s="45">
        <f t="shared" si="610"/>
        <v>0</v>
      </c>
      <c r="AI1761" s="45">
        <f t="shared" si="611"/>
        <v>0</v>
      </c>
      <c r="AJ1761" s="45">
        <f t="shared" si="612"/>
        <v>0</v>
      </c>
      <c r="AK1761" s="45">
        <f t="shared" si="613"/>
        <v>0</v>
      </c>
      <c r="AL1761" s="45">
        <f t="shared" si="614"/>
        <v>0</v>
      </c>
      <c r="AM1761" s="45">
        <f t="shared" si="615"/>
        <v>0</v>
      </c>
      <c r="AN1761" s="45"/>
      <c r="AO1761" s="45"/>
      <c r="AP1761" s="45"/>
      <c r="AQ1761" s="45"/>
      <c r="AR1761" s="45"/>
      <c r="AS1761" s="45"/>
      <c r="AT1761" s="45"/>
      <c r="AU1761" s="45"/>
      <c r="AV1761" s="45"/>
      <c r="AW1761" s="45"/>
      <c r="AX1761" s="45"/>
      <c r="AY1761" s="45"/>
      <c r="AZ1761" s="45"/>
      <c r="BA1761" s="45"/>
      <c r="BB1761" s="45"/>
      <c r="BC1761" s="45"/>
      <c r="BD1761" s="45"/>
      <c r="BE1761" s="45"/>
      <c r="BF1761" s="45"/>
      <c r="BG1761" s="45"/>
      <c r="BH1761" s="45"/>
      <c r="BI1761" s="45"/>
      <c r="BJ1761" s="45"/>
      <c r="BK1761" s="45"/>
    </row>
    <row r="1762" spans="1:63">
      <c r="A1762" s="43"/>
      <c r="B1762" s="43"/>
      <c r="C1762" s="101"/>
      <c r="D1762" s="101"/>
      <c r="E1762" s="101"/>
      <c r="F1762" s="102"/>
      <c r="G1762" s="103"/>
      <c r="H1762" s="102"/>
      <c r="I1762" s="102"/>
      <c r="J1762" s="102"/>
      <c r="K1762" s="102"/>
      <c r="L1762" s="102" t="e">
        <f>IF(J1762="WAT",IF(I1762="PS","Pumped Storage","Hydro"),VLOOKUP(J1762,Instructions!$E$3:$F$42,2,FALSE))</f>
        <v>#N/A</v>
      </c>
      <c r="M1762" s="104"/>
      <c r="N1762" s="104"/>
      <c r="O1762" s="105"/>
      <c r="P1762" s="45"/>
      <c r="Q1762" s="45"/>
      <c r="R1762" s="45">
        <f t="shared" si="596"/>
        <v>0</v>
      </c>
      <c r="S1762" s="45">
        <f t="shared" si="616"/>
        <v>0</v>
      </c>
      <c r="T1762" s="45">
        <f t="shared" si="616"/>
        <v>0</v>
      </c>
      <c r="U1762" s="45">
        <f t="shared" si="597"/>
        <v>0</v>
      </c>
      <c r="V1762" s="45">
        <f t="shared" si="598"/>
        <v>0</v>
      </c>
      <c r="W1762" s="45">
        <f t="shared" si="599"/>
        <v>0</v>
      </c>
      <c r="X1762" s="45">
        <f t="shared" si="600"/>
        <v>0</v>
      </c>
      <c r="Y1762" s="45">
        <f t="shared" si="601"/>
        <v>0</v>
      </c>
      <c r="Z1762" s="45">
        <f t="shared" si="602"/>
        <v>0</v>
      </c>
      <c r="AA1762" s="45">
        <f t="shared" si="603"/>
        <v>0</v>
      </c>
      <c r="AB1762" s="45">
        <f t="shared" si="604"/>
        <v>0</v>
      </c>
      <c r="AC1762" s="45">
        <f t="shared" si="605"/>
        <v>0</v>
      </c>
      <c r="AD1762" s="45">
        <f t="shared" si="606"/>
        <v>0</v>
      </c>
      <c r="AE1762" s="45">
        <f t="shared" si="607"/>
        <v>0</v>
      </c>
      <c r="AF1762" s="45">
        <f t="shared" si="608"/>
        <v>0</v>
      </c>
      <c r="AG1762" s="45">
        <f t="shared" si="609"/>
        <v>0</v>
      </c>
      <c r="AH1762" s="45">
        <f t="shared" si="610"/>
        <v>0</v>
      </c>
      <c r="AI1762" s="45">
        <f t="shared" si="611"/>
        <v>0</v>
      </c>
      <c r="AJ1762" s="45">
        <f t="shared" si="612"/>
        <v>0</v>
      </c>
      <c r="AK1762" s="45">
        <f t="shared" si="613"/>
        <v>0</v>
      </c>
      <c r="AL1762" s="45">
        <f t="shared" si="614"/>
        <v>0</v>
      </c>
      <c r="AM1762" s="45">
        <f t="shared" si="615"/>
        <v>0</v>
      </c>
      <c r="AN1762" s="45"/>
      <c r="AO1762" s="45"/>
      <c r="AP1762" s="45"/>
      <c r="AQ1762" s="45"/>
      <c r="AR1762" s="45"/>
      <c r="AS1762" s="45"/>
      <c r="AT1762" s="45"/>
      <c r="AU1762" s="45"/>
      <c r="AV1762" s="45"/>
      <c r="AW1762" s="45"/>
      <c r="AX1762" s="45"/>
      <c r="AY1762" s="45"/>
      <c r="AZ1762" s="45"/>
      <c r="BA1762" s="45"/>
      <c r="BB1762" s="45"/>
      <c r="BC1762" s="45"/>
      <c r="BD1762" s="45"/>
      <c r="BE1762" s="45"/>
      <c r="BF1762" s="45"/>
      <c r="BG1762" s="45"/>
      <c r="BH1762" s="45"/>
      <c r="BI1762" s="45"/>
      <c r="BJ1762" s="45"/>
      <c r="BK1762" s="45"/>
    </row>
    <row r="1763" spans="1:63">
      <c r="A1763" s="43"/>
      <c r="B1763" s="43"/>
      <c r="C1763" s="101"/>
      <c r="D1763" s="101"/>
      <c r="E1763" s="101"/>
      <c r="F1763" s="102"/>
      <c r="G1763" s="103"/>
      <c r="H1763" s="102"/>
      <c r="I1763" s="102"/>
      <c r="J1763" s="102"/>
      <c r="K1763" s="102"/>
      <c r="L1763" s="102" t="e">
        <f>IF(J1763="WAT",IF(I1763="PS","Pumped Storage","Hydro"),VLOOKUP(J1763,Instructions!$E$3:$F$42,2,FALSE))</f>
        <v>#N/A</v>
      </c>
      <c r="M1763" s="104"/>
      <c r="N1763" s="104"/>
      <c r="O1763" s="105"/>
      <c r="P1763" s="45"/>
      <c r="Q1763" s="45"/>
      <c r="R1763" s="45">
        <f t="shared" si="596"/>
        <v>0</v>
      </c>
      <c r="S1763" s="45">
        <f t="shared" ref="S1763:T1782" si="617">R1763</f>
        <v>0</v>
      </c>
      <c r="T1763" s="45">
        <f t="shared" si="617"/>
        <v>0</v>
      </c>
      <c r="U1763" s="45">
        <f t="shared" si="597"/>
        <v>0</v>
      </c>
      <c r="V1763" s="45">
        <f t="shared" si="598"/>
        <v>0</v>
      </c>
      <c r="W1763" s="45">
        <f t="shared" si="599"/>
        <v>0</v>
      </c>
      <c r="X1763" s="45">
        <f t="shared" si="600"/>
        <v>0</v>
      </c>
      <c r="Y1763" s="45">
        <f t="shared" si="601"/>
        <v>0</v>
      </c>
      <c r="Z1763" s="45">
        <f t="shared" si="602"/>
        <v>0</v>
      </c>
      <c r="AA1763" s="45">
        <f t="shared" si="603"/>
        <v>0</v>
      </c>
      <c r="AB1763" s="45">
        <f t="shared" si="604"/>
        <v>0</v>
      </c>
      <c r="AC1763" s="45">
        <f t="shared" si="605"/>
        <v>0</v>
      </c>
      <c r="AD1763" s="45">
        <f t="shared" si="606"/>
        <v>0</v>
      </c>
      <c r="AE1763" s="45">
        <f t="shared" si="607"/>
        <v>0</v>
      </c>
      <c r="AF1763" s="45">
        <f t="shared" si="608"/>
        <v>0</v>
      </c>
      <c r="AG1763" s="45">
        <f t="shared" si="609"/>
        <v>0</v>
      </c>
      <c r="AH1763" s="45">
        <f t="shared" si="610"/>
        <v>0</v>
      </c>
      <c r="AI1763" s="45">
        <f t="shared" si="611"/>
        <v>0</v>
      </c>
      <c r="AJ1763" s="45">
        <f t="shared" si="612"/>
        <v>0</v>
      </c>
      <c r="AK1763" s="45">
        <f t="shared" si="613"/>
        <v>0</v>
      </c>
      <c r="AL1763" s="45">
        <f t="shared" si="614"/>
        <v>0</v>
      </c>
      <c r="AM1763" s="45">
        <f t="shared" si="615"/>
        <v>0</v>
      </c>
      <c r="AN1763" s="45"/>
      <c r="AO1763" s="45"/>
      <c r="AP1763" s="45"/>
      <c r="AQ1763" s="45"/>
      <c r="AR1763" s="45"/>
      <c r="AS1763" s="45"/>
      <c r="AT1763" s="45"/>
      <c r="AU1763" s="45"/>
      <c r="AV1763" s="45"/>
      <c r="AW1763" s="45"/>
      <c r="AX1763" s="45"/>
      <c r="AY1763" s="45"/>
      <c r="AZ1763" s="45"/>
      <c r="BA1763" s="45"/>
      <c r="BB1763" s="45"/>
      <c r="BC1763" s="45"/>
      <c r="BD1763" s="45"/>
      <c r="BE1763" s="45"/>
      <c r="BF1763" s="45"/>
      <c r="BG1763" s="45"/>
      <c r="BH1763" s="45"/>
      <c r="BI1763" s="45"/>
      <c r="BJ1763" s="45"/>
      <c r="BK1763" s="45"/>
    </row>
    <row r="1764" spans="1:63">
      <c r="A1764" s="43"/>
      <c r="B1764" s="43"/>
      <c r="C1764" s="101"/>
      <c r="D1764" s="101"/>
      <c r="E1764" s="101"/>
      <c r="F1764" s="102"/>
      <c r="G1764" s="103"/>
      <c r="H1764" s="102"/>
      <c r="I1764" s="102"/>
      <c r="J1764" s="102"/>
      <c r="K1764" s="102"/>
      <c r="L1764" s="102" t="e">
        <f>IF(J1764="WAT",IF(I1764="PS","Pumped Storage","Hydro"),VLOOKUP(J1764,Instructions!$E$3:$F$42,2,FALSE))</f>
        <v>#N/A</v>
      </c>
      <c r="M1764" s="104"/>
      <c r="N1764" s="104"/>
      <c r="O1764" s="105"/>
      <c r="P1764" s="45"/>
      <c r="Q1764" s="45"/>
      <c r="R1764" s="45">
        <f t="shared" si="596"/>
        <v>0</v>
      </c>
      <c r="S1764" s="45">
        <f t="shared" si="617"/>
        <v>0</v>
      </c>
      <c r="T1764" s="45">
        <f t="shared" si="617"/>
        <v>0</v>
      </c>
      <c r="U1764" s="45">
        <f t="shared" si="597"/>
        <v>0</v>
      </c>
      <c r="V1764" s="45">
        <f t="shared" si="598"/>
        <v>0</v>
      </c>
      <c r="W1764" s="45">
        <f t="shared" si="599"/>
        <v>0</v>
      </c>
      <c r="X1764" s="45">
        <f t="shared" si="600"/>
        <v>0</v>
      </c>
      <c r="Y1764" s="45">
        <f t="shared" si="601"/>
        <v>0</v>
      </c>
      <c r="Z1764" s="45">
        <f t="shared" si="602"/>
        <v>0</v>
      </c>
      <c r="AA1764" s="45">
        <f t="shared" si="603"/>
        <v>0</v>
      </c>
      <c r="AB1764" s="45">
        <f t="shared" si="604"/>
        <v>0</v>
      </c>
      <c r="AC1764" s="45">
        <f t="shared" si="605"/>
        <v>0</v>
      </c>
      <c r="AD1764" s="45">
        <f t="shared" si="606"/>
        <v>0</v>
      </c>
      <c r="AE1764" s="45">
        <f t="shared" si="607"/>
        <v>0</v>
      </c>
      <c r="AF1764" s="45">
        <f t="shared" si="608"/>
        <v>0</v>
      </c>
      <c r="AG1764" s="45">
        <f t="shared" si="609"/>
        <v>0</v>
      </c>
      <c r="AH1764" s="45">
        <f t="shared" si="610"/>
        <v>0</v>
      </c>
      <c r="AI1764" s="45">
        <f t="shared" si="611"/>
        <v>0</v>
      </c>
      <c r="AJ1764" s="45">
        <f t="shared" si="612"/>
        <v>0</v>
      </c>
      <c r="AK1764" s="45">
        <f t="shared" si="613"/>
        <v>0</v>
      </c>
      <c r="AL1764" s="45">
        <f t="shared" si="614"/>
        <v>0</v>
      </c>
      <c r="AM1764" s="45">
        <f t="shared" si="615"/>
        <v>0</v>
      </c>
      <c r="AN1764" s="45"/>
      <c r="AO1764" s="45"/>
      <c r="AP1764" s="45"/>
      <c r="AQ1764" s="45"/>
      <c r="AR1764" s="45"/>
      <c r="AS1764" s="45"/>
      <c r="AT1764" s="45"/>
      <c r="AU1764" s="45"/>
      <c r="AV1764" s="45"/>
      <c r="AW1764" s="45"/>
      <c r="AX1764" s="45"/>
      <c r="AY1764" s="45"/>
      <c r="AZ1764" s="45"/>
      <c r="BA1764" s="45"/>
      <c r="BB1764" s="45"/>
      <c r="BC1764" s="45"/>
      <c r="BD1764" s="45"/>
      <c r="BE1764" s="45"/>
      <c r="BF1764" s="45"/>
      <c r="BG1764" s="45"/>
      <c r="BH1764" s="45"/>
      <c r="BI1764" s="45"/>
      <c r="BJ1764" s="45"/>
      <c r="BK1764" s="45"/>
    </row>
    <row r="1765" spans="1:63">
      <c r="A1765" s="43"/>
      <c r="B1765" s="43"/>
      <c r="C1765" s="101"/>
      <c r="D1765" s="101"/>
      <c r="E1765" s="101"/>
      <c r="F1765" s="102"/>
      <c r="G1765" s="103"/>
      <c r="H1765" s="102"/>
      <c r="I1765" s="102"/>
      <c r="J1765" s="102"/>
      <c r="K1765" s="102"/>
      <c r="L1765" s="102" t="e">
        <f>IF(J1765="WAT",IF(I1765="PS","Pumped Storage","Hydro"),VLOOKUP(J1765,Instructions!$E$3:$F$42,2,FALSE))</f>
        <v>#N/A</v>
      </c>
      <c r="M1765" s="104"/>
      <c r="N1765" s="104"/>
      <c r="O1765" s="105"/>
      <c r="P1765" s="45"/>
      <c r="Q1765" s="45"/>
      <c r="R1765" s="45">
        <f t="shared" si="596"/>
        <v>0</v>
      </c>
      <c r="S1765" s="45">
        <f t="shared" si="617"/>
        <v>0</v>
      </c>
      <c r="T1765" s="45">
        <f t="shared" si="617"/>
        <v>0</v>
      </c>
      <c r="U1765" s="45">
        <f t="shared" si="597"/>
        <v>0</v>
      </c>
      <c r="V1765" s="45">
        <f t="shared" si="598"/>
        <v>0</v>
      </c>
      <c r="W1765" s="45">
        <f t="shared" si="599"/>
        <v>0</v>
      </c>
      <c r="X1765" s="45">
        <f t="shared" si="600"/>
        <v>0</v>
      </c>
      <c r="Y1765" s="45">
        <f t="shared" si="601"/>
        <v>0</v>
      </c>
      <c r="Z1765" s="45">
        <f t="shared" si="602"/>
        <v>0</v>
      </c>
      <c r="AA1765" s="45">
        <f t="shared" si="603"/>
        <v>0</v>
      </c>
      <c r="AB1765" s="45">
        <f t="shared" si="604"/>
        <v>0</v>
      </c>
      <c r="AC1765" s="45">
        <f t="shared" si="605"/>
        <v>0</v>
      </c>
      <c r="AD1765" s="45">
        <f t="shared" si="606"/>
        <v>0</v>
      </c>
      <c r="AE1765" s="45">
        <f t="shared" si="607"/>
        <v>0</v>
      </c>
      <c r="AF1765" s="45">
        <f t="shared" si="608"/>
        <v>0</v>
      </c>
      <c r="AG1765" s="45">
        <f t="shared" si="609"/>
        <v>0</v>
      </c>
      <c r="AH1765" s="45">
        <f t="shared" si="610"/>
        <v>0</v>
      </c>
      <c r="AI1765" s="45">
        <f t="shared" si="611"/>
        <v>0</v>
      </c>
      <c r="AJ1765" s="45">
        <f t="shared" si="612"/>
        <v>0</v>
      </c>
      <c r="AK1765" s="45">
        <f t="shared" si="613"/>
        <v>0</v>
      </c>
      <c r="AL1765" s="45">
        <f t="shared" si="614"/>
        <v>0</v>
      </c>
      <c r="AM1765" s="45">
        <f t="shared" si="615"/>
        <v>0</v>
      </c>
      <c r="AN1765" s="45"/>
      <c r="AO1765" s="45"/>
      <c r="AP1765" s="45"/>
      <c r="AQ1765" s="45"/>
      <c r="AR1765" s="45"/>
      <c r="AS1765" s="45"/>
      <c r="AT1765" s="45"/>
      <c r="AU1765" s="45"/>
      <c r="AV1765" s="45"/>
      <c r="AW1765" s="45"/>
      <c r="AX1765" s="45"/>
      <c r="AY1765" s="45"/>
      <c r="AZ1765" s="45"/>
      <c r="BA1765" s="45"/>
      <c r="BB1765" s="45"/>
      <c r="BC1765" s="45"/>
      <c r="BD1765" s="45"/>
      <c r="BE1765" s="45"/>
      <c r="BF1765" s="45"/>
      <c r="BG1765" s="45"/>
      <c r="BH1765" s="45"/>
      <c r="BI1765" s="45"/>
      <c r="BJ1765" s="45"/>
      <c r="BK1765" s="45"/>
    </row>
    <row r="1766" spans="1:63">
      <c r="A1766" s="43"/>
      <c r="B1766" s="43"/>
      <c r="C1766" s="101"/>
      <c r="D1766" s="101"/>
      <c r="E1766" s="101"/>
      <c r="F1766" s="102"/>
      <c r="G1766" s="103"/>
      <c r="H1766" s="102"/>
      <c r="I1766" s="102"/>
      <c r="J1766" s="102"/>
      <c r="K1766" s="102"/>
      <c r="L1766" s="102" t="e">
        <f>IF(J1766="WAT",IF(I1766="PS","Pumped Storage","Hydro"),VLOOKUP(J1766,Instructions!$E$3:$F$42,2,FALSE))</f>
        <v>#N/A</v>
      </c>
      <c r="M1766" s="104"/>
      <c r="N1766" s="104"/>
      <c r="O1766" s="105"/>
      <c r="P1766" s="45"/>
      <c r="Q1766" s="45"/>
      <c r="R1766" s="45">
        <f t="shared" si="596"/>
        <v>0</v>
      </c>
      <c r="S1766" s="45">
        <f t="shared" si="617"/>
        <v>0</v>
      </c>
      <c r="T1766" s="45">
        <f t="shared" si="617"/>
        <v>0</v>
      </c>
      <c r="U1766" s="45">
        <f t="shared" si="597"/>
        <v>0</v>
      </c>
      <c r="V1766" s="45">
        <f t="shared" si="598"/>
        <v>0</v>
      </c>
      <c r="W1766" s="45">
        <f t="shared" si="599"/>
        <v>0</v>
      </c>
      <c r="X1766" s="45">
        <f t="shared" si="600"/>
        <v>0</v>
      </c>
      <c r="Y1766" s="45">
        <f t="shared" si="601"/>
        <v>0</v>
      </c>
      <c r="Z1766" s="45">
        <f t="shared" si="602"/>
        <v>0</v>
      </c>
      <c r="AA1766" s="45">
        <f t="shared" si="603"/>
        <v>0</v>
      </c>
      <c r="AB1766" s="45">
        <f t="shared" si="604"/>
        <v>0</v>
      </c>
      <c r="AC1766" s="45">
        <f t="shared" si="605"/>
        <v>0</v>
      </c>
      <c r="AD1766" s="45">
        <f t="shared" si="606"/>
        <v>0</v>
      </c>
      <c r="AE1766" s="45">
        <f t="shared" si="607"/>
        <v>0</v>
      </c>
      <c r="AF1766" s="45">
        <f t="shared" si="608"/>
        <v>0</v>
      </c>
      <c r="AG1766" s="45">
        <f t="shared" si="609"/>
        <v>0</v>
      </c>
      <c r="AH1766" s="45">
        <f t="shared" si="610"/>
        <v>0</v>
      </c>
      <c r="AI1766" s="45">
        <f t="shared" si="611"/>
        <v>0</v>
      </c>
      <c r="AJ1766" s="45">
        <f t="shared" si="612"/>
        <v>0</v>
      </c>
      <c r="AK1766" s="45">
        <f t="shared" si="613"/>
        <v>0</v>
      </c>
      <c r="AL1766" s="45">
        <f t="shared" si="614"/>
        <v>0</v>
      </c>
      <c r="AM1766" s="45">
        <f t="shared" si="615"/>
        <v>0</v>
      </c>
      <c r="AN1766" s="45"/>
      <c r="AO1766" s="45"/>
      <c r="AP1766" s="45"/>
      <c r="AQ1766" s="45"/>
      <c r="AR1766" s="45"/>
      <c r="AS1766" s="45"/>
      <c r="AT1766" s="45"/>
      <c r="AU1766" s="45"/>
      <c r="AV1766" s="45"/>
      <c r="AW1766" s="45"/>
      <c r="AX1766" s="45"/>
      <c r="AY1766" s="45"/>
      <c r="AZ1766" s="45"/>
      <c r="BA1766" s="45"/>
      <c r="BB1766" s="45"/>
      <c r="BC1766" s="45"/>
      <c r="BD1766" s="45"/>
      <c r="BE1766" s="45"/>
      <c r="BF1766" s="45"/>
      <c r="BG1766" s="45"/>
      <c r="BH1766" s="45"/>
      <c r="BI1766" s="45"/>
      <c r="BJ1766" s="45"/>
      <c r="BK1766" s="45"/>
    </row>
    <row r="1767" spans="1:63">
      <c r="A1767" s="43"/>
      <c r="B1767" s="43"/>
      <c r="C1767" s="101"/>
      <c r="D1767" s="101"/>
      <c r="E1767" s="101"/>
      <c r="F1767" s="102"/>
      <c r="G1767" s="103"/>
      <c r="H1767" s="102"/>
      <c r="I1767" s="102"/>
      <c r="J1767" s="102"/>
      <c r="K1767" s="102"/>
      <c r="L1767" s="102" t="e">
        <f>IF(J1767="WAT",IF(I1767="PS","Pumped Storage","Hydro"),VLOOKUP(J1767,Instructions!$E$3:$F$42,2,FALSE))</f>
        <v>#N/A</v>
      </c>
      <c r="M1767" s="104"/>
      <c r="N1767" s="104"/>
      <c r="O1767" s="105"/>
      <c r="P1767" s="45"/>
      <c r="Q1767" s="45"/>
      <c r="R1767" s="45">
        <f t="shared" si="596"/>
        <v>0</v>
      </c>
      <c r="S1767" s="45">
        <f t="shared" si="617"/>
        <v>0</v>
      </c>
      <c r="T1767" s="45">
        <f t="shared" si="617"/>
        <v>0</v>
      </c>
      <c r="U1767" s="45">
        <f t="shared" si="597"/>
        <v>0</v>
      </c>
      <c r="V1767" s="45">
        <f t="shared" si="598"/>
        <v>0</v>
      </c>
      <c r="W1767" s="45">
        <f t="shared" si="599"/>
        <v>0</v>
      </c>
      <c r="X1767" s="45">
        <f t="shared" si="600"/>
        <v>0</v>
      </c>
      <c r="Y1767" s="45">
        <f t="shared" si="601"/>
        <v>0</v>
      </c>
      <c r="Z1767" s="45">
        <f t="shared" si="602"/>
        <v>0</v>
      </c>
      <c r="AA1767" s="45">
        <f t="shared" si="603"/>
        <v>0</v>
      </c>
      <c r="AB1767" s="45">
        <f t="shared" si="604"/>
        <v>0</v>
      </c>
      <c r="AC1767" s="45">
        <f t="shared" si="605"/>
        <v>0</v>
      </c>
      <c r="AD1767" s="45">
        <f t="shared" si="606"/>
        <v>0</v>
      </c>
      <c r="AE1767" s="45">
        <f t="shared" si="607"/>
        <v>0</v>
      </c>
      <c r="AF1767" s="45">
        <f t="shared" si="608"/>
        <v>0</v>
      </c>
      <c r="AG1767" s="45">
        <f t="shared" si="609"/>
        <v>0</v>
      </c>
      <c r="AH1767" s="45">
        <f t="shared" si="610"/>
        <v>0</v>
      </c>
      <c r="AI1767" s="45">
        <f t="shared" si="611"/>
        <v>0</v>
      </c>
      <c r="AJ1767" s="45">
        <f t="shared" si="612"/>
        <v>0</v>
      </c>
      <c r="AK1767" s="45">
        <f t="shared" si="613"/>
        <v>0</v>
      </c>
      <c r="AL1767" s="45">
        <f t="shared" si="614"/>
        <v>0</v>
      </c>
      <c r="AM1767" s="45">
        <f t="shared" si="615"/>
        <v>0</v>
      </c>
      <c r="AN1767" s="45"/>
      <c r="AO1767" s="45"/>
      <c r="AP1767" s="45"/>
      <c r="AQ1767" s="45"/>
      <c r="AR1767" s="45"/>
      <c r="AS1767" s="45"/>
      <c r="AT1767" s="45"/>
      <c r="AU1767" s="45"/>
      <c r="AV1767" s="45"/>
      <c r="AW1767" s="45"/>
      <c r="AX1767" s="45"/>
      <c r="AY1767" s="45"/>
      <c r="AZ1767" s="45"/>
      <c r="BA1767" s="45"/>
      <c r="BB1767" s="45"/>
      <c r="BC1767" s="45"/>
      <c r="BD1767" s="45"/>
      <c r="BE1767" s="45"/>
      <c r="BF1767" s="45"/>
      <c r="BG1767" s="45"/>
      <c r="BH1767" s="45"/>
      <c r="BI1767" s="45"/>
      <c r="BJ1767" s="45"/>
      <c r="BK1767" s="45"/>
    </row>
    <row r="1768" spans="1:63">
      <c r="A1768" s="43"/>
      <c r="B1768" s="43"/>
      <c r="C1768" s="101"/>
      <c r="D1768" s="101"/>
      <c r="E1768" s="101"/>
      <c r="F1768" s="102"/>
      <c r="G1768" s="103"/>
      <c r="H1768" s="102"/>
      <c r="I1768" s="102"/>
      <c r="J1768" s="102"/>
      <c r="K1768" s="102"/>
      <c r="L1768" s="102" t="e">
        <f>IF(J1768="WAT",IF(I1768="PS","Pumped Storage","Hydro"),VLOOKUP(J1768,Instructions!$E$3:$F$42,2,FALSE))</f>
        <v>#N/A</v>
      </c>
      <c r="M1768" s="104"/>
      <c r="N1768" s="104"/>
      <c r="O1768" s="105"/>
      <c r="P1768" s="45"/>
      <c r="Q1768" s="45"/>
      <c r="R1768" s="45">
        <f t="shared" si="596"/>
        <v>0</v>
      </c>
      <c r="S1768" s="45">
        <f t="shared" si="617"/>
        <v>0</v>
      </c>
      <c r="T1768" s="45">
        <f t="shared" si="617"/>
        <v>0</v>
      </c>
      <c r="U1768" s="45">
        <f t="shared" si="597"/>
        <v>0</v>
      </c>
      <c r="V1768" s="45">
        <f t="shared" si="598"/>
        <v>0</v>
      </c>
      <c r="W1768" s="45">
        <f t="shared" si="599"/>
        <v>0</v>
      </c>
      <c r="X1768" s="45">
        <f t="shared" si="600"/>
        <v>0</v>
      </c>
      <c r="Y1768" s="45">
        <f t="shared" si="601"/>
        <v>0</v>
      </c>
      <c r="Z1768" s="45">
        <f t="shared" si="602"/>
        <v>0</v>
      </c>
      <c r="AA1768" s="45">
        <f t="shared" si="603"/>
        <v>0</v>
      </c>
      <c r="AB1768" s="45">
        <f t="shared" si="604"/>
        <v>0</v>
      </c>
      <c r="AC1768" s="45">
        <f t="shared" si="605"/>
        <v>0</v>
      </c>
      <c r="AD1768" s="45">
        <f t="shared" si="606"/>
        <v>0</v>
      </c>
      <c r="AE1768" s="45">
        <f t="shared" si="607"/>
        <v>0</v>
      </c>
      <c r="AF1768" s="45">
        <f t="shared" si="608"/>
        <v>0</v>
      </c>
      <c r="AG1768" s="45">
        <f t="shared" si="609"/>
        <v>0</v>
      </c>
      <c r="AH1768" s="45">
        <f t="shared" si="610"/>
        <v>0</v>
      </c>
      <c r="AI1768" s="45">
        <f t="shared" si="611"/>
        <v>0</v>
      </c>
      <c r="AJ1768" s="45">
        <f t="shared" si="612"/>
        <v>0</v>
      </c>
      <c r="AK1768" s="45">
        <f t="shared" si="613"/>
        <v>0</v>
      </c>
      <c r="AL1768" s="45">
        <f t="shared" si="614"/>
        <v>0</v>
      </c>
      <c r="AM1768" s="45">
        <f t="shared" si="615"/>
        <v>0</v>
      </c>
      <c r="AN1768" s="45"/>
      <c r="AO1768" s="45"/>
      <c r="AP1768" s="45"/>
      <c r="AQ1768" s="45"/>
      <c r="AR1768" s="45"/>
      <c r="AS1768" s="45"/>
      <c r="AT1768" s="45"/>
      <c r="AU1768" s="45"/>
      <c r="AV1768" s="45"/>
      <c r="AW1768" s="45"/>
      <c r="AX1768" s="45"/>
      <c r="AY1768" s="45"/>
      <c r="AZ1768" s="45"/>
      <c r="BA1768" s="45"/>
      <c r="BB1768" s="45"/>
      <c r="BC1768" s="45"/>
      <c r="BD1768" s="45"/>
      <c r="BE1768" s="45"/>
      <c r="BF1768" s="45"/>
      <c r="BG1768" s="45"/>
      <c r="BH1768" s="45"/>
      <c r="BI1768" s="45"/>
      <c r="BJ1768" s="45"/>
      <c r="BK1768" s="45"/>
    </row>
    <row r="1769" spans="1:63">
      <c r="A1769" s="43"/>
      <c r="B1769" s="43"/>
      <c r="C1769" s="101"/>
      <c r="D1769" s="101"/>
      <c r="E1769" s="101"/>
      <c r="F1769" s="102"/>
      <c r="G1769" s="103"/>
      <c r="H1769" s="102"/>
      <c r="I1769" s="102"/>
      <c r="J1769" s="102"/>
      <c r="K1769" s="102"/>
      <c r="L1769" s="102" t="e">
        <f>IF(J1769="WAT",IF(I1769="PS","Pumped Storage","Hydro"),VLOOKUP(J1769,Instructions!$E$3:$F$42,2,FALSE))</f>
        <v>#N/A</v>
      </c>
      <c r="M1769" s="104"/>
      <c r="N1769" s="104"/>
      <c r="O1769" s="105"/>
      <c r="P1769" s="45"/>
      <c r="Q1769" s="45"/>
      <c r="R1769" s="45">
        <f t="shared" si="596"/>
        <v>0</v>
      </c>
      <c r="S1769" s="45">
        <f t="shared" si="617"/>
        <v>0</v>
      </c>
      <c r="T1769" s="45">
        <f t="shared" si="617"/>
        <v>0</v>
      </c>
      <c r="U1769" s="45">
        <f t="shared" si="597"/>
        <v>0</v>
      </c>
      <c r="V1769" s="45">
        <f t="shared" si="598"/>
        <v>0</v>
      </c>
      <c r="W1769" s="45">
        <f t="shared" si="599"/>
        <v>0</v>
      </c>
      <c r="X1769" s="45">
        <f t="shared" si="600"/>
        <v>0</v>
      </c>
      <c r="Y1769" s="45">
        <f t="shared" si="601"/>
        <v>0</v>
      </c>
      <c r="Z1769" s="45">
        <f t="shared" si="602"/>
        <v>0</v>
      </c>
      <c r="AA1769" s="45">
        <f t="shared" si="603"/>
        <v>0</v>
      </c>
      <c r="AB1769" s="45">
        <f t="shared" si="604"/>
        <v>0</v>
      </c>
      <c r="AC1769" s="45">
        <f t="shared" si="605"/>
        <v>0</v>
      </c>
      <c r="AD1769" s="45">
        <f t="shared" si="606"/>
        <v>0</v>
      </c>
      <c r="AE1769" s="45">
        <f t="shared" si="607"/>
        <v>0</v>
      </c>
      <c r="AF1769" s="45">
        <f t="shared" si="608"/>
        <v>0</v>
      </c>
      <c r="AG1769" s="45">
        <f t="shared" si="609"/>
        <v>0</v>
      </c>
      <c r="AH1769" s="45">
        <f t="shared" si="610"/>
        <v>0</v>
      </c>
      <c r="AI1769" s="45">
        <f t="shared" si="611"/>
        <v>0</v>
      </c>
      <c r="AJ1769" s="45">
        <f t="shared" si="612"/>
        <v>0</v>
      </c>
      <c r="AK1769" s="45">
        <f t="shared" si="613"/>
        <v>0</v>
      </c>
      <c r="AL1769" s="45">
        <f t="shared" si="614"/>
        <v>0</v>
      </c>
      <c r="AM1769" s="45">
        <f t="shared" si="615"/>
        <v>0</v>
      </c>
      <c r="AN1769" s="45"/>
      <c r="AO1769" s="45"/>
      <c r="AP1769" s="45"/>
      <c r="AQ1769" s="45"/>
      <c r="AR1769" s="45"/>
      <c r="AS1769" s="45"/>
      <c r="AT1769" s="45"/>
      <c r="AU1769" s="45"/>
      <c r="AV1769" s="45"/>
      <c r="AW1769" s="45"/>
      <c r="AX1769" s="45"/>
      <c r="AY1769" s="45"/>
      <c r="AZ1769" s="45"/>
      <c r="BA1769" s="45"/>
      <c r="BB1769" s="45"/>
      <c r="BC1769" s="45"/>
      <c r="BD1769" s="45"/>
      <c r="BE1769" s="45"/>
      <c r="BF1769" s="45"/>
      <c r="BG1769" s="45"/>
      <c r="BH1769" s="45"/>
      <c r="BI1769" s="45"/>
      <c r="BJ1769" s="45"/>
      <c r="BK1769" s="45"/>
    </row>
    <row r="1770" spans="1:63">
      <c r="A1770" s="43"/>
      <c r="B1770" s="43"/>
      <c r="C1770" s="101"/>
      <c r="D1770" s="101"/>
      <c r="E1770" s="101"/>
      <c r="F1770" s="102"/>
      <c r="G1770" s="103"/>
      <c r="H1770" s="102"/>
      <c r="I1770" s="102"/>
      <c r="J1770" s="102"/>
      <c r="K1770" s="102"/>
      <c r="L1770" s="102" t="e">
        <f>IF(J1770="WAT",IF(I1770="PS","Pumped Storage","Hydro"),VLOOKUP(J1770,Instructions!$E$3:$F$42,2,FALSE))</f>
        <v>#N/A</v>
      </c>
      <c r="M1770" s="104"/>
      <c r="N1770" s="104"/>
      <c r="O1770" s="105"/>
      <c r="P1770" s="45"/>
      <c r="Q1770" s="45"/>
      <c r="R1770" s="45">
        <f t="shared" si="596"/>
        <v>0</v>
      </c>
      <c r="S1770" s="45">
        <f t="shared" si="617"/>
        <v>0</v>
      </c>
      <c r="T1770" s="45">
        <f t="shared" si="617"/>
        <v>0</v>
      </c>
      <c r="U1770" s="45">
        <f t="shared" si="597"/>
        <v>0</v>
      </c>
      <c r="V1770" s="45">
        <f t="shared" si="598"/>
        <v>0</v>
      </c>
      <c r="W1770" s="45">
        <f t="shared" si="599"/>
        <v>0</v>
      </c>
      <c r="X1770" s="45">
        <f t="shared" si="600"/>
        <v>0</v>
      </c>
      <c r="Y1770" s="45">
        <f t="shared" si="601"/>
        <v>0</v>
      </c>
      <c r="Z1770" s="45">
        <f t="shared" si="602"/>
        <v>0</v>
      </c>
      <c r="AA1770" s="45">
        <f t="shared" si="603"/>
        <v>0</v>
      </c>
      <c r="AB1770" s="45">
        <f t="shared" si="604"/>
        <v>0</v>
      </c>
      <c r="AC1770" s="45">
        <f t="shared" si="605"/>
        <v>0</v>
      </c>
      <c r="AD1770" s="45">
        <f t="shared" si="606"/>
        <v>0</v>
      </c>
      <c r="AE1770" s="45">
        <f t="shared" si="607"/>
        <v>0</v>
      </c>
      <c r="AF1770" s="45">
        <f t="shared" si="608"/>
        <v>0</v>
      </c>
      <c r="AG1770" s="45">
        <f t="shared" si="609"/>
        <v>0</v>
      </c>
      <c r="AH1770" s="45">
        <f t="shared" si="610"/>
        <v>0</v>
      </c>
      <c r="AI1770" s="45">
        <f t="shared" si="611"/>
        <v>0</v>
      </c>
      <c r="AJ1770" s="45">
        <f t="shared" si="612"/>
        <v>0</v>
      </c>
      <c r="AK1770" s="45">
        <f t="shared" si="613"/>
        <v>0</v>
      </c>
      <c r="AL1770" s="45">
        <f t="shared" si="614"/>
        <v>0</v>
      </c>
      <c r="AM1770" s="45">
        <f t="shared" si="615"/>
        <v>0</v>
      </c>
      <c r="AN1770" s="45"/>
      <c r="AO1770" s="45"/>
      <c r="AP1770" s="45"/>
      <c r="AQ1770" s="45"/>
      <c r="AR1770" s="45"/>
      <c r="AS1770" s="45"/>
      <c r="AT1770" s="45"/>
      <c r="AU1770" s="45"/>
      <c r="AV1770" s="45"/>
      <c r="AW1770" s="45"/>
      <c r="AX1770" s="45"/>
      <c r="AY1770" s="45"/>
      <c r="AZ1770" s="45"/>
      <c r="BA1770" s="45"/>
      <c r="BB1770" s="45"/>
      <c r="BC1770" s="45"/>
      <c r="BD1770" s="45"/>
      <c r="BE1770" s="45"/>
      <c r="BF1770" s="45"/>
      <c r="BG1770" s="45"/>
      <c r="BH1770" s="45"/>
      <c r="BI1770" s="45"/>
      <c r="BJ1770" s="45"/>
      <c r="BK1770" s="45"/>
    </row>
    <row r="1771" spans="1:63">
      <c r="A1771" s="43"/>
      <c r="B1771" s="43"/>
      <c r="C1771" s="101"/>
      <c r="D1771" s="101"/>
      <c r="E1771" s="101"/>
      <c r="F1771" s="102"/>
      <c r="G1771" s="103"/>
      <c r="H1771" s="102"/>
      <c r="I1771" s="102"/>
      <c r="J1771" s="102"/>
      <c r="K1771" s="102"/>
      <c r="L1771" s="102" t="e">
        <f>IF(J1771="WAT",IF(I1771="PS","Pumped Storage","Hydro"),VLOOKUP(J1771,Instructions!$E$3:$F$42,2,FALSE))</f>
        <v>#N/A</v>
      </c>
      <c r="M1771" s="104"/>
      <c r="N1771" s="104"/>
      <c r="O1771" s="105"/>
      <c r="P1771" s="45"/>
      <c r="Q1771" s="45"/>
      <c r="R1771" s="45">
        <f t="shared" si="596"/>
        <v>0</v>
      </c>
      <c r="S1771" s="45">
        <f t="shared" si="617"/>
        <v>0</v>
      </c>
      <c r="T1771" s="45">
        <f t="shared" si="617"/>
        <v>0</v>
      </c>
      <c r="U1771" s="45">
        <f t="shared" si="597"/>
        <v>0</v>
      </c>
      <c r="V1771" s="45">
        <f t="shared" si="598"/>
        <v>0</v>
      </c>
      <c r="W1771" s="45">
        <f t="shared" si="599"/>
        <v>0</v>
      </c>
      <c r="X1771" s="45">
        <f t="shared" si="600"/>
        <v>0</v>
      </c>
      <c r="Y1771" s="45">
        <f t="shared" si="601"/>
        <v>0</v>
      </c>
      <c r="Z1771" s="45">
        <f t="shared" si="602"/>
        <v>0</v>
      </c>
      <c r="AA1771" s="45">
        <f t="shared" si="603"/>
        <v>0</v>
      </c>
      <c r="AB1771" s="45">
        <f t="shared" si="604"/>
        <v>0</v>
      </c>
      <c r="AC1771" s="45">
        <f t="shared" si="605"/>
        <v>0</v>
      </c>
      <c r="AD1771" s="45">
        <f t="shared" si="606"/>
        <v>0</v>
      </c>
      <c r="AE1771" s="45">
        <f t="shared" si="607"/>
        <v>0</v>
      </c>
      <c r="AF1771" s="45">
        <f t="shared" si="608"/>
        <v>0</v>
      </c>
      <c r="AG1771" s="45">
        <f t="shared" si="609"/>
        <v>0</v>
      </c>
      <c r="AH1771" s="45">
        <f t="shared" si="610"/>
        <v>0</v>
      </c>
      <c r="AI1771" s="45">
        <f t="shared" si="611"/>
        <v>0</v>
      </c>
      <c r="AJ1771" s="45">
        <f t="shared" si="612"/>
        <v>0</v>
      </c>
      <c r="AK1771" s="45">
        <f t="shared" si="613"/>
        <v>0</v>
      </c>
      <c r="AL1771" s="45">
        <f t="shared" si="614"/>
        <v>0</v>
      </c>
      <c r="AM1771" s="45">
        <f t="shared" si="615"/>
        <v>0</v>
      </c>
      <c r="AN1771" s="45"/>
      <c r="AO1771" s="45"/>
      <c r="AP1771" s="45"/>
      <c r="AQ1771" s="45"/>
      <c r="AR1771" s="45"/>
      <c r="AS1771" s="45"/>
      <c r="AT1771" s="45"/>
      <c r="AU1771" s="45"/>
      <c r="AV1771" s="45"/>
      <c r="AW1771" s="45"/>
      <c r="AX1771" s="45"/>
      <c r="AY1771" s="45"/>
      <c r="AZ1771" s="45"/>
      <c r="BA1771" s="45"/>
      <c r="BB1771" s="45"/>
      <c r="BC1771" s="45"/>
      <c r="BD1771" s="45"/>
      <c r="BE1771" s="45"/>
      <c r="BF1771" s="45"/>
      <c r="BG1771" s="45"/>
      <c r="BH1771" s="45"/>
      <c r="BI1771" s="45"/>
      <c r="BJ1771" s="45"/>
      <c r="BK1771" s="45"/>
    </row>
    <row r="1772" spans="1:63">
      <c r="A1772" s="43"/>
      <c r="B1772" s="43"/>
      <c r="C1772" s="101"/>
      <c r="D1772" s="101"/>
      <c r="E1772" s="101"/>
      <c r="F1772" s="102"/>
      <c r="G1772" s="103"/>
      <c r="H1772" s="102"/>
      <c r="I1772" s="102"/>
      <c r="J1772" s="102"/>
      <c r="K1772" s="102"/>
      <c r="L1772" s="102" t="e">
        <f>IF(J1772="WAT",IF(I1772="PS","Pumped Storage","Hydro"),VLOOKUP(J1772,Instructions!$E$3:$F$42,2,FALSE))</f>
        <v>#N/A</v>
      </c>
      <c r="M1772" s="104"/>
      <c r="N1772" s="104"/>
      <c r="O1772" s="105"/>
      <c r="P1772" s="45"/>
      <c r="Q1772" s="45"/>
      <c r="R1772" s="45">
        <f t="shared" si="596"/>
        <v>0</v>
      </c>
      <c r="S1772" s="45">
        <f t="shared" si="617"/>
        <v>0</v>
      </c>
      <c r="T1772" s="45">
        <f t="shared" si="617"/>
        <v>0</v>
      </c>
      <c r="U1772" s="45">
        <f t="shared" si="597"/>
        <v>0</v>
      </c>
      <c r="V1772" s="45">
        <f t="shared" si="598"/>
        <v>0</v>
      </c>
      <c r="W1772" s="45">
        <f t="shared" si="599"/>
        <v>0</v>
      </c>
      <c r="X1772" s="45">
        <f t="shared" si="600"/>
        <v>0</v>
      </c>
      <c r="Y1772" s="45">
        <f t="shared" si="601"/>
        <v>0</v>
      </c>
      <c r="Z1772" s="45">
        <f t="shared" si="602"/>
        <v>0</v>
      </c>
      <c r="AA1772" s="45">
        <f t="shared" si="603"/>
        <v>0</v>
      </c>
      <c r="AB1772" s="45">
        <f t="shared" si="604"/>
        <v>0</v>
      </c>
      <c r="AC1772" s="45">
        <f t="shared" si="605"/>
        <v>0</v>
      </c>
      <c r="AD1772" s="45">
        <f t="shared" si="606"/>
        <v>0</v>
      </c>
      <c r="AE1772" s="45">
        <f t="shared" si="607"/>
        <v>0</v>
      </c>
      <c r="AF1772" s="45">
        <f t="shared" si="608"/>
        <v>0</v>
      </c>
      <c r="AG1772" s="45">
        <f t="shared" si="609"/>
        <v>0</v>
      </c>
      <c r="AH1772" s="45">
        <f t="shared" si="610"/>
        <v>0</v>
      </c>
      <c r="AI1772" s="45">
        <f t="shared" si="611"/>
        <v>0</v>
      </c>
      <c r="AJ1772" s="45">
        <f t="shared" si="612"/>
        <v>0</v>
      </c>
      <c r="AK1772" s="45">
        <f t="shared" si="613"/>
        <v>0</v>
      </c>
      <c r="AL1772" s="45">
        <f t="shared" si="614"/>
        <v>0</v>
      </c>
      <c r="AM1772" s="45">
        <f t="shared" si="615"/>
        <v>0</v>
      </c>
      <c r="AN1772" s="45"/>
      <c r="AO1772" s="45"/>
      <c r="AP1772" s="45"/>
      <c r="AQ1772" s="45"/>
      <c r="AR1772" s="45"/>
      <c r="AS1772" s="45"/>
      <c r="AT1772" s="45"/>
      <c r="AU1772" s="45"/>
      <c r="AV1772" s="45"/>
      <c r="AW1772" s="45"/>
      <c r="AX1772" s="45"/>
      <c r="AY1772" s="45"/>
      <c r="AZ1772" s="45"/>
      <c r="BA1772" s="45"/>
      <c r="BB1772" s="45"/>
      <c r="BC1772" s="45"/>
      <c r="BD1772" s="45"/>
      <c r="BE1772" s="45"/>
      <c r="BF1772" s="45"/>
      <c r="BG1772" s="45"/>
      <c r="BH1772" s="45"/>
      <c r="BI1772" s="45"/>
      <c r="BJ1772" s="45"/>
      <c r="BK1772" s="45"/>
    </row>
    <row r="1773" spans="1:63">
      <c r="A1773" s="43"/>
      <c r="B1773" s="43"/>
      <c r="C1773" s="101"/>
      <c r="D1773" s="101"/>
      <c r="E1773" s="101"/>
      <c r="F1773" s="102"/>
      <c r="G1773" s="103"/>
      <c r="H1773" s="102"/>
      <c r="I1773" s="102"/>
      <c r="J1773" s="102"/>
      <c r="K1773" s="102"/>
      <c r="L1773" s="102" t="e">
        <f>IF(J1773="WAT",IF(I1773="PS","Pumped Storage","Hydro"),VLOOKUP(J1773,Instructions!$E$3:$F$42,2,FALSE))</f>
        <v>#N/A</v>
      </c>
      <c r="M1773" s="104"/>
      <c r="N1773" s="104"/>
      <c r="O1773" s="105"/>
      <c r="P1773" s="45"/>
      <c r="Q1773" s="45"/>
      <c r="R1773" s="45">
        <f t="shared" si="596"/>
        <v>0</v>
      </c>
      <c r="S1773" s="45">
        <f t="shared" si="617"/>
        <v>0</v>
      </c>
      <c r="T1773" s="45">
        <f t="shared" si="617"/>
        <v>0</v>
      </c>
      <c r="U1773" s="45">
        <f t="shared" si="597"/>
        <v>0</v>
      </c>
      <c r="V1773" s="45">
        <f t="shared" si="598"/>
        <v>0</v>
      </c>
      <c r="W1773" s="45">
        <f t="shared" si="599"/>
        <v>0</v>
      </c>
      <c r="X1773" s="45">
        <f t="shared" si="600"/>
        <v>0</v>
      </c>
      <c r="Y1773" s="45">
        <f t="shared" si="601"/>
        <v>0</v>
      </c>
      <c r="Z1773" s="45">
        <f t="shared" si="602"/>
        <v>0</v>
      </c>
      <c r="AA1773" s="45">
        <f t="shared" si="603"/>
        <v>0</v>
      </c>
      <c r="AB1773" s="45">
        <f t="shared" si="604"/>
        <v>0</v>
      </c>
      <c r="AC1773" s="45">
        <f t="shared" si="605"/>
        <v>0</v>
      </c>
      <c r="AD1773" s="45">
        <f t="shared" si="606"/>
        <v>0</v>
      </c>
      <c r="AE1773" s="45">
        <f t="shared" si="607"/>
        <v>0</v>
      </c>
      <c r="AF1773" s="45">
        <f t="shared" si="608"/>
        <v>0</v>
      </c>
      <c r="AG1773" s="45">
        <f t="shared" si="609"/>
        <v>0</v>
      </c>
      <c r="AH1773" s="45">
        <f t="shared" si="610"/>
        <v>0</v>
      </c>
      <c r="AI1773" s="45">
        <f t="shared" si="611"/>
        <v>0</v>
      </c>
      <c r="AJ1773" s="45">
        <f t="shared" si="612"/>
        <v>0</v>
      </c>
      <c r="AK1773" s="45">
        <f t="shared" si="613"/>
        <v>0</v>
      </c>
      <c r="AL1773" s="45">
        <f t="shared" si="614"/>
        <v>0</v>
      </c>
      <c r="AM1773" s="45">
        <f t="shared" si="615"/>
        <v>0</v>
      </c>
      <c r="AN1773" s="45"/>
      <c r="AO1773" s="45"/>
      <c r="AP1773" s="45"/>
      <c r="AQ1773" s="45"/>
      <c r="AR1773" s="45"/>
      <c r="AS1773" s="45"/>
      <c r="AT1773" s="45"/>
      <c r="AU1773" s="45"/>
      <c r="AV1773" s="45"/>
      <c r="AW1773" s="45"/>
      <c r="AX1773" s="45"/>
      <c r="AY1773" s="45"/>
      <c r="AZ1773" s="45"/>
      <c r="BA1773" s="45"/>
      <c r="BB1773" s="45"/>
      <c r="BC1773" s="45"/>
      <c r="BD1773" s="45"/>
      <c r="BE1773" s="45"/>
      <c r="BF1773" s="45"/>
      <c r="BG1773" s="45"/>
      <c r="BH1773" s="45"/>
      <c r="BI1773" s="45"/>
      <c r="BJ1773" s="45"/>
      <c r="BK1773" s="45"/>
    </row>
    <row r="1774" spans="1:63">
      <c r="A1774" s="43"/>
      <c r="B1774" s="43"/>
      <c r="C1774" s="101"/>
      <c r="D1774" s="101"/>
      <c r="E1774" s="101"/>
      <c r="F1774" s="102"/>
      <c r="G1774" s="103"/>
      <c r="H1774" s="102"/>
      <c r="I1774" s="102"/>
      <c r="J1774" s="102"/>
      <c r="K1774" s="102"/>
      <c r="L1774" s="102" t="e">
        <f>IF(J1774="WAT",IF(I1774="PS","Pumped Storage","Hydro"),VLOOKUP(J1774,Instructions!$E$3:$F$42,2,FALSE))</f>
        <v>#N/A</v>
      </c>
      <c r="M1774" s="104"/>
      <c r="N1774" s="104"/>
      <c r="O1774" s="105"/>
      <c r="P1774" s="45"/>
      <c r="Q1774" s="45"/>
      <c r="R1774" s="45">
        <f t="shared" si="596"/>
        <v>0</v>
      </c>
      <c r="S1774" s="45">
        <f t="shared" si="617"/>
        <v>0</v>
      </c>
      <c r="T1774" s="45">
        <f t="shared" si="617"/>
        <v>0</v>
      </c>
      <c r="U1774" s="45">
        <f t="shared" si="597"/>
        <v>0</v>
      </c>
      <c r="V1774" s="45">
        <f t="shared" si="598"/>
        <v>0</v>
      </c>
      <c r="W1774" s="45">
        <f t="shared" si="599"/>
        <v>0</v>
      </c>
      <c r="X1774" s="45">
        <f t="shared" si="600"/>
        <v>0</v>
      </c>
      <c r="Y1774" s="45">
        <f t="shared" si="601"/>
        <v>0</v>
      </c>
      <c r="Z1774" s="45">
        <f t="shared" si="602"/>
        <v>0</v>
      </c>
      <c r="AA1774" s="45">
        <f t="shared" si="603"/>
        <v>0</v>
      </c>
      <c r="AB1774" s="45">
        <f t="shared" si="604"/>
        <v>0</v>
      </c>
      <c r="AC1774" s="45">
        <f t="shared" si="605"/>
        <v>0</v>
      </c>
      <c r="AD1774" s="45">
        <f t="shared" si="606"/>
        <v>0</v>
      </c>
      <c r="AE1774" s="45">
        <f t="shared" si="607"/>
        <v>0</v>
      </c>
      <c r="AF1774" s="45">
        <f t="shared" si="608"/>
        <v>0</v>
      </c>
      <c r="AG1774" s="45">
        <f t="shared" si="609"/>
        <v>0</v>
      </c>
      <c r="AH1774" s="45">
        <f t="shared" si="610"/>
        <v>0</v>
      </c>
      <c r="AI1774" s="45">
        <f t="shared" si="611"/>
        <v>0</v>
      </c>
      <c r="AJ1774" s="45">
        <f t="shared" si="612"/>
        <v>0</v>
      </c>
      <c r="AK1774" s="45">
        <f t="shared" si="613"/>
        <v>0</v>
      </c>
      <c r="AL1774" s="45">
        <f t="shared" si="614"/>
        <v>0</v>
      </c>
      <c r="AM1774" s="45">
        <f t="shared" si="615"/>
        <v>0</v>
      </c>
      <c r="AN1774" s="45"/>
      <c r="AO1774" s="45"/>
      <c r="AP1774" s="45"/>
      <c r="AQ1774" s="45"/>
      <c r="AR1774" s="45"/>
      <c r="AS1774" s="45"/>
      <c r="AT1774" s="45"/>
      <c r="AU1774" s="45"/>
      <c r="AV1774" s="45"/>
      <c r="AW1774" s="45"/>
      <c r="AX1774" s="45"/>
      <c r="AY1774" s="45"/>
      <c r="AZ1774" s="45"/>
      <c r="BA1774" s="45"/>
      <c r="BB1774" s="45"/>
      <c r="BC1774" s="45"/>
      <c r="BD1774" s="45"/>
      <c r="BE1774" s="45"/>
      <c r="BF1774" s="45"/>
      <c r="BG1774" s="45"/>
      <c r="BH1774" s="45"/>
      <c r="BI1774" s="45"/>
      <c r="BJ1774" s="45"/>
      <c r="BK1774" s="45"/>
    </row>
    <row r="1775" spans="1:63">
      <c r="A1775" s="43"/>
      <c r="B1775" s="43"/>
      <c r="C1775" s="101"/>
      <c r="D1775" s="101"/>
      <c r="E1775" s="101"/>
      <c r="F1775" s="102"/>
      <c r="G1775" s="103"/>
      <c r="H1775" s="102"/>
      <c r="I1775" s="102"/>
      <c r="J1775" s="102"/>
      <c r="K1775" s="102"/>
      <c r="L1775" s="102" t="e">
        <f>IF(J1775="WAT",IF(I1775="PS","Pumped Storage","Hydro"),VLOOKUP(J1775,Instructions!$E$3:$F$42,2,FALSE))</f>
        <v>#N/A</v>
      </c>
      <c r="M1775" s="104"/>
      <c r="N1775" s="104"/>
      <c r="O1775" s="105"/>
      <c r="P1775" s="45"/>
      <c r="Q1775" s="45"/>
      <c r="R1775" s="45">
        <f t="shared" si="596"/>
        <v>0</v>
      </c>
      <c r="S1775" s="45">
        <f t="shared" si="617"/>
        <v>0</v>
      </c>
      <c r="T1775" s="45">
        <f t="shared" si="617"/>
        <v>0</v>
      </c>
      <c r="U1775" s="45">
        <f t="shared" si="597"/>
        <v>0</v>
      </c>
      <c r="V1775" s="45">
        <f t="shared" si="598"/>
        <v>0</v>
      </c>
      <c r="W1775" s="45">
        <f t="shared" si="599"/>
        <v>0</v>
      </c>
      <c r="X1775" s="45">
        <f t="shared" si="600"/>
        <v>0</v>
      </c>
      <c r="Y1775" s="45">
        <f t="shared" si="601"/>
        <v>0</v>
      </c>
      <c r="Z1775" s="45">
        <f t="shared" si="602"/>
        <v>0</v>
      </c>
      <c r="AA1775" s="45">
        <f t="shared" si="603"/>
        <v>0</v>
      </c>
      <c r="AB1775" s="45">
        <f t="shared" si="604"/>
        <v>0</v>
      </c>
      <c r="AC1775" s="45">
        <f t="shared" si="605"/>
        <v>0</v>
      </c>
      <c r="AD1775" s="45">
        <f t="shared" si="606"/>
        <v>0</v>
      </c>
      <c r="AE1775" s="45">
        <f t="shared" si="607"/>
        <v>0</v>
      </c>
      <c r="AF1775" s="45">
        <f t="shared" si="608"/>
        <v>0</v>
      </c>
      <c r="AG1775" s="45">
        <f t="shared" si="609"/>
        <v>0</v>
      </c>
      <c r="AH1775" s="45">
        <f t="shared" si="610"/>
        <v>0</v>
      </c>
      <c r="AI1775" s="45">
        <f t="shared" si="611"/>
        <v>0</v>
      </c>
      <c r="AJ1775" s="45">
        <f t="shared" si="612"/>
        <v>0</v>
      </c>
      <c r="AK1775" s="45">
        <f t="shared" si="613"/>
        <v>0</v>
      </c>
      <c r="AL1775" s="45">
        <f t="shared" si="614"/>
        <v>0</v>
      </c>
      <c r="AM1775" s="45">
        <f t="shared" si="615"/>
        <v>0</v>
      </c>
      <c r="AN1775" s="45"/>
      <c r="AO1775" s="45"/>
      <c r="AP1775" s="45"/>
      <c r="AQ1775" s="45"/>
      <c r="AR1775" s="45"/>
      <c r="AS1775" s="45"/>
      <c r="AT1775" s="45"/>
      <c r="AU1775" s="45"/>
      <c r="AV1775" s="45"/>
      <c r="AW1775" s="45"/>
      <c r="AX1775" s="45"/>
      <c r="AY1775" s="45"/>
      <c r="AZ1775" s="45"/>
      <c r="BA1775" s="45"/>
      <c r="BB1775" s="45"/>
      <c r="BC1775" s="45"/>
      <c r="BD1775" s="45"/>
      <c r="BE1775" s="45"/>
      <c r="BF1775" s="45"/>
      <c r="BG1775" s="45"/>
      <c r="BH1775" s="45"/>
      <c r="BI1775" s="45"/>
      <c r="BJ1775" s="45"/>
      <c r="BK1775" s="45"/>
    </row>
    <row r="1776" spans="1:63">
      <c r="A1776" s="43"/>
      <c r="B1776" s="43"/>
      <c r="C1776" s="101"/>
      <c r="D1776" s="101"/>
      <c r="E1776" s="101"/>
      <c r="F1776" s="102"/>
      <c r="G1776" s="103"/>
      <c r="H1776" s="102"/>
      <c r="I1776" s="102"/>
      <c r="J1776" s="102"/>
      <c r="K1776" s="102"/>
      <c r="L1776" s="102" t="e">
        <f>IF(J1776="WAT",IF(I1776="PS","Pumped Storage","Hydro"),VLOOKUP(J1776,Instructions!$E$3:$F$42,2,FALSE))</f>
        <v>#N/A</v>
      </c>
      <c r="M1776" s="104"/>
      <c r="N1776" s="104"/>
      <c r="O1776" s="105"/>
      <c r="P1776" s="45"/>
      <c r="Q1776" s="45"/>
      <c r="R1776" s="45">
        <f t="shared" si="596"/>
        <v>0</v>
      </c>
      <c r="S1776" s="45">
        <f t="shared" si="617"/>
        <v>0</v>
      </c>
      <c r="T1776" s="45">
        <f t="shared" si="617"/>
        <v>0</v>
      </c>
      <c r="U1776" s="45">
        <f t="shared" si="597"/>
        <v>0</v>
      </c>
      <c r="V1776" s="45">
        <f t="shared" si="598"/>
        <v>0</v>
      </c>
      <c r="W1776" s="45">
        <f t="shared" si="599"/>
        <v>0</v>
      </c>
      <c r="X1776" s="45">
        <f t="shared" si="600"/>
        <v>0</v>
      </c>
      <c r="Y1776" s="45">
        <f t="shared" si="601"/>
        <v>0</v>
      </c>
      <c r="Z1776" s="45">
        <f t="shared" si="602"/>
        <v>0</v>
      </c>
      <c r="AA1776" s="45">
        <f t="shared" si="603"/>
        <v>0</v>
      </c>
      <c r="AB1776" s="45">
        <f t="shared" si="604"/>
        <v>0</v>
      </c>
      <c r="AC1776" s="45">
        <f t="shared" si="605"/>
        <v>0</v>
      </c>
      <c r="AD1776" s="45">
        <f t="shared" si="606"/>
        <v>0</v>
      </c>
      <c r="AE1776" s="45">
        <f t="shared" si="607"/>
        <v>0</v>
      </c>
      <c r="AF1776" s="45">
        <f t="shared" si="608"/>
        <v>0</v>
      </c>
      <c r="AG1776" s="45">
        <f t="shared" si="609"/>
        <v>0</v>
      </c>
      <c r="AH1776" s="45">
        <f t="shared" si="610"/>
        <v>0</v>
      </c>
      <c r="AI1776" s="45">
        <f t="shared" si="611"/>
        <v>0</v>
      </c>
      <c r="AJ1776" s="45">
        <f t="shared" si="612"/>
        <v>0</v>
      </c>
      <c r="AK1776" s="45">
        <f t="shared" si="613"/>
        <v>0</v>
      </c>
      <c r="AL1776" s="45">
        <f t="shared" si="614"/>
        <v>0</v>
      </c>
      <c r="AM1776" s="45">
        <f t="shared" si="615"/>
        <v>0</v>
      </c>
      <c r="AN1776" s="45"/>
      <c r="AO1776" s="45"/>
      <c r="AP1776" s="45"/>
      <c r="AQ1776" s="45"/>
      <c r="AR1776" s="45"/>
      <c r="AS1776" s="45"/>
      <c r="AT1776" s="45"/>
      <c r="AU1776" s="45"/>
      <c r="AV1776" s="45"/>
      <c r="AW1776" s="45"/>
      <c r="AX1776" s="45"/>
      <c r="AY1776" s="45"/>
      <c r="AZ1776" s="45"/>
      <c r="BA1776" s="45"/>
      <c r="BB1776" s="45"/>
      <c r="BC1776" s="45"/>
      <c r="BD1776" s="45"/>
      <c r="BE1776" s="45"/>
      <c r="BF1776" s="45"/>
      <c r="BG1776" s="45"/>
      <c r="BH1776" s="45"/>
      <c r="BI1776" s="45"/>
      <c r="BJ1776" s="45"/>
      <c r="BK1776" s="45"/>
    </row>
    <row r="1777" spans="1:63">
      <c r="A1777" s="43"/>
      <c r="B1777" s="43"/>
      <c r="C1777" s="101"/>
      <c r="D1777" s="101"/>
      <c r="E1777" s="101"/>
      <c r="F1777" s="102"/>
      <c r="G1777" s="103"/>
      <c r="H1777" s="102"/>
      <c r="I1777" s="102"/>
      <c r="J1777" s="102"/>
      <c r="K1777" s="102"/>
      <c r="L1777" s="102" t="e">
        <f>IF(J1777="WAT",IF(I1777="PS","Pumped Storage","Hydro"),VLOOKUP(J1777,Instructions!$E$3:$F$42,2,FALSE))</f>
        <v>#N/A</v>
      </c>
      <c r="M1777" s="104"/>
      <c r="N1777" s="104"/>
      <c r="O1777" s="105"/>
      <c r="P1777" s="45"/>
      <c r="Q1777" s="45"/>
      <c r="R1777" s="45">
        <f t="shared" si="596"/>
        <v>0</v>
      </c>
      <c r="S1777" s="45">
        <f t="shared" si="617"/>
        <v>0</v>
      </c>
      <c r="T1777" s="45">
        <f t="shared" si="617"/>
        <v>0</v>
      </c>
      <c r="U1777" s="45">
        <f t="shared" si="597"/>
        <v>0</v>
      </c>
      <c r="V1777" s="45">
        <f t="shared" si="598"/>
        <v>0</v>
      </c>
      <c r="W1777" s="45">
        <f t="shared" si="599"/>
        <v>0</v>
      </c>
      <c r="X1777" s="45">
        <f t="shared" si="600"/>
        <v>0</v>
      </c>
      <c r="Y1777" s="45">
        <f t="shared" si="601"/>
        <v>0</v>
      </c>
      <c r="Z1777" s="45">
        <f t="shared" si="602"/>
        <v>0</v>
      </c>
      <c r="AA1777" s="45">
        <f t="shared" si="603"/>
        <v>0</v>
      </c>
      <c r="AB1777" s="45">
        <f t="shared" si="604"/>
        <v>0</v>
      </c>
      <c r="AC1777" s="45">
        <f t="shared" si="605"/>
        <v>0</v>
      </c>
      <c r="AD1777" s="45">
        <f t="shared" si="606"/>
        <v>0</v>
      </c>
      <c r="AE1777" s="45">
        <f t="shared" si="607"/>
        <v>0</v>
      </c>
      <c r="AF1777" s="45">
        <f t="shared" si="608"/>
        <v>0</v>
      </c>
      <c r="AG1777" s="45">
        <f t="shared" si="609"/>
        <v>0</v>
      </c>
      <c r="AH1777" s="45">
        <f t="shared" si="610"/>
        <v>0</v>
      </c>
      <c r="AI1777" s="45">
        <f t="shared" si="611"/>
        <v>0</v>
      </c>
      <c r="AJ1777" s="45">
        <f t="shared" si="612"/>
        <v>0</v>
      </c>
      <c r="AK1777" s="45">
        <f t="shared" si="613"/>
        <v>0</v>
      </c>
      <c r="AL1777" s="45">
        <f t="shared" si="614"/>
        <v>0</v>
      </c>
      <c r="AM1777" s="45">
        <f t="shared" si="615"/>
        <v>0</v>
      </c>
      <c r="AN1777" s="45"/>
      <c r="AO1777" s="45"/>
      <c r="AP1777" s="45"/>
      <c r="AQ1777" s="45"/>
      <c r="AR1777" s="45"/>
      <c r="AS1777" s="45"/>
      <c r="AT1777" s="45"/>
      <c r="AU1777" s="45"/>
      <c r="AV1777" s="45"/>
      <c r="AW1777" s="45"/>
      <c r="AX1777" s="45"/>
      <c r="AY1777" s="45"/>
      <c r="AZ1777" s="45"/>
      <c r="BA1777" s="45"/>
      <c r="BB1777" s="45"/>
      <c r="BC1777" s="45"/>
      <c r="BD1777" s="45"/>
      <c r="BE1777" s="45"/>
      <c r="BF1777" s="45"/>
      <c r="BG1777" s="45"/>
      <c r="BH1777" s="45"/>
      <c r="BI1777" s="45"/>
      <c r="BJ1777" s="45"/>
      <c r="BK1777" s="45"/>
    </row>
    <row r="1778" spans="1:63">
      <c r="A1778" s="43"/>
      <c r="B1778" s="43"/>
      <c r="C1778" s="101"/>
      <c r="D1778" s="101"/>
      <c r="E1778" s="101"/>
      <c r="F1778" s="102"/>
      <c r="G1778" s="103"/>
      <c r="H1778" s="102"/>
      <c r="I1778" s="102"/>
      <c r="J1778" s="102"/>
      <c r="K1778" s="102"/>
      <c r="L1778" s="102" t="e">
        <f>IF(J1778="WAT",IF(I1778="PS","Pumped Storage","Hydro"),VLOOKUP(J1778,Instructions!$E$3:$F$42,2,FALSE))</f>
        <v>#N/A</v>
      </c>
      <c r="M1778" s="104"/>
      <c r="N1778" s="104"/>
      <c r="O1778" s="105"/>
      <c r="P1778" s="45"/>
      <c r="Q1778" s="45"/>
      <c r="R1778" s="45">
        <f t="shared" si="596"/>
        <v>0</v>
      </c>
      <c r="S1778" s="45">
        <f t="shared" si="617"/>
        <v>0</v>
      </c>
      <c r="T1778" s="45">
        <f t="shared" si="617"/>
        <v>0</v>
      </c>
      <c r="U1778" s="45">
        <f t="shared" si="597"/>
        <v>0</v>
      </c>
      <c r="V1778" s="45">
        <f t="shared" si="598"/>
        <v>0</v>
      </c>
      <c r="W1778" s="45">
        <f t="shared" si="599"/>
        <v>0</v>
      </c>
      <c r="X1778" s="45">
        <f t="shared" si="600"/>
        <v>0</v>
      </c>
      <c r="Y1778" s="45">
        <f t="shared" si="601"/>
        <v>0</v>
      </c>
      <c r="Z1778" s="45">
        <f t="shared" si="602"/>
        <v>0</v>
      </c>
      <c r="AA1778" s="45">
        <f t="shared" si="603"/>
        <v>0</v>
      </c>
      <c r="AB1778" s="45">
        <f t="shared" si="604"/>
        <v>0</v>
      </c>
      <c r="AC1778" s="45">
        <f t="shared" si="605"/>
        <v>0</v>
      </c>
      <c r="AD1778" s="45">
        <f t="shared" si="606"/>
        <v>0</v>
      </c>
      <c r="AE1778" s="45">
        <f t="shared" si="607"/>
        <v>0</v>
      </c>
      <c r="AF1778" s="45">
        <f t="shared" si="608"/>
        <v>0</v>
      </c>
      <c r="AG1778" s="45">
        <f t="shared" si="609"/>
        <v>0</v>
      </c>
      <c r="AH1778" s="45">
        <f t="shared" si="610"/>
        <v>0</v>
      </c>
      <c r="AI1778" s="45">
        <f t="shared" si="611"/>
        <v>0</v>
      </c>
      <c r="AJ1778" s="45">
        <f t="shared" si="612"/>
        <v>0</v>
      </c>
      <c r="AK1778" s="45">
        <f t="shared" si="613"/>
        <v>0</v>
      </c>
      <c r="AL1778" s="45">
        <f t="shared" si="614"/>
        <v>0</v>
      </c>
      <c r="AM1778" s="45">
        <f t="shared" si="615"/>
        <v>0</v>
      </c>
      <c r="AN1778" s="45"/>
      <c r="AO1778" s="45"/>
      <c r="AP1778" s="45"/>
      <c r="AQ1778" s="45"/>
      <c r="AR1778" s="45"/>
      <c r="AS1778" s="45"/>
      <c r="AT1778" s="45"/>
      <c r="AU1778" s="45"/>
      <c r="AV1778" s="45"/>
      <c r="AW1778" s="45"/>
      <c r="AX1778" s="45"/>
      <c r="AY1778" s="45"/>
      <c r="AZ1778" s="45"/>
      <c r="BA1778" s="45"/>
      <c r="BB1778" s="45"/>
      <c r="BC1778" s="45"/>
      <c r="BD1778" s="45"/>
      <c r="BE1778" s="45"/>
      <c r="BF1778" s="45"/>
      <c r="BG1778" s="45"/>
      <c r="BH1778" s="45"/>
      <c r="BI1778" s="45"/>
      <c r="BJ1778" s="45"/>
      <c r="BK1778" s="45"/>
    </row>
    <row r="1779" spans="1:63">
      <c r="A1779" s="43"/>
      <c r="B1779" s="43"/>
      <c r="C1779" s="101"/>
      <c r="D1779" s="101"/>
      <c r="E1779" s="101"/>
      <c r="F1779" s="102"/>
      <c r="G1779" s="103"/>
      <c r="H1779" s="102"/>
      <c r="I1779" s="102"/>
      <c r="J1779" s="102"/>
      <c r="K1779" s="102"/>
      <c r="L1779" s="102" t="e">
        <f>IF(J1779="WAT",IF(I1779="PS","Pumped Storage","Hydro"),VLOOKUP(J1779,Instructions!$E$3:$F$42,2,FALSE))</f>
        <v>#N/A</v>
      </c>
      <c r="M1779" s="104"/>
      <c r="N1779" s="104"/>
      <c r="O1779" s="105"/>
      <c r="P1779" s="45"/>
      <c r="Q1779" s="45"/>
      <c r="R1779" s="45">
        <f t="shared" si="596"/>
        <v>0</v>
      </c>
      <c r="S1779" s="45">
        <f t="shared" si="617"/>
        <v>0</v>
      </c>
      <c r="T1779" s="45">
        <f t="shared" si="617"/>
        <v>0</v>
      </c>
      <c r="U1779" s="45">
        <f t="shared" si="597"/>
        <v>0</v>
      </c>
      <c r="V1779" s="45">
        <f t="shared" si="598"/>
        <v>0</v>
      </c>
      <c r="W1779" s="45">
        <f t="shared" si="599"/>
        <v>0</v>
      </c>
      <c r="X1779" s="45">
        <f t="shared" si="600"/>
        <v>0</v>
      </c>
      <c r="Y1779" s="45">
        <f t="shared" si="601"/>
        <v>0</v>
      </c>
      <c r="Z1779" s="45">
        <f t="shared" si="602"/>
        <v>0</v>
      </c>
      <c r="AA1779" s="45">
        <f t="shared" si="603"/>
        <v>0</v>
      </c>
      <c r="AB1779" s="45">
        <f t="shared" si="604"/>
        <v>0</v>
      </c>
      <c r="AC1779" s="45">
        <f t="shared" si="605"/>
        <v>0</v>
      </c>
      <c r="AD1779" s="45">
        <f t="shared" si="606"/>
        <v>0</v>
      </c>
      <c r="AE1779" s="45">
        <f t="shared" si="607"/>
        <v>0</v>
      </c>
      <c r="AF1779" s="45">
        <f t="shared" si="608"/>
        <v>0</v>
      </c>
      <c r="AG1779" s="45">
        <f t="shared" si="609"/>
        <v>0</v>
      </c>
      <c r="AH1779" s="45">
        <f t="shared" si="610"/>
        <v>0</v>
      </c>
      <c r="AI1779" s="45">
        <f t="shared" si="611"/>
        <v>0</v>
      </c>
      <c r="AJ1779" s="45">
        <f t="shared" si="612"/>
        <v>0</v>
      </c>
      <c r="AK1779" s="45">
        <f t="shared" si="613"/>
        <v>0</v>
      </c>
      <c r="AL1779" s="45">
        <f t="shared" si="614"/>
        <v>0</v>
      </c>
      <c r="AM1779" s="45">
        <f t="shared" si="615"/>
        <v>0</v>
      </c>
      <c r="AN1779" s="45"/>
      <c r="AO1779" s="45"/>
      <c r="AP1779" s="45"/>
      <c r="AQ1779" s="45"/>
      <c r="AR1779" s="45"/>
      <c r="AS1779" s="45"/>
      <c r="AT1779" s="45"/>
      <c r="AU1779" s="45"/>
      <c r="AV1779" s="45"/>
      <c r="AW1779" s="45"/>
      <c r="AX1779" s="45"/>
      <c r="AY1779" s="45"/>
      <c r="AZ1779" s="45"/>
      <c r="BA1779" s="45"/>
      <c r="BB1779" s="45"/>
      <c r="BC1779" s="45"/>
      <c r="BD1779" s="45"/>
      <c r="BE1779" s="45"/>
      <c r="BF1779" s="45"/>
      <c r="BG1779" s="45"/>
      <c r="BH1779" s="45"/>
      <c r="BI1779" s="45"/>
      <c r="BJ1779" s="45"/>
      <c r="BK1779" s="45"/>
    </row>
    <row r="1780" spans="1:63">
      <c r="A1780" s="43"/>
      <c r="B1780" s="43"/>
      <c r="C1780" s="101"/>
      <c r="D1780" s="101"/>
      <c r="E1780" s="101"/>
      <c r="F1780" s="102"/>
      <c r="G1780" s="103"/>
      <c r="H1780" s="102"/>
      <c r="I1780" s="102"/>
      <c r="J1780" s="102"/>
      <c r="K1780" s="102"/>
      <c r="L1780" s="102" t="e">
        <f>IF(J1780="WAT",IF(I1780="PS","Pumped Storage","Hydro"),VLOOKUP(J1780,Instructions!$E$3:$F$42,2,FALSE))</f>
        <v>#N/A</v>
      </c>
      <c r="M1780" s="104"/>
      <c r="N1780" s="104"/>
      <c r="O1780" s="105"/>
      <c r="P1780" s="45"/>
      <c r="Q1780" s="45"/>
      <c r="R1780" s="45">
        <f t="shared" si="596"/>
        <v>0</v>
      </c>
      <c r="S1780" s="45">
        <f t="shared" si="617"/>
        <v>0</v>
      </c>
      <c r="T1780" s="45">
        <f t="shared" si="617"/>
        <v>0</v>
      </c>
      <c r="U1780" s="45">
        <f t="shared" si="597"/>
        <v>0</v>
      </c>
      <c r="V1780" s="45">
        <f t="shared" si="598"/>
        <v>0</v>
      </c>
      <c r="W1780" s="45">
        <f t="shared" si="599"/>
        <v>0</v>
      </c>
      <c r="X1780" s="45">
        <f t="shared" si="600"/>
        <v>0</v>
      </c>
      <c r="Y1780" s="45">
        <f t="shared" si="601"/>
        <v>0</v>
      </c>
      <c r="Z1780" s="45">
        <f t="shared" si="602"/>
        <v>0</v>
      </c>
      <c r="AA1780" s="45">
        <f t="shared" si="603"/>
        <v>0</v>
      </c>
      <c r="AB1780" s="45">
        <f t="shared" si="604"/>
        <v>0</v>
      </c>
      <c r="AC1780" s="45">
        <f t="shared" si="605"/>
        <v>0</v>
      </c>
      <c r="AD1780" s="45">
        <f t="shared" si="606"/>
        <v>0</v>
      </c>
      <c r="AE1780" s="45">
        <f t="shared" si="607"/>
        <v>0</v>
      </c>
      <c r="AF1780" s="45">
        <f t="shared" si="608"/>
        <v>0</v>
      </c>
      <c r="AG1780" s="45">
        <f t="shared" si="609"/>
        <v>0</v>
      </c>
      <c r="AH1780" s="45">
        <f t="shared" si="610"/>
        <v>0</v>
      </c>
      <c r="AI1780" s="45">
        <f t="shared" si="611"/>
        <v>0</v>
      </c>
      <c r="AJ1780" s="45">
        <f t="shared" si="612"/>
        <v>0</v>
      </c>
      <c r="AK1780" s="45">
        <f t="shared" si="613"/>
        <v>0</v>
      </c>
      <c r="AL1780" s="45">
        <f t="shared" si="614"/>
        <v>0</v>
      </c>
      <c r="AM1780" s="45">
        <f t="shared" si="615"/>
        <v>0</v>
      </c>
      <c r="AN1780" s="45"/>
      <c r="AO1780" s="45"/>
      <c r="AP1780" s="45"/>
      <c r="AQ1780" s="45"/>
      <c r="AR1780" s="45"/>
      <c r="AS1780" s="45"/>
      <c r="AT1780" s="45"/>
      <c r="AU1780" s="45"/>
      <c r="AV1780" s="45"/>
      <c r="AW1780" s="45"/>
      <c r="AX1780" s="45"/>
      <c r="AY1780" s="45"/>
      <c r="AZ1780" s="45"/>
      <c r="BA1780" s="45"/>
      <c r="BB1780" s="45"/>
      <c r="BC1780" s="45"/>
      <c r="BD1780" s="45"/>
      <c r="BE1780" s="45"/>
      <c r="BF1780" s="45"/>
      <c r="BG1780" s="45"/>
      <c r="BH1780" s="45"/>
      <c r="BI1780" s="45"/>
      <c r="BJ1780" s="45"/>
      <c r="BK1780" s="45"/>
    </row>
    <row r="1781" spans="1:63">
      <c r="A1781" s="43"/>
      <c r="B1781" s="43"/>
      <c r="C1781" s="101"/>
      <c r="D1781" s="101"/>
      <c r="E1781" s="101"/>
      <c r="F1781" s="102"/>
      <c r="G1781" s="103"/>
      <c r="H1781" s="102"/>
      <c r="I1781" s="102"/>
      <c r="J1781" s="102"/>
      <c r="K1781" s="102"/>
      <c r="L1781" s="102" t="e">
        <f>IF(J1781="WAT",IF(I1781="PS","Pumped Storage","Hydro"),VLOOKUP(J1781,Instructions!$E$3:$F$42,2,FALSE))</f>
        <v>#N/A</v>
      </c>
      <c r="M1781" s="104"/>
      <c r="N1781" s="104"/>
      <c r="O1781" s="105"/>
      <c r="P1781" s="45"/>
      <c r="Q1781" s="45"/>
      <c r="R1781" s="45">
        <f t="shared" si="596"/>
        <v>0</v>
      </c>
      <c r="S1781" s="45">
        <f t="shared" si="617"/>
        <v>0</v>
      </c>
      <c r="T1781" s="45">
        <f t="shared" si="617"/>
        <v>0</v>
      </c>
      <c r="U1781" s="45">
        <f t="shared" si="597"/>
        <v>0</v>
      </c>
      <c r="V1781" s="45">
        <f t="shared" si="598"/>
        <v>0</v>
      </c>
      <c r="W1781" s="45">
        <f t="shared" si="599"/>
        <v>0</v>
      </c>
      <c r="X1781" s="45">
        <f t="shared" si="600"/>
        <v>0</v>
      </c>
      <c r="Y1781" s="45">
        <f t="shared" si="601"/>
        <v>0</v>
      </c>
      <c r="Z1781" s="45">
        <f t="shared" si="602"/>
        <v>0</v>
      </c>
      <c r="AA1781" s="45">
        <f t="shared" si="603"/>
        <v>0</v>
      </c>
      <c r="AB1781" s="45">
        <f t="shared" si="604"/>
        <v>0</v>
      </c>
      <c r="AC1781" s="45">
        <f t="shared" si="605"/>
        <v>0</v>
      </c>
      <c r="AD1781" s="45">
        <f t="shared" si="606"/>
        <v>0</v>
      </c>
      <c r="AE1781" s="45">
        <f t="shared" si="607"/>
        <v>0</v>
      </c>
      <c r="AF1781" s="45">
        <f t="shared" si="608"/>
        <v>0</v>
      </c>
      <c r="AG1781" s="45">
        <f t="shared" si="609"/>
        <v>0</v>
      </c>
      <c r="AH1781" s="45">
        <f t="shared" si="610"/>
        <v>0</v>
      </c>
      <c r="AI1781" s="45">
        <f t="shared" si="611"/>
        <v>0</v>
      </c>
      <c r="AJ1781" s="45">
        <f t="shared" si="612"/>
        <v>0</v>
      </c>
      <c r="AK1781" s="45">
        <f t="shared" si="613"/>
        <v>0</v>
      </c>
      <c r="AL1781" s="45">
        <f t="shared" si="614"/>
        <v>0</v>
      </c>
      <c r="AM1781" s="45">
        <f t="shared" si="615"/>
        <v>0</v>
      </c>
      <c r="AN1781" s="45"/>
      <c r="AO1781" s="45"/>
      <c r="AP1781" s="45"/>
      <c r="AQ1781" s="45"/>
      <c r="AR1781" s="45"/>
      <c r="AS1781" s="45"/>
      <c r="AT1781" s="45"/>
      <c r="AU1781" s="45"/>
      <c r="AV1781" s="45"/>
      <c r="AW1781" s="45"/>
      <c r="AX1781" s="45"/>
      <c r="AY1781" s="45"/>
      <c r="AZ1781" s="45"/>
      <c r="BA1781" s="45"/>
      <c r="BB1781" s="45"/>
      <c r="BC1781" s="45"/>
      <c r="BD1781" s="45"/>
      <c r="BE1781" s="45"/>
      <c r="BF1781" s="45"/>
      <c r="BG1781" s="45"/>
      <c r="BH1781" s="45"/>
      <c r="BI1781" s="45"/>
      <c r="BJ1781" s="45"/>
      <c r="BK1781" s="45"/>
    </row>
    <row r="1782" spans="1:63">
      <c r="A1782" s="43"/>
      <c r="B1782" s="43"/>
      <c r="C1782" s="101"/>
      <c r="D1782" s="101"/>
      <c r="E1782" s="101"/>
      <c r="F1782" s="102"/>
      <c r="G1782" s="103"/>
      <c r="H1782" s="102"/>
      <c r="I1782" s="102"/>
      <c r="J1782" s="102"/>
      <c r="K1782" s="102"/>
      <c r="L1782" s="102" t="e">
        <f>IF(J1782="WAT",IF(I1782="PS","Pumped Storage","Hydro"),VLOOKUP(J1782,Instructions!$E$3:$F$42,2,FALSE))</f>
        <v>#N/A</v>
      </c>
      <c r="M1782" s="104"/>
      <c r="N1782" s="104"/>
      <c r="O1782" s="105"/>
      <c r="P1782" s="45"/>
      <c r="Q1782" s="45"/>
      <c r="R1782" s="45">
        <f t="shared" si="596"/>
        <v>0</v>
      </c>
      <c r="S1782" s="45">
        <f t="shared" si="617"/>
        <v>0</v>
      </c>
      <c r="T1782" s="45">
        <f t="shared" si="617"/>
        <v>0</v>
      </c>
      <c r="U1782" s="45">
        <f t="shared" si="597"/>
        <v>0</v>
      </c>
      <c r="V1782" s="45">
        <f t="shared" si="598"/>
        <v>0</v>
      </c>
      <c r="W1782" s="45">
        <f t="shared" si="599"/>
        <v>0</v>
      </c>
      <c r="X1782" s="45">
        <f t="shared" si="600"/>
        <v>0</v>
      </c>
      <c r="Y1782" s="45">
        <f t="shared" si="601"/>
        <v>0</v>
      </c>
      <c r="Z1782" s="45">
        <f t="shared" si="602"/>
        <v>0</v>
      </c>
      <c r="AA1782" s="45">
        <f t="shared" si="603"/>
        <v>0</v>
      </c>
      <c r="AB1782" s="45">
        <f t="shared" si="604"/>
        <v>0</v>
      </c>
      <c r="AC1782" s="45">
        <f t="shared" si="605"/>
        <v>0</v>
      </c>
      <c r="AD1782" s="45">
        <f t="shared" si="606"/>
        <v>0</v>
      </c>
      <c r="AE1782" s="45">
        <f t="shared" si="607"/>
        <v>0</v>
      </c>
      <c r="AF1782" s="45">
        <f t="shared" si="608"/>
        <v>0</v>
      </c>
      <c r="AG1782" s="45">
        <f t="shared" si="609"/>
        <v>0</v>
      </c>
      <c r="AH1782" s="45">
        <f t="shared" si="610"/>
        <v>0</v>
      </c>
      <c r="AI1782" s="45">
        <f t="shared" si="611"/>
        <v>0</v>
      </c>
      <c r="AJ1782" s="45">
        <f t="shared" si="612"/>
        <v>0</v>
      </c>
      <c r="AK1782" s="45">
        <f t="shared" si="613"/>
        <v>0</v>
      </c>
      <c r="AL1782" s="45">
        <f t="shared" si="614"/>
        <v>0</v>
      </c>
      <c r="AM1782" s="45">
        <f t="shared" si="615"/>
        <v>0</v>
      </c>
      <c r="AN1782" s="45"/>
      <c r="AO1782" s="45"/>
      <c r="AP1782" s="45"/>
      <c r="AQ1782" s="45"/>
      <c r="AR1782" s="45"/>
      <c r="AS1782" s="45"/>
      <c r="AT1782" s="45"/>
      <c r="AU1782" s="45"/>
      <c r="AV1782" s="45"/>
      <c r="AW1782" s="45"/>
      <c r="AX1782" s="45"/>
      <c r="AY1782" s="45"/>
      <c r="AZ1782" s="45"/>
      <c r="BA1782" s="45"/>
      <c r="BB1782" s="45"/>
      <c r="BC1782" s="45"/>
      <c r="BD1782" s="45"/>
      <c r="BE1782" s="45"/>
      <c r="BF1782" s="45"/>
      <c r="BG1782" s="45"/>
      <c r="BH1782" s="45"/>
      <c r="BI1782" s="45"/>
      <c r="BJ1782" s="45"/>
      <c r="BK1782" s="45"/>
    </row>
    <row r="1783" spans="1:63">
      <c r="A1783" s="43"/>
      <c r="B1783" s="43"/>
      <c r="C1783" s="101"/>
      <c r="D1783" s="101"/>
      <c r="E1783" s="101"/>
      <c r="F1783" s="102"/>
      <c r="G1783" s="103"/>
      <c r="H1783" s="102"/>
      <c r="I1783" s="102"/>
      <c r="J1783" s="102"/>
      <c r="K1783" s="102"/>
      <c r="L1783" s="102" t="e">
        <f>IF(J1783="WAT",IF(I1783="PS","Pumped Storage","Hydro"),VLOOKUP(J1783,Instructions!$E$3:$F$42,2,FALSE))</f>
        <v>#N/A</v>
      </c>
      <c r="M1783" s="104"/>
      <c r="N1783" s="104"/>
      <c r="O1783" s="105"/>
      <c r="P1783" s="45"/>
      <c r="Q1783" s="45"/>
      <c r="R1783" s="45">
        <f t="shared" si="596"/>
        <v>0</v>
      </c>
      <c r="S1783" s="45">
        <f t="shared" ref="S1783:T1802" si="618">R1783</f>
        <v>0</v>
      </c>
      <c r="T1783" s="45">
        <f t="shared" si="618"/>
        <v>0</v>
      </c>
      <c r="U1783" s="45">
        <f t="shared" si="597"/>
        <v>0</v>
      </c>
      <c r="V1783" s="45">
        <f t="shared" si="598"/>
        <v>0</v>
      </c>
      <c r="W1783" s="45">
        <f t="shared" si="599"/>
        <v>0</v>
      </c>
      <c r="X1783" s="45">
        <f t="shared" si="600"/>
        <v>0</v>
      </c>
      <c r="Y1783" s="45">
        <f t="shared" si="601"/>
        <v>0</v>
      </c>
      <c r="Z1783" s="45">
        <f t="shared" si="602"/>
        <v>0</v>
      </c>
      <c r="AA1783" s="45">
        <f t="shared" si="603"/>
        <v>0</v>
      </c>
      <c r="AB1783" s="45">
        <f t="shared" si="604"/>
        <v>0</v>
      </c>
      <c r="AC1783" s="45">
        <f t="shared" si="605"/>
        <v>0</v>
      </c>
      <c r="AD1783" s="45">
        <f t="shared" si="606"/>
        <v>0</v>
      </c>
      <c r="AE1783" s="45">
        <f t="shared" si="607"/>
        <v>0</v>
      </c>
      <c r="AF1783" s="45">
        <f t="shared" si="608"/>
        <v>0</v>
      </c>
      <c r="AG1783" s="45">
        <f t="shared" si="609"/>
        <v>0</v>
      </c>
      <c r="AH1783" s="45">
        <f t="shared" si="610"/>
        <v>0</v>
      </c>
      <c r="AI1783" s="45">
        <f t="shared" si="611"/>
        <v>0</v>
      </c>
      <c r="AJ1783" s="45">
        <f t="shared" si="612"/>
        <v>0</v>
      </c>
      <c r="AK1783" s="45">
        <f t="shared" si="613"/>
        <v>0</v>
      </c>
      <c r="AL1783" s="45">
        <f t="shared" si="614"/>
        <v>0</v>
      </c>
      <c r="AM1783" s="45">
        <f t="shared" si="615"/>
        <v>0</v>
      </c>
      <c r="AN1783" s="45"/>
      <c r="AO1783" s="45"/>
      <c r="AP1783" s="45"/>
      <c r="AQ1783" s="45"/>
      <c r="AR1783" s="45"/>
      <c r="AS1783" s="45"/>
      <c r="AT1783" s="45"/>
      <c r="AU1783" s="45"/>
      <c r="AV1783" s="45"/>
      <c r="AW1783" s="45"/>
      <c r="AX1783" s="45"/>
      <c r="AY1783" s="45"/>
      <c r="AZ1783" s="45"/>
      <c r="BA1783" s="45"/>
      <c r="BB1783" s="45"/>
      <c r="BC1783" s="45"/>
      <c r="BD1783" s="45"/>
      <c r="BE1783" s="45"/>
      <c r="BF1783" s="45"/>
      <c r="BG1783" s="45"/>
      <c r="BH1783" s="45"/>
      <c r="BI1783" s="45"/>
      <c r="BJ1783" s="45"/>
      <c r="BK1783" s="45"/>
    </row>
    <row r="1784" spans="1:63">
      <c r="A1784" s="43"/>
      <c r="B1784" s="43"/>
      <c r="C1784" s="101"/>
      <c r="D1784" s="101"/>
      <c r="E1784" s="101"/>
      <c r="F1784" s="102"/>
      <c r="G1784" s="103"/>
      <c r="H1784" s="102"/>
      <c r="I1784" s="102"/>
      <c r="J1784" s="102"/>
      <c r="K1784" s="102"/>
      <c r="L1784" s="102" t="e">
        <f>IF(J1784="WAT",IF(I1784="PS","Pumped Storage","Hydro"),VLOOKUP(J1784,Instructions!$E$3:$F$42,2,FALSE))</f>
        <v>#N/A</v>
      </c>
      <c r="M1784" s="104"/>
      <c r="N1784" s="104"/>
      <c r="O1784" s="105"/>
      <c r="P1784" s="45"/>
      <c r="Q1784" s="45"/>
      <c r="R1784" s="45">
        <f t="shared" si="596"/>
        <v>0</v>
      </c>
      <c r="S1784" s="45">
        <f t="shared" si="618"/>
        <v>0</v>
      </c>
      <c r="T1784" s="45">
        <f t="shared" si="618"/>
        <v>0</v>
      </c>
      <c r="U1784" s="45">
        <f t="shared" si="597"/>
        <v>0</v>
      </c>
      <c r="V1784" s="45">
        <f t="shared" si="598"/>
        <v>0</v>
      </c>
      <c r="W1784" s="45">
        <f t="shared" si="599"/>
        <v>0</v>
      </c>
      <c r="X1784" s="45">
        <f t="shared" si="600"/>
        <v>0</v>
      </c>
      <c r="Y1784" s="45">
        <f t="shared" si="601"/>
        <v>0</v>
      </c>
      <c r="Z1784" s="45">
        <f t="shared" si="602"/>
        <v>0</v>
      </c>
      <c r="AA1784" s="45">
        <f t="shared" si="603"/>
        <v>0</v>
      </c>
      <c r="AB1784" s="45">
        <f t="shared" si="604"/>
        <v>0</v>
      </c>
      <c r="AC1784" s="45">
        <f t="shared" si="605"/>
        <v>0</v>
      </c>
      <c r="AD1784" s="45">
        <f t="shared" si="606"/>
        <v>0</v>
      </c>
      <c r="AE1784" s="45">
        <f t="shared" si="607"/>
        <v>0</v>
      </c>
      <c r="AF1784" s="45">
        <f t="shared" si="608"/>
        <v>0</v>
      </c>
      <c r="AG1784" s="45">
        <f t="shared" si="609"/>
        <v>0</v>
      </c>
      <c r="AH1784" s="45">
        <f t="shared" si="610"/>
        <v>0</v>
      </c>
      <c r="AI1784" s="45">
        <f t="shared" si="611"/>
        <v>0</v>
      </c>
      <c r="AJ1784" s="45">
        <f t="shared" si="612"/>
        <v>0</v>
      </c>
      <c r="AK1784" s="45">
        <f t="shared" si="613"/>
        <v>0</v>
      </c>
      <c r="AL1784" s="45">
        <f t="shared" si="614"/>
        <v>0</v>
      </c>
      <c r="AM1784" s="45">
        <f t="shared" si="615"/>
        <v>0</v>
      </c>
      <c r="AN1784" s="45"/>
      <c r="AO1784" s="45"/>
      <c r="AP1784" s="45"/>
      <c r="AQ1784" s="45"/>
      <c r="AR1784" s="45"/>
      <c r="AS1784" s="45"/>
      <c r="AT1784" s="45"/>
      <c r="AU1784" s="45"/>
      <c r="AV1784" s="45"/>
      <c r="AW1784" s="45"/>
      <c r="AX1784" s="45"/>
      <c r="AY1784" s="45"/>
      <c r="AZ1784" s="45"/>
      <c r="BA1784" s="45"/>
      <c r="BB1784" s="45"/>
      <c r="BC1784" s="45"/>
      <c r="BD1784" s="45"/>
      <c r="BE1784" s="45"/>
      <c r="BF1784" s="45"/>
      <c r="BG1784" s="45"/>
      <c r="BH1784" s="45"/>
      <c r="BI1784" s="45"/>
      <c r="BJ1784" s="45"/>
      <c r="BK1784" s="45"/>
    </row>
    <row r="1785" spans="1:63">
      <c r="A1785" s="43"/>
      <c r="B1785" s="43"/>
      <c r="C1785" s="101"/>
      <c r="D1785" s="101"/>
      <c r="E1785" s="101"/>
      <c r="F1785" s="102"/>
      <c r="G1785" s="103"/>
      <c r="H1785" s="102"/>
      <c r="I1785" s="102"/>
      <c r="J1785" s="102"/>
      <c r="K1785" s="102"/>
      <c r="L1785" s="102" t="e">
        <f>IF(J1785="WAT",IF(I1785="PS","Pumped Storage","Hydro"),VLOOKUP(J1785,Instructions!$E$3:$F$42,2,FALSE))</f>
        <v>#N/A</v>
      </c>
      <c r="M1785" s="104"/>
      <c r="N1785" s="104"/>
      <c r="O1785" s="105"/>
      <c r="P1785" s="45"/>
      <c r="Q1785" s="45"/>
      <c r="R1785" s="45">
        <f t="shared" si="596"/>
        <v>0</v>
      </c>
      <c r="S1785" s="45">
        <f t="shared" si="618"/>
        <v>0</v>
      </c>
      <c r="T1785" s="45">
        <f t="shared" si="618"/>
        <v>0</v>
      </c>
      <c r="U1785" s="45">
        <f t="shared" si="597"/>
        <v>0</v>
      </c>
      <c r="V1785" s="45">
        <f t="shared" si="598"/>
        <v>0</v>
      </c>
      <c r="W1785" s="45">
        <f t="shared" si="599"/>
        <v>0</v>
      </c>
      <c r="X1785" s="45">
        <f t="shared" si="600"/>
        <v>0</v>
      </c>
      <c r="Y1785" s="45">
        <f t="shared" si="601"/>
        <v>0</v>
      </c>
      <c r="Z1785" s="45">
        <f t="shared" si="602"/>
        <v>0</v>
      </c>
      <c r="AA1785" s="45">
        <f t="shared" si="603"/>
        <v>0</v>
      </c>
      <c r="AB1785" s="45">
        <f t="shared" si="604"/>
        <v>0</v>
      </c>
      <c r="AC1785" s="45">
        <f t="shared" si="605"/>
        <v>0</v>
      </c>
      <c r="AD1785" s="45">
        <f t="shared" si="606"/>
        <v>0</v>
      </c>
      <c r="AE1785" s="45">
        <f t="shared" si="607"/>
        <v>0</v>
      </c>
      <c r="AF1785" s="45">
        <f t="shared" si="608"/>
        <v>0</v>
      </c>
      <c r="AG1785" s="45">
        <f t="shared" si="609"/>
        <v>0</v>
      </c>
      <c r="AH1785" s="45">
        <f t="shared" si="610"/>
        <v>0</v>
      </c>
      <c r="AI1785" s="45">
        <f t="shared" si="611"/>
        <v>0</v>
      </c>
      <c r="AJ1785" s="45">
        <f t="shared" si="612"/>
        <v>0</v>
      </c>
      <c r="AK1785" s="45">
        <f t="shared" si="613"/>
        <v>0</v>
      </c>
      <c r="AL1785" s="45">
        <f t="shared" si="614"/>
        <v>0</v>
      </c>
      <c r="AM1785" s="45">
        <f t="shared" si="615"/>
        <v>0</v>
      </c>
      <c r="AN1785" s="45"/>
      <c r="AO1785" s="45"/>
      <c r="AP1785" s="45"/>
      <c r="AQ1785" s="45"/>
      <c r="AR1785" s="45"/>
      <c r="AS1785" s="45"/>
      <c r="AT1785" s="45"/>
      <c r="AU1785" s="45"/>
      <c r="AV1785" s="45"/>
      <c r="AW1785" s="45"/>
      <c r="AX1785" s="45"/>
      <c r="AY1785" s="45"/>
      <c r="AZ1785" s="45"/>
      <c r="BA1785" s="45"/>
      <c r="BB1785" s="45"/>
      <c r="BC1785" s="45"/>
      <c r="BD1785" s="45"/>
      <c r="BE1785" s="45"/>
      <c r="BF1785" s="45"/>
      <c r="BG1785" s="45"/>
      <c r="BH1785" s="45"/>
      <c r="BI1785" s="45"/>
      <c r="BJ1785" s="45"/>
      <c r="BK1785" s="45"/>
    </row>
    <row r="1786" spans="1:63">
      <c r="A1786" s="43"/>
      <c r="B1786" s="43"/>
      <c r="C1786" s="101"/>
      <c r="D1786" s="101"/>
      <c r="E1786" s="101"/>
      <c r="F1786" s="102"/>
      <c r="G1786" s="103"/>
      <c r="H1786" s="102"/>
      <c r="I1786" s="102"/>
      <c r="J1786" s="102"/>
      <c r="K1786" s="102"/>
      <c r="L1786" s="102" t="e">
        <f>IF(J1786="WAT",IF(I1786="PS","Pumped Storage","Hydro"),VLOOKUP(J1786,Instructions!$E$3:$F$42,2,FALSE))</f>
        <v>#N/A</v>
      </c>
      <c r="M1786" s="104"/>
      <c r="N1786" s="104"/>
      <c r="O1786" s="105"/>
      <c r="P1786" s="45"/>
      <c r="Q1786" s="45"/>
      <c r="R1786" s="45">
        <f t="shared" si="596"/>
        <v>0</v>
      </c>
      <c r="S1786" s="45">
        <f t="shared" si="618"/>
        <v>0</v>
      </c>
      <c r="T1786" s="45">
        <f t="shared" si="618"/>
        <v>0</v>
      </c>
      <c r="U1786" s="45">
        <f t="shared" si="597"/>
        <v>0</v>
      </c>
      <c r="V1786" s="45">
        <f t="shared" si="598"/>
        <v>0</v>
      </c>
      <c r="W1786" s="45">
        <f t="shared" si="599"/>
        <v>0</v>
      </c>
      <c r="X1786" s="45">
        <f t="shared" si="600"/>
        <v>0</v>
      </c>
      <c r="Y1786" s="45">
        <f t="shared" si="601"/>
        <v>0</v>
      </c>
      <c r="Z1786" s="45">
        <f t="shared" si="602"/>
        <v>0</v>
      </c>
      <c r="AA1786" s="45">
        <f t="shared" si="603"/>
        <v>0</v>
      </c>
      <c r="AB1786" s="45">
        <f t="shared" si="604"/>
        <v>0</v>
      </c>
      <c r="AC1786" s="45">
        <f t="shared" si="605"/>
        <v>0</v>
      </c>
      <c r="AD1786" s="45">
        <f t="shared" si="606"/>
        <v>0</v>
      </c>
      <c r="AE1786" s="45">
        <f t="shared" si="607"/>
        <v>0</v>
      </c>
      <c r="AF1786" s="45">
        <f t="shared" si="608"/>
        <v>0</v>
      </c>
      <c r="AG1786" s="45">
        <f t="shared" si="609"/>
        <v>0</v>
      </c>
      <c r="AH1786" s="45">
        <f t="shared" si="610"/>
        <v>0</v>
      </c>
      <c r="AI1786" s="45">
        <f t="shared" si="611"/>
        <v>0</v>
      </c>
      <c r="AJ1786" s="45">
        <f t="shared" si="612"/>
        <v>0</v>
      </c>
      <c r="AK1786" s="45">
        <f t="shared" si="613"/>
        <v>0</v>
      </c>
      <c r="AL1786" s="45">
        <f t="shared" si="614"/>
        <v>0</v>
      </c>
      <c r="AM1786" s="45">
        <f t="shared" si="615"/>
        <v>0</v>
      </c>
      <c r="AN1786" s="45"/>
      <c r="AO1786" s="45"/>
      <c r="AP1786" s="45"/>
      <c r="AQ1786" s="45"/>
      <c r="AR1786" s="45"/>
      <c r="AS1786" s="45"/>
      <c r="AT1786" s="45"/>
      <c r="AU1786" s="45"/>
      <c r="AV1786" s="45"/>
      <c r="AW1786" s="45"/>
      <c r="AX1786" s="45"/>
      <c r="AY1786" s="45"/>
      <c r="AZ1786" s="45"/>
      <c r="BA1786" s="45"/>
      <c r="BB1786" s="45"/>
      <c r="BC1786" s="45"/>
      <c r="BD1786" s="45"/>
      <c r="BE1786" s="45"/>
      <c r="BF1786" s="45"/>
      <c r="BG1786" s="45"/>
      <c r="BH1786" s="45"/>
      <c r="BI1786" s="45"/>
      <c r="BJ1786" s="45"/>
      <c r="BK1786" s="45"/>
    </row>
    <row r="1787" spans="1:63">
      <c r="A1787" s="43"/>
      <c r="B1787" s="43"/>
      <c r="C1787" s="101"/>
      <c r="D1787" s="101"/>
      <c r="E1787" s="101"/>
      <c r="F1787" s="102"/>
      <c r="G1787" s="103"/>
      <c r="H1787" s="102"/>
      <c r="I1787" s="102"/>
      <c r="J1787" s="102"/>
      <c r="K1787" s="102"/>
      <c r="L1787" s="102" t="e">
        <f>IF(J1787="WAT",IF(I1787="PS","Pumped Storage","Hydro"),VLOOKUP(J1787,Instructions!$E$3:$F$42,2,FALSE))</f>
        <v>#N/A</v>
      </c>
      <c r="M1787" s="104"/>
      <c r="N1787" s="104"/>
      <c r="O1787" s="105"/>
      <c r="P1787" s="45"/>
      <c r="Q1787" s="45"/>
      <c r="R1787" s="45">
        <f t="shared" si="596"/>
        <v>0</v>
      </c>
      <c r="S1787" s="45">
        <f t="shared" si="618"/>
        <v>0</v>
      </c>
      <c r="T1787" s="45">
        <f t="shared" si="618"/>
        <v>0</v>
      </c>
      <c r="U1787" s="45">
        <f t="shared" si="597"/>
        <v>0</v>
      </c>
      <c r="V1787" s="45">
        <f t="shared" si="598"/>
        <v>0</v>
      </c>
      <c r="W1787" s="45">
        <f t="shared" si="599"/>
        <v>0</v>
      </c>
      <c r="X1787" s="45">
        <f t="shared" si="600"/>
        <v>0</v>
      </c>
      <c r="Y1787" s="45">
        <f t="shared" si="601"/>
        <v>0</v>
      </c>
      <c r="Z1787" s="45">
        <f t="shared" si="602"/>
        <v>0</v>
      </c>
      <c r="AA1787" s="45">
        <f t="shared" si="603"/>
        <v>0</v>
      </c>
      <c r="AB1787" s="45">
        <f t="shared" si="604"/>
        <v>0</v>
      </c>
      <c r="AC1787" s="45">
        <f t="shared" si="605"/>
        <v>0</v>
      </c>
      <c r="AD1787" s="45">
        <f t="shared" si="606"/>
        <v>0</v>
      </c>
      <c r="AE1787" s="45">
        <f t="shared" si="607"/>
        <v>0</v>
      </c>
      <c r="AF1787" s="45">
        <f t="shared" si="608"/>
        <v>0</v>
      </c>
      <c r="AG1787" s="45">
        <f t="shared" si="609"/>
        <v>0</v>
      </c>
      <c r="AH1787" s="45">
        <f t="shared" si="610"/>
        <v>0</v>
      </c>
      <c r="AI1787" s="45">
        <f t="shared" si="611"/>
        <v>0</v>
      </c>
      <c r="AJ1787" s="45">
        <f t="shared" si="612"/>
        <v>0</v>
      </c>
      <c r="AK1787" s="45">
        <f t="shared" si="613"/>
        <v>0</v>
      </c>
      <c r="AL1787" s="45">
        <f t="shared" si="614"/>
        <v>0</v>
      </c>
      <c r="AM1787" s="45">
        <f t="shared" si="615"/>
        <v>0</v>
      </c>
      <c r="AN1787" s="45"/>
      <c r="AO1787" s="45"/>
      <c r="AP1787" s="45"/>
      <c r="AQ1787" s="45"/>
      <c r="AR1787" s="45"/>
      <c r="AS1787" s="45"/>
      <c r="AT1787" s="45"/>
      <c r="AU1787" s="45"/>
      <c r="AV1787" s="45"/>
      <c r="AW1787" s="45"/>
      <c r="AX1787" s="45"/>
      <c r="AY1787" s="45"/>
      <c r="AZ1787" s="45"/>
      <c r="BA1787" s="45"/>
      <c r="BB1787" s="45"/>
      <c r="BC1787" s="45"/>
      <c r="BD1787" s="45"/>
      <c r="BE1787" s="45"/>
      <c r="BF1787" s="45"/>
      <c r="BG1787" s="45"/>
      <c r="BH1787" s="45"/>
      <c r="BI1787" s="45"/>
      <c r="BJ1787" s="45"/>
      <c r="BK1787" s="45"/>
    </row>
    <row r="1788" spans="1:63">
      <c r="A1788" s="43"/>
      <c r="B1788" s="43"/>
      <c r="C1788" s="101"/>
      <c r="D1788" s="101"/>
      <c r="E1788" s="101"/>
      <c r="F1788" s="102"/>
      <c r="G1788" s="103"/>
      <c r="H1788" s="102"/>
      <c r="I1788" s="102"/>
      <c r="J1788" s="102"/>
      <c r="K1788" s="102"/>
      <c r="L1788" s="102" t="e">
        <f>IF(J1788="WAT",IF(I1788="PS","Pumped Storage","Hydro"),VLOOKUP(J1788,Instructions!$E$3:$F$42,2,FALSE))</f>
        <v>#N/A</v>
      </c>
      <c r="M1788" s="104"/>
      <c r="N1788" s="104"/>
      <c r="O1788" s="105"/>
      <c r="P1788" s="45"/>
      <c r="Q1788" s="45"/>
      <c r="R1788" s="45">
        <f t="shared" si="596"/>
        <v>0</v>
      </c>
      <c r="S1788" s="45">
        <f t="shared" si="618"/>
        <v>0</v>
      </c>
      <c r="T1788" s="45">
        <f t="shared" si="618"/>
        <v>0</v>
      </c>
      <c r="U1788" s="45">
        <f t="shared" si="597"/>
        <v>0</v>
      </c>
      <c r="V1788" s="45">
        <f t="shared" si="598"/>
        <v>0</v>
      </c>
      <c r="W1788" s="45">
        <f t="shared" si="599"/>
        <v>0</v>
      </c>
      <c r="X1788" s="45">
        <f t="shared" si="600"/>
        <v>0</v>
      </c>
      <c r="Y1788" s="45">
        <f t="shared" si="601"/>
        <v>0</v>
      </c>
      <c r="Z1788" s="45">
        <f t="shared" si="602"/>
        <v>0</v>
      </c>
      <c r="AA1788" s="45">
        <f t="shared" si="603"/>
        <v>0</v>
      </c>
      <c r="AB1788" s="45">
        <f t="shared" si="604"/>
        <v>0</v>
      </c>
      <c r="AC1788" s="45">
        <f t="shared" si="605"/>
        <v>0</v>
      </c>
      <c r="AD1788" s="45">
        <f t="shared" si="606"/>
        <v>0</v>
      </c>
      <c r="AE1788" s="45">
        <f t="shared" si="607"/>
        <v>0</v>
      </c>
      <c r="AF1788" s="45">
        <f t="shared" si="608"/>
        <v>0</v>
      </c>
      <c r="AG1788" s="45">
        <f t="shared" si="609"/>
        <v>0</v>
      </c>
      <c r="AH1788" s="45">
        <f t="shared" si="610"/>
        <v>0</v>
      </c>
      <c r="AI1788" s="45">
        <f t="shared" si="611"/>
        <v>0</v>
      </c>
      <c r="AJ1788" s="45">
        <f t="shared" si="612"/>
        <v>0</v>
      </c>
      <c r="AK1788" s="45">
        <f t="shared" si="613"/>
        <v>0</v>
      </c>
      <c r="AL1788" s="45">
        <f t="shared" si="614"/>
        <v>0</v>
      </c>
      <c r="AM1788" s="45">
        <f t="shared" si="615"/>
        <v>0</v>
      </c>
      <c r="AN1788" s="45"/>
      <c r="AO1788" s="45"/>
      <c r="AP1788" s="45"/>
      <c r="AQ1788" s="45"/>
      <c r="AR1788" s="45"/>
      <c r="AS1788" s="45"/>
      <c r="AT1788" s="45"/>
      <c r="AU1788" s="45"/>
      <c r="AV1788" s="45"/>
      <c r="AW1788" s="45"/>
      <c r="AX1788" s="45"/>
      <c r="AY1788" s="45"/>
      <c r="AZ1788" s="45"/>
      <c r="BA1788" s="45"/>
      <c r="BB1788" s="45"/>
      <c r="BC1788" s="45"/>
      <c r="BD1788" s="45"/>
      <c r="BE1788" s="45"/>
      <c r="BF1788" s="45"/>
      <c r="BG1788" s="45"/>
      <c r="BH1788" s="45"/>
      <c r="BI1788" s="45"/>
      <c r="BJ1788" s="45"/>
      <c r="BK1788" s="45"/>
    </row>
    <row r="1789" spans="1:63">
      <c r="A1789" s="43"/>
      <c r="B1789" s="43"/>
      <c r="C1789" s="101"/>
      <c r="D1789" s="101"/>
      <c r="E1789" s="101"/>
      <c r="F1789" s="102"/>
      <c r="G1789" s="103"/>
      <c r="H1789" s="102"/>
      <c r="I1789" s="102"/>
      <c r="J1789" s="102"/>
      <c r="K1789" s="102"/>
      <c r="L1789" s="102" t="e">
        <f>IF(J1789="WAT",IF(I1789="PS","Pumped Storage","Hydro"),VLOOKUP(J1789,Instructions!$E$3:$F$42,2,FALSE))</f>
        <v>#N/A</v>
      </c>
      <c r="M1789" s="104"/>
      <c r="N1789" s="104"/>
      <c r="O1789" s="105"/>
      <c r="P1789" s="45"/>
      <c r="Q1789" s="45"/>
      <c r="R1789" s="45">
        <f t="shared" si="596"/>
        <v>0</v>
      </c>
      <c r="S1789" s="45">
        <f t="shared" si="618"/>
        <v>0</v>
      </c>
      <c r="T1789" s="45">
        <f t="shared" si="618"/>
        <v>0</v>
      </c>
      <c r="U1789" s="45">
        <f t="shared" si="597"/>
        <v>0</v>
      </c>
      <c r="V1789" s="45">
        <f t="shared" si="598"/>
        <v>0</v>
      </c>
      <c r="W1789" s="45">
        <f t="shared" si="599"/>
        <v>0</v>
      </c>
      <c r="X1789" s="45">
        <f t="shared" si="600"/>
        <v>0</v>
      </c>
      <c r="Y1789" s="45">
        <f t="shared" si="601"/>
        <v>0</v>
      </c>
      <c r="Z1789" s="45">
        <f t="shared" si="602"/>
        <v>0</v>
      </c>
      <c r="AA1789" s="45">
        <f t="shared" si="603"/>
        <v>0</v>
      </c>
      <c r="AB1789" s="45">
        <f t="shared" si="604"/>
        <v>0</v>
      </c>
      <c r="AC1789" s="45">
        <f t="shared" si="605"/>
        <v>0</v>
      </c>
      <c r="AD1789" s="45">
        <f t="shared" si="606"/>
        <v>0</v>
      </c>
      <c r="AE1789" s="45">
        <f t="shared" si="607"/>
        <v>0</v>
      </c>
      <c r="AF1789" s="45">
        <f t="shared" si="608"/>
        <v>0</v>
      </c>
      <c r="AG1789" s="45">
        <f t="shared" si="609"/>
        <v>0</v>
      </c>
      <c r="AH1789" s="45">
        <f t="shared" si="610"/>
        <v>0</v>
      </c>
      <c r="AI1789" s="45">
        <f t="shared" si="611"/>
        <v>0</v>
      </c>
      <c r="AJ1789" s="45">
        <f t="shared" si="612"/>
        <v>0</v>
      </c>
      <c r="AK1789" s="45">
        <f t="shared" si="613"/>
        <v>0</v>
      </c>
      <c r="AL1789" s="45">
        <f t="shared" si="614"/>
        <v>0</v>
      </c>
      <c r="AM1789" s="45">
        <f t="shared" si="615"/>
        <v>0</v>
      </c>
      <c r="AN1789" s="45"/>
      <c r="AO1789" s="45"/>
      <c r="AP1789" s="45"/>
      <c r="AQ1789" s="45"/>
      <c r="AR1789" s="45"/>
      <c r="AS1789" s="45"/>
      <c r="AT1789" s="45"/>
      <c r="AU1789" s="45"/>
      <c r="AV1789" s="45"/>
      <c r="AW1789" s="45"/>
      <c r="AX1789" s="45"/>
      <c r="AY1789" s="45"/>
      <c r="AZ1789" s="45"/>
      <c r="BA1789" s="45"/>
      <c r="BB1789" s="45"/>
      <c r="BC1789" s="45"/>
      <c r="BD1789" s="45"/>
      <c r="BE1789" s="45"/>
      <c r="BF1789" s="45"/>
      <c r="BG1789" s="45"/>
      <c r="BH1789" s="45"/>
      <c r="BI1789" s="45"/>
      <c r="BJ1789" s="45"/>
      <c r="BK1789" s="45"/>
    </row>
    <row r="1790" spans="1:63">
      <c r="A1790" s="43"/>
      <c r="B1790" s="43"/>
      <c r="C1790" s="101"/>
      <c r="D1790" s="101"/>
      <c r="E1790" s="101"/>
      <c r="F1790" s="102"/>
      <c r="G1790" s="103"/>
      <c r="H1790" s="102"/>
      <c r="I1790" s="102"/>
      <c r="J1790" s="102"/>
      <c r="K1790" s="102"/>
      <c r="L1790" s="102" t="e">
        <f>IF(J1790="WAT",IF(I1790="PS","Pumped Storage","Hydro"),VLOOKUP(J1790,Instructions!$E$3:$F$42,2,FALSE))</f>
        <v>#N/A</v>
      </c>
      <c r="M1790" s="104"/>
      <c r="N1790" s="104"/>
      <c r="O1790" s="105"/>
      <c r="P1790" s="45"/>
      <c r="Q1790" s="45"/>
      <c r="R1790" s="45">
        <f t="shared" si="596"/>
        <v>0</v>
      </c>
      <c r="S1790" s="45">
        <f t="shared" si="618"/>
        <v>0</v>
      </c>
      <c r="T1790" s="45">
        <f t="shared" si="618"/>
        <v>0</v>
      </c>
      <c r="U1790" s="45">
        <f t="shared" si="597"/>
        <v>0</v>
      </c>
      <c r="V1790" s="45">
        <f t="shared" si="598"/>
        <v>0</v>
      </c>
      <c r="W1790" s="45">
        <f t="shared" si="599"/>
        <v>0</v>
      </c>
      <c r="X1790" s="45">
        <f t="shared" si="600"/>
        <v>0</v>
      </c>
      <c r="Y1790" s="45">
        <f t="shared" si="601"/>
        <v>0</v>
      </c>
      <c r="Z1790" s="45">
        <f t="shared" si="602"/>
        <v>0</v>
      </c>
      <c r="AA1790" s="45">
        <f t="shared" si="603"/>
        <v>0</v>
      </c>
      <c r="AB1790" s="45">
        <f t="shared" si="604"/>
        <v>0</v>
      </c>
      <c r="AC1790" s="45">
        <f t="shared" si="605"/>
        <v>0</v>
      </c>
      <c r="AD1790" s="45">
        <f t="shared" si="606"/>
        <v>0</v>
      </c>
      <c r="AE1790" s="45">
        <f t="shared" si="607"/>
        <v>0</v>
      </c>
      <c r="AF1790" s="45">
        <f t="shared" si="608"/>
        <v>0</v>
      </c>
      <c r="AG1790" s="45">
        <f t="shared" si="609"/>
        <v>0</v>
      </c>
      <c r="AH1790" s="45">
        <f t="shared" si="610"/>
        <v>0</v>
      </c>
      <c r="AI1790" s="45">
        <f t="shared" si="611"/>
        <v>0</v>
      </c>
      <c r="AJ1790" s="45">
        <f t="shared" si="612"/>
        <v>0</v>
      </c>
      <c r="AK1790" s="45">
        <f t="shared" si="613"/>
        <v>0</v>
      </c>
      <c r="AL1790" s="45">
        <f t="shared" si="614"/>
        <v>0</v>
      </c>
      <c r="AM1790" s="45">
        <f t="shared" si="615"/>
        <v>0</v>
      </c>
      <c r="AN1790" s="45"/>
      <c r="AO1790" s="45"/>
      <c r="AP1790" s="45"/>
      <c r="AQ1790" s="45"/>
      <c r="AR1790" s="45"/>
      <c r="AS1790" s="45"/>
      <c r="AT1790" s="45"/>
      <c r="AU1790" s="45"/>
      <c r="AV1790" s="45"/>
      <c r="AW1790" s="45"/>
      <c r="AX1790" s="45"/>
      <c r="AY1790" s="45"/>
      <c r="AZ1790" s="45"/>
      <c r="BA1790" s="45"/>
      <c r="BB1790" s="45"/>
      <c r="BC1790" s="45"/>
      <c r="BD1790" s="45"/>
      <c r="BE1790" s="45"/>
      <c r="BF1790" s="45"/>
      <c r="BG1790" s="45"/>
      <c r="BH1790" s="45"/>
      <c r="BI1790" s="45"/>
      <c r="BJ1790" s="45"/>
      <c r="BK1790" s="45"/>
    </row>
    <row r="1791" spans="1:63">
      <c r="A1791" s="43"/>
      <c r="B1791" s="43"/>
      <c r="C1791" s="101"/>
      <c r="D1791" s="101"/>
      <c r="E1791" s="101"/>
      <c r="F1791" s="102"/>
      <c r="G1791" s="103"/>
      <c r="H1791" s="102"/>
      <c r="I1791" s="102"/>
      <c r="J1791" s="102"/>
      <c r="K1791" s="102"/>
      <c r="L1791" s="102" t="e">
        <f>IF(J1791="WAT",IF(I1791="PS","Pumped Storage","Hydro"),VLOOKUP(J1791,Instructions!$E$3:$F$42,2,FALSE))</f>
        <v>#N/A</v>
      </c>
      <c r="M1791" s="104"/>
      <c r="N1791" s="104"/>
      <c r="O1791" s="105"/>
      <c r="P1791" s="45"/>
      <c r="Q1791" s="45"/>
      <c r="R1791" s="45">
        <f t="shared" si="596"/>
        <v>0</v>
      </c>
      <c r="S1791" s="45">
        <f t="shared" si="618"/>
        <v>0</v>
      </c>
      <c r="T1791" s="45">
        <f t="shared" si="618"/>
        <v>0</v>
      </c>
      <c r="U1791" s="45">
        <f t="shared" si="597"/>
        <v>0</v>
      </c>
      <c r="V1791" s="45">
        <f t="shared" si="598"/>
        <v>0</v>
      </c>
      <c r="W1791" s="45">
        <f t="shared" si="599"/>
        <v>0</v>
      </c>
      <c r="X1791" s="45">
        <f t="shared" si="600"/>
        <v>0</v>
      </c>
      <c r="Y1791" s="45">
        <f t="shared" si="601"/>
        <v>0</v>
      </c>
      <c r="Z1791" s="45">
        <f t="shared" si="602"/>
        <v>0</v>
      </c>
      <c r="AA1791" s="45">
        <f t="shared" si="603"/>
        <v>0</v>
      </c>
      <c r="AB1791" s="45">
        <f t="shared" si="604"/>
        <v>0</v>
      </c>
      <c r="AC1791" s="45">
        <f t="shared" si="605"/>
        <v>0</v>
      </c>
      <c r="AD1791" s="45">
        <f t="shared" si="606"/>
        <v>0</v>
      </c>
      <c r="AE1791" s="45">
        <f t="shared" si="607"/>
        <v>0</v>
      </c>
      <c r="AF1791" s="45">
        <f t="shared" si="608"/>
        <v>0</v>
      </c>
      <c r="AG1791" s="45">
        <f t="shared" si="609"/>
        <v>0</v>
      </c>
      <c r="AH1791" s="45">
        <f t="shared" si="610"/>
        <v>0</v>
      </c>
      <c r="AI1791" s="45">
        <f t="shared" si="611"/>
        <v>0</v>
      </c>
      <c r="AJ1791" s="45">
        <f t="shared" si="612"/>
        <v>0</v>
      </c>
      <c r="AK1791" s="45">
        <f t="shared" si="613"/>
        <v>0</v>
      </c>
      <c r="AL1791" s="45">
        <f t="shared" si="614"/>
        <v>0</v>
      </c>
      <c r="AM1791" s="45">
        <f t="shared" si="615"/>
        <v>0</v>
      </c>
      <c r="AN1791" s="45"/>
      <c r="AO1791" s="45"/>
      <c r="AP1791" s="45"/>
      <c r="AQ1791" s="45"/>
      <c r="AR1791" s="45"/>
      <c r="AS1791" s="45"/>
      <c r="AT1791" s="45"/>
      <c r="AU1791" s="45"/>
      <c r="AV1791" s="45"/>
      <c r="AW1791" s="45"/>
      <c r="AX1791" s="45"/>
      <c r="AY1791" s="45"/>
      <c r="AZ1791" s="45"/>
      <c r="BA1791" s="45"/>
      <c r="BB1791" s="45"/>
      <c r="BC1791" s="45"/>
      <c r="BD1791" s="45"/>
      <c r="BE1791" s="45"/>
      <c r="BF1791" s="45"/>
      <c r="BG1791" s="45"/>
      <c r="BH1791" s="45"/>
      <c r="BI1791" s="45"/>
      <c r="BJ1791" s="45"/>
      <c r="BK1791" s="45"/>
    </row>
    <row r="1792" spans="1:63">
      <c r="A1792" s="43"/>
      <c r="B1792" s="43"/>
      <c r="C1792" s="101"/>
      <c r="D1792" s="101"/>
      <c r="E1792" s="101"/>
      <c r="F1792" s="102"/>
      <c r="G1792" s="103"/>
      <c r="H1792" s="102"/>
      <c r="I1792" s="102"/>
      <c r="J1792" s="102"/>
      <c r="K1792" s="102"/>
      <c r="L1792" s="102" t="e">
        <f>IF(J1792="WAT",IF(I1792="PS","Pumped Storage","Hydro"),VLOOKUP(J1792,Instructions!$E$3:$F$42,2,FALSE))</f>
        <v>#N/A</v>
      </c>
      <c r="M1792" s="104"/>
      <c r="N1792" s="104"/>
      <c r="O1792" s="105"/>
      <c r="P1792" s="45"/>
      <c r="Q1792" s="45"/>
      <c r="R1792" s="45">
        <f t="shared" si="596"/>
        <v>0</v>
      </c>
      <c r="S1792" s="45">
        <f t="shared" si="618"/>
        <v>0</v>
      </c>
      <c r="T1792" s="45">
        <f t="shared" si="618"/>
        <v>0</v>
      </c>
      <c r="U1792" s="45">
        <f t="shared" si="597"/>
        <v>0</v>
      </c>
      <c r="V1792" s="45">
        <f t="shared" si="598"/>
        <v>0</v>
      </c>
      <c r="W1792" s="45">
        <f t="shared" si="599"/>
        <v>0</v>
      </c>
      <c r="X1792" s="45">
        <f t="shared" si="600"/>
        <v>0</v>
      </c>
      <c r="Y1792" s="45">
        <f t="shared" si="601"/>
        <v>0</v>
      </c>
      <c r="Z1792" s="45">
        <f t="shared" si="602"/>
        <v>0</v>
      </c>
      <c r="AA1792" s="45">
        <f t="shared" si="603"/>
        <v>0</v>
      </c>
      <c r="AB1792" s="45">
        <f t="shared" si="604"/>
        <v>0</v>
      </c>
      <c r="AC1792" s="45">
        <f t="shared" si="605"/>
        <v>0</v>
      </c>
      <c r="AD1792" s="45">
        <f t="shared" si="606"/>
        <v>0</v>
      </c>
      <c r="AE1792" s="45">
        <f t="shared" si="607"/>
        <v>0</v>
      </c>
      <c r="AF1792" s="45">
        <f t="shared" si="608"/>
        <v>0</v>
      </c>
      <c r="AG1792" s="45">
        <f t="shared" si="609"/>
        <v>0</v>
      </c>
      <c r="AH1792" s="45">
        <f t="shared" si="610"/>
        <v>0</v>
      </c>
      <c r="AI1792" s="45">
        <f t="shared" si="611"/>
        <v>0</v>
      </c>
      <c r="AJ1792" s="45">
        <f t="shared" si="612"/>
        <v>0</v>
      </c>
      <c r="AK1792" s="45">
        <f t="shared" si="613"/>
        <v>0</v>
      </c>
      <c r="AL1792" s="45">
        <f t="shared" si="614"/>
        <v>0</v>
      </c>
      <c r="AM1792" s="45">
        <f t="shared" si="615"/>
        <v>0</v>
      </c>
      <c r="AN1792" s="45"/>
      <c r="AO1792" s="45"/>
      <c r="AP1792" s="45"/>
      <c r="AQ1792" s="45"/>
      <c r="AR1792" s="45"/>
      <c r="AS1792" s="45"/>
      <c r="AT1792" s="45"/>
      <c r="AU1792" s="45"/>
      <c r="AV1792" s="45"/>
      <c r="AW1792" s="45"/>
      <c r="AX1792" s="45"/>
      <c r="AY1792" s="45"/>
      <c r="AZ1792" s="45"/>
      <c r="BA1792" s="45"/>
      <c r="BB1792" s="45"/>
      <c r="BC1792" s="45"/>
      <c r="BD1792" s="45"/>
      <c r="BE1792" s="45"/>
      <c r="BF1792" s="45"/>
      <c r="BG1792" s="45"/>
      <c r="BH1792" s="45"/>
      <c r="BI1792" s="45"/>
      <c r="BJ1792" s="45"/>
      <c r="BK1792" s="45"/>
    </row>
    <row r="1793" spans="1:63">
      <c r="A1793" s="43"/>
      <c r="B1793" s="43"/>
      <c r="C1793" s="101"/>
      <c r="D1793" s="101"/>
      <c r="E1793" s="101"/>
      <c r="F1793" s="102"/>
      <c r="G1793" s="103"/>
      <c r="H1793" s="102"/>
      <c r="I1793" s="102"/>
      <c r="J1793" s="102"/>
      <c r="K1793" s="102"/>
      <c r="L1793" s="102" t="e">
        <f>IF(J1793="WAT",IF(I1793="PS","Pumped Storage","Hydro"),VLOOKUP(J1793,Instructions!$E$3:$F$42,2,FALSE))</f>
        <v>#N/A</v>
      </c>
      <c r="M1793" s="104"/>
      <c r="N1793" s="104"/>
      <c r="O1793" s="105"/>
      <c r="P1793" s="45"/>
      <c r="Q1793" s="45"/>
      <c r="R1793" s="45">
        <f t="shared" si="596"/>
        <v>0</v>
      </c>
      <c r="S1793" s="45">
        <f t="shared" si="618"/>
        <v>0</v>
      </c>
      <c r="T1793" s="45">
        <f t="shared" si="618"/>
        <v>0</v>
      </c>
      <c r="U1793" s="45">
        <f t="shared" si="597"/>
        <v>0</v>
      </c>
      <c r="V1793" s="45">
        <f t="shared" si="598"/>
        <v>0</v>
      </c>
      <c r="W1793" s="45">
        <f t="shared" si="599"/>
        <v>0</v>
      </c>
      <c r="X1793" s="45">
        <f t="shared" si="600"/>
        <v>0</v>
      </c>
      <c r="Y1793" s="45">
        <f t="shared" si="601"/>
        <v>0</v>
      </c>
      <c r="Z1793" s="45">
        <f t="shared" si="602"/>
        <v>0</v>
      </c>
      <c r="AA1793" s="45">
        <f t="shared" si="603"/>
        <v>0</v>
      </c>
      <c r="AB1793" s="45">
        <f t="shared" si="604"/>
        <v>0</v>
      </c>
      <c r="AC1793" s="45">
        <f t="shared" si="605"/>
        <v>0</v>
      </c>
      <c r="AD1793" s="45">
        <f t="shared" si="606"/>
        <v>0</v>
      </c>
      <c r="AE1793" s="45">
        <f t="shared" si="607"/>
        <v>0</v>
      </c>
      <c r="AF1793" s="45">
        <f t="shared" si="608"/>
        <v>0</v>
      </c>
      <c r="AG1793" s="45">
        <f t="shared" si="609"/>
        <v>0</v>
      </c>
      <c r="AH1793" s="45">
        <f t="shared" si="610"/>
        <v>0</v>
      </c>
      <c r="AI1793" s="45">
        <f t="shared" si="611"/>
        <v>0</v>
      </c>
      <c r="AJ1793" s="45">
        <f t="shared" si="612"/>
        <v>0</v>
      </c>
      <c r="AK1793" s="45">
        <f t="shared" si="613"/>
        <v>0</v>
      </c>
      <c r="AL1793" s="45">
        <f t="shared" si="614"/>
        <v>0</v>
      </c>
      <c r="AM1793" s="45">
        <f t="shared" si="615"/>
        <v>0</v>
      </c>
      <c r="AN1793" s="45"/>
      <c r="AO1793" s="45"/>
      <c r="AP1793" s="45"/>
      <c r="AQ1793" s="45"/>
      <c r="AR1793" s="45"/>
      <c r="AS1793" s="45"/>
      <c r="AT1793" s="45"/>
      <c r="AU1793" s="45"/>
      <c r="AV1793" s="45"/>
      <c r="AW1793" s="45"/>
      <c r="AX1793" s="45"/>
      <c r="AY1793" s="45"/>
      <c r="AZ1793" s="45"/>
      <c r="BA1793" s="45"/>
      <c r="BB1793" s="45"/>
      <c r="BC1793" s="45"/>
      <c r="BD1793" s="45"/>
      <c r="BE1793" s="45"/>
      <c r="BF1793" s="45"/>
      <c r="BG1793" s="45"/>
      <c r="BH1793" s="45"/>
      <c r="BI1793" s="45"/>
      <c r="BJ1793" s="45"/>
      <c r="BK1793" s="45"/>
    </row>
    <row r="1794" spans="1:63">
      <c r="A1794" s="43"/>
      <c r="B1794" s="43"/>
      <c r="C1794" s="101"/>
      <c r="D1794" s="101"/>
      <c r="E1794" s="101"/>
      <c r="F1794" s="102"/>
      <c r="G1794" s="103"/>
      <c r="H1794" s="102"/>
      <c r="I1794" s="102"/>
      <c r="J1794" s="102"/>
      <c r="K1794" s="102"/>
      <c r="L1794" s="102" t="e">
        <f>IF(J1794="WAT",IF(I1794="PS","Pumped Storage","Hydro"),VLOOKUP(J1794,Instructions!$E$3:$F$42,2,FALSE))</f>
        <v>#N/A</v>
      </c>
      <c r="M1794" s="104"/>
      <c r="N1794" s="104"/>
      <c r="O1794" s="105"/>
      <c r="P1794" s="45"/>
      <c r="Q1794" s="45"/>
      <c r="R1794" s="45">
        <f t="shared" si="596"/>
        <v>0</v>
      </c>
      <c r="S1794" s="45">
        <f t="shared" si="618"/>
        <v>0</v>
      </c>
      <c r="T1794" s="45">
        <f t="shared" si="618"/>
        <v>0</v>
      </c>
      <c r="U1794" s="45">
        <f t="shared" si="597"/>
        <v>0</v>
      </c>
      <c r="V1794" s="45">
        <f t="shared" si="598"/>
        <v>0</v>
      </c>
      <c r="W1794" s="45">
        <f t="shared" si="599"/>
        <v>0</v>
      </c>
      <c r="X1794" s="45">
        <f t="shared" si="600"/>
        <v>0</v>
      </c>
      <c r="Y1794" s="45">
        <f t="shared" si="601"/>
        <v>0</v>
      </c>
      <c r="Z1794" s="45">
        <f t="shared" si="602"/>
        <v>0</v>
      </c>
      <c r="AA1794" s="45">
        <f t="shared" si="603"/>
        <v>0</v>
      </c>
      <c r="AB1794" s="45">
        <f t="shared" si="604"/>
        <v>0</v>
      </c>
      <c r="AC1794" s="45">
        <f t="shared" si="605"/>
        <v>0</v>
      </c>
      <c r="AD1794" s="45">
        <f t="shared" si="606"/>
        <v>0</v>
      </c>
      <c r="AE1794" s="45">
        <f t="shared" si="607"/>
        <v>0</v>
      </c>
      <c r="AF1794" s="45">
        <f t="shared" si="608"/>
        <v>0</v>
      </c>
      <c r="AG1794" s="45">
        <f t="shared" si="609"/>
        <v>0</v>
      </c>
      <c r="AH1794" s="45">
        <f t="shared" si="610"/>
        <v>0</v>
      </c>
      <c r="AI1794" s="45">
        <f t="shared" si="611"/>
        <v>0</v>
      </c>
      <c r="AJ1794" s="45">
        <f t="shared" si="612"/>
        <v>0</v>
      </c>
      <c r="AK1794" s="45">
        <f t="shared" si="613"/>
        <v>0</v>
      </c>
      <c r="AL1794" s="45">
        <f t="shared" si="614"/>
        <v>0</v>
      </c>
      <c r="AM1794" s="45">
        <f t="shared" si="615"/>
        <v>0</v>
      </c>
      <c r="AN1794" s="45"/>
      <c r="AO1794" s="45"/>
      <c r="AP1794" s="45"/>
      <c r="AQ1794" s="45"/>
      <c r="AR1794" s="45"/>
      <c r="AS1794" s="45"/>
      <c r="AT1794" s="45"/>
      <c r="AU1794" s="45"/>
      <c r="AV1794" s="45"/>
      <c r="AW1794" s="45"/>
      <c r="AX1794" s="45"/>
      <c r="AY1794" s="45"/>
      <c r="AZ1794" s="45"/>
      <c r="BA1794" s="45"/>
      <c r="BB1794" s="45"/>
      <c r="BC1794" s="45"/>
      <c r="BD1794" s="45"/>
      <c r="BE1794" s="45"/>
      <c r="BF1794" s="45"/>
      <c r="BG1794" s="45"/>
      <c r="BH1794" s="45"/>
      <c r="BI1794" s="45"/>
      <c r="BJ1794" s="45"/>
      <c r="BK1794" s="45"/>
    </row>
    <row r="1795" spans="1:63">
      <c r="A1795" s="43"/>
      <c r="B1795" s="43"/>
      <c r="C1795" s="101"/>
      <c r="D1795" s="101"/>
      <c r="E1795" s="101"/>
      <c r="F1795" s="102"/>
      <c r="G1795" s="103"/>
      <c r="H1795" s="102"/>
      <c r="I1795" s="102"/>
      <c r="J1795" s="102"/>
      <c r="K1795" s="102"/>
      <c r="L1795" s="102" t="e">
        <f>IF(J1795="WAT",IF(I1795="PS","Pumped Storage","Hydro"),VLOOKUP(J1795,Instructions!$E$3:$F$42,2,FALSE))</f>
        <v>#N/A</v>
      </c>
      <c r="M1795" s="104"/>
      <c r="N1795" s="104"/>
      <c r="O1795" s="105"/>
      <c r="P1795" s="45"/>
      <c r="Q1795" s="45"/>
      <c r="R1795" s="45">
        <f t="shared" si="596"/>
        <v>0</v>
      </c>
      <c r="S1795" s="45">
        <f t="shared" si="618"/>
        <v>0</v>
      </c>
      <c r="T1795" s="45">
        <f t="shared" si="618"/>
        <v>0</v>
      </c>
      <c r="U1795" s="45">
        <f t="shared" si="597"/>
        <v>0</v>
      </c>
      <c r="V1795" s="45">
        <f t="shared" si="598"/>
        <v>0</v>
      </c>
      <c r="W1795" s="45">
        <f t="shared" si="599"/>
        <v>0</v>
      </c>
      <c r="X1795" s="45">
        <f t="shared" si="600"/>
        <v>0</v>
      </c>
      <c r="Y1795" s="45">
        <f t="shared" si="601"/>
        <v>0</v>
      </c>
      <c r="Z1795" s="45">
        <f t="shared" si="602"/>
        <v>0</v>
      </c>
      <c r="AA1795" s="45">
        <f t="shared" si="603"/>
        <v>0</v>
      </c>
      <c r="AB1795" s="45">
        <f t="shared" si="604"/>
        <v>0</v>
      </c>
      <c r="AC1795" s="45">
        <f t="shared" si="605"/>
        <v>0</v>
      </c>
      <c r="AD1795" s="45">
        <f t="shared" si="606"/>
        <v>0</v>
      </c>
      <c r="AE1795" s="45">
        <f t="shared" si="607"/>
        <v>0</v>
      </c>
      <c r="AF1795" s="45">
        <f t="shared" si="608"/>
        <v>0</v>
      </c>
      <c r="AG1795" s="45">
        <f t="shared" si="609"/>
        <v>0</v>
      </c>
      <c r="AH1795" s="45">
        <f t="shared" si="610"/>
        <v>0</v>
      </c>
      <c r="AI1795" s="45">
        <f t="shared" si="611"/>
        <v>0</v>
      </c>
      <c r="AJ1795" s="45">
        <f t="shared" si="612"/>
        <v>0</v>
      </c>
      <c r="AK1795" s="45">
        <f t="shared" si="613"/>
        <v>0</v>
      </c>
      <c r="AL1795" s="45">
        <f t="shared" si="614"/>
        <v>0</v>
      </c>
      <c r="AM1795" s="45">
        <f t="shared" si="615"/>
        <v>0</v>
      </c>
      <c r="AN1795" s="45"/>
      <c r="AO1795" s="45"/>
      <c r="AP1795" s="45"/>
      <c r="AQ1795" s="45"/>
      <c r="AR1795" s="45"/>
      <c r="AS1795" s="45"/>
      <c r="AT1795" s="45"/>
      <c r="AU1795" s="45"/>
      <c r="AV1795" s="45"/>
      <c r="AW1795" s="45"/>
      <c r="AX1795" s="45"/>
      <c r="AY1795" s="45"/>
      <c r="AZ1795" s="45"/>
      <c r="BA1795" s="45"/>
      <c r="BB1795" s="45"/>
      <c r="BC1795" s="45"/>
      <c r="BD1795" s="45"/>
      <c r="BE1795" s="45"/>
      <c r="BF1795" s="45"/>
      <c r="BG1795" s="45"/>
      <c r="BH1795" s="45"/>
      <c r="BI1795" s="45"/>
      <c r="BJ1795" s="45"/>
      <c r="BK1795" s="45"/>
    </row>
    <row r="1796" spans="1:63">
      <c r="A1796" s="43"/>
      <c r="B1796" s="43"/>
      <c r="C1796" s="101"/>
      <c r="D1796" s="101"/>
      <c r="E1796" s="101"/>
      <c r="F1796" s="102"/>
      <c r="G1796" s="103"/>
      <c r="H1796" s="102"/>
      <c r="I1796" s="102"/>
      <c r="J1796" s="102"/>
      <c r="K1796" s="102"/>
      <c r="L1796" s="102" t="e">
        <f>IF(J1796="WAT",IF(I1796="PS","Pumped Storage","Hydro"),VLOOKUP(J1796,Instructions!$E$3:$F$42,2,FALSE))</f>
        <v>#N/A</v>
      </c>
      <c r="M1796" s="104"/>
      <c r="N1796" s="104"/>
      <c r="O1796" s="105"/>
      <c r="P1796" s="45"/>
      <c r="Q1796" s="45"/>
      <c r="R1796" s="45">
        <f t="shared" ref="R1796:R1859" si="619">P1796</f>
        <v>0</v>
      </c>
      <c r="S1796" s="45">
        <f t="shared" si="618"/>
        <v>0</v>
      </c>
      <c r="T1796" s="45">
        <f t="shared" si="618"/>
        <v>0</v>
      </c>
      <c r="U1796" s="45">
        <f t="shared" ref="U1796:U1859" si="620">T1796</f>
        <v>0</v>
      </c>
      <c r="V1796" s="45">
        <f t="shared" ref="V1796:V1859" si="621">U1796</f>
        <v>0</v>
      </c>
      <c r="W1796" s="45">
        <f t="shared" ref="W1796:W1859" si="622">V1796</f>
        <v>0</v>
      </c>
      <c r="X1796" s="45">
        <f t="shared" ref="X1796:X1859" si="623">W1796</f>
        <v>0</v>
      </c>
      <c r="Y1796" s="45">
        <f t="shared" ref="Y1796:Y1859" si="624">X1796</f>
        <v>0</v>
      </c>
      <c r="Z1796" s="45">
        <f t="shared" ref="Z1796:Z1859" si="625">Y1796</f>
        <v>0</v>
      </c>
      <c r="AA1796" s="45">
        <f t="shared" ref="AA1796:AA1859" si="626">Z1796</f>
        <v>0</v>
      </c>
      <c r="AB1796" s="45">
        <f t="shared" ref="AB1796:AB1859" si="627">AA1796</f>
        <v>0</v>
      </c>
      <c r="AC1796" s="45">
        <f t="shared" ref="AC1796:AC1859" si="628">Q1796</f>
        <v>0</v>
      </c>
      <c r="AD1796" s="45">
        <f t="shared" ref="AD1796:AD1859" si="629">AC1796</f>
        <v>0</v>
      </c>
      <c r="AE1796" s="45">
        <f t="shared" ref="AE1796:AE1859" si="630">AD1796</f>
        <v>0</v>
      </c>
      <c r="AF1796" s="45">
        <f t="shared" ref="AF1796:AF1859" si="631">AE1796</f>
        <v>0</v>
      </c>
      <c r="AG1796" s="45">
        <f t="shared" ref="AG1796:AG1859" si="632">AF1796</f>
        <v>0</v>
      </c>
      <c r="AH1796" s="45">
        <f t="shared" ref="AH1796:AH1859" si="633">AG1796</f>
        <v>0</v>
      </c>
      <c r="AI1796" s="45">
        <f t="shared" ref="AI1796:AI1859" si="634">AH1796</f>
        <v>0</v>
      </c>
      <c r="AJ1796" s="45">
        <f t="shared" ref="AJ1796:AJ1859" si="635">AI1796</f>
        <v>0</v>
      </c>
      <c r="AK1796" s="45">
        <f t="shared" ref="AK1796:AK1859" si="636">AJ1796</f>
        <v>0</v>
      </c>
      <c r="AL1796" s="45">
        <f t="shared" ref="AL1796:AL1859" si="637">AK1796</f>
        <v>0</v>
      </c>
      <c r="AM1796" s="45">
        <f t="shared" ref="AM1796:AM1859" si="638">AL1796</f>
        <v>0</v>
      </c>
      <c r="AN1796" s="45"/>
      <c r="AO1796" s="45"/>
      <c r="AP1796" s="45"/>
      <c r="AQ1796" s="45"/>
      <c r="AR1796" s="45"/>
      <c r="AS1796" s="45"/>
      <c r="AT1796" s="45"/>
      <c r="AU1796" s="45"/>
      <c r="AV1796" s="45"/>
      <c r="AW1796" s="45"/>
      <c r="AX1796" s="45"/>
      <c r="AY1796" s="45"/>
      <c r="AZ1796" s="45"/>
      <c r="BA1796" s="45"/>
      <c r="BB1796" s="45"/>
      <c r="BC1796" s="45"/>
      <c r="BD1796" s="45"/>
      <c r="BE1796" s="45"/>
      <c r="BF1796" s="45"/>
      <c r="BG1796" s="45"/>
      <c r="BH1796" s="45"/>
      <c r="BI1796" s="45"/>
      <c r="BJ1796" s="45"/>
      <c r="BK1796" s="45"/>
    </row>
    <row r="1797" spans="1:63">
      <c r="A1797" s="43"/>
      <c r="B1797" s="43"/>
      <c r="C1797" s="101"/>
      <c r="D1797" s="101"/>
      <c r="E1797" s="101"/>
      <c r="F1797" s="102"/>
      <c r="G1797" s="103"/>
      <c r="H1797" s="102"/>
      <c r="I1797" s="102"/>
      <c r="J1797" s="102"/>
      <c r="K1797" s="102"/>
      <c r="L1797" s="102" t="e">
        <f>IF(J1797="WAT",IF(I1797="PS","Pumped Storage","Hydro"),VLOOKUP(J1797,Instructions!$E$3:$F$42,2,FALSE))</f>
        <v>#N/A</v>
      </c>
      <c r="M1797" s="104"/>
      <c r="N1797" s="104"/>
      <c r="O1797" s="105"/>
      <c r="P1797" s="45"/>
      <c r="Q1797" s="45"/>
      <c r="R1797" s="45">
        <f t="shared" si="619"/>
        <v>0</v>
      </c>
      <c r="S1797" s="45">
        <f t="shared" si="618"/>
        <v>0</v>
      </c>
      <c r="T1797" s="45">
        <f t="shared" si="618"/>
        <v>0</v>
      </c>
      <c r="U1797" s="45">
        <f t="shared" si="620"/>
        <v>0</v>
      </c>
      <c r="V1797" s="45">
        <f t="shared" si="621"/>
        <v>0</v>
      </c>
      <c r="W1797" s="45">
        <f t="shared" si="622"/>
        <v>0</v>
      </c>
      <c r="X1797" s="45">
        <f t="shared" si="623"/>
        <v>0</v>
      </c>
      <c r="Y1797" s="45">
        <f t="shared" si="624"/>
        <v>0</v>
      </c>
      <c r="Z1797" s="45">
        <f t="shared" si="625"/>
        <v>0</v>
      </c>
      <c r="AA1797" s="45">
        <f t="shared" si="626"/>
        <v>0</v>
      </c>
      <c r="AB1797" s="45">
        <f t="shared" si="627"/>
        <v>0</v>
      </c>
      <c r="AC1797" s="45">
        <f t="shared" si="628"/>
        <v>0</v>
      </c>
      <c r="AD1797" s="45">
        <f t="shared" si="629"/>
        <v>0</v>
      </c>
      <c r="AE1797" s="45">
        <f t="shared" si="630"/>
        <v>0</v>
      </c>
      <c r="AF1797" s="45">
        <f t="shared" si="631"/>
        <v>0</v>
      </c>
      <c r="AG1797" s="45">
        <f t="shared" si="632"/>
        <v>0</v>
      </c>
      <c r="AH1797" s="45">
        <f t="shared" si="633"/>
        <v>0</v>
      </c>
      <c r="AI1797" s="45">
        <f t="shared" si="634"/>
        <v>0</v>
      </c>
      <c r="AJ1797" s="45">
        <f t="shared" si="635"/>
        <v>0</v>
      </c>
      <c r="AK1797" s="45">
        <f t="shared" si="636"/>
        <v>0</v>
      </c>
      <c r="AL1797" s="45">
        <f t="shared" si="637"/>
        <v>0</v>
      </c>
      <c r="AM1797" s="45">
        <f t="shared" si="638"/>
        <v>0</v>
      </c>
      <c r="AN1797" s="45"/>
      <c r="AO1797" s="45"/>
      <c r="AP1797" s="45"/>
      <c r="AQ1797" s="45"/>
      <c r="AR1797" s="45"/>
      <c r="AS1797" s="45"/>
      <c r="AT1797" s="45"/>
      <c r="AU1797" s="45"/>
      <c r="AV1797" s="45"/>
      <c r="AW1797" s="45"/>
      <c r="AX1797" s="45"/>
      <c r="AY1797" s="45"/>
      <c r="AZ1797" s="45"/>
      <c r="BA1797" s="45"/>
      <c r="BB1797" s="45"/>
      <c r="BC1797" s="45"/>
      <c r="BD1797" s="45"/>
      <c r="BE1797" s="45"/>
      <c r="BF1797" s="45"/>
      <c r="BG1797" s="45"/>
      <c r="BH1797" s="45"/>
      <c r="BI1797" s="45"/>
      <c r="BJ1797" s="45"/>
      <c r="BK1797" s="45"/>
    </row>
    <row r="1798" spans="1:63">
      <c r="A1798" s="43"/>
      <c r="B1798" s="43"/>
      <c r="C1798" s="101"/>
      <c r="D1798" s="101"/>
      <c r="E1798" s="101"/>
      <c r="F1798" s="102"/>
      <c r="G1798" s="103"/>
      <c r="H1798" s="102"/>
      <c r="I1798" s="102"/>
      <c r="J1798" s="102"/>
      <c r="K1798" s="102"/>
      <c r="L1798" s="102" t="e">
        <f>IF(J1798="WAT",IF(I1798="PS","Pumped Storage","Hydro"),VLOOKUP(J1798,Instructions!$E$3:$F$42,2,FALSE))</f>
        <v>#N/A</v>
      </c>
      <c r="M1798" s="104"/>
      <c r="N1798" s="104"/>
      <c r="O1798" s="105"/>
      <c r="P1798" s="45"/>
      <c r="Q1798" s="45"/>
      <c r="R1798" s="45">
        <f t="shared" si="619"/>
        <v>0</v>
      </c>
      <c r="S1798" s="45">
        <f t="shared" si="618"/>
        <v>0</v>
      </c>
      <c r="T1798" s="45">
        <f t="shared" si="618"/>
        <v>0</v>
      </c>
      <c r="U1798" s="45">
        <f t="shared" si="620"/>
        <v>0</v>
      </c>
      <c r="V1798" s="45">
        <f t="shared" si="621"/>
        <v>0</v>
      </c>
      <c r="W1798" s="45">
        <f t="shared" si="622"/>
        <v>0</v>
      </c>
      <c r="X1798" s="45">
        <f t="shared" si="623"/>
        <v>0</v>
      </c>
      <c r="Y1798" s="45">
        <f t="shared" si="624"/>
        <v>0</v>
      </c>
      <c r="Z1798" s="45">
        <f t="shared" si="625"/>
        <v>0</v>
      </c>
      <c r="AA1798" s="45">
        <f t="shared" si="626"/>
        <v>0</v>
      </c>
      <c r="AB1798" s="45">
        <f t="shared" si="627"/>
        <v>0</v>
      </c>
      <c r="AC1798" s="45">
        <f t="shared" si="628"/>
        <v>0</v>
      </c>
      <c r="AD1798" s="45">
        <f t="shared" si="629"/>
        <v>0</v>
      </c>
      <c r="AE1798" s="45">
        <f t="shared" si="630"/>
        <v>0</v>
      </c>
      <c r="AF1798" s="45">
        <f t="shared" si="631"/>
        <v>0</v>
      </c>
      <c r="AG1798" s="45">
        <f t="shared" si="632"/>
        <v>0</v>
      </c>
      <c r="AH1798" s="45">
        <f t="shared" si="633"/>
        <v>0</v>
      </c>
      <c r="AI1798" s="45">
        <f t="shared" si="634"/>
        <v>0</v>
      </c>
      <c r="AJ1798" s="45">
        <f t="shared" si="635"/>
        <v>0</v>
      </c>
      <c r="AK1798" s="45">
        <f t="shared" si="636"/>
        <v>0</v>
      </c>
      <c r="AL1798" s="45">
        <f t="shared" si="637"/>
        <v>0</v>
      </c>
      <c r="AM1798" s="45">
        <f t="shared" si="638"/>
        <v>0</v>
      </c>
      <c r="AN1798" s="45"/>
      <c r="AO1798" s="45"/>
      <c r="AP1798" s="45"/>
      <c r="AQ1798" s="45"/>
      <c r="AR1798" s="45"/>
      <c r="AS1798" s="45"/>
      <c r="AT1798" s="45"/>
      <c r="AU1798" s="45"/>
      <c r="AV1798" s="45"/>
      <c r="AW1798" s="45"/>
      <c r="AX1798" s="45"/>
      <c r="AY1798" s="45"/>
      <c r="AZ1798" s="45"/>
      <c r="BA1798" s="45"/>
      <c r="BB1798" s="45"/>
      <c r="BC1798" s="45"/>
      <c r="BD1798" s="45"/>
      <c r="BE1798" s="45"/>
      <c r="BF1798" s="45"/>
      <c r="BG1798" s="45"/>
      <c r="BH1798" s="45"/>
      <c r="BI1798" s="45"/>
      <c r="BJ1798" s="45"/>
      <c r="BK1798" s="45"/>
    </row>
    <row r="1799" spans="1:63">
      <c r="A1799" s="43"/>
      <c r="B1799" s="43"/>
      <c r="C1799" s="101"/>
      <c r="D1799" s="101"/>
      <c r="E1799" s="101"/>
      <c r="F1799" s="102"/>
      <c r="G1799" s="103"/>
      <c r="H1799" s="102"/>
      <c r="I1799" s="102"/>
      <c r="J1799" s="102"/>
      <c r="K1799" s="102"/>
      <c r="L1799" s="102" t="e">
        <f>IF(J1799="WAT",IF(I1799="PS","Pumped Storage","Hydro"),VLOOKUP(J1799,Instructions!$E$3:$F$42,2,FALSE))</f>
        <v>#N/A</v>
      </c>
      <c r="M1799" s="104"/>
      <c r="N1799" s="104"/>
      <c r="O1799" s="105"/>
      <c r="P1799" s="45"/>
      <c r="Q1799" s="45"/>
      <c r="R1799" s="45">
        <f t="shared" si="619"/>
        <v>0</v>
      </c>
      <c r="S1799" s="45">
        <f t="shared" si="618"/>
        <v>0</v>
      </c>
      <c r="T1799" s="45">
        <f t="shared" si="618"/>
        <v>0</v>
      </c>
      <c r="U1799" s="45">
        <f t="shared" si="620"/>
        <v>0</v>
      </c>
      <c r="V1799" s="45">
        <f t="shared" si="621"/>
        <v>0</v>
      </c>
      <c r="W1799" s="45">
        <f t="shared" si="622"/>
        <v>0</v>
      </c>
      <c r="X1799" s="45">
        <f t="shared" si="623"/>
        <v>0</v>
      </c>
      <c r="Y1799" s="45">
        <f t="shared" si="624"/>
        <v>0</v>
      </c>
      <c r="Z1799" s="45">
        <f t="shared" si="625"/>
        <v>0</v>
      </c>
      <c r="AA1799" s="45">
        <f t="shared" si="626"/>
        <v>0</v>
      </c>
      <c r="AB1799" s="45">
        <f t="shared" si="627"/>
        <v>0</v>
      </c>
      <c r="AC1799" s="45">
        <f t="shared" si="628"/>
        <v>0</v>
      </c>
      <c r="AD1799" s="45">
        <f t="shared" si="629"/>
        <v>0</v>
      </c>
      <c r="AE1799" s="45">
        <f t="shared" si="630"/>
        <v>0</v>
      </c>
      <c r="AF1799" s="45">
        <f t="shared" si="631"/>
        <v>0</v>
      </c>
      <c r="AG1799" s="45">
        <f t="shared" si="632"/>
        <v>0</v>
      </c>
      <c r="AH1799" s="45">
        <f t="shared" si="633"/>
        <v>0</v>
      </c>
      <c r="AI1799" s="45">
        <f t="shared" si="634"/>
        <v>0</v>
      </c>
      <c r="AJ1799" s="45">
        <f t="shared" si="635"/>
        <v>0</v>
      </c>
      <c r="AK1799" s="45">
        <f t="shared" si="636"/>
        <v>0</v>
      </c>
      <c r="AL1799" s="45">
        <f t="shared" si="637"/>
        <v>0</v>
      </c>
      <c r="AM1799" s="45">
        <f t="shared" si="638"/>
        <v>0</v>
      </c>
      <c r="AN1799" s="45"/>
      <c r="AO1799" s="45"/>
      <c r="AP1799" s="45"/>
      <c r="AQ1799" s="45"/>
      <c r="AR1799" s="45"/>
      <c r="AS1799" s="45"/>
      <c r="AT1799" s="45"/>
      <c r="AU1799" s="45"/>
      <c r="AV1799" s="45"/>
      <c r="AW1799" s="45"/>
      <c r="AX1799" s="45"/>
      <c r="AY1799" s="45"/>
      <c r="AZ1799" s="45"/>
      <c r="BA1799" s="45"/>
      <c r="BB1799" s="45"/>
      <c r="BC1799" s="45"/>
      <c r="BD1799" s="45"/>
      <c r="BE1799" s="45"/>
      <c r="BF1799" s="45"/>
      <c r="BG1799" s="45"/>
      <c r="BH1799" s="45"/>
      <c r="BI1799" s="45"/>
      <c r="BJ1799" s="45"/>
      <c r="BK1799" s="45"/>
    </row>
    <row r="1800" spans="1:63">
      <c r="A1800" s="43"/>
      <c r="B1800" s="43"/>
      <c r="C1800" s="101"/>
      <c r="D1800" s="101"/>
      <c r="E1800" s="101"/>
      <c r="F1800" s="102"/>
      <c r="G1800" s="103"/>
      <c r="H1800" s="102"/>
      <c r="I1800" s="102"/>
      <c r="J1800" s="102"/>
      <c r="K1800" s="102"/>
      <c r="L1800" s="102" t="e">
        <f>IF(J1800="WAT",IF(I1800="PS","Pumped Storage","Hydro"),VLOOKUP(J1800,Instructions!$E$3:$F$42,2,FALSE))</f>
        <v>#N/A</v>
      </c>
      <c r="M1800" s="104"/>
      <c r="N1800" s="104"/>
      <c r="O1800" s="105"/>
      <c r="P1800" s="45"/>
      <c r="Q1800" s="45"/>
      <c r="R1800" s="45">
        <f t="shared" si="619"/>
        <v>0</v>
      </c>
      <c r="S1800" s="45">
        <f t="shared" si="618"/>
        <v>0</v>
      </c>
      <c r="T1800" s="45">
        <f t="shared" si="618"/>
        <v>0</v>
      </c>
      <c r="U1800" s="45">
        <f t="shared" si="620"/>
        <v>0</v>
      </c>
      <c r="V1800" s="45">
        <f t="shared" si="621"/>
        <v>0</v>
      </c>
      <c r="W1800" s="45">
        <f t="shared" si="622"/>
        <v>0</v>
      </c>
      <c r="X1800" s="45">
        <f t="shared" si="623"/>
        <v>0</v>
      </c>
      <c r="Y1800" s="45">
        <f t="shared" si="624"/>
        <v>0</v>
      </c>
      <c r="Z1800" s="45">
        <f t="shared" si="625"/>
        <v>0</v>
      </c>
      <c r="AA1800" s="45">
        <f t="shared" si="626"/>
        <v>0</v>
      </c>
      <c r="AB1800" s="45">
        <f t="shared" si="627"/>
        <v>0</v>
      </c>
      <c r="AC1800" s="45">
        <f t="shared" si="628"/>
        <v>0</v>
      </c>
      <c r="AD1800" s="45">
        <f t="shared" si="629"/>
        <v>0</v>
      </c>
      <c r="AE1800" s="45">
        <f t="shared" si="630"/>
        <v>0</v>
      </c>
      <c r="AF1800" s="45">
        <f t="shared" si="631"/>
        <v>0</v>
      </c>
      <c r="AG1800" s="45">
        <f t="shared" si="632"/>
        <v>0</v>
      </c>
      <c r="AH1800" s="45">
        <f t="shared" si="633"/>
        <v>0</v>
      </c>
      <c r="AI1800" s="45">
        <f t="shared" si="634"/>
        <v>0</v>
      </c>
      <c r="AJ1800" s="45">
        <f t="shared" si="635"/>
        <v>0</v>
      </c>
      <c r="AK1800" s="45">
        <f t="shared" si="636"/>
        <v>0</v>
      </c>
      <c r="AL1800" s="45">
        <f t="shared" si="637"/>
        <v>0</v>
      </c>
      <c r="AM1800" s="45">
        <f t="shared" si="638"/>
        <v>0</v>
      </c>
      <c r="AN1800" s="45"/>
      <c r="AO1800" s="45"/>
      <c r="AP1800" s="45"/>
      <c r="AQ1800" s="45"/>
      <c r="AR1800" s="45"/>
      <c r="AS1800" s="45"/>
      <c r="AT1800" s="45"/>
      <c r="AU1800" s="45"/>
      <c r="AV1800" s="45"/>
      <c r="AW1800" s="45"/>
      <c r="AX1800" s="45"/>
      <c r="AY1800" s="45"/>
      <c r="AZ1800" s="45"/>
      <c r="BA1800" s="45"/>
      <c r="BB1800" s="45"/>
      <c r="BC1800" s="45"/>
      <c r="BD1800" s="45"/>
      <c r="BE1800" s="45"/>
      <c r="BF1800" s="45"/>
      <c r="BG1800" s="45"/>
      <c r="BH1800" s="45"/>
      <c r="BI1800" s="45"/>
      <c r="BJ1800" s="45"/>
      <c r="BK1800" s="45"/>
    </row>
    <row r="1801" spans="1:63">
      <c r="A1801" s="43"/>
      <c r="B1801" s="43"/>
      <c r="C1801" s="101"/>
      <c r="D1801" s="101"/>
      <c r="E1801" s="101"/>
      <c r="F1801" s="102"/>
      <c r="G1801" s="103"/>
      <c r="H1801" s="102"/>
      <c r="I1801" s="102"/>
      <c r="J1801" s="102"/>
      <c r="K1801" s="102"/>
      <c r="L1801" s="102" t="e">
        <f>IF(J1801="WAT",IF(I1801="PS","Pumped Storage","Hydro"),VLOOKUP(J1801,Instructions!$E$3:$F$42,2,FALSE))</f>
        <v>#N/A</v>
      </c>
      <c r="M1801" s="104"/>
      <c r="N1801" s="104"/>
      <c r="O1801" s="105"/>
      <c r="P1801" s="45"/>
      <c r="Q1801" s="45"/>
      <c r="R1801" s="45">
        <f t="shared" si="619"/>
        <v>0</v>
      </c>
      <c r="S1801" s="45">
        <f t="shared" si="618"/>
        <v>0</v>
      </c>
      <c r="T1801" s="45">
        <f t="shared" si="618"/>
        <v>0</v>
      </c>
      <c r="U1801" s="45">
        <f t="shared" si="620"/>
        <v>0</v>
      </c>
      <c r="V1801" s="45">
        <f t="shared" si="621"/>
        <v>0</v>
      </c>
      <c r="W1801" s="45">
        <f t="shared" si="622"/>
        <v>0</v>
      </c>
      <c r="X1801" s="45">
        <f t="shared" si="623"/>
        <v>0</v>
      </c>
      <c r="Y1801" s="45">
        <f t="shared" si="624"/>
        <v>0</v>
      </c>
      <c r="Z1801" s="45">
        <f t="shared" si="625"/>
        <v>0</v>
      </c>
      <c r="AA1801" s="45">
        <f t="shared" si="626"/>
        <v>0</v>
      </c>
      <c r="AB1801" s="45">
        <f t="shared" si="627"/>
        <v>0</v>
      </c>
      <c r="AC1801" s="45">
        <f t="shared" si="628"/>
        <v>0</v>
      </c>
      <c r="AD1801" s="45">
        <f t="shared" si="629"/>
        <v>0</v>
      </c>
      <c r="AE1801" s="45">
        <f t="shared" si="630"/>
        <v>0</v>
      </c>
      <c r="AF1801" s="45">
        <f t="shared" si="631"/>
        <v>0</v>
      </c>
      <c r="AG1801" s="45">
        <f t="shared" si="632"/>
        <v>0</v>
      </c>
      <c r="AH1801" s="45">
        <f t="shared" si="633"/>
        <v>0</v>
      </c>
      <c r="AI1801" s="45">
        <f t="shared" si="634"/>
        <v>0</v>
      </c>
      <c r="AJ1801" s="45">
        <f t="shared" si="635"/>
        <v>0</v>
      </c>
      <c r="AK1801" s="45">
        <f t="shared" si="636"/>
        <v>0</v>
      </c>
      <c r="AL1801" s="45">
        <f t="shared" si="637"/>
        <v>0</v>
      </c>
      <c r="AM1801" s="45">
        <f t="shared" si="638"/>
        <v>0</v>
      </c>
      <c r="AN1801" s="45"/>
      <c r="AO1801" s="45"/>
      <c r="AP1801" s="45"/>
      <c r="AQ1801" s="45"/>
      <c r="AR1801" s="45"/>
      <c r="AS1801" s="45"/>
      <c r="AT1801" s="45"/>
      <c r="AU1801" s="45"/>
      <c r="AV1801" s="45"/>
      <c r="AW1801" s="45"/>
      <c r="AX1801" s="45"/>
      <c r="AY1801" s="45"/>
      <c r="AZ1801" s="45"/>
      <c r="BA1801" s="45"/>
      <c r="BB1801" s="45"/>
      <c r="BC1801" s="45"/>
      <c r="BD1801" s="45"/>
      <c r="BE1801" s="45"/>
      <c r="BF1801" s="45"/>
      <c r="BG1801" s="45"/>
      <c r="BH1801" s="45"/>
      <c r="BI1801" s="45"/>
      <c r="BJ1801" s="45"/>
      <c r="BK1801" s="45"/>
    </row>
    <row r="1802" spans="1:63">
      <c r="A1802" s="43"/>
      <c r="B1802" s="43"/>
      <c r="C1802" s="101"/>
      <c r="D1802" s="101"/>
      <c r="E1802" s="101"/>
      <c r="F1802" s="102"/>
      <c r="G1802" s="103"/>
      <c r="H1802" s="102"/>
      <c r="I1802" s="102"/>
      <c r="J1802" s="102"/>
      <c r="K1802" s="102"/>
      <c r="L1802" s="102" t="e">
        <f>IF(J1802="WAT",IF(I1802="PS","Pumped Storage","Hydro"),VLOOKUP(J1802,Instructions!$E$3:$F$42,2,FALSE))</f>
        <v>#N/A</v>
      </c>
      <c r="M1802" s="104"/>
      <c r="N1802" s="104"/>
      <c r="O1802" s="105"/>
      <c r="P1802" s="45"/>
      <c r="Q1802" s="45"/>
      <c r="R1802" s="45">
        <f t="shared" si="619"/>
        <v>0</v>
      </c>
      <c r="S1802" s="45">
        <f t="shared" si="618"/>
        <v>0</v>
      </c>
      <c r="T1802" s="45">
        <f t="shared" si="618"/>
        <v>0</v>
      </c>
      <c r="U1802" s="45">
        <f t="shared" si="620"/>
        <v>0</v>
      </c>
      <c r="V1802" s="45">
        <f t="shared" si="621"/>
        <v>0</v>
      </c>
      <c r="W1802" s="45">
        <f t="shared" si="622"/>
        <v>0</v>
      </c>
      <c r="X1802" s="45">
        <f t="shared" si="623"/>
        <v>0</v>
      </c>
      <c r="Y1802" s="45">
        <f t="shared" si="624"/>
        <v>0</v>
      </c>
      <c r="Z1802" s="45">
        <f t="shared" si="625"/>
        <v>0</v>
      </c>
      <c r="AA1802" s="45">
        <f t="shared" si="626"/>
        <v>0</v>
      </c>
      <c r="AB1802" s="45">
        <f t="shared" si="627"/>
        <v>0</v>
      </c>
      <c r="AC1802" s="45">
        <f t="shared" si="628"/>
        <v>0</v>
      </c>
      <c r="AD1802" s="45">
        <f t="shared" si="629"/>
        <v>0</v>
      </c>
      <c r="AE1802" s="45">
        <f t="shared" si="630"/>
        <v>0</v>
      </c>
      <c r="AF1802" s="45">
        <f t="shared" si="631"/>
        <v>0</v>
      </c>
      <c r="AG1802" s="45">
        <f t="shared" si="632"/>
        <v>0</v>
      </c>
      <c r="AH1802" s="45">
        <f t="shared" si="633"/>
        <v>0</v>
      </c>
      <c r="AI1802" s="45">
        <f t="shared" si="634"/>
        <v>0</v>
      </c>
      <c r="AJ1802" s="45">
        <f t="shared" si="635"/>
        <v>0</v>
      </c>
      <c r="AK1802" s="45">
        <f t="shared" si="636"/>
        <v>0</v>
      </c>
      <c r="AL1802" s="45">
        <f t="shared" si="637"/>
        <v>0</v>
      </c>
      <c r="AM1802" s="45">
        <f t="shared" si="638"/>
        <v>0</v>
      </c>
      <c r="AN1802" s="45"/>
      <c r="AO1802" s="45"/>
      <c r="AP1802" s="45"/>
      <c r="AQ1802" s="45"/>
      <c r="AR1802" s="45"/>
      <c r="AS1802" s="45"/>
      <c r="AT1802" s="45"/>
      <c r="AU1802" s="45"/>
      <c r="AV1802" s="45"/>
      <c r="AW1802" s="45"/>
      <c r="AX1802" s="45"/>
      <c r="AY1802" s="45"/>
      <c r="AZ1802" s="45"/>
      <c r="BA1802" s="45"/>
      <c r="BB1802" s="45"/>
      <c r="BC1802" s="45"/>
      <c r="BD1802" s="45"/>
      <c r="BE1802" s="45"/>
      <c r="BF1802" s="45"/>
      <c r="BG1802" s="45"/>
      <c r="BH1802" s="45"/>
      <c r="BI1802" s="45"/>
      <c r="BJ1802" s="45"/>
      <c r="BK1802" s="45"/>
    </row>
    <row r="1803" spans="1:63">
      <c r="A1803" s="43"/>
      <c r="B1803" s="43"/>
      <c r="C1803" s="101"/>
      <c r="D1803" s="101"/>
      <c r="E1803" s="101"/>
      <c r="F1803" s="102"/>
      <c r="G1803" s="103"/>
      <c r="H1803" s="102"/>
      <c r="I1803" s="102"/>
      <c r="J1803" s="102"/>
      <c r="K1803" s="102"/>
      <c r="L1803" s="102" t="e">
        <f>IF(J1803="WAT",IF(I1803="PS","Pumped Storage","Hydro"),VLOOKUP(J1803,Instructions!$E$3:$F$42,2,FALSE))</f>
        <v>#N/A</v>
      </c>
      <c r="M1803" s="104"/>
      <c r="N1803" s="104"/>
      <c r="O1803" s="105"/>
      <c r="P1803" s="45"/>
      <c r="Q1803" s="45"/>
      <c r="R1803" s="45">
        <f t="shared" si="619"/>
        <v>0</v>
      </c>
      <c r="S1803" s="45">
        <f t="shared" ref="S1803:T1822" si="639">R1803</f>
        <v>0</v>
      </c>
      <c r="T1803" s="45">
        <f t="shared" si="639"/>
        <v>0</v>
      </c>
      <c r="U1803" s="45">
        <f t="shared" si="620"/>
        <v>0</v>
      </c>
      <c r="V1803" s="45">
        <f t="shared" si="621"/>
        <v>0</v>
      </c>
      <c r="W1803" s="45">
        <f t="shared" si="622"/>
        <v>0</v>
      </c>
      <c r="X1803" s="45">
        <f t="shared" si="623"/>
        <v>0</v>
      </c>
      <c r="Y1803" s="45">
        <f t="shared" si="624"/>
        <v>0</v>
      </c>
      <c r="Z1803" s="45">
        <f t="shared" si="625"/>
        <v>0</v>
      </c>
      <c r="AA1803" s="45">
        <f t="shared" si="626"/>
        <v>0</v>
      </c>
      <c r="AB1803" s="45">
        <f t="shared" si="627"/>
        <v>0</v>
      </c>
      <c r="AC1803" s="45">
        <f t="shared" si="628"/>
        <v>0</v>
      </c>
      <c r="AD1803" s="45">
        <f t="shared" si="629"/>
        <v>0</v>
      </c>
      <c r="AE1803" s="45">
        <f t="shared" si="630"/>
        <v>0</v>
      </c>
      <c r="AF1803" s="45">
        <f t="shared" si="631"/>
        <v>0</v>
      </c>
      <c r="AG1803" s="45">
        <f t="shared" si="632"/>
        <v>0</v>
      </c>
      <c r="AH1803" s="45">
        <f t="shared" si="633"/>
        <v>0</v>
      </c>
      <c r="AI1803" s="45">
        <f t="shared" si="634"/>
        <v>0</v>
      </c>
      <c r="AJ1803" s="45">
        <f t="shared" si="635"/>
        <v>0</v>
      </c>
      <c r="AK1803" s="45">
        <f t="shared" si="636"/>
        <v>0</v>
      </c>
      <c r="AL1803" s="45">
        <f t="shared" si="637"/>
        <v>0</v>
      </c>
      <c r="AM1803" s="45">
        <f t="shared" si="638"/>
        <v>0</v>
      </c>
      <c r="AN1803" s="45"/>
      <c r="AO1803" s="45"/>
      <c r="AP1803" s="45"/>
      <c r="AQ1803" s="45"/>
      <c r="AR1803" s="45"/>
      <c r="AS1803" s="45"/>
      <c r="AT1803" s="45"/>
      <c r="AU1803" s="45"/>
      <c r="AV1803" s="45"/>
      <c r="AW1803" s="45"/>
      <c r="AX1803" s="45"/>
      <c r="AY1803" s="45"/>
      <c r="AZ1803" s="45"/>
      <c r="BA1803" s="45"/>
      <c r="BB1803" s="45"/>
      <c r="BC1803" s="45"/>
      <c r="BD1803" s="45"/>
      <c r="BE1803" s="45"/>
      <c r="BF1803" s="45"/>
      <c r="BG1803" s="45"/>
      <c r="BH1803" s="45"/>
      <c r="BI1803" s="45"/>
      <c r="BJ1803" s="45"/>
      <c r="BK1803" s="45"/>
    </row>
    <row r="1804" spans="1:63">
      <c r="A1804" s="43"/>
      <c r="B1804" s="43"/>
      <c r="C1804" s="101"/>
      <c r="D1804" s="101"/>
      <c r="E1804" s="101"/>
      <c r="F1804" s="102"/>
      <c r="G1804" s="103"/>
      <c r="H1804" s="102"/>
      <c r="I1804" s="102"/>
      <c r="J1804" s="102"/>
      <c r="K1804" s="102"/>
      <c r="L1804" s="102" t="e">
        <f>IF(J1804="WAT",IF(I1804="PS","Pumped Storage","Hydro"),VLOOKUP(J1804,Instructions!$E$3:$F$42,2,FALSE))</f>
        <v>#N/A</v>
      </c>
      <c r="M1804" s="104"/>
      <c r="N1804" s="104"/>
      <c r="O1804" s="105"/>
      <c r="P1804" s="45"/>
      <c r="Q1804" s="45"/>
      <c r="R1804" s="45">
        <f t="shared" si="619"/>
        <v>0</v>
      </c>
      <c r="S1804" s="45">
        <f t="shared" si="639"/>
        <v>0</v>
      </c>
      <c r="T1804" s="45">
        <f t="shared" si="639"/>
        <v>0</v>
      </c>
      <c r="U1804" s="45">
        <f t="shared" si="620"/>
        <v>0</v>
      </c>
      <c r="V1804" s="45">
        <f t="shared" si="621"/>
        <v>0</v>
      </c>
      <c r="W1804" s="45">
        <f t="shared" si="622"/>
        <v>0</v>
      </c>
      <c r="X1804" s="45">
        <f t="shared" si="623"/>
        <v>0</v>
      </c>
      <c r="Y1804" s="45">
        <f t="shared" si="624"/>
        <v>0</v>
      </c>
      <c r="Z1804" s="45">
        <f t="shared" si="625"/>
        <v>0</v>
      </c>
      <c r="AA1804" s="45">
        <f t="shared" si="626"/>
        <v>0</v>
      </c>
      <c r="AB1804" s="45">
        <f t="shared" si="627"/>
        <v>0</v>
      </c>
      <c r="AC1804" s="45">
        <f t="shared" si="628"/>
        <v>0</v>
      </c>
      <c r="AD1804" s="45">
        <f t="shared" si="629"/>
        <v>0</v>
      </c>
      <c r="AE1804" s="45">
        <f t="shared" si="630"/>
        <v>0</v>
      </c>
      <c r="AF1804" s="45">
        <f t="shared" si="631"/>
        <v>0</v>
      </c>
      <c r="AG1804" s="45">
        <f t="shared" si="632"/>
        <v>0</v>
      </c>
      <c r="AH1804" s="45">
        <f t="shared" si="633"/>
        <v>0</v>
      </c>
      <c r="AI1804" s="45">
        <f t="shared" si="634"/>
        <v>0</v>
      </c>
      <c r="AJ1804" s="45">
        <f t="shared" si="635"/>
        <v>0</v>
      </c>
      <c r="AK1804" s="45">
        <f t="shared" si="636"/>
        <v>0</v>
      </c>
      <c r="AL1804" s="45">
        <f t="shared" si="637"/>
        <v>0</v>
      </c>
      <c r="AM1804" s="45">
        <f t="shared" si="638"/>
        <v>0</v>
      </c>
      <c r="AN1804" s="45"/>
      <c r="AO1804" s="45"/>
      <c r="AP1804" s="45"/>
      <c r="AQ1804" s="45"/>
      <c r="AR1804" s="45"/>
      <c r="AS1804" s="45"/>
      <c r="AT1804" s="45"/>
      <c r="AU1804" s="45"/>
      <c r="AV1804" s="45"/>
      <c r="AW1804" s="45"/>
      <c r="AX1804" s="45"/>
      <c r="AY1804" s="45"/>
      <c r="AZ1804" s="45"/>
      <c r="BA1804" s="45"/>
      <c r="BB1804" s="45"/>
      <c r="BC1804" s="45"/>
      <c r="BD1804" s="45"/>
      <c r="BE1804" s="45"/>
      <c r="BF1804" s="45"/>
      <c r="BG1804" s="45"/>
      <c r="BH1804" s="45"/>
      <c r="BI1804" s="45"/>
      <c r="BJ1804" s="45"/>
      <c r="BK1804" s="45"/>
    </row>
    <row r="1805" spans="1:63">
      <c r="A1805" s="43"/>
      <c r="B1805" s="43"/>
      <c r="C1805" s="101"/>
      <c r="D1805" s="101"/>
      <c r="E1805" s="101"/>
      <c r="F1805" s="102"/>
      <c r="G1805" s="103"/>
      <c r="H1805" s="102"/>
      <c r="I1805" s="102"/>
      <c r="J1805" s="102"/>
      <c r="K1805" s="102"/>
      <c r="L1805" s="102" t="e">
        <f>IF(J1805="WAT",IF(I1805="PS","Pumped Storage","Hydro"),VLOOKUP(J1805,Instructions!$E$3:$F$42,2,FALSE))</f>
        <v>#N/A</v>
      </c>
      <c r="M1805" s="104"/>
      <c r="N1805" s="104"/>
      <c r="O1805" s="105"/>
      <c r="P1805" s="45"/>
      <c r="Q1805" s="45"/>
      <c r="R1805" s="45">
        <f t="shared" si="619"/>
        <v>0</v>
      </c>
      <c r="S1805" s="45">
        <f t="shared" si="639"/>
        <v>0</v>
      </c>
      <c r="T1805" s="45">
        <f t="shared" si="639"/>
        <v>0</v>
      </c>
      <c r="U1805" s="45">
        <f t="shared" si="620"/>
        <v>0</v>
      </c>
      <c r="V1805" s="45">
        <f t="shared" si="621"/>
        <v>0</v>
      </c>
      <c r="W1805" s="45">
        <f t="shared" si="622"/>
        <v>0</v>
      </c>
      <c r="X1805" s="45">
        <f t="shared" si="623"/>
        <v>0</v>
      </c>
      <c r="Y1805" s="45">
        <f t="shared" si="624"/>
        <v>0</v>
      </c>
      <c r="Z1805" s="45">
        <f t="shared" si="625"/>
        <v>0</v>
      </c>
      <c r="AA1805" s="45">
        <f t="shared" si="626"/>
        <v>0</v>
      </c>
      <c r="AB1805" s="45">
        <f t="shared" si="627"/>
        <v>0</v>
      </c>
      <c r="AC1805" s="45">
        <f t="shared" si="628"/>
        <v>0</v>
      </c>
      <c r="AD1805" s="45">
        <f t="shared" si="629"/>
        <v>0</v>
      </c>
      <c r="AE1805" s="45">
        <f t="shared" si="630"/>
        <v>0</v>
      </c>
      <c r="AF1805" s="45">
        <f t="shared" si="631"/>
        <v>0</v>
      </c>
      <c r="AG1805" s="45">
        <f t="shared" si="632"/>
        <v>0</v>
      </c>
      <c r="AH1805" s="45">
        <f t="shared" si="633"/>
        <v>0</v>
      </c>
      <c r="AI1805" s="45">
        <f t="shared" si="634"/>
        <v>0</v>
      </c>
      <c r="AJ1805" s="45">
        <f t="shared" si="635"/>
        <v>0</v>
      </c>
      <c r="AK1805" s="45">
        <f t="shared" si="636"/>
        <v>0</v>
      </c>
      <c r="AL1805" s="45">
        <f t="shared" si="637"/>
        <v>0</v>
      </c>
      <c r="AM1805" s="45">
        <f t="shared" si="638"/>
        <v>0</v>
      </c>
      <c r="AN1805" s="45"/>
      <c r="AO1805" s="45"/>
      <c r="AP1805" s="45"/>
      <c r="AQ1805" s="45"/>
      <c r="AR1805" s="45"/>
      <c r="AS1805" s="45"/>
      <c r="AT1805" s="45"/>
      <c r="AU1805" s="45"/>
      <c r="AV1805" s="45"/>
      <c r="AW1805" s="45"/>
      <c r="AX1805" s="45"/>
      <c r="AY1805" s="45"/>
      <c r="AZ1805" s="45"/>
      <c r="BA1805" s="45"/>
      <c r="BB1805" s="45"/>
      <c r="BC1805" s="45"/>
      <c r="BD1805" s="45"/>
      <c r="BE1805" s="45"/>
      <c r="BF1805" s="45"/>
      <c r="BG1805" s="45"/>
      <c r="BH1805" s="45"/>
      <c r="BI1805" s="45"/>
      <c r="BJ1805" s="45"/>
      <c r="BK1805" s="45"/>
    </row>
    <row r="1806" spans="1:63">
      <c r="A1806" s="43"/>
      <c r="B1806" s="43"/>
      <c r="C1806" s="101"/>
      <c r="D1806" s="101"/>
      <c r="E1806" s="101"/>
      <c r="F1806" s="102"/>
      <c r="G1806" s="103"/>
      <c r="H1806" s="102"/>
      <c r="I1806" s="102"/>
      <c r="J1806" s="102"/>
      <c r="K1806" s="102"/>
      <c r="L1806" s="102" t="e">
        <f>IF(J1806="WAT",IF(I1806="PS","Pumped Storage","Hydro"),VLOOKUP(J1806,Instructions!$E$3:$F$42,2,FALSE))</f>
        <v>#N/A</v>
      </c>
      <c r="M1806" s="104"/>
      <c r="N1806" s="104"/>
      <c r="O1806" s="105"/>
      <c r="P1806" s="45"/>
      <c r="Q1806" s="45"/>
      <c r="R1806" s="45">
        <f t="shared" si="619"/>
        <v>0</v>
      </c>
      <c r="S1806" s="45">
        <f t="shared" si="639"/>
        <v>0</v>
      </c>
      <c r="T1806" s="45">
        <f t="shared" si="639"/>
        <v>0</v>
      </c>
      <c r="U1806" s="45">
        <f t="shared" si="620"/>
        <v>0</v>
      </c>
      <c r="V1806" s="45">
        <f t="shared" si="621"/>
        <v>0</v>
      </c>
      <c r="W1806" s="45">
        <f t="shared" si="622"/>
        <v>0</v>
      </c>
      <c r="X1806" s="45">
        <f t="shared" si="623"/>
        <v>0</v>
      </c>
      <c r="Y1806" s="45">
        <f t="shared" si="624"/>
        <v>0</v>
      </c>
      <c r="Z1806" s="45">
        <f t="shared" si="625"/>
        <v>0</v>
      </c>
      <c r="AA1806" s="45">
        <f t="shared" si="626"/>
        <v>0</v>
      </c>
      <c r="AB1806" s="45">
        <f t="shared" si="627"/>
        <v>0</v>
      </c>
      <c r="AC1806" s="45">
        <f t="shared" si="628"/>
        <v>0</v>
      </c>
      <c r="AD1806" s="45">
        <f t="shared" si="629"/>
        <v>0</v>
      </c>
      <c r="AE1806" s="45">
        <f t="shared" si="630"/>
        <v>0</v>
      </c>
      <c r="AF1806" s="45">
        <f t="shared" si="631"/>
        <v>0</v>
      </c>
      <c r="AG1806" s="45">
        <f t="shared" si="632"/>
        <v>0</v>
      </c>
      <c r="AH1806" s="45">
        <f t="shared" si="633"/>
        <v>0</v>
      </c>
      <c r="AI1806" s="45">
        <f t="shared" si="634"/>
        <v>0</v>
      </c>
      <c r="AJ1806" s="45">
        <f t="shared" si="635"/>
        <v>0</v>
      </c>
      <c r="AK1806" s="45">
        <f t="shared" si="636"/>
        <v>0</v>
      </c>
      <c r="AL1806" s="45">
        <f t="shared" si="637"/>
        <v>0</v>
      </c>
      <c r="AM1806" s="45">
        <f t="shared" si="638"/>
        <v>0</v>
      </c>
      <c r="AN1806" s="45"/>
      <c r="AO1806" s="45"/>
      <c r="AP1806" s="45"/>
      <c r="AQ1806" s="45"/>
      <c r="AR1806" s="45"/>
      <c r="AS1806" s="45"/>
      <c r="AT1806" s="45"/>
      <c r="AU1806" s="45"/>
      <c r="AV1806" s="45"/>
      <c r="AW1806" s="45"/>
      <c r="AX1806" s="45"/>
      <c r="AY1806" s="45"/>
      <c r="AZ1806" s="45"/>
      <c r="BA1806" s="45"/>
      <c r="BB1806" s="45"/>
      <c r="BC1806" s="45"/>
      <c r="BD1806" s="45"/>
      <c r="BE1806" s="45"/>
      <c r="BF1806" s="45"/>
      <c r="BG1806" s="45"/>
      <c r="BH1806" s="45"/>
      <c r="BI1806" s="45"/>
      <c r="BJ1806" s="45"/>
      <c r="BK1806" s="45"/>
    </row>
    <row r="1807" spans="1:63">
      <c r="A1807" s="43"/>
      <c r="B1807" s="43"/>
      <c r="C1807" s="101"/>
      <c r="D1807" s="101"/>
      <c r="E1807" s="101"/>
      <c r="F1807" s="102"/>
      <c r="G1807" s="103"/>
      <c r="H1807" s="102"/>
      <c r="I1807" s="102"/>
      <c r="J1807" s="102"/>
      <c r="K1807" s="102"/>
      <c r="L1807" s="102" t="e">
        <f>IF(J1807="WAT",IF(I1807="PS","Pumped Storage","Hydro"),VLOOKUP(J1807,Instructions!$E$3:$F$42,2,FALSE))</f>
        <v>#N/A</v>
      </c>
      <c r="M1807" s="104"/>
      <c r="N1807" s="104"/>
      <c r="O1807" s="105"/>
      <c r="P1807" s="45"/>
      <c r="Q1807" s="45"/>
      <c r="R1807" s="45">
        <f t="shared" si="619"/>
        <v>0</v>
      </c>
      <c r="S1807" s="45">
        <f t="shared" si="639"/>
        <v>0</v>
      </c>
      <c r="T1807" s="45">
        <f t="shared" si="639"/>
        <v>0</v>
      </c>
      <c r="U1807" s="45">
        <f t="shared" si="620"/>
        <v>0</v>
      </c>
      <c r="V1807" s="45">
        <f t="shared" si="621"/>
        <v>0</v>
      </c>
      <c r="W1807" s="45">
        <f t="shared" si="622"/>
        <v>0</v>
      </c>
      <c r="X1807" s="45">
        <f t="shared" si="623"/>
        <v>0</v>
      </c>
      <c r="Y1807" s="45">
        <f t="shared" si="624"/>
        <v>0</v>
      </c>
      <c r="Z1807" s="45">
        <f t="shared" si="625"/>
        <v>0</v>
      </c>
      <c r="AA1807" s="45">
        <f t="shared" si="626"/>
        <v>0</v>
      </c>
      <c r="AB1807" s="45">
        <f t="shared" si="627"/>
        <v>0</v>
      </c>
      <c r="AC1807" s="45">
        <f t="shared" si="628"/>
        <v>0</v>
      </c>
      <c r="AD1807" s="45">
        <f t="shared" si="629"/>
        <v>0</v>
      </c>
      <c r="AE1807" s="45">
        <f t="shared" si="630"/>
        <v>0</v>
      </c>
      <c r="AF1807" s="45">
        <f t="shared" si="631"/>
        <v>0</v>
      </c>
      <c r="AG1807" s="45">
        <f t="shared" si="632"/>
        <v>0</v>
      </c>
      <c r="AH1807" s="45">
        <f t="shared" si="633"/>
        <v>0</v>
      </c>
      <c r="AI1807" s="45">
        <f t="shared" si="634"/>
        <v>0</v>
      </c>
      <c r="AJ1807" s="45">
        <f t="shared" si="635"/>
        <v>0</v>
      </c>
      <c r="AK1807" s="45">
        <f t="shared" si="636"/>
        <v>0</v>
      </c>
      <c r="AL1807" s="45">
        <f t="shared" si="637"/>
        <v>0</v>
      </c>
      <c r="AM1807" s="45">
        <f t="shared" si="638"/>
        <v>0</v>
      </c>
      <c r="AN1807" s="45"/>
      <c r="AO1807" s="45"/>
      <c r="AP1807" s="45"/>
      <c r="AQ1807" s="45"/>
      <c r="AR1807" s="45"/>
      <c r="AS1807" s="45"/>
      <c r="AT1807" s="45"/>
      <c r="AU1807" s="45"/>
      <c r="AV1807" s="45"/>
      <c r="AW1807" s="45"/>
      <c r="AX1807" s="45"/>
      <c r="AY1807" s="45"/>
      <c r="AZ1807" s="45"/>
      <c r="BA1807" s="45"/>
      <c r="BB1807" s="45"/>
      <c r="BC1807" s="45"/>
      <c r="BD1807" s="45"/>
      <c r="BE1807" s="45"/>
      <c r="BF1807" s="45"/>
      <c r="BG1807" s="45"/>
      <c r="BH1807" s="45"/>
      <c r="BI1807" s="45"/>
      <c r="BJ1807" s="45"/>
      <c r="BK1807" s="45"/>
    </row>
    <row r="1808" spans="1:63">
      <c r="A1808" s="43"/>
      <c r="B1808" s="43"/>
      <c r="C1808" s="101"/>
      <c r="D1808" s="101"/>
      <c r="E1808" s="101"/>
      <c r="F1808" s="102"/>
      <c r="G1808" s="103"/>
      <c r="H1808" s="102"/>
      <c r="I1808" s="102"/>
      <c r="J1808" s="102"/>
      <c r="K1808" s="102"/>
      <c r="L1808" s="102" t="e">
        <f>IF(J1808="WAT",IF(I1808="PS","Pumped Storage","Hydro"),VLOOKUP(J1808,Instructions!$E$3:$F$42,2,FALSE))</f>
        <v>#N/A</v>
      </c>
      <c r="M1808" s="104"/>
      <c r="N1808" s="104"/>
      <c r="O1808" s="105"/>
      <c r="P1808" s="45"/>
      <c r="Q1808" s="45"/>
      <c r="R1808" s="45">
        <f t="shared" si="619"/>
        <v>0</v>
      </c>
      <c r="S1808" s="45">
        <f t="shared" si="639"/>
        <v>0</v>
      </c>
      <c r="T1808" s="45">
        <f t="shared" si="639"/>
        <v>0</v>
      </c>
      <c r="U1808" s="45">
        <f t="shared" si="620"/>
        <v>0</v>
      </c>
      <c r="V1808" s="45">
        <f t="shared" si="621"/>
        <v>0</v>
      </c>
      <c r="W1808" s="45">
        <f t="shared" si="622"/>
        <v>0</v>
      </c>
      <c r="X1808" s="45">
        <f t="shared" si="623"/>
        <v>0</v>
      </c>
      <c r="Y1808" s="45">
        <f t="shared" si="624"/>
        <v>0</v>
      </c>
      <c r="Z1808" s="45">
        <f t="shared" si="625"/>
        <v>0</v>
      </c>
      <c r="AA1808" s="45">
        <f t="shared" si="626"/>
        <v>0</v>
      </c>
      <c r="AB1808" s="45">
        <f t="shared" si="627"/>
        <v>0</v>
      </c>
      <c r="AC1808" s="45">
        <f t="shared" si="628"/>
        <v>0</v>
      </c>
      <c r="AD1808" s="45">
        <f t="shared" si="629"/>
        <v>0</v>
      </c>
      <c r="AE1808" s="45">
        <f t="shared" si="630"/>
        <v>0</v>
      </c>
      <c r="AF1808" s="45">
        <f t="shared" si="631"/>
        <v>0</v>
      </c>
      <c r="AG1808" s="45">
        <f t="shared" si="632"/>
        <v>0</v>
      </c>
      <c r="AH1808" s="45">
        <f t="shared" si="633"/>
        <v>0</v>
      </c>
      <c r="AI1808" s="45">
        <f t="shared" si="634"/>
        <v>0</v>
      </c>
      <c r="AJ1808" s="45">
        <f t="shared" si="635"/>
        <v>0</v>
      </c>
      <c r="AK1808" s="45">
        <f t="shared" si="636"/>
        <v>0</v>
      </c>
      <c r="AL1808" s="45">
        <f t="shared" si="637"/>
        <v>0</v>
      </c>
      <c r="AM1808" s="45">
        <f t="shared" si="638"/>
        <v>0</v>
      </c>
      <c r="AN1808" s="45"/>
      <c r="AO1808" s="45"/>
      <c r="AP1808" s="45"/>
      <c r="AQ1808" s="45"/>
      <c r="AR1808" s="45"/>
      <c r="AS1808" s="45"/>
      <c r="AT1808" s="45"/>
      <c r="AU1808" s="45"/>
      <c r="AV1808" s="45"/>
      <c r="AW1808" s="45"/>
      <c r="AX1808" s="45"/>
      <c r="AY1808" s="45"/>
      <c r="AZ1808" s="45"/>
      <c r="BA1808" s="45"/>
      <c r="BB1808" s="45"/>
      <c r="BC1808" s="45"/>
      <c r="BD1808" s="45"/>
      <c r="BE1808" s="45"/>
      <c r="BF1808" s="45"/>
      <c r="BG1808" s="45"/>
      <c r="BH1808" s="45"/>
      <c r="BI1808" s="45"/>
      <c r="BJ1808" s="45"/>
      <c r="BK1808" s="45"/>
    </row>
    <row r="1809" spans="1:63">
      <c r="A1809" s="43"/>
      <c r="B1809" s="43"/>
      <c r="C1809" s="101"/>
      <c r="D1809" s="101"/>
      <c r="E1809" s="101"/>
      <c r="F1809" s="102"/>
      <c r="G1809" s="103"/>
      <c r="H1809" s="102"/>
      <c r="I1809" s="102"/>
      <c r="J1809" s="102"/>
      <c r="K1809" s="102"/>
      <c r="L1809" s="102" t="e">
        <f>IF(J1809="WAT",IF(I1809="PS","Pumped Storage","Hydro"),VLOOKUP(J1809,Instructions!$E$3:$F$42,2,FALSE))</f>
        <v>#N/A</v>
      </c>
      <c r="M1809" s="104"/>
      <c r="N1809" s="104"/>
      <c r="O1809" s="105"/>
      <c r="P1809" s="45"/>
      <c r="Q1809" s="45"/>
      <c r="R1809" s="45">
        <f t="shared" si="619"/>
        <v>0</v>
      </c>
      <c r="S1809" s="45">
        <f t="shared" si="639"/>
        <v>0</v>
      </c>
      <c r="T1809" s="45">
        <f t="shared" si="639"/>
        <v>0</v>
      </c>
      <c r="U1809" s="45">
        <f t="shared" si="620"/>
        <v>0</v>
      </c>
      <c r="V1809" s="45">
        <f t="shared" si="621"/>
        <v>0</v>
      </c>
      <c r="W1809" s="45">
        <f t="shared" si="622"/>
        <v>0</v>
      </c>
      <c r="X1809" s="45">
        <f t="shared" si="623"/>
        <v>0</v>
      </c>
      <c r="Y1809" s="45">
        <f t="shared" si="624"/>
        <v>0</v>
      </c>
      <c r="Z1809" s="45">
        <f t="shared" si="625"/>
        <v>0</v>
      </c>
      <c r="AA1809" s="45">
        <f t="shared" si="626"/>
        <v>0</v>
      </c>
      <c r="AB1809" s="45">
        <f t="shared" si="627"/>
        <v>0</v>
      </c>
      <c r="AC1809" s="45">
        <f t="shared" si="628"/>
        <v>0</v>
      </c>
      <c r="AD1809" s="45">
        <f t="shared" si="629"/>
        <v>0</v>
      </c>
      <c r="AE1809" s="45">
        <f t="shared" si="630"/>
        <v>0</v>
      </c>
      <c r="AF1809" s="45">
        <f t="shared" si="631"/>
        <v>0</v>
      </c>
      <c r="AG1809" s="45">
        <f t="shared" si="632"/>
        <v>0</v>
      </c>
      <c r="AH1809" s="45">
        <f t="shared" si="633"/>
        <v>0</v>
      </c>
      <c r="AI1809" s="45">
        <f t="shared" si="634"/>
        <v>0</v>
      </c>
      <c r="AJ1809" s="45">
        <f t="shared" si="635"/>
        <v>0</v>
      </c>
      <c r="AK1809" s="45">
        <f t="shared" si="636"/>
        <v>0</v>
      </c>
      <c r="AL1809" s="45">
        <f t="shared" si="637"/>
        <v>0</v>
      </c>
      <c r="AM1809" s="45">
        <f t="shared" si="638"/>
        <v>0</v>
      </c>
      <c r="AN1809" s="45"/>
      <c r="AO1809" s="45"/>
      <c r="AP1809" s="45"/>
      <c r="AQ1809" s="45"/>
      <c r="AR1809" s="45"/>
      <c r="AS1809" s="45"/>
      <c r="AT1809" s="45"/>
      <c r="AU1809" s="45"/>
      <c r="AV1809" s="45"/>
      <c r="AW1809" s="45"/>
      <c r="AX1809" s="45"/>
      <c r="AY1809" s="45"/>
      <c r="AZ1809" s="45"/>
      <c r="BA1809" s="45"/>
      <c r="BB1809" s="45"/>
      <c r="BC1809" s="45"/>
      <c r="BD1809" s="45"/>
      <c r="BE1809" s="45"/>
      <c r="BF1809" s="45"/>
      <c r="BG1809" s="45"/>
      <c r="BH1809" s="45"/>
      <c r="BI1809" s="45"/>
      <c r="BJ1809" s="45"/>
      <c r="BK1809" s="45"/>
    </row>
    <row r="1810" spans="1:63">
      <c r="A1810" s="43"/>
      <c r="B1810" s="43"/>
      <c r="C1810" s="101"/>
      <c r="D1810" s="101"/>
      <c r="E1810" s="101"/>
      <c r="F1810" s="102"/>
      <c r="G1810" s="103"/>
      <c r="H1810" s="102"/>
      <c r="I1810" s="102"/>
      <c r="J1810" s="102"/>
      <c r="K1810" s="102"/>
      <c r="L1810" s="102" t="e">
        <f>IF(J1810="WAT",IF(I1810="PS","Pumped Storage","Hydro"),VLOOKUP(J1810,Instructions!$E$3:$F$42,2,FALSE))</f>
        <v>#N/A</v>
      </c>
      <c r="M1810" s="104"/>
      <c r="N1810" s="104"/>
      <c r="O1810" s="105"/>
      <c r="P1810" s="45"/>
      <c r="Q1810" s="45"/>
      <c r="R1810" s="45">
        <f t="shared" si="619"/>
        <v>0</v>
      </c>
      <c r="S1810" s="45">
        <f t="shared" si="639"/>
        <v>0</v>
      </c>
      <c r="T1810" s="45">
        <f t="shared" si="639"/>
        <v>0</v>
      </c>
      <c r="U1810" s="45">
        <f t="shared" si="620"/>
        <v>0</v>
      </c>
      <c r="V1810" s="45">
        <f t="shared" si="621"/>
        <v>0</v>
      </c>
      <c r="W1810" s="45">
        <f t="shared" si="622"/>
        <v>0</v>
      </c>
      <c r="X1810" s="45">
        <f t="shared" si="623"/>
        <v>0</v>
      </c>
      <c r="Y1810" s="45">
        <f t="shared" si="624"/>
        <v>0</v>
      </c>
      <c r="Z1810" s="45">
        <f t="shared" si="625"/>
        <v>0</v>
      </c>
      <c r="AA1810" s="45">
        <f t="shared" si="626"/>
        <v>0</v>
      </c>
      <c r="AB1810" s="45">
        <f t="shared" si="627"/>
        <v>0</v>
      </c>
      <c r="AC1810" s="45">
        <f t="shared" si="628"/>
        <v>0</v>
      </c>
      <c r="AD1810" s="45">
        <f t="shared" si="629"/>
        <v>0</v>
      </c>
      <c r="AE1810" s="45">
        <f t="shared" si="630"/>
        <v>0</v>
      </c>
      <c r="AF1810" s="45">
        <f t="shared" si="631"/>
        <v>0</v>
      </c>
      <c r="AG1810" s="45">
        <f t="shared" si="632"/>
        <v>0</v>
      </c>
      <c r="AH1810" s="45">
        <f t="shared" si="633"/>
        <v>0</v>
      </c>
      <c r="AI1810" s="45">
        <f t="shared" si="634"/>
        <v>0</v>
      </c>
      <c r="AJ1810" s="45">
        <f t="shared" si="635"/>
        <v>0</v>
      </c>
      <c r="AK1810" s="45">
        <f t="shared" si="636"/>
        <v>0</v>
      </c>
      <c r="AL1810" s="45">
        <f t="shared" si="637"/>
        <v>0</v>
      </c>
      <c r="AM1810" s="45">
        <f t="shared" si="638"/>
        <v>0</v>
      </c>
      <c r="AN1810" s="45"/>
      <c r="AO1810" s="45"/>
      <c r="AP1810" s="45"/>
      <c r="AQ1810" s="45"/>
      <c r="AR1810" s="45"/>
      <c r="AS1810" s="45"/>
      <c r="AT1810" s="45"/>
      <c r="AU1810" s="45"/>
      <c r="AV1810" s="45"/>
      <c r="AW1810" s="45"/>
      <c r="AX1810" s="45"/>
      <c r="AY1810" s="45"/>
      <c r="AZ1810" s="45"/>
      <c r="BA1810" s="45"/>
      <c r="BB1810" s="45"/>
      <c r="BC1810" s="45"/>
      <c r="BD1810" s="45"/>
      <c r="BE1810" s="45"/>
      <c r="BF1810" s="45"/>
      <c r="BG1810" s="45"/>
      <c r="BH1810" s="45"/>
      <c r="BI1810" s="45"/>
      <c r="BJ1810" s="45"/>
      <c r="BK1810" s="45"/>
    </row>
    <row r="1811" spans="1:63">
      <c r="A1811" s="43"/>
      <c r="B1811" s="43"/>
      <c r="C1811" s="101"/>
      <c r="D1811" s="101"/>
      <c r="E1811" s="101"/>
      <c r="F1811" s="102"/>
      <c r="G1811" s="103"/>
      <c r="H1811" s="102"/>
      <c r="I1811" s="102"/>
      <c r="J1811" s="102"/>
      <c r="K1811" s="102"/>
      <c r="L1811" s="102" t="e">
        <f>IF(J1811="WAT",IF(I1811="PS","Pumped Storage","Hydro"),VLOOKUP(J1811,Instructions!$E$3:$F$42,2,FALSE))</f>
        <v>#N/A</v>
      </c>
      <c r="M1811" s="104"/>
      <c r="N1811" s="104"/>
      <c r="O1811" s="105"/>
      <c r="P1811" s="45"/>
      <c r="Q1811" s="45"/>
      <c r="R1811" s="45">
        <f t="shared" si="619"/>
        <v>0</v>
      </c>
      <c r="S1811" s="45">
        <f t="shared" si="639"/>
        <v>0</v>
      </c>
      <c r="T1811" s="45">
        <f t="shared" si="639"/>
        <v>0</v>
      </c>
      <c r="U1811" s="45">
        <f t="shared" si="620"/>
        <v>0</v>
      </c>
      <c r="V1811" s="45">
        <f t="shared" si="621"/>
        <v>0</v>
      </c>
      <c r="W1811" s="45">
        <f t="shared" si="622"/>
        <v>0</v>
      </c>
      <c r="X1811" s="45">
        <f t="shared" si="623"/>
        <v>0</v>
      </c>
      <c r="Y1811" s="45">
        <f t="shared" si="624"/>
        <v>0</v>
      </c>
      <c r="Z1811" s="45">
        <f t="shared" si="625"/>
        <v>0</v>
      </c>
      <c r="AA1811" s="45">
        <f t="shared" si="626"/>
        <v>0</v>
      </c>
      <c r="AB1811" s="45">
        <f t="shared" si="627"/>
        <v>0</v>
      </c>
      <c r="AC1811" s="45">
        <f t="shared" si="628"/>
        <v>0</v>
      </c>
      <c r="AD1811" s="45">
        <f t="shared" si="629"/>
        <v>0</v>
      </c>
      <c r="AE1811" s="45">
        <f t="shared" si="630"/>
        <v>0</v>
      </c>
      <c r="AF1811" s="45">
        <f t="shared" si="631"/>
        <v>0</v>
      </c>
      <c r="AG1811" s="45">
        <f t="shared" si="632"/>
        <v>0</v>
      </c>
      <c r="AH1811" s="45">
        <f t="shared" si="633"/>
        <v>0</v>
      </c>
      <c r="AI1811" s="45">
        <f t="shared" si="634"/>
        <v>0</v>
      </c>
      <c r="AJ1811" s="45">
        <f t="shared" si="635"/>
        <v>0</v>
      </c>
      <c r="AK1811" s="45">
        <f t="shared" si="636"/>
        <v>0</v>
      </c>
      <c r="AL1811" s="45">
        <f t="shared" si="637"/>
        <v>0</v>
      </c>
      <c r="AM1811" s="45">
        <f t="shared" si="638"/>
        <v>0</v>
      </c>
      <c r="AN1811" s="45"/>
      <c r="AO1811" s="45"/>
      <c r="AP1811" s="45"/>
      <c r="AQ1811" s="45"/>
      <c r="AR1811" s="45"/>
      <c r="AS1811" s="45"/>
      <c r="AT1811" s="45"/>
      <c r="AU1811" s="45"/>
      <c r="AV1811" s="45"/>
      <c r="AW1811" s="45"/>
      <c r="AX1811" s="45"/>
      <c r="AY1811" s="45"/>
      <c r="AZ1811" s="45"/>
      <c r="BA1811" s="45"/>
      <c r="BB1811" s="45"/>
      <c r="BC1811" s="45"/>
      <c r="BD1811" s="45"/>
      <c r="BE1811" s="45"/>
      <c r="BF1811" s="45"/>
      <c r="BG1811" s="45"/>
      <c r="BH1811" s="45"/>
      <c r="BI1811" s="45"/>
      <c r="BJ1811" s="45"/>
      <c r="BK1811" s="45"/>
    </row>
    <row r="1812" spans="1:63">
      <c r="A1812" s="43"/>
      <c r="B1812" s="43"/>
      <c r="C1812" s="101"/>
      <c r="D1812" s="101"/>
      <c r="E1812" s="101"/>
      <c r="F1812" s="102"/>
      <c r="G1812" s="103"/>
      <c r="H1812" s="102"/>
      <c r="I1812" s="102"/>
      <c r="J1812" s="102"/>
      <c r="K1812" s="102"/>
      <c r="L1812" s="102" t="e">
        <f>IF(J1812="WAT",IF(I1812="PS","Pumped Storage","Hydro"),VLOOKUP(J1812,Instructions!$E$3:$F$42,2,FALSE))</f>
        <v>#N/A</v>
      </c>
      <c r="M1812" s="104"/>
      <c r="N1812" s="104"/>
      <c r="O1812" s="105"/>
      <c r="P1812" s="45"/>
      <c r="Q1812" s="45"/>
      <c r="R1812" s="45">
        <f t="shared" si="619"/>
        <v>0</v>
      </c>
      <c r="S1812" s="45">
        <f t="shared" si="639"/>
        <v>0</v>
      </c>
      <c r="T1812" s="45">
        <f t="shared" si="639"/>
        <v>0</v>
      </c>
      <c r="U1812" s="45">
        <f t="shared" si="620"/>
        <v>0</v>
      </c>
      <c r="V1812" s="45">
        <f t="shared" si="621"/>
        <v>0</v>
      </c>
      <c r="W1812" s="45">
        <f t="shared" si="622"/>
        <v>0</v>
      </c>
      <c r="X1812" s="45">
        <f t="shared" si="623"/>
        <v>0</v>
      </c>
      <c r="Y1812" s="45">
        <f t="shared" si="624"/>
        <v>0</v>
      </c>
      <c r="Z1812" s="45">
        <f t="shared" si="625"/>
        <v>0</v>
      </c>
      <c r="AA1812" s="45">
        <f t="shared" si="626"/>
        <v>0</v>
      </c>
      <c r="AB1812" s="45">
        <f t="shared" si="627"/>
        <v>0</v>
      </c>
      <c r="AC1812" s="45">
        <f t="shared" si="628"/>
        <v>0</v>
      </c>
      <c r="AD1812" s="45">
        <f t="shared" si="629"/>
        <v>0</v>
      </c>
      <c r="AE1812" s="45">
        <f t="shared" si="630"/>
        <v>0</v>
      </c>
      <c r="AF1812" s="45">
        <f t="shared" si="631"/>
        <v>0</v>
      </c>
      <c r="AG1812" s="45">
        <f t="shared" si="632"/>
        <v>0</v>
      </c>
      <c r="AH1812" s="45">
        <f t="shared" si="633"/>
        <v>0</v>
      </c>
      <c r="AI1812" s="45">
        <f t="shared" si="634"/>
        <v>0</v>
      </c>
      <c r="AJ1812" s="45">
        <f t="shared" si="635"/>
        <v>0</v>
      </c>
      <c r="AK1812" s="45">
        <f t="shared" si="636"/>
        <v>0</v>
      </c>
      <c r="AL1812" s="45">
        <f t="shared" si="637"/>
        <v>0</v>
      </c>
      <c r="AM1812" s="45">
        <f t="shared" si="638"/>
        <v>0</v>
      </c>
      <c r="AN1812" s="45"/>
      <c r="AO1812" s="45"/>
      <c r="AP1812" s="45"/>
      <c r="AQ1812" s="45"/>
      <c r="AR1812" s="45"/>
      <c r="AS1812" s="45"/>
      <c r="AT1812" s="45"/>
      <c r="AU1812" s="45"/>
      <c r="AV1812" s="45"/>
      <c r="AW1812" s="45"/>
      <c r="AX1812" s="45"/>
      <c r="AY1812" s="45"/>
      <c r="AZ1812" s="45"/>
      <c r="BA1812" s="45"/>
      <c r="BB1812" s="45"/>
      <c r="BC1812" s="45"/>
      <c r="BD1812" s="45"/>
      <c r="BE1812" s="45"/>
      <c r="BF1812" s="45"/>
      <c r="BG1812" s="45"/>
      <c r="BH1812" s="45"/>
      <c r="BI1812" s="45"/>
      <c r="BJ1812" s="45"/>
      <c r="BK1812" s="45"/>
    </row>
    <row r="1813" spans="1:63">
      <c r="A1813" s="43"/>
      <c r="B1813" s="43"/>
      <c r="C1813" s="101"/>
      <c r="D1813" s="101"/>
      <c r="E1813" s="101"/>
      <c r="F1813" s="102"/>
      <c r="G1813" s="103"/>
      <c r="H1813" s="102"/>
      <c r="I1813" s="102"/>
      <c r="J1813" s="102"/>
      <c r="K1813" s="102"/>
      <c r="L1813" s="102" t="e">
        <f>IF(J1813="WAT",IF(I1813="PS","Pumped Storage","Hydro"),VLOOKUP(J1813,Instructions!$E$3:$F$42,2,FALSE))</f>
        <v>#N/A</v>
      </c>
      <c r="M1813" s="104"/>
      <c r="N1813" s="104"/>
      <c r="O1813" s="105"/>
      <c r="P1813" s="45"/>
      <c r="Q1813" s="45"/>
      <c r="R1813" s="45">
        <f t="shared" si="619"/>
        <v>0</v>
      </c>
      <c r="S1813" s="45">
        <f t="shared" si="639"/>
        <v>0</v>
      </c>
      <c r="T1813" s="45">
        <f t="shared" si="639"/>
        <v>0</v>
      </c>
      <c r="U1813" s="45">
        <f t="shared" si="620"/>
        <v>0</v>
      </c>
      <c r="V1813" s="45">
        <f t="shared" si="621"/>
        <v>0</v>
      </c>
      <c r="W1813" s="45">
        <f t="shared" si="622"/>
        <v>0</v>
      </c>
      <c r="X1813" s="45">
        <f t="shared" si="623"/>
        <v>0</v>
      </c>
      <c r="Y1813" s="45">
        <f t="shared" si="624"/>
        <v>0</v>
      </c>
      <c r="Z1813" s="45">
        <f t="shared" si="625"/>
        <v>0</v>
      </c>
      <c r="AA1813" s="45">
        <f t="shared" si="626"/>
        <v>0</v>
      </c>
      <c r="AB1813" s="45">
        <f t="shared" si="627"/>
        <v>0</v>
      </c>
      <c r="AC1813" s="45">
        <f t="shared" si="628"/>
        <v>0</v>
      </c>
      <c r="AD1813" s="45">
        <f t="shared" si="629"/>
        <v>0</v>
      </c>
      <c r="AE1813" s="45">
        <f t="shared" si="630"/>
        <v>0</v>
      </c>
      <c r="AF1813" s="45">
        <f t="shared" si="631"/>
        <v>0</v>
      </c>
      <c r="AG1813" s="45">
        <f t="shared" si="632"/>
        <v>0</v>
      </c>
      <c r="AH1813" s="45">
        <f t="shared" si="633"/>
        <v>0</v>
      </c>
      <c r="AI1813" s="45">
        <f t="shared" si="634"/>
        <v>0</v>
      </c>
      <c r="AJ1813" s="45">
        <f t="shared" si="635"/>
        <v>0</v>
      </c>
      <c r="AK1813" s="45">
        <f t="shared" si="636"/>
        <v>0</v>
      </c>
      <c r="AL1813" s="45">
        <f t="shared" si="637"/>
        <v>0</v>
      </c>
      <c r="AM1813" s="45">
        <f t="shared" si="638"/>
        <v>0</v>
      </c>
      <c r="AN1813" s="45"/>
      <c r="AO1813" s="45"/>
      <c r="AP1813" s="45"/>
      <c r="AQ1813" s="45"/>
      <c r="AR1813" s="45"/>
      <c r="AS1813" s="45"/>
      <c r="AT1813" s="45"/>
      <c r="AU1813" s="45"/>
      <c r="AV1813" s="45"/>
      <c r="AW1813" s="45"/>
      <c r="AX1813" s="45"/>
      <c r="AY1813" s="45"/>
      <c r="AZ1813" s="45"/>
      <c r="BA1813" s="45"/>
      <c r="BB1813" s="45"/>
      <c r="BC1813" s="45"/>
      <c r="BD1813" s="45"/>
      <c r="BE1813" s="45"/>
      <c r="BF1813" s="45"/>
      <c r="BG1813" s="45"/>
      <c r="BH1813" s="45"/>
      <c r="BI1813" s="45"/>
      <c r="BJ1813" s="45"/>
      <c r="BK1813" s="45"/>
    </row>
    <row r="1814" spans="1:63">
      <c r="A1814" s="43"/>
      <c r="B1814" s="43"/>
      <c r="C1814" s="101"/>
      <c r="D1814" s="101"/>
      <c r="E1814" s="101"/>
      <c r="F1814" s="102"/>
      <c r="G1814" s="103"/>
      <c r="H1814" s="102"/>
      <c r="I1814" s="102"/>
      <c r="J1814" s="102"/>
      <c r="K1814" s="102"/>
      <c r="L1814" s="102" t="e">
        <f>IF(J1814="WAT",IF(I1814="PS","Pumped Storage","Hydro"),VLOOKUP(J1814,Instructions!$E$3:$F$42,2,FALSE))</f>
        <v>#N/A</v>
      </c>
      <c r="M1814" s="104"/>
      <c r="N1814" s="104"/>
      <c r="O1814" s="105"/>
      <c r="P1814" s="45"/>
      <c r="Q1814" s="45"/>
      <c r="R1814" s="45">
        <f t="shared" si="619"/>
        <v>0</v>
      </c>
      <c r="S1814" s="45">
        <f t="shared" si="639"/>
        <v>0</v>
      </c>
      <c r="T1814" s="45">
        <f t="shared" si="639"/>
        <v>0</v>
      </c>
      <c r="U1814" s="45">
        <f t="shared" si="620"/>
        <v>0</v>
      </c>
      <c r="V1814" s="45">
        <f t="shared" si="621"/>
        <v>0</v>
      </c>
      <c r="W1814" s="45">
        <f t="shared" si="622"/>
        <v>0</v>
      </c>
      <c r="X1814" s="45">
        <f t="shared" si="623"/>
        <v>0</v>
      </c>
      <c r="Y1814" s="45">
        <f t="shared" si="624"/>
        <v>0</v>
      </c>
      <c r="Z1814" s="45">
        <f t="shared" si="625"/>
        <v>0</v>
      </c>
      <c r="AA1814" s="45">
        <f t="shared" si="626"/>
        <v>0</v>
      </c>
      <c r="AB1814" s="45">
        <f t="shared" si="627"/>
        <v>0</v>
      </c>
      <c r="AC1814" s="45">
        <f t="shared" si="628"/>
        <v>0</v>
      </c>
      <c r="AD1814" s="45">
        <f t="shared" si="629"/>
        <v>0</v>
      </c>
      <c r="AE1814" s="45">
        <f t="shared" si="630"/>
        <v>0</v>
      </c>
      <c r="AF1814" s="45">
        <f t="shared" si="631"/>
        <v>0</v>
      </c>
      <c r="AG1814" s="45">
        <f t="shared" si="632"/>
        <v>0</v>
      </c>
      <c r="AH1814" s="45">
        <f t="shared" si="633"/>
        <v>0</v>
      </c>
      <c r="AI1814" s="45">
        <f t="shared" si="634"/>
        <v>0</v>
      </c>
      <c r="AJ1814" s="45">
        <f t="shared" si="635"/>
        <v>0</v>
      </c>
      <c r="AK1814" s="45">
        <f t="shared" si="636"/>
        <v>0</v>
      </c>
      <c r="AL1814" s="45">
        <f t="shared" si="637"/>
        <v>0</v>
      </c>
      <c r="AM1814" s="45">
        <f t="shared" si="638"/>
        <v>0</v>
      </c>
      <c r="AN1814" s="45"/>
      <c r="AO1814" s="45"/>
      <c r="AP1814" s="45"/>
      <c r="AQ1814" s="45"/>
      <c r="AR1814" s="45"/>
      <c r="AS1814" s="45"/>
      <c r="AT1814" s="45"/>
      <c r="AU1814" s="45"/>
      <c r="AV1814" s="45"/>
      <c r="AW1814" s="45"/>
      <c r="AX1814" s="45"/>
      <c r="AY1814" s="45"/>
      <c r="AZ1814" s="45"/>
      <c r="BA1814" s="45"/>
      <c r="BB1814" s="45"/>
      <c r="BC1814" s="45"/>
      <c r="BD1814" s="45"/>
      <c r="BE1814" s="45"/>
      <c r="BF1814" s="45"/>
      <c r="BG1814" s="45"/>
      <c r="BH1814" s="45"/>
      <c r="BI1814" s="45"/>
      <c r="BJ1814" s="45"/>
      <c r="BK1814" s="45"/>
    </row>
    <row r="1815" spans="1:63">
      <c r="A1815" s="43"/>
      <c r="B1815" s="43"/>
      <c r="C1815" s="101"/>
      <c r="D1815" s="101"/>
      <c r="E1815" s="101"/>
      <c r="F1815" s="102"/>
      <c r="G1815" s="103"/>
      <c r="H1815" s="102"/>
      <c r="I1815" s="102"/>
      <c r="J1815" s="102"/>
      <c r="K1815" s="102"/>
      <c r="L1815" s="102" t="e">
        <f>IF(J1815="WAT",IF(I1815="PS","Pumped Storage","Hydro"),VLOOKUP(J1815,Instructions!$E$3:$F$42,2,FALSE))</f>
        <v>#N/A</v>
      </c>
      <c r="M1815" s="104"/>
      <c r="N1815" s="104"/>
      <c r="O1815" s="105"/>
      <c r="P1815" s="45"/>
      <c r="Q1815" s="45"/>
      <c r="R1815" s="45">
        <f t="shared" si="619"/>
        <v>0</v>
      </c>
      <c r="S1815" s="45">
        <f t="shared" si="639"/>
        <v>0</v>
      </c>
      <c r="T1815" s="45">
        <f t="shared" si="639"/>
        <v>0</v>
      </c>
      <c r="U1815" s="45">
        <f t="shared" si="620"/>
        <v>0</v>
      </c>
      <c r="V1815" s="45">
        <f t="shared" si="621"/>
        <v>0</v>
      </c>
      <c r="W1815" s="45">
        <f t="shared" si="622"/>
        <v>0</v>
      </c>
      <c r="X1815" s="45">
        <f t="shared" si="623"/>
        <v>0</v>
      </c>
      <c r="Y1815" s="45">
        <f t="shared" si="624"/>
        <v>0</v>
      </c>
      <c r="Z1815" s="45">
        <f t="shared" si="625"/>
        <v>0</v>
      </c>
      <c r="AA1815" s="45">
        <f t="shared" si="626"/>
        <v>0</v>
      </c>
      <c r="AB1815" s="45">
        <f t="shared" si="627"/>
        <v>0</v>
      </c>
      <c r="AC1815" s="45">
        <f t="shared" si="628"/>
        <v>0</v>
      </c>
      <c r="AD1815" s="45">
        <f t="shared" si="629"/>
        <v>0</v>
      </c>
      <c r="AE1815" s="45">
        <f t="shared" si="630"/>
        <v>0</v>
      </c>
      <c r="AF1815" s="45">
        <f t="shared" si="631"/>
        <v>0</v>
      </c>
      <c r="AG1815" s="45">
        <f t="shared" si="632"/>
        <v>0</v>
      </c>
      <c r="AH1815" s="45">
        <f t="shared" si="633"/>
        <v>0</v>
      </c>
      <c r="AI1815" s="45">
        <f t="shared" si="634"/>
        <v>0</v>
      </c>
      <c r="AJ1815" s="45">
        <f t="shared" si="635"/>
        <v>0</v>
      </c>
      <c r="AK1815" s="45">
        <f t="shared" si="636"/>
        <v>0</v>
      </c>
      <c r="AL1815" s="45">
        <f t="shared" si="637"/>
        <v>0</v>
      </c>
      <c r="AM1815" s="45">
        <f t="shared" si="638"/>
        <v>0</v>
      </c>
      <c r="AN1815" s="45"/>
      <c r="AO1815" s="45"/>
      <c r="AP1815" s="45"/>
      <c r="AQ1815" s="45"/>
      <c r="AR1815" s="45"/>
      <c r="AS1815" s="45"/>
      <c r="AT1815" s="45"/>
      <c r="AU1815" s="45"/>
      <c r="AV1815" s="45"/>
      <c r="AW1815" s="45"/>
      <c r="AX1815" s="45"/>
      <c r="AY1815" s="45"/>
      <c r="AZ1815" s="45"/>
      <c r="BA1815" s="45"/>
      <c r="BB1815" s="45"/>
      <c r="BC1815" s="45"/>
      <c r="BD1815" s="45"/>
      <c r="BE1815" s="45"/>
      <c r="BF1815" s="45"/>
      <c r="BG1815" s="45"/>
      <c r="BH1815" s="45"/>
      <c r="BI1815" s="45"/>
      <c r="BJ1815" s="45"/>
      <c r="BK1815" s="45"/>
    </row>
    <row r="1816" spans="1:63">
      <c r="A1816" s="43"/>
      <c r="B1816" s="43"/>
      <c r="C1816" s="101"/>
      <c r="D1816" s="101"/>
      <c r="E1816" s="101"/>
      <c r="F1816" s="102"/>
      <c r="G1816" s="103"/>
      <c r="H1816" s="102"/>
      <c r="I1816" s="102"/>
      <c r="J1816" s="102"/>
      <c r="K1816" s="102"/>
      <c r="L1816" s="102" t="e">
        <f>IF(J1816="WAT",IF(I1816="PS","Pumped Storage","Hydro"),VLOOKUP(J1816,Instructions!$E$3:$F$42,2,FALSE))</f>
        <v>#N/A</v>
      </c>
      <c r="M1816" s="104"/>
      <c r="N1816" s="104"/>
      <c r="O1816" s="105"/>
      <c r="P1816" s="45"/>
      <c r="Q1816" s="45"/>
      <c r="R1816" s="45">
        <f t="shared" si="619"/>
        <v>0</v>
      </c>
      <c r="S1816" s="45">
        <f t="shared" si="639"/>
        <v>0</v>
      </c>
      <c r="T1816" s="45">
        <f t="shared" si="639"/>
        <v>0</v>
      </c>
      <c r="U1816" s="45">
        <f t="shared" si="620"/>
        <v>0</v>
      </c>
      <c r="V1816" s="45">
        <f t="shared" si="621"/>
        <v>0</v>
      </c>
      <c r="W1816" s="45">
        <f t="shared" si="622"/>
        <v>0</v>
      </c>
      <c r="X1816" s="45">
        <f t="shared" si="623"/>
        <v>0</v>
      </c>
      <c r="Y1816" s="45">
        <f t="shared" si="624"/>
        <v>0</v>
      </c>
      <c r="Z1816" s="45">
        <f t="shared" si="625"/>
        <v>0</v>
      </c>
      <c r="AA1816" s="45">
        <f t="shared" si="626"/>
        <v>0</v>
      </c>
      <c r="AB1816" s="45">
        <f t="shared" si="627"/>
        <v>0</v>
      </c>
      <c r="AC1816" s="45">
        <f t="shared" si="628"/>
        <v>0</v>
      </c>
      <c r="AD1816" s="45">
        <f t="shared" si="629"/>
        <v>0</v>
      </c>
      <c r="AE1816" s="45">
        <f t="shared" si="630"/>
        <v>0</v>
      </c>
      <c r="AF1816" s="45">
        <f t="shared" si="631"/>
        <v>0</v>
      </c>
      <c r="AG1816" s="45">
        <f t="shared" si="632"/>
        <v>0</v>
      </c>
      <c r="AH1816" s="45">
        <f t="shared" si="633"/>
        <v>0</v>
      </c>
      <c r="AI1816" s="45">
        <f t="shared" si="634"/>
        <v>0</v>
      </c>
      <c r="AJ1816" s="45">
        <f t="shared" si="635"/>
        <v>0</v>
      </c>
      <c r="AK1816" s="45">
        <f t="shared" si="636"/>
        <v>0</v>
      </c>
      <c r="AL1816" s="45">
        <f t="shared" si="637"/>
        <v>0</v>
      </c>
      <c r="AM1816" s="45">
        <f t="shared" si="638"/>
        <v>0</v>
      </c>
      <c r="AN1816" s="45"/>
      <c r="AO1816" s="45"/>
      <c r="AP1816" s="45"/>
      <c r="AQ1816" s="45"/>
      <c r="AR1816" s="45"/>
      <c r="AS1816" s="45"/>
      <c r="AT1816" s="45"/>
      <c r="AU1816" s="45"/>
      <c r="AV1816" s="45"/>
      <c r="AW1816" s="45"/>
      <c r="AX1816" s="45"/>
      <c r="AY1816" s="45"/>
      <c r="AZ1816" s="45"/>
      <c r="BA1816" s="45"/>
      <c r="BB1816" s="45"/>
      <c r="BC1816" s="45"/>
      <c r="BD1816" s="45"/>
      <c r="BE1816" s="45"/>
      <c r="BF1816" s="45"/>
      <c r="BG1816" s="45"/>
      <c r="BH1816" s="45"/>
      <c r="BI1816" s="45"/>
      <c r="BJ1816" s="45"/>
      <c r="BK1816" s="45"/>
    </row>
    <row r="1817" spans="1:63">
      <c r="A1817" s="43"/>
      <c r="B1817" s="43"/>
      <c r="C1817" s="101"/>
      <c r="D1817" s="101"/>
      <c r="E1817" s="101"/>
      <c r="F1817" s="102"/>
      <c r="G1817" s="103"/>
      <c r="H1817" s="102"/>
      <c r="I1817" s="102"/>
      <c r="J1817" s="102"/>
      <c r="K1817" s="102"/>
      <c r="L1817" s="102" t="e">
        <f>IF(J1817="WAT",IF(I1817="PS","Pumped Storage","Hydro"),VLOOKUP(J1817,Instructions!$E$3:$F$42,2,FALSE))</f>
        <v>#N/A</v>
      </c>
      <c r="M1817" s="104"/>
      <c r="N1817" s="104"/>
      <c r="O1817" s="105"/>
      <c r="P1817" s="45"/>
      <c r="Q1817" s="45"/>
      <c r="R1817" s="45">
        <f t="shared" si="619"/>
        <v>0</v>
      </c>
      <c r="S1817" s="45">
        <f t="shared" si="639"/>
        <v>0</v>
      </c>
      <c r="T1817" s="45">
        <f t="shared" si="639"/>
        <v>0</v>
      </c>
      <c r="U1817" s="45">
        <f t="shared" si="620"/>
        <v>0</v>
      </c>
      <c r="V1817" s="45">
        <f t="shared" si="621"/>
        <v>0</v>
      </c>
      <c r="W1817" s="45">
        <f t="shared" si="622"/>
        <v>0</v>
      </c>
      <c r="X1817" s="45">
        <f t="shared" si="623"/>
        <v>0</v>
      </c>
      <c r="Y1817" s="45">
        <f t="shared" si="624"/>
        <v>0</v>
      </c>
      <c r="Z1817" s="45">
        <f t="shared" si="625"/>
        <v>0</v>
      </c>
      <c r="AA1817" s="45">
        <f t="shared" si="626"/>
        <v>0</v>
      </c>
      <c r="AB1817" s="45">
        <f t="shared" si="627"/>
        <v>0</v>
      </c>
      <c r="AC1817" s="45">
        <f t="shared" si="628"/>
        <v>0</v>
      </c>
      <c r="AD1817" s="45">
        <f t="shared" si="629"/>
        <v>0</v>
      </c>
      <c r="AE1817" s="45">
        <f t="shared" si="630"/>
        <v>0</v>
      </c>
      <c r="AF1817" s="45">
        <f t="shared" si="631"/>
        <v>0</v>
      </c>
      <c r="AG1817" s="45">
        <f t="shared" si="632"/>
        <v>0</v>
      </c>
      <c r="AH1817" s="45">
        <f t="shared" si="633"/>
        <v>0</v>
      </c>
      <c r="AI1817" s="45">
        <f t="shared" si="634"/>
        <v>0</v>
      </c>
      <c r="AJ1817" s="45">
        <f t="shared" si="635"/>
        <v>0</v>
      </c>
      <c r="AK1817" s="45">
        <f t="shared" si="636"/>
        <v>0</v>
      </c>
      <c r="AL1817" s="45">
        <f t="shared" si="637"/>
        <v>0</v>
      </c>
      <c r="AM1817" s="45">
        <f t="shared" si="638"/>
        <v>0</v>
      </c>
      <c r="AN1817" s="45"/>
      <c r="AO1817" s="45"/>
      <c r="AP1817" s="45"/>
      <c r="AQ1817" s="45"/>
      <c r="AR1817" s="45"/>
      <c r="AS1817" s="45"/>
      <c r="AT1817" s="45"/>
      <c r="AU1817" s="45"/>
      <c r="AV1817" s="45"/>
      <c r="AW1817" s="45"/>
      <c r="AX1817" s="45"/>
      <c r="AY1817" s="45"/>
      <c r="AZ1817" s="45"/>
      <c r="BA1817" s="45"/>
      <c r="BB1817" s="45"/>
      <c r="BC1817" s="45"/>
      <c r="BD1817" s="45"/>
      <c r="BE1817" s="45"/>
      <c r="BF1817" s="45"/>
      <c r="BG1817" s="45"/>
      <c r="BH1817" s="45"/>
      <c r="BI1817" s="45"/>
      <c r="BJ1817" s="45"/>
      <c r="BK1817" s="45"/>
    </row>
    <row r="1818" spans="1:63">
      <c r="A1818" s="43"/>
      <c r="B1818" s="43"/>
      <c r="C1818" s="101"/>
      <c r="D1818" s="101"/>
      <c r="E1818" s="101"/>
      <c r="F1818" s="102"/>
      <c r="G1818" s="103"/>
      <c r="H1818" s="102"/>
      <c r="I1818" s="102"/>
      <c r="J1818" s="102"/>
      <c r="K1818" s="102"/>
      <c r="L1818" s="102" t="e">
        <f>IF(J1818="WAT",IF(I1818="PS","Pumped Storage","Hydro"),VLOOKUP(J1818,Instructions!$E$3:$F$42,2,FALSE))</f>
        <v>#N/A</v>
      </c>
      <c r="M1818" s="104"/>
      <c r="N1818" s="104"/>
      <c r="O1818" s="105"/>
      <c r="P1818" s="45"/>
      <c r="Q1818" s="45"/>
      <c r="R1818" s="45">
        <f t="shared" si="619"/>
        <v>0</v>
      </c>
      <c r="S1818" s="45">
        <f t="shared" si="639"/>
        <v>0</v>
      </c>
      <c r="T1818" s="45">
        <f t="shared" si="639"/>
        <v>0</v>
      </c>
      <c r="U1818" s="45">
        <f t="shared" si="620"/>
        <v>0</v>
      </c>
      <c r="V1818" s="45">
        <f t="shared" si="621"/>
        <v>0</v>
      </c>
      <c r="W1818" s="45">
        <f t="shared" si="622"/>
        <v>0</v>
      </c>
      <c r="X1818" s="45">
        <f t="shared" si="623"/>
        <v>0</v>
      </c>
      <c r="Y1818" s="45">
        <f t="shared" si="624"/>
        <v>0</v>
      </c>
      <c r="Z1818" s="45">
        <f t="shared" si="625"/>
        <v>0</v>
      </c>
      <c r="AA1818" s="45">
        <f t="shared" si="626"/>
        <v>0</v>
      </c>
      <c r="AB1818" s="45">
        <f t="shared" si="627"/>
        <v>0</v>
      </c>
      <c r="AC1818" s="45">
        <f t="shared" si="628"/>
        <v>0</v>
      </c>
      <c r="AD1818" s="45">
        <f t="shared" si="629"/>
        <v>0</v>
      </c>
      <c r="AE1818" s="45">
        <f t="shared" si="630"/>
        <v>0</v>
      </c>
      <c r="AF1818" s="45">
        <f t="shared" si="631"/>
        <v>0</v>
      </c>
      <c r="AG1818" s="45">
        <f t="shared" si="632"/>
        <v>0</v>
      </c>
      <c r="AH1818" s="45">
        <f t="shared" si="633"/>
        <v>0</v>
      </c>
      <c r="AI1818" s="45">
        <f t="shared" si="634"/>
        <v>0</v>
      </c>
      <c r="AJ1818" s="45">
        <f t="shared" si="635"/>
        <v>0</v>
      </c>
      <c r="AK1818" s="45">
        <f t="shared" si="636"/>
        <v>0</v>
      </c>
      <c r="AL1818" s="45">
        <f t="shared" si="637"/>
        <v>0</v>
      </c>
      <c r="AM1818" s="45">
        <f t="shared" si="638"/>
        <v>0</v>
      </c>
      <c r="AN1818" s="45"/>
      <c r="AO1818" s="45"/>
      <c r="AP1818" s="45"/>
      <c r="AQ1818" s="45"/>
      <c r="AR1818" s="45"/>
      <c r="AS1818" s="45"/>
      <c r="AT1818" s="45"/>
      <c r="AU1818" s="45"/>
      <c r="AV1818" s="45"/>
      <c r="AW1818" s="45"/>
      <c r="AX1818" s="45"/>
      <c r="AY1818" s="45"/>
      <c r="AZ1818" s="45"/>
      <c r="BA1818" s="45"/>
      <c r="BB1818" s="45"/>
      <c r="BC1818" s="45"/>
      <c r="BD1818" s="45"/>
      <c r="BE1818" s="45"/>
      <c r="BF1818" s="45"/>
      <c r="BG1818" s="45"/>
      <c r="BH1818" s="45"/>
      <c r="BI1818" s="45"/>
      <c r="BJ1818" s="45"/>
      <c r="BK1818" s="45"/>
    </row>
    <row r="1819" spans="1:63">
      <c r="A1819" s="43"/>
      <c r="B1819" s="43"/>
      <c r="C1819" s="101"/>
      <c r="D1819" s="101"/>
      <c r="E1819" s="101"/>
      <c r="F1819" s="102"/>
      <c r="G1819" s="103"/>
      <c r="H1819" s="102"/>
      <c r="I1819" s="102"/>
      <c r="J1819" s="102"/>
      <c r="K1819" s="102"/>
      <c r="L1819" s="102" t="e">
        <f>IF(J1819="WAT",IF(I1819="PS","Pumped Storage","Hydro"),VLOOKUP(J1819,Instructions!$E$3:$F$42,2,FALSE))</f>
        <v>#N/A</v>
      </c>
      <c r="M1819" s="104"/>
      <c r="N1819" s="104"/>
      <c r="O1819" s="105"/>
      <c r="P1819" s="45"/>
      <c r="Q1819" s="45"/>
      <c r="R1819" s="45">
        <f t="shared" si="619"/>
        <v>0</v>
      </c>
      <c r="S1819" s="45">
        <f t="shared" si="639"/>
        <v>0</v>
      </c>
      <c r="T1819" s="45">
        <f t="shared" si="639"/>
        <v>0</v>
      </c>
      <c r="U1819" s="45">
        <f t="shared" si="620"/>
        <v>0</v>
      </c>
      <c r="V1819" s="45">
        <f t="shared" si="621"/>
        <v>0</v>
      </c>
      <c r="W1819" s="45">
        <f t="shared" si="622"/>
        <v>0</v>
      </c>
      <c r="X1819" s="45">
        <f t="shared" si="623"/>
        <v>0</v>
      </c>
      <c r="Y1819" s="45">
        <f t="shared" si="624"/>
        <v>0</v>
      </c>
      <c r="Z1819" s="45">
        <f t="shared" si="625"/>
        <v>0</v>
      </c>
      <c r="AA1819" s="45">
        <f t="shared" si="626"/>
        <v>0</v>
      </c>
      <c r="AB1819" s="45">
        <f t="shared" si="627"/>
        <v>0</v>
      </c>
      <c r="AC1819" s="45">
        <f t="shared" si="628"/>
        <v>0</v>
      </c>
      <c r="AD1819" s="45">
        <f t="shared" si="629"/>
        <v>0</v>
      </c>
      <c r="AE1819" s="45">
        <f t="shared" si="630"/>
        <v>0</v>
      </c>
      <c r="AF1819" s="45">
        <f t="shared" si="631"/>
        <v>0</v>
      </c>
      <c r="AG1819" s="45">
        <f t="shared" si="632"/>
        <v>0</v>
      </c>
      <c r="AH1819" s="45">
        <f t="shared" si="633"/>
        <v>0</v>
      </c>
      <c r="AI1819" s="45">
        <f t="shared" si="634"/>
        <v>0</v>
      </c>
      <c r="AJ1819" s="45">
        <f t="shared" si="635"/>
        <v>0</v>
      </c>
      <c r="AK1819" s="45">
        <f t="shared" si="636"/>
        <v>0</v>
      </c>
      <c r="AL1819" s="45">
        <f t="shared" si="637"/>
        <v>0</v>
      </c>
      <c r="AM1819" s="45">
        <f t="shared" si="638"/>
        <v>0</v>
      </c>
      <c r="AN1819" s="45"/>
      <c r="AO1819" s="45"/>
      <c r="AP1819" s="45"/>
      <c r="AQ1819" s="45"/>
      <c r="AR1819" s="45"/>
      <c r="AS1819" s="45"/>
      <c r="AT1819" s="45"/>
      <c r="AU1819" s="45"/>
      <c r="AV1819" s="45"/>
      <c r="AW1819" s="45"/>
      <c r="AX1819" s="45"/>
      <c r="AY1819" s="45"/>
      <c r="AZ1819" s="45"/>
      <c r="BA1819" s="45"/>
      <c r="BB1819" s="45"/>
      <c r="BC1819" s="45"/>
      <c r="BD1819" s="45"/>
      <c r="BE1819" s="45"/>
      <c r="BF1819" s="45"/>
      <c r="BG1819" s="45"/>
      <c r="BH1819" s="45"/>
      <c r="BI1819" s="45"/>
      <c r="BJ1819" s="45"/>
      <c r="BK1819" s="45"/>
    </row>
    <row r="1820" spans="1:63">
      <c r="A1820" s="43"/>
      <c r="B1820" s="43"/>
      <c r="C1820" s="101"/>
      <c r="D1820" s="101"/>
      <c r="E1820" s="101"/>
      <c r="F1820" s="102"/>
      <c r="G1820" s="103"/>
      <c r="H1820" s="102"/>
      <c r="I1820" s="102"/>
      <c r="J1820" s="102"/>
      <c r="K1820" s="102"/>
      <c r="L1820" s="102" t="e">
        <f>IF(J1820="WAT",IF(I1820="PS","Pumped Storage","Hydro"),VLOOKUP(J1820,Instructions!$E$3:$F$42,2,FALSE))</f>
        <v>#N/A</v>
      </c>
      <c r="M1820" s="104"/>
      <c r="N1820" s="104"/>
      <c r="O1820" s="105"/>
      <c r="P1820" s="45"/>
      <c r="Q1820" s="45"/>
      <c r="R1820" s="45">
        <f t="shared" si="619"/>
        <v>0</v>
      </c>
      <c r="S1820" s="45">
        <f t="shared" si="639"/>
        <v>0</v>
      </c>
      <c r="T1820" s="45">
        <f t="shared" si="639"/>
        <v>0</v>
      </c>
      <c r="U1820" s="45">
        <f t="shared" si="620"/>
        <v>0</v>
      </c>
      <c r="V1820" s="45">
        <f t="shared" si="621"/>
        <v>0</v>
      </c>
      <c r="W1820" s="45">
        <f t="shared" si="622"/>
        <v>0</v>
      </c>
      <c r="X1820" s="45">
        <f t="shared" si="623"/>
        <v>0</v>
      </c>
      <c r="Y1820" s="45">
        <f t="shared" si="624"/>
        <v>0</v>
      </c>
      <c r="Z1820" s="45">
        <f t="shared" si="625"/>
        <v>0</v>
      </c>
      <c r="AA1820" s="45">
        <f t="shared" si="626"/>
        <v>0</v>
      </c>
      <c r="AB1820" s="45">
        <f t="shared" si="627"/>
        <v>0</v>
      </c>
      <c r="AC1820" s="45">
        <f t="shared" si="628"/>
        <v>0</v>
      </c>
      <c r="AD1820" s="45">
        <f t="shared" si="629"/>
        <v>0</v>
      </c>
      <c r="AE1820" s="45">
        <f t="shared" si="630"/>
        <v>0</v>
      </c>
      <c r="AF1820" s="45">
        <f t="shared" si="631"/>
        <v>0</v>
      </c>
      <c r="AG1820" s="45">
        <f t="shared" si="632"/>
        <v>0</v>
      </c>
      <c r="AH1820" s="45">
        <f t="shared" si="633"/>
        <v>0</v>
      </c>
      <c r="AI1820" s="45">
        <f t="shared" si="634"/>
        <v>0</v>
      </c>
      <c r="AJ1820" s="45">
        <f t="shared" si="635"/>
        <v>0</v>
      </c>
      <c r="AK1820" s="45">
        <f t="shared" si="636"/>
        <v>0</v>
      </c>
      <c r="AL1820" s="45">
        <f t="shared" si="637"/>
        <v>0</v>
      </c>
      <c r="AM1820" s="45">
        <f t="shared" si="638"/>
        <v>0</v>
      </c>
      <c r="AN1820" s="45"/>
      <c r="AO1820" s="45"/>
      <c r="AP1820" s="45"/>
      <c r="AQ1820" s="45"/>
      <c r="AR1820" s="45"/>
      <c r="AS1820" s="45"/>
      <c r="AT1820" s="45"/>
      <c r="AU1820" s="45"/>
      <c r="AV1820" s="45"/>
      <c r="AW1820" s="45"/>
      <c r="AX1820" s="45"/>
      <c r="AY1820" s="45"/>
      <c r="AZ1820" s="45"/>
      <c r="BA1820" s="45"/>
      <c r="BB1820" s="45"/>
      <c r="BC1820" s="45"/>
      <c r="BD1820" s="45"/>
      <c r="BE1820" s="45"/>
      <c r="BF1820" s="45"/>
      <c r="BG1820" s="45"/>
      <c r="BH1820" s="45"/>
      <c r="BI1820" s="45"/>
      <c r="BJ1820" s="45"/>
      <c r="BK1820" s="45"/>
    </row>
    <row r="1821" spans="1:63">
      <c r="A1821" s="43"/>
      <c r="B1821" s="43"/>
      <c r="C1821" s="101"/>
      <c r="D1821" s="101"/>
      <c r="E1821" s="101"/>
      <c r="F1821" s="102"/>
      <c r="G1821" s="103"/>
      <c r="H1821" s="102"/>
      <c r="I1821" s="102"/>
      <c r="J1821" s="102"/>
      <c r="K1821" s="102"/>
      <c r="L1821" s="102" t="e">
        <f>IF(J1821="WAT",IF(I1821="PS","Pumped Storage","Hydro"),VLOOKUP(J1821,Instructions!$E$3:$F$42,2,FALSE))</f>
        <v>#N/A</v>
      </c>
      <c r="M1821" s="104"/>
      <c r="N1821" s="104"/>
      <c r="O1821" s="105"/>
      <c r="P1821" s="45"/>
      <c r="Q1821" s="45"/>
      <c r="R1821" s="45">
        <f t="shared" si="619"/>
        <v>0</v>
      </c>
      <c r="S1821" s="45">
        <f t="shared" si="639"/>
        <v>0</v>
      </c>
      <c r="T1821" s="45">
        <f t="shared" si="639"/>
        <v>0</v>
      </c>
      <c r="U1821" s="45">
        <f t="shared" si="620"/>
        <v>0</v>
      </c>
      <c r="V1821" s="45">
        <f t="shared" si="621"/>
        <v>0</v>
      </c>
      <c r="W1821" s="45">
        <f t="shared" si="622"/>
        <v>0</v>
      </c>
      <c r="X1821" s="45">
        <f t="shared" si="623"/>
        <v>0</v>
      </c>
      <c r="Y1821" s="45">
        <f t="shared" si="624"/>
        <v>0</v>
      </c>
      <c r="Z1821" s="45">
        <f t="shared" si="625"/>
        <v>0</v>
      </c>
      <c r="AA1821" s="45">
        <f t="shared" si="626"/>
        <v>0</v>
      </c>
      <c r="AB1821" s="45">
        <f t="shared" si="627"/>
        <v>0</v>
      </c>
      <c r="AC1821" s="45">
        <f t="shared" si="628"/>
        <v>0</v>
      </c>
      <c r="AD1821" s="45">
        <f t="shared" si="629"/>
        <v>0</v>
      </c>
      <c r="AE1821" s="45">
        <f t="shared" si="630"/>
        <v>0</v>
      </c>
      <c r="AF1821" s="45">
        <f t="shared" si="631"/>
        <v>0</v>
      </c>
      <c r="AG1821" s="45">
        <f t="shared" si="632"/>
        <v>0</v>
      </c>
      <c r="AH1821" s="45">
        <f t="shared" si="633"/>
        <v>0</v>
      </c>
      <c r="AI1821" s="45">
        <f t="shared" si="634"/>
        <v>0</v>
      </c>
      <c r="AJ1821" s="45">
        <f t="shared" si="635"/>
        <v>0</v>
      </c>
      <c r="AK1821" s="45">
        <f t="shared" si="636"/>
        <v>0</v>
      </c>
      <c r="AL1821" s="45">
        <f t="shared" si="637"/>
        <v>0</v>
      </c>
      <c r="AM1821" s="45">
        <f t="shared" si="638"/>
        <v>0</v>
      </c>
      <c r="AN1821" s="45"/>
      <c r="AO1821" s="45"/>
      <c r="AP1821" s="45"/>
      <c r="AQ1821" s="45"/>
      <c r="AR1821" s="45"/>
      <c r="AS1821" s="45"/>
      <c r="AT1821" s="45"/>
      <c r="AU1821" s="45"/>
      <c r="AV1821" s="45"/>
      <c r="AW1821" s="45"/>
      <c r="AX1821" s="45"/>
      <c r="AY1821" s="45"/>
      <c r="AZ1821" s="45"/>
      <c r="BA1821" s="45"/>
      <c r="BB1821" s="45"/>
      <c r="BC1821" s="45"/>
      <c r="BD1821" s="45"/>
      <c r="BE1821" s="45"/>
      <c r="BF1821" s="45"/>
      <c r="BG1821" s="45"/>
      <c r="BH1821" s="45"/>
      <c r="BI1821" s="45"/>
      <c r="BJ1821" s="45"/>
      <c r="BK1821" s="45"/>
    </row>
    <row r="1822" spans="1:63">
      <c r="A1822" s="43"/>
      <c r="B1822" s="43"/>
      <c r="C1822" s="101"/>
      <c r="D1822" s="101"/>
      <c r="E1822" s="101"/>
      <c r="F1822" s="102"/>
      <c r="G1822" s="103"/>
      <c r="H1822" s="102"/>
      <c r="I1822" s="102"/>
      <c r="J1822" s="102"/>
      <c r="K1822" s="102"/>
      <c r="L1822" s="102" t="e">
        <f>IF(J1822="WAT",IF(I1822="PS","Pumped Storage","Hydro"),VLOOKUP(J1822,Instructions!$E$3:$F$42,2,FALSE))</f>
        <v>#N/A</v>
      </c>
      <c r="M1822" s="104"/>
      <c r="N1822" s="104"/>
      <c r="O1822" s="105"/>
      <c r="P1822" s="45"/>
      <c r="Q1822" s="45"/>
      <c r="R1822" s="45">
        <f t="shared" si="619"/>
        <v>0</v>
      </c>
      <c r="S1822" s="45">
        <f t="shared" si="639"/>
        <v>0</v>
      </c>
      <c r="T1822" s="45">
        <f t="shared" si="639"/>
        <v>0</v>
      </c>
      <c r="U1822" s="45">
        <f t="shared" si="620"/>
        <v>0</v>
      </c>
      <c r="V1822" s="45">
        <f t="shared" si="621"/>
        <v>0</v>
      </c>
      <c r="W1822" s="45">
        <f t="shared" si="622"/>
        <v>0</v>
      </c>
      <c r="X1822" s="45">
        <f t="shared" si="623"/>
        <v>0</v>
      </c>
      <c r="Y1822" s="45">
        <f t="shared" si="624"/>
        <v>0</v>
      </c>
      <c r="Z1822" s="45">
        <f t="shared" si="625"/>
        <v>0</v>
      </c>
      <c r="AA1822" s="45">
        <f t="shared" si="626"/>
        <v>0</v>
      </c>
      <c r="AB1822" s="45">
        <f t="shared" si="627"/>
        <v>0</v>
      </c>
      <c r="AC1822" s="45">
        <f t="shared" si="628"/>
        <v>0</v>
      </c>
      <c r="AD1822" s="45">
        <f t="shared" si="629"/>
        <v>0</v>
      </c>
      <c r="AE1822" s="45">
        <f t="shared" si="630"/>
        <v>0</v>
      </c>
      <c r="AF1822" s="45">
        <f t="shared" si="631"/>
        <v>0</v>
      </c>
      <c r="AG1822" s="45">
        <f t="shared" si="632"/>
        <v>0</v>
      </c>
      <c r="AH1822" s="45">
        <f t="shared" si="633"/>
        <v>0</v>
      </c>
      <c r="AI1822" s="45">
        <f t="shared" si="634"/>
        <v>0</v>
      </c>
      <c r="AJ1822" s="45">
        <f t="shared" si="635"/>
        <v>0</v>
      </c>
      <c r="AK1822" s="45">
        <f t="shared" si="636"/>
        <v>0</v>
      </c>
      <c r="AL1822" s="45">
        <f t="shared" si="637"/>
        <v>0</v>
      </c>
      <c r="AM1822" s="45">
        <f t="shared" si="638"/>
        <v>0</v>
      </c>
      <c r="AN1822" s="45"/>
      <c r="AO1822" s="45"/>
      <c r="AP1822" s="45"/>
      <c r="AQ1822" s="45"/>
      <c r="AR1822" s="45"/>
      <c r="AS1822" s="45"/>
      <c r="AT1822" s="45"/>
      <c r="AU1822" s="45"/>
      <c r="AV1822" s="45"/>
      <c r="AW1822" s="45"/>
      <c r="AX1822" s="45"/>
      <c r="AY1822" s="45"/>
      <c r="AZ1822" s="45"/>
      <c r="BA1822" s="45"/>
      <c r="BB1822" s="45"/>
      <c r="BC1822" s="45"/>
      <c r="BD1822" s="45"/>
      <c r="BE1822" s="45"/>
      <c r="BF1822" s="45"/>
      <c r="BG1822" s="45"/>
      <c r="BH1822" s="45"/>
      <c r="BI1822" s="45"/>
      <c r="BJ1822" s="45"/>
      <c r="BK1822" s="45"/>
    </row>
    <row r="1823" spans="1:63">
      <c r="A1823" s="43"/>
      <c r="B1823" s="43"/>
      <c r="C1823" s="101"/>
      <c r="D1823" s="101"/>
      <c r="E1823" s="101"/>
      <c r="F1823" s="102"/>
      <c r="G1823" s="103"/>
      <c r="H1823" s="102"/>
      <c r="I1823" s="102"/>
      <c r="J1823" s="102"/>
      <c r="K1823" s="102"/>
      <c r="L1823" s="102" t="e">
        <f>IF(J1823="WAT",IF(I1823="PS","Pumped Storage","Hydro"),VLOOKUP(J1823,Instructions!$E$3:$F$42,2,FALSE))</f>
        <v>#N/A</v>
      </c>
      <c r="M1823" s="104"/>
      <c r="N1823" s="104"/>
      <c r="O1823" s="105"/>
      <c r="P1823" s="45"/>
      <c r="Q1823" s="45"/>
      <c r="R1823" s="45">
        <f t="shared" si="619"/>
        <v>0</v>
      </c>
      <c r="S1823" s="45">
        <f t="shared" ref="S1823:T1842" si="640">R1823</f>
        <v>0</v>
      </c>
      <c r="T1823" s="45">
        <f t="shared" si="640"/>
        <v>0</v>
      </c>
      <c r="U1823" s="45">
        <f t="shared" si="620"/>
        <v>0</v>
      </c>
      <c r="V1823" s="45">
        <f t="shared" si="621"/>
        <v>0</v>
      </c>
      <c r="W1823" s="45">
        <f t="shared" si="622"/>
        <v>0</v>
      </c>
      <c r="X1823" s="45">
        <f t="shared" si="623"/>
        <v>0</v>
      </c>
      <c r="Y1823" s="45">
        <f t="shared" si="624"/>
        <v>0</v>
      </c>
      <c r="Z1823" s="45">
        <f t="shared" si="625"/>
        <v>0</v>
      </c>
      <c r="AA1823" s="45">
        <f t="shared" si="626"/>
        <v>0</v>
      </c>
      <c r="AB1823" s="45">
        <f t="shared" si="627"/>
        <v>0</v>
      </c>
      <c r="AC1823" s="45">
        <f t="shared" si="628"/>
        <v>0</v>
      </c>
      <c r="AD1823" s="45">
        <f t="shared" si="629"/>
        <v>0</v>
      </c>
      <c r="AE1823" s="45">
        <f t="shared" si="630"/>
        <v>0</v>
      </c>
      <c r="AF1823" s="45">
        <f t="shared" si="631"/>
        <v>0</v>
      </c>
      <c r="AG1823" s="45">
        <f t="shared" si="632"/>
        <v>0</v>
      </c>
      <c r="AH1823" s="45">
        <f t="shared" si="633"/>
        <v>0</v>
      </c>
      <c r="AI1823" s="45">
        <f t="shared" si="634"/>
        <v>0</v>
      </c>
      <c r="AJ1823" s="45">
        <f t="shared" si="635"/>
        <v>0</v>
      </c>
      <c r="AK1823" s="45">
        <f t="shared" si="636"/>
        <v>0</v>
      </c>
      <c r="AL1823" s="45">
        <f t="shared" si="637"/>
        <v>0</v>
      </c>
      <c r="AM1823" s="45">
        <f t="shared" si="638"/>
        <v>0</v>
      </c>
      <c r="AN1823" s="45"/>
      <c r="AO1823" s="45"/>
      <c r="AP1823" s="45"/>
      <c r="AQ1823" s="45"/>
      <c r="AR1823" s="45"/>
      <c r="AS1823" s="45"/>
      <c r="AT1823" s="45"/>
      <c r="AU1823" s="45"/>
      <c r="AV1823" s="45"/>
      <c r="AW1823" s="45"/>
      <c r="AX1823" s="45"/>
      <c r="AY1823" s="45"/>
      <c r="AZ1823" s="45"/>
      <c r="BA1823" s="45"/>
      <c r="BB1823" s="45"/>
      <c r="BC1823" s="45"/>
      <c r="BD1823" s="45"/>
      <c r="BE1823" s="45"/>
      <c r="BF1823" s="45"/>
      <c r="BG1823" s="45"/>
      <c r="BH1823" s="45"/>
      <c r="BI1823" s="45"/>
      <c r="BJ1823" s="45"/>
      <c r="BK1823" s="45"/>
    </row>
    <row r="1824" spans="1:63">
      <c r="A1824" s="43"/>
      <c r="B1824" s="43"/>
      <c r="C1824" s="101"/>
      <c r="D1824" s="101"/>
      <c r="E1824" s="101"/>
      <c r="F1824" s="102"/>
      <c r="G1824" s="103"/>
      <c r="H1824" s="102"/>
      <c r="I1824" s="102"/>
      <c r="J1824" s="102"/>
      <c r="K1824" s="102"/>
      <c r="L1824" s="102" t="e">
        <f>IF(J1824="WAT",IF(I1824="PS","Pumped Storage","Hydro"),VLOOKUP(J1824,Instructions!$E$3:$F$42,2,FALSE))</f>
        <v>#N/A</v>
      </c>
      <c r="M1824" s="104"/>
      <c r="N1824" s="104"/>
      <c r="O1824" s="105"/>
      <c r="P1824" s="45"/>
      <c r="Q1824" s="45"/>
      <c r="R1824" s="45">
        <f t="shared" si="619"/>
        <v>0</v>
      </c>
      <c r="S1824" s="45">
        <f t="shared" si="640"/>
        <v>0</v>
      </c>
      <c r="T1824" s="45">
        <f t="shared" si="640"/>
        <v>0</v>
      </c>
      <c r="U1824" s="45">
        <f t="shared" si="620"/>
        <v>0</v>
      </c>
      <c r="V1824" s="45">
        <f t="shared" si="621"/>
        <v>0</v>
      </c>
      <c r="W1824" s="45">
        <f t="shared" si="622"/>
        <v>0</v>
      </c>
      <c r="X1824" s="45">
        <f t="shared" si="623"/>
        <v>0</v>
      </c>
      <c r="Y1824" s="45">
        <f t="shared" si="624"/>
        <v>0</v>
      </c>
      <c r="Z1824" s="45">
        <f t="shared" si="625"/>
        <v>0</v>
      </c>
      <c r="AA1824" s="45">
        <f t="shared" si="626"/>
        <v>0</v>
      </c>
      <c r="AB1824" s="45">
        <f t="shared" si="627"/>
        <v>0</v>
      </c>
      <c r="AC1824" s="45">
        <f t="shared" si="628"/>
        <v>0</v>
      </c>
      <c r="AD1824" s="45">
        <f t="shared" si="629"/>
        <v>0</v>
      </c>
      <c r="AE1824" s="45">
        <f t="shared" si="630"/>
        <v>0</v>
      </c>
      <c r="AF1824" s="45">
        <f t="shared" si="631"/>
        <v>0</v>
      </c>
      <c r="AG1824" s="45">
        <f t="shared" si="632"/>
        <v>0</v>
      </c>
      <c r="AH1824" s="45">
        <f t="shared" si="633"/>
        <v>0</v>
      </c>
      <c r="AI1824" s="45">
        <f t="shared" si="634"/>
        <v>0</v>
      </c>
      <c r="AJ1824" s="45">
        <f t="shared" si="635"/>
        <v>0</v>
      </c>
      <c r="AK1824" s="45">
        <f t="shared" si="636"/>
        <v>0</v>
      </c>
      <c r="AL1824" s="45">
        <f t="shared" si="637"/>
        <v>0</v>
      </c>
      <c r="AM1824" s="45">
        <f t="shared" si="638"/>
        <v>0</v>
      </c>
      <c r="AN1824" s="45"/>
      <c r="AO1824" s="45"/>
      <c r="AP1824" s="45"/>
      <c r="AQ1824" s="45"/>
      <c r="AR1824" s="45"/>
      <c r="AS1824" s="45"/>
      <c r="AT1824" s="45"/>
      <c r="AU1824" s="45"/>
      <c r="AV1824" s="45"/>
      <c r="AW1824" s="45"/>
      <c r="AX1824" s="45"/>
      <c r="AY1824" s="45"/>
      <c r="AZ1824" s="45"/>
      <c r="BA1824" s="45"/>
      <c r="BB1824" s="45"/>
      <c r="BC1824" s="45"/>
      <c r="BD1824" s="45"/>
      <c r="BE1824" s="45"/>
      <c r="BF1824" s="45"/>
      <c r="BG1824" s="45"/>
      <c r="BH1824" s="45"/>
      <c r="BI1824" s="45"/>
      <c r="BJ1824" s="45"/>
      <c r="BK1824" s="45"/>
    </row>
    <row r="1825" spans="1:63">
      <c r="A1825" s="43"/>
      <c r="B1825" s="43"/>
      <c r="C1825" s="101"/>
      <c r="D1825" s="101"/>
      <c r="E1825" s="101"/>
      <c r="F1825" s="102"/>
      <c r="G1825" s="103"/>
      <c r="H1825" s="102"/>
      <c r="I1825" s="102"/>
      <c r="J1825" s="102"/>
      <c r="K1825" s="102"/>
      <c r="L1825" s="102" t="e">
        <f>IF(J1825="WAT",IF(I1825="PS","Pumped Storage","Hydro"),VLOOKUP(J1825,Instructions!$E$3:$F$42,2,FALSE))</f>
        <v>#N/A</v>
      </c>
      <c r="M1825" s="104"/>
      <c r="N1825" s="104"/>
      <c r="O1825" s="105"/>
      <c r="P1825" s="45"/>
      <c r="Q1825" s="45"/>
      <c r="R1825" s="45">
        <f t="shared" si="619"/>
        <v>0</v>
      </c>
      <c r="S1825" s="45">
        <f t="shared" si="640"/>
        <v>0</v>
      </c>
      <c r="T1825" s="45">
        <f t="shared" si="640"/>
        <v>0</v>
      </c>
      <c r="U1825" s="45">
        <f t="shared" si="620"/>
        <v>0</v>
      </c>
      <c r="V1825" s="45">
        <f t="shared" si="621"/>
        <v>0</v>
      </c>
      <c r="W1825" s="45">
        <f t="shared" si="622"/>
        <v>0</v>
      </c>
      <c r="X1825" s="45">
        <f t="shared" si="623"/>
        <v>0</v>
      </c>
      <c r="Y1825" s="45">
        <f t="shared" si="624"/>
        <v>0</v>
      </c>
      <c r="Z1825" s="45">
        <f t="shared" si="625"/>
        <v>0</v>
      </c>
      <c r="AA1825" s="45">
        <f t="shared" si="626"/>
        <v>0</v>
      </c>
      <c r="AB1825" s="45">
        <f t="shared" si="627"/>
        <v>0</v>
      </c>
      <c r="AC1825" s="45">
        <f t="shared" si="628"/>
        <v>0</v>
      </c>
      <c r="AD1825" s="45">
        <f t="shared" si="629"/>
        <v>0</v>
      </c>
      <c r="AE1825" s="45">
        <f t="shared" si="630"/>
        <v>0</v>
      </c>
      <c r="AF1825" s="45">
        <f t="shared" si="631"/>
        <v>0</v>
      </c>
      <c r="AG1825" s="45">
        <f t="shared" si="632"/>
        <v>0</v>
      </c>
      <c r="AH1825" s="45">
        <f t="shared" si="633"/>
        <v>0</v>
      </c>
      <c r="AI1825" s="45">
        <f t="shared" si="634"/>
        <v>0</v>
      </c>
      <c r="AJ1825" s="45">
        <f t="shared" si="635"/>
        <v>0</v>
      </c>
      <c r="AK1825" s="45">
        <f t="shared" si="636"/>
        <v>0</v>
      </c>
      <c r="AL1825" s="45">
        <f t="shared" si="637"/>
        <v>0</v>
      </c>
      <c r="AM1825" s="45">
        <f t="shared" si="638"/>
        <v>0</v>
      </c>
      <c r="AN1825" s="45"/>
      <c r="AO1825" s="45"/>
      <c r="AP1825" s="45"/>
      <c r="AQ1825" s="45"/>
      <c r="AR1825" s="45"/>
      <c r="AS1825" s="45"/>
      <c r="AT1825" s="45"/>
      <c r="AU1825" s="45"/>
      <c r="AV1825" s="45"/>
      <c r="AW1825" s="45"/>
      <c r="AX1825" s="45"/>
      <c r="AY1825" s="45"/>
      <c r="AZ1825" s="45"/>
      <c r="BA1825" s="45"/>
      <c r="BB1825" s="45"/>
      <c r="BC1825" s="45"/>
      <c r="BD1825" s="45"/>
      <c r="BE1825" s="45"/>
      <c r="BF1825" s="45"/>
      <c r="BG1825" s="45"/>
      <c r="BH1825" s="45"/>
      <c r="BI1825" s="45"/>
      <c r="BJ1825" s="45"/>
      <c r="BK1825" s="45"/>
    </row>
    <row r="1826" spans="1:63">
      <c r="A1826" s="43"/>
      <c r="B1826" s="43"/>
      <c r="C1826" s="101"/>
      <c r="D1826" s="101"/>
      <c r="E1826" s="101"/>
      <c r="F1826" s="102"/>
      <c r="G1826" s="103"/>
      <c r="H1826" s="102"/>
      <c r="I1826" s="102"/>
      <c r="J1826" s="102"/>
      <c r="K1826" s="102"/>
      <c r="L1826" s="102" t="e">
        <f>IF(J1826="WAT",IF(I1826="PS","Pumped Storage","Hydro"),VLOOKUP(J1826,Instructions!$E$3:$F$42,2,FALSE))</f>
        <v>#N/A</v>
      </c>
      <c r="M1826" s="104"/>
      <c r="N1826" s="104"/>
      <c r="O1826" s="105"/>
      <c r="P1826" s="45"/>
      <c r="Q1826" s="45"/>
      <c r="R1826" s="45">
        <f t="shared" si="619"/>
        <v>0</v>
      </c>
      <c r="S1826" s="45">
        <f t="shared" si="640"/>
        <v>0</v>
      </c>
      <c r="T1826" s="45">
        <f t="shared" si="640"/>
        <v>0</v>
      </c>
      <c r="U1826" s="45">
        <f t="shared" si="620"/>
        <v>0</v>
      </c>
      <c r="V1826" s="45">
        <f t="shared" si="621"/>
        <v>0</v>
      </c>
      <c r="W1826" s="45">
        <f t="shared" si="622"/>
        <v>0</v>
      </c>
      <c r="X1826" s="45">
        <f t="shared" si="623"/>
        <v>0</v>
      </c>
      <c r="Y1826" s="45">
        <f t="shared" si="624"/>
        <v>0</v>
      </c>
      <c r="Z1826" s="45">
        <f t="shared" si="625"/>
        <v>0</v>
      </c>
      <c r="AA1826" s="45">
        <f t="shared" si="626"/>
        <v>0</v>
      </c>
      <c r="AB1826" s="45">
        <f t="shared" si="627"/>
        <v>0</v>
      </c>
      <c r="AC1826" s="45">
        <f t="shared" si="628"/>
        <v>0</v>
      </c>
      <c r="AD1826" s="45">
        <f t="shared" si="629"/>
        <v>0</v>
      </c>
      <c r="AE1826" s="45">
        <f t="shared" si="630"/>
        <v>0</v>
      </c>
      <c r="AF1826" s="45">
        <f t="shared" si="631"/>
        <v>0</v>
      </c>
      <c r="AG1826" s="45">
        <f t="shared" si="632"/>
        <v>0</v>
      </c>
      <c r="AH1826" s="45">
        <f t="shared" si="633"/>
        <v>0</v>
      </c>
      <c r="AI1826" s="45">
        <f t="shared" si="634"/>
        <v>0</v>
      </c>
      <c r="AJ1826" s="45">
        <f t="shared" si="635"/>
        <v>0</v>
      </c>
      <c r="AK1826" s="45">
        <f t="shared" si="636"/>
        <v>0</v>
      </c>
      <c r="AL1826" s="45">
        <f t="shared" si="637"/>
        <v>0</v>
      </c>
      <c r="AM1826" s="45">
        <f t="shared" si="638"/>
        <v>0</v>
      </c>
      <c r="AN1826" s="45"/>
      <c r="AO1826" s="45"/>
      <c r="AP1826" s="45"/>
      <c r="AQ1826" s="45"/>
      <c r="AR1826" s="45"/>
      <c r="AS1826" s="45"/>
      <c r="AT1826" s="45"/>
      <c r="AU1826" s="45"/>
      <c r="AV1826" s="45"/>
      <c r="AW1826" s="45"/>
      <c r="AX1826" s="45"/>
      <c r="AY1826" s="45"/>
      <c r="AZ1826" s="45"/>
      <c r="BA1826" s="45"/>
      <c r="BB1826" s="45"/>
      <c r="BC1826" s="45"/>
      <c r="BD1826" s="45"/>
      <c r="BE1826" s="45"/>
      <c r="BF1826" s="45"/>
      <c r="BG1826" s="45"/>
      <c r="BH1826" s="45"/>
      <c r="BI1826" s="45"/>
      <c r="BJ1826" s="45"/>
      <c r="BK1826" s="45"/>
    </row>
    <row r="1827" spans="1:63">
      <c r="A1827" s="43"/>
      <c r="B1827" s="43"/>
      <c r="C1827" s="101"/>
      <c r="D1827" s="101"/>
      <c r="E1827" s="101"/>
      <c r="F1827" s="102"/>
      <c r="G1827" s="103"/>
      <c r="H1827" s="102"/>
      <c r="I1827" s="102"/>
      <c r="J1827" s="102"/>
      <c r="K1827" s="102"/>
      <c r="L1827" s="102" t="e">
        <f>IF(J1827="WAT",IF(I1827="PS","Pumped Storage","Hydro"),VLOOKUP(J1827,Instructions!$E$3:$F$42,2,FALSE))</f>
        <v>#N/A</v>
      </c>
      <c r="M1827" s="104"/>
      <c r="N1827" s="104"/>
      <c r="O1827" s="105"/>
      <c r="P1827" s="45"/>
      <c r="Q1827" s="45"/>
      <c r="R1827" s="45">
        <f t="shared" si="619"/>
        <v>0</v>
      </c>
      <c r="S1827" s="45">
        <f t="shared" si="640"/>
        <v>0</v>
      </c>
      <c r="T1827" s="45">
        <f t="shared" si="640"/>
        <v>0</v>
      </c>
      <c r="U1827" s="45">
        <f t="shared" si="620"/>
        <v>0</v>
      </c>
      <c r="V1827" s="45">
        <f t="shared" si="621"/>
        <v>0</v>
      </c>
      <c r="W1827" s="45">
        <f t="shared" si="622"/>
        <v>0</v>
      </c>
      <c r="X1827" s="45">
        <f t="shared" si="623"/>
        <v>0</v>
      </c>
      <c r="Y1827" s="45">
        <f t="shared" si="624"/>
        <v>0</v>
      </c>
      <c r="Z1827" s="45">
        <f t="shared" si="625"/>
        <v>0</v>
      </c>
      <c r="AA1827" s="45">
        <f t="shared" si="626"/>
        <v>0</v>
      </c>
      <c r="AB1827" s="45">
        <f t="shared" si="627"/>
        <v>0</v>
      </c>
      <c r="AC1827" s="45">
        <f t="shared" si="628"/>
        <v>0</v>
      </c>
      <c r="AD1827" s="45">
        <f t="shared" si="629"/>
        <v>0</v>
      </c>
      <c r="AE1827" s="45">
        <f t="shared" si="630"/>
        <v>0</v>
      </c>
      <c r="AF1827" s="45">
        <f t="shared" si="631"/>
        <v>0</v>
      </c>
      <c r="AG1827" s="45">
        <f t="shared" si="632"/>
        <v>0</v>
      </c>
      <c r="AH1827" s="45">
        <f t="shared" si="633"/>
        <v>0</v>
      </c>
      <c r="AI1827" s="45">
        <f t="shared" si="634"/>
        <v>0</v>
      </c>
      <c r="AJ1827" s="45">
        <f t="shared" si="635"/>
        <v>0</v>
      </c>
      <c r="AK1827" s="45">
        <f t="shared" si="636"/>
        <v>0</v>
      </c>
      <c r="AL1827" s="45">
        <f t="shared" si="637"/>
        <v>0</v>
      </c>
      <c r="AM1827" s="45">
        <f t="shared" si="638"/>
        <v>0</v>
      </c>
      <c r="AN1827" s="45"/>
      <c r="AO1827" s="45"/>
      <c r="AP1827" s="45"/>
      <c r="AQ1827" s="45"/>
      <c r="AR1827" s="45"/>
      <c r="AS1827" s="45"/>
      <c r="AT1827" s="45"/>
      <c r="AU1827" s="45"/>
      <c r="AV1827" s="45"/>
      <c r="AW1827" s="45"/>
      <c r="AX1827" s="45"/>
      <c r="AY1827" s="45"/>
      <c r="AZ1827" s="45"/>
      <c r="BA1827" s="45"/>
      <c r="BB1827" s="45"/>
      <c r="BC1827" s="45"/>
      <c r="BD1827" s="45"/>
      <c r="BE1827" s="45"/>
      <c r="BF1827" s="45"/>
      <c r="BG1827" s="45"/>
      <c r="BH1827" s="45"/>
      <c r="BI1827" s="45"/>
      <c r="BJ1827" s="45"/>
      <c r="BK1827" s="45"/>
    </row>
    <row r="1828" spans="1:63">
      <c r="A1828" s="43"/>
      <c r="B1828" s="43"/>
      <c r="C1828" s="101"/>
      <c r="D1828" s="101"/>
      <c r="E1828" s="101"/>
      <c r="F1828" s="102"/>
      <c r="G1828" s="103"/>
      <c r="H1828" s="102"/>
      <c r="I1828" s="102"/>
      <c r="J1828" s="102"/>
      <c r="K1828" s="102"/>
      <c r="L1828" s="102" t="e">
        <f>IF(J1828="WAT",IF(I1828="PS","Pumped Storage","Hydro"),VLOOKUP(J1828,Instructions!$E$3:$F$42,2,FALSE))</f>
        <v>#N/A</v>
      </c>
      <c r="M1828" s="104"/>
      <c r="N1828" s="104"/>
      <c r="O1828" s="105"/>
      <c r="P1828" s="45"/>
      <c r="Q1828" s="45"/>
      <c r="R1828" s="45">
        <f t="shared" si="619"/>
        <v>0</v>
      </c>
      <c r="S1828" s="45">
        <f t="shared" si="640"/>
        <v>0</v>
      </c>
      <c r="T1828" s="45">
        <f t="shared" si="640"/>
        <v>0</v>
      </c>
      <c r="U1828" s="45">
        <f t="shared" si="620"/>
        <v>0</v>
      </c>
      <c r="V1828" s="45">
        <f t="shared" si="621"/>
        <v>0</v>
      </c>
      <c r="W1828" s="45">
        <f t="shared" si="622"/>
        <v>0</v>
      </c>
      <c r="X1828" s="45">
        <f t="shared" si="623"/>
        <v>0</v>
      </c>
      <c r="Y1828" s="45">
        <f t="shared" si="624"/>
        <v>0</v>
      </c>
      <c r="Z1828" s="45">
        <f t="shared" si="625"/>
        <v>0</v>
      </c>
      <c r="AA1828" s="45">
        <f t="shared" si="626"/>
        <v>0</v>
      </c>
      <c r="AB1828" s="45">
        <f t="shared" si="627"/>
        <v>0</v>
      </c>
      <c r="AC1828" s="45">
        <f t="shared" si="628"/>
        <v>0</v>
      </c>
      <c r="AD1828" s="45">
        <f t="shared" si="629"/>
        <v>0</v>
      </c>
      <c r="AE1828" s="45">
        <f t="shared" si="630"/>
        <v>0</v>
      </c>
      <c r="AF1828" s="45">
        <f t="shared" si="631"/>
        <v>0</v>
      </c>
      <c r="AG1828" s="45">
        <f t="shared" si="632"/>
        <v>0</v>
      </c>
      <c r="AH1828" s="45">
        <f t="shared" si="633"/>
        <v>0</v>
      </c>
      <c r="AI1828" s="45">
        <f t="shared" si="634"/>
        <v>0</v>
      </c>
      <c r="AJ1828" s="45">
        <f t="shared" si="635"/>
        <v>0</v>
      </c>
      <c r="AK1828" s="45">
        <f t="shared" si="636"/>
        <v>0</v>
      </c>
      <c r="AL1828" s="45">
        <f t="shared" si="637"/>
        <v>0</v>
      </c>
      <c r="AM1828" s="45">
        <f t="shared" si="638"/>
        <v>0</v>
      </c>
      <c r="AN1828" s="45"/>
      <c r="AO1828" s="45"/>
      <c r="AP1828" s="45"/>
      <c r="AQ1828" s="45"/>
      <c r="AR1828" s="45"/>
      <c r="AS1828" s="45"/>
      <c r="AT1828" s="45"/>
      <c r="AU1828" s="45"/>
      <c r="AV1828" s="45"/>
      <c r="AW1828" s="45"/>
      <c r="AX1828" s="45"/>
      <c r="AY1828" s="45"/>
      <c r="AZ1828" s="45"/>
      <c r="BA1828" s="45"/>
      <c r="BB1828" s="45"/>
      <c r="BC1828" s="45"/>
      <c r="BD1828" s="45"/>
      <c r="BE1828" s="45"/>
      <c r="BF1828" s="45"/>
      <c r="BG1828" s="45"/>
      <c r="BH1828" s="45"/>
      <c r="BI1828" s="45"/>
      <c r="BJ1828" s="45"/>
      <c r="BK1828" s="45"/>
    </row>
    <row r="1829" spans="1:63">
      <c r="A1829" s="43"/>
      <c r="B1829" s="43"/>
      <c r="C1829" s="101"/>
      <c r="D1829" s="101"/>
      <c r="E1829" s="101"/>
      <c r="F1829" s="102"/>
      <c r="G1829" s="103"/>
      <c r="H1829" s="102"/>
      <c r="I1829" s="102"/>
      <c r="J1829" s="102"/>
      <c r="K1829" s="102"/>
      <c r="L1829" s="102" t="e">
        <f>IF(J1829="WAT",IF(I1829="PS","Pumped Storage","Hydro"),VLOOKUP(J1829,Instructions!$E$3:$F$42,2,FALSE))</f>
        <v>#N/A</v>
      </c>
      <c r="M1829" s="104"/>
      <c r="N1829" s="104"/>
      <c r="O1829" s="105"/>
      <c r="P1829" s="45"/>
      <c r="Q1829" s="45"/>
      <c r="R1829" s="45">
        <f t="shared" si="619"/>
        <v>0</v>
      </c>
      <c r="S1829" s="45">
        <f t="shared" si="640"/>
        <v>0</v>
      </c>
      <c r="T1829" s="45">
        <f t="shared" si="640"/>
        <v>0</v>
      </c>
      <c r="U1829" s="45">
        <f t="shared" si="620"/>
        <v>0</v>
      </c>
      <c r="V1829" s="45">
        <f t="shared" si="621"/>
        <v>0</v>
      </c>
      <c r="W1829" s="45">
        <f t="shared" si="622"/>
        <v>0</v>
      </c>
      <c r="X1829" s="45">
        <f t="shared" si="623"/>
        <v>0</v>
      </c>
      <c r="Y1829" s="45">
        <f t="shared" si="624"/>
        <v>0</v>
      </c>
      <c r="Z1829" s="45">
        <f t="shared" si="625"/>
        <v>0</v>
      </c>
      <c r="AA1829" s="45">
        <f t="shared" si="626"/>
        <v>0</v>
      </c>
      <c r="AB1829" s="45">
        <f t="shared" si="627"/>
        <v>0</v>
      </c>
      <c r="AC1829" s="45">
        <f t="shared" si="628"/>
        <v>0</v>
      </c>
      <c r="AD1829" s="45">
        <f t="shared" si="629"/>
        <v>0</v>
      </c>
      <c r="AE1829" s="45">
        <f t="shared" si="630"/>
        <v>0</v>
      </c>
      <c r="AF1829" s="45">
        <f t="shared" si="631"/>
        <v>0</v>
      </c>
      <c r="AG1829" s="45">
        <f t="shared" si="632"/>
        <v>0</v>
      </c>
      <c r="AH1829" s="45">
        <f t="shared" si="633"/>
        <v>0</v>
      </c>
      <c r="AI1829" s="45">
        <f t="shared" si="634"/>
        <v>0</v>
      </c>
      <c r="AJ1829" s="45">
        <f t="shared" si="635"/>
        <v>0</v>
      </c>
      <c r="AK1829" s="45">
        <f t="shared" si="636"/>
        <v>0</v>
      </c>
      <c r="AL1829" s="45">
        <f t="shared" si="637"/>
        <v>0</v>
      </c>
      <c r="AM1829" s="45">
        <f t="shared" si="638"/>
        <v>0</v>
      </c>
      <c r="AN1829" s="45"/>
      <c r="AO1829" s="45"/>
      <c r="AP1829" s="45"/>
      <c r="AQ1829" s="45"/>
      <c r="AR1829" s="45"/>
      <c r="AS1829" s="45"/>
      <c r="AT1829" s="45"/>
      <c r="AU1829" s="45"/>
      <c r="AV1829" s="45"/>
      <c r="AW1829" s="45"/>
      <c r="AX1829" s="45"/>
      <c r="AY1829" s="45"/>
      <c r="AZ1829" s="45"/>
      <c r="BA1829" s="45"/>
      <c r="BB1829" s="45"/>
      <c r="BC1829" s="45"/>
      <c r="BD1829" s="45"/>
      <c r="BE1829" s="45"/>
      <c r="BF1829" s="45"/>
      <c r="BG1829" s="45"/>
      <c r="BH1829" s="45"/>
      <c r="BI1829" s="45"/>
      <c r="BJ1829" s="45"/>
      <c r="BK1829" s="45"/>
    </row>
    <row r="1830" spans="1:63">
      <c r="A1830" s="43"/>
      <c r="B1830" s="43"/>
      <c r="C1830" s="101"/>
      <c r="D1830" s="101"/>
      <c r="E1830" s="101"/>
      <c r="F1830" s="102"/>
      <c r="G1830" s="103"/>
      <c r="H1830" s="102"/>
      <c r="I1830" s="102"/>
      <c r="J1830" s="102"/>
      <c r="K1830" s="102"/>
      <c r="L1830" s="102" t="e">
        <f>IF(J1830="WAT",IF(I1830="PS","Pumped Storage","Hydro"),VLOOKUP(J1830,Instructions!$E$3:$F$42,2,FALSE))</f>
        <v>#N/A</v>
      </c>
      <c r="M1830" s="104"/>
      <c r="N1830" s="104"/>
      <c r="O1830" s="105"/>
      <c r="P1830" s="45"/>
      <c r="Q1830" s="45"/>
      <c r="R1830" s="45">
        <f t="shared" si="619"/>
        <v>0</v>
      </c>
      <c r="S1830" s="45">
        <f t="shared" si="640"/>
        <v>0</v>
      </c>
      <c r="T1830" s="45">
        <f t="shared" si="640"/>
        <v>0</v>
      </c>
      <c r="U1830" s="45">
        <f t="shared" si="620"/>
        <v>0</v>
      </c>
      <c r="V1830" s="45">
        <f t="shared" si="621"/>
        <v>0</v>
      </c>
      <c r="W1830" s="45">
        <f t="shared" si="622"/>
        <v>0</v>
      </c>
      <c r="X1830" s="45">
        <f t="shared" si="623"/>
        <v>0</v>
      </c>
      <c r="Y1830" s="45">
        <f t="shared" si="624"/>
        <v>0</v>
      </c>
      <c r="Z1830" s="45">
        <f t="shared" si="625"/>
        <v>0</v>
      </c>
      <c r="AA1830" s="45">
        <f t="shared" si="626"/>
        <v>0</v>
      </c>
      <c r="AB1830" s="45">
        <f t="shared" si="627"/>
        <v>0</v>
      </c>
      <c r="AC1830" s="45">
        <f t="shared" si="628"/>
        <v>0</v>
      </c>
      <c r="AD1830" s="45">
        <f t="shared" si="629"/>
        <v>0</v>
      </c>
      <c r="AE1830" s="45">
        <f t="shared" si="630"/>
        <v>0</v>
      </c>
      <c r="AF1830" s="45">
        <f t="shared" si="631"/>
        <v>0</v>
      </c>
      <c r="AG1830" s="45">
        <f t="shared" si="632"/>
        <v>0</v>
      </c>
      <c r="AH1830" s="45">
        <f t="shared" si="633"/>
        <v>0</v>
      </c>
      <c r="AI1830" s="45">
        <f t="shared" si="634"/>
        <v>0</v>
      </c>
      <c r="AJ1830" s="45">
        <f t="shared" si="635"/>
        <v>0</v>
      </c>
      <c r="AK1830" s="45">
        <f t="shared" si="636"/>
        <v>0</v>
      </c>
      <c r="AL1830" s="45">
        <f t="shared" si="637"/>
        <v>0</v>
      </c>
      <c r="AM1830" s="45">
        <f t="shared" si="638"/>
        <v>0</v>
      </c>
      <c r="AN1830" s="45"/>
      <c r="AO1830" s="45"/>
      <c r="AP1830" s="45"/>
      <c r="AQ1830" s="45"/>
      <c r="AR1830" s="45"/>
      <c r="AS1830" s="45"/>
      <c r="AT1830" s="45"/>
      <c r="AU1830" s="45"/>
      <c r="AV1830" s="45"/>
      <c r="AW1830" s="45"/>
      <c r="AX1830" s="45"/>
      <c r="AY1830" s="45"/>
      <c r="AZ1830" s="45"/>
      <c r="BA1830" s="45"/>
      <c r="BB1830" s="45"/>
      <c r="BC1830" s="45"/>
      <c r="BD1830" s="45"/>
      <c r="BE1830" s="45"/>
      <c r="BF1830" s="45"/>
      <c r="BG1830" s="45"/>
      <c r="BH1830" s="45"/>
      <c r="BI1830" s="45"/>
      <c r="BJ1830" s="45"/>
      <c r="BK1830" s="45"/>
    </row>
    <row r="1831" spans="1:63">
      <c r="A1831" s="43"/>
      <c r="B1831" s="43"/>
      <c r="C1831" s="101"/>
      <c r="D1831" s="101"/>
      <c r="E1831" s="101"/>
      <c r="F1831" s="102"/>
      <c r="G1831" s="103"/>
      <c r="H1831" s="102"/>
      <c r="I1831" s="102"/>
      <c r="J1831" s="102"/>
      <c r="K1831" s="102"/>
      <c r="L1831" s="102" t="e">
        <f>IF(J1831="WAT",IF(I1831="PS","Pumped Storage","Hydro"),VLOOKUP(J1831,Instructions!$E$3:$F$42,2,FALSE))</f>
        <v>#N/A</v>
      </c>
      <c r="M1831" s="104"/>
      <c r="N1831" s="104"/>
      <c r="O1831" s="105"/>
      <c r="P1831" s="45"/>
      <c r="Q1831" s="45"/>
      <c r="R1831" s="45">
        <f t="shared" si="619"/>
        <v>0</v>
      </c>
      <c r="S1831" s="45">
        <f t="shared" si="640"/>
        <v>0</v>
      </c>
      <c r="T1831" s="45">
        <f t="shared" si="640"/>
        <v>0</v>
      </c>
      <c r="U1831" s="45">
        <f t="shared" si="620"/>
        <v>0</v>
      </c>
      <c r="V1831" s="45">
        <f t="shared" si="621"/>
        <v>0</v>
      </c>
      <c r="W1831" s="45">
        <f t="shared" si="622"/>
        <v>0</v>
      </c>
      <c r="X1831" s="45">
        <f t="shared" si="623"/>
        <v>0</v>
      </c>
      <c r="Y1831" s="45">
        <f t="shared" si="624"/>
        <v>0</v>
      </c>
      <c r="Z1831" s="45">
        <f t="shared" si="625"/>
        <v>0</v>
      </c>
      <c r="AA1831" s="45">
        <f t="shared" si="626"/>
        <v>0</v>
      </c>
      <c r="AB1831" s="45">
        <f t="shared" si="627"/>
        <v>0</v>
      </c>
      <c r="AC1831" s="45">
        <f t="shared" si="628"/>
        <v>0</v>
      </c>
      <c r="AD1831" s="45">
        <f t="shared" si="629"/>
        <v>0</v>
      </c>
      <c r="AE1831" s="45">
        <f t="shared" si="630"/>
        <v>0</v>
      </c>
      <c r="AF1831" s="45">
        <f t="shared" si="631"/>
        <v>0</v>
      </c>
      <c r="AG1831" s="45">
        <f t="shared" si="632"/>
        <v>0</v>
      </c>
      <c r="AH1831" s="45">
        <f t="shared" si="633"/>
        <v>0</v>
      </c>
      <c r="AI1831" s="45">
        <f t="shared" si="634"/>
        <v>0</v>
      </c>
      <c r="AJ1831" s="45">
        <f t="shared" si="635"/>
        <v>0</v>
      </c>
      <c r="AK1831" s="45">
        <f t="shared" si="636"/>
        <v>0</v>
      </c>
      <c r="AL1831" s="45">
        <f t="shared" si="637"/>
        <v>0</v>
      </c>
      <c r="AM1831" s="45">
        <f t="shared" si="638"/>
        <v>0</v>
      </c>
      <c r="AN1831" s="45"/>
      <c r="AO1831" s="45"/>
      <c r="AP1831" s="45"/>
      <c r="AQ1831" s="45"/>
      <c r="AR1831" s="45"/>
      <c r="AS1831" s="45"/>
      <c r="AT1831" s="45"/>
      <c r="AU1831" s="45"/>
      <c r="AV1831" s="45"/>
      <c r="AW1831" s="45"/>
      <c r="AX1831" s="45"/>
      <c r="AY1831" s="45"/>
      <c r="AZ1831" s="45"/>
      <c r="BA1831" s="45"/>
      <c r="BB1831" s="45"/>
      <c r="BC1831" s="45"/>
      <c r="BD1831" s="45"/>
      <c r="BE1831" s="45"/>
      <c r="BF1831" s="45"/>
      <c r="BG1831" s="45"/>
      <c r="BH1831" s="45"/>
      <c r="BI1831" s="45"/>
      <c r="BJ1831" s="45"/>
      <c r="BK1831" s="45"/>
    </row>
    <row r="1832" spans="1:63">
      <c r="A1832" s="43"/>
      <c r="B1832" s="43"/>
      <c r="C1832" s="101"/>
      <c r="D1832" s="101"/>
      <c r="E1832" s="101"/>
      <c r="F1832" s="102"/>
      <c r="G1832" s="103"/>
      <c r="H1832" s="102"/>
      <c r="I1832" s="102"/>
      <c r="J1832" s="102"/>
      <c r="K1832" s="102"/>
      <c r="L1832" s="102" t="e">
        <f>IF(J1832="WAT",IF(I1832="PS","Pumped Storage","Hydro"),VLOOKUP(J1832,Instructions!$E$3:$F$42,2,FALSE))</f>
        <v>#N/A</v>
      </c>
      <c r="M1832" s="104"/>
      <c r="N1832" s="104"/>
      <c r="O1832" s="105"/>
      <c r="P1832" s="45"/>
      <c r="Q1832" s="45"/>
      <c r="R1832" s="45">
        <f t="shared" si="619"/>
        <v>0</v>
      </c>
      <c r="S1832" s="45">
        <f t="shared" si="640"/>
        <v>0</v>
      </c>
      <c r="T1832" s="45">
        <f t="shared" si="640"/>
        <v>0</v>
      </c>
      <c r="U1832" s="45">
        <f t="shared" si="620"/>
        <v>0</v>
      </c>
      <c r="V1832" s="45">
        <f t="shared" si="621"/>
        <v>0</v>
      </c>
      <c r="W1832" s="45">
        <f t="shared" si="622"/>
        <v>0</v>
      </c>
      <c r="X1832" s="45">
        <f t="shared" si="623"/>
        <v>0</v>
      </c>
      <c r="Y1832" s="45">
        <f t="shared" si="624"/>
        <v>0</v>
      </c>
      <c r="Z1832" s="45">
        <f t="shared" si="625"/>
        <v>0</v>
      </c>
      <c r="AA1832" s="45">
        <f t="shared" si="626"/>
        <v>0</v>
      </c>
      <c r="AB1832" s="45">
        <f t="shared" si="627"/>
        <v>0</v>
      </c>
      <c r="AC1832" s="45">
        <f t="shared" si="628"/>
        <v>0</v>
      </c>
      <c r="AD1832" s="45">
        <f t="shared" si="629"/>
        <v>0</v>
      </c>
      <c r="AE1832" s="45">
        <f t="shared" si="630"/>
        <v>0</v>
      </c>
      <c r="AF1832" s="45">
        <f t="shared" si="631"/>
        <v>0</v>
      </c>
      <c r="AG1832" s="45">
        <f t="shared" si="632"/>
        <v>0</v>
      </c>
      <c r="AH1832" s="45">
        <f t="shared" si="633"/>
        <v>0</v>
      </c>
      <c r="AI1832" s="45">
        <f t="shared" si="634"/>
        <v>0</v>
      </c>
      <c r="AJ1832" s="45">
        <f t="shared" si="635"/>
        <v>0</v>
      </c>
      <c r="AK1832" s="45">
        <f t="shared" si="636"/>
        <v>0</v>
      </c>
      <c r="AL1832" s="45">
        <f t="shared" si="637"/>
        <v>0</v>
      </c>
      <c r="AM1832" s="45">
        <f t="shared" si="638"/>
        <v>0</v>
      </c>
      <c r="AN1832" s="45"/>
      <c r="AO1832" s="45"/>
      <c r="AP1832" s="45"/>
      <c r="AQ1832" s="45"/>
      <c r="AR1832" s="45"/>
      <c r="AS1832" s="45"/>
      <c r="AT1832" s="45"/>
      <c r="AU1832" s="45"/>
      <c r="AV1832" s="45"/>
      <c r="AW1832" s="45"/>
      <c r="AX1832" s="45"/>
      <c r="AY1832" s="45"/>
      <c r="AZ1832" s="45"/>
      <c r="BA1832" s="45"/>
      <c r="BB1832" s="45"/>
      <c r="BC1832" s="45"/>
      <c r="BD1832" s="45"/>
      <c r="BE1832" s="45"/>
      <c r="BF1832" s="45"/>
      <c r="BG1832" s="45"/>
      <c r="BH1832" s="45"/>
      <c r="BI1832" s="45"/>
      <c r="BJ1832" s="45"/>
      <c r="BK1832" s="45"/>
    </row>
    <row r="1833" spans="1:63">
      <c r="A1833" s="43"/>
      <c r="B1833" s="43"/>
      <c r="C1833" s="101"/>
      <c r="D1833" s="101"/>
      <c r="E1833" s="101"/>
      <c r="F1833" s="102"/>
      <c r="G1833" s="103"/>
      <c r="H1833" s="102"/>
      <c r="I1833" s="102"/>
      <c r="J1833" s="102"/>
      <c r="K1833" s="102"/>
      <c r="L1833" s="102" t="e">
        <f>IF(J1833="WAT",IF(I1833="PS","Pumped Storage","Hydro"),VLOOKUP(J1833,Instructions!$E$3:$F$42,2,FALSE))</f>
        <v>#N/A</v>
      </c>
      <c r="M1833" s="104"/>
      <c r="N1833" s="104"/>
      <c r="O1833" s="105"/>
      <c r="P1833" s="45"/>
      <c r="Q1833" s="45"/>
      <c r="R1833" s="45">
        <f t="shared" si="619"/>
        <v>0</v>
      </c>
      <c r="S1833" s="45">
        <f t="shared" si="640"/>
        <v>0</v>
      </c>
      <c r="T1833" s="45">
        <f t="shared" si="640"/>
        <v>0</v>
      </c>
      <c r="U1833" s="45">
        <f t="shared" si="620"/>
        <v>0</v>
      </c>
      <c r="V1833" s="45">
        <f t="shared" si="621"/>
        <v>0</v>
      </c>
      <c r="W1833" s="45">
        <f t="shared" si="622"/>
        <v>0</v>
      </c>
      <c r="X1833" s="45">
        <f t="shared" si="623"/>
        <v>0</v>
      </c>
      <c r="Y1833" s="45">
        <f t="shared" si="624"/>
        <v>0</v>
      </c>
      <c r="Z1833" s="45">
        <f t="shared" si="625"/>
        <v>0</v>
      </c>
      <c r="AA1833" s="45">
        <f t="shared" si="626"/>
        <v>0</v>
      </c>
      <c r="AB1833" s="45">
        <f t="shared" si="627"/>
        <v>0</v>
      </c>
      <c r="AC1833" s="45">
        <f t="shared" si="628"/>
        <v>0</v>
      </c>
      <c r="AD1833" s="45">
        <f t="shared" si="629"/>
        <v>0</v>
      </c>
      <c r="AE1833" s="45">
        <f t="shared" si="630"/>
        <v>0</v>
      </c>
      <c r="AF1833" s="45">
        <f t="shared" si="631"/>
        <v>0</v>
      </c>
      <c r="AG1833" s="45">
        <f t="shared" si="632"/>
        <v>0</v>
      </c>
      <c r="AH1833" s="45">
        <f t="shared" si="633"/>
        <v>0</v>
      </c>
      <c r="AI1833" s="45">
        <f t="shared" si="634"/>
        <v>0</v>
      </c>
      <c r="AJ1833" s="45">
        <f t="shared" si="635"/>
        <v>0</v>
      </c>
      <c r="AK1833" s="45">
        <f t="shared" si="636"/>
        <v>0</v>
      </c>
      <c r="AL1833" s="45">
        <f t="shared" si="637"/>
        <v>0</v>
      </c>
      <c r="AM1833" s="45">
        <f t="shared" si="638"/>
        <v>0</v>
      </c>
      <c r="AN1833" s="45"/>
      <c r="AO1833" s="45"/>
      <c r="AP1833" s="45"/>
      <c r="AQ1833" s="45"/>
      <c r="AR1833" s="45"/>
      <c r="AS1833" s="45"/>
      <c r="AT1833" s="45"/>
      <c r="AU1833" s="45"/>
      <c r="AV1833" s="45"/>
      <c r="AW1833" s="45"/>
      <c r="AX1833" s="45"/>
      <c r="AY1833" s="45"/>
      <c r="AZ1833" s="45"/>
      <c r="BA1833" s="45"/>
      <c r="BB1833" s="45"/>
      <c r="BC1833" s="45"/>
      <c r="BD1833" s="45"/>
      <c r="BE1833" s="45"/>
      <c r="BF1833" s="45"/>
      <c r="BG1833" s="45"/>
      <c r="BH1833" s="45"/>
      <c r="BI1833" s="45"/>
      <c r="BJ1833" s="45"/>
      <c r="BK1833" s="45"/>
    </row>
    <row r="1834" spans="1:63">
      <c r="A1834" s="43"/>
      <c r="B1834" s="43"/>
      <c r="C1834" s="101"/>
      <c r="D1834" s="101"/>
      <c r="E1834" s="101"/>
      <c r="F1834" s="102"/>
      <c r="G1834" s="103"/>
      <c r="H1834" s="102"/>
      <c r="I1834" s="102"/>
      <c r="J1834" s="102"/>
      <c r="K1834" s="102"/>
      <c r="L1834" s="102" t="e">
        <f>IF(J1834="WAT",IF(I1834="PS","Pumped Storage","Hydro"),VLOOKUP(J1834,Instructions!$E$3:$F$42,2,FALSE))</f>
        <v>#N/A</v>
      </c>
      <c r="M1834" s="104"/>
      <c r="N1834" s="104"/>
      <c r="O1834" s="105"/>
      <c r="P1834" s="45"/>
      <c r="Q1834" s="45"/>
      <c r="R1834" s="45">
        <f t="shared" si="619"/>
        <v>0</v>
      </c>
      <c r="S1834" s="45">
        <f t="shared" si="640"/>
        <v>0</v>
      </c>
      <c r="T1834" s="45">
        <f t="shared" si="640"/>
        <v>0</v>
      </c>
      <c r="U1834" s="45">
        <f t="shared" si="620"/>
        <v>0</v>
      </c>
      <c r="V1834" s="45">
        <f t="shared" si="621"/>
        <v>0</v>
      </c>
      <c r="W1834" s="45">
        <f t="shared" si="622"/>
        <v>0</v>
      </c>
      <c r="X1834" s="45">
        <f t="shared" si="623"/>
        <v>0</v>
      </c>
      <c r="Y1834" s="45">
        <f t="shared" si="624"/>
        <v>0</v>
      </c>
      <c r="Z1834" s="45">
        <f t="shared" si="625"/>
        <v>0</v>
      </c>
      <c r="AA1834" s="45">
        <f t="shared" si="626"/>
        <v>0</v>
      </c>
      <c r="AB1834" s="45">
        <f t="shared" si="627"/>
        <v>0</v>
      </c>
      <c r="AC1834" s="45">
        <f t="shared" si="628"/>
        <v>0</v>
      </c>
      <c r="AD1834" s="45">
        <f t="shared" si="629"/>
        <v>0</v>
      </c>
      <c r="AE1834" s="45">
        <f t="shared" si="630"/>
        <v>0</v>
      </c>
      <c r="AF1834" s="45">
        <f t="shared" si="631"/>
        <v>0</v>
      </c>
      <c r="AG1834" s="45">
        <f t="shared" si="632"/>
        <v>0</v>
      </c>
      <c r="AH1834" s="45">
        <f t="shared" si="633"/>
        <v>0</v>
      </c>
      <c r="AI1834" s="45">
        <f t="shared" si="634"/>
        <v>0</v>
      </c>
      <c r="AJ1834" s="45">
        <f t="shared" si="635"/>
        <v>0</v>
      </c>
      <c r="AK1834" s="45">
        <f t="shared" si="636"/>
        <v>0</v>
      </c>
      <c r="AL1834" s="45">
        <f t="shared" si="637"/>
        <v>0</v>
      </c>
      <c r="AM1834" s="45">
        <f t="shared" si="638"/>
        <v>0</v>
      </c>
      <c r="AN1834" s="45"/>
      <c r="AO1834" s="45"/>
      <c r="AP1834" s="45"/>
      <c r="AQ1834" s="45"/>
      <c r="AR1834" s="45"/>
      <c r="AS1834" s="45"/>
      <c r="AT1834" s="45"/>
      <c r="AU1834" s="45"/>
      <c r="AV1834" s="45"/>
      <c r="AW1834" s="45"/>
      <c r="AX1834" s="45"/>
      <c r="AY1834" s="45"/>
      <c r="AZ1834" s="45"/>
      <c r="BA1834" s="45"/>
      <c r="BB1834" s="45"/>
      <c r="BC1834" s="45"/>
      <c r="BD1834" s="45"/>
      <c r="BE1834" s="45"/>
      <c r="BF1834" s="45"/>
      <c r="BG1834" s="45"/>
      <c r="BH1834" s="45"/>
      <c r="BI1834" s="45"/>
      <c r="BJ1834" s="45"/>
      <c r="BK1834" s="45"/>
    </row>
    <row r="1835" spans="1:63">
      <c r="A1835" s="43"/>
      <c r="B1835" s="43"/>
      <c r="C1835" s="101"/>
      <c r="D1835" s="101"/>
      <c r="E1835" s="101"/>
      <c r="F1835" s="102"/>
      <c r="G1835" s="103"/>
      <c r="H1835" s="102"/>
      <c r="I1835" s="102"/>
      <c r="J1835" s="102"/>
      <c r="K1835" s="102"/>
      <c r="L1835" s="102" t="e">
        <f>IF(J1835="WAT",IF(I1835="PS","Pumped Storage","Hydro"),VLOOKUP(J1835,Instructions!$E$3:$F$42,2,FALSE))</f>
        <v>#N/A</v>
      </c>
      <c r="M1835" s="104"/>
      <c r="N1835" s="104"/>
      <c r="O1835" s="105"/>
      <c r="P1835" s="45"/>
      <c r="Q1835" s="45"/>
      <c r="R1835" s="45">
        <f t="shared" si="619"/>
        <v>0</v>
      </c>
      <c r="S1835" s="45">
        <f t="shared" si="640"/>
        <v>0</v>
      </c>
      <c r="T1835" s="45">
        <f t="shared" si="640"/>
        <v>0</v>
      </c>
      <c r="U1835" s="45">
        <f t="shared" si="620"/>
        <v>0</v>
      </c>
      <c r="V1835" s="45">
        <f t="shared" si="621"/>
        <v>0</v>
      </c>
      <c r="W1835" s="45">
        <f t="shared" si="622"/>
        <v>0</v>
      </c>
      <c r="X1835" s="45">
        <f t="shared" si="623"/>
        <v>0</v>
      </c>
      <c r="Y1835" s="45">
        <f t="shared" si="624"/>
        <v>0</v>
      </c>
      <c r="Z1835" s="45">
        <f t="shared" si="625"/>
        <v>0</v>
      </c>
      <c r="AA1835" s="45">
        <f t="shared" si="626"/>
        <v>0</v>
      </c>
      <c r="AB1835" s="45">
        <f t="shared" si="627"/>
        <v>0</v>
      </c>
      <c r="AC1835" s="45">
        <f t="shared" si="628"/>
        <v>0</v>
      </c>
      <c r="AD1835" s="45">
        <f t="shared" si="629"/>
        <v>0</v>
      </c>
      <c r="AE1835" s="45">
        <f t="shared" si="630"/>
        <v>0</v>
      </c>
      <c r="AF1835" s="45">
        <f t="shared" si="631"/>
        <v>0</v>
      </c>
      <c r="AG1835" s="45">
        <f t="shared" si="632"/>
        <v>0</v>
      </c>
      <c r="AH1835" s="45">
        <f t="shared" si="633"/>
        <v>0</v>
      </c>
      <c r="AI1835" s="45">
        <f t="shared" si="634"/>
        <v>0</v>
      </c>
      <c r="AJ1835" s="45">
        <f t="shared" si="635"/>
        <v>0</v>
      </c>
      <c r="AK1835" s="45">
        <f t="shared" si="636"/>
        <v>0</v>
      </c>
      <c r="AL1835" s="45">
        <f t="shared" si="637"/>
        <v>0</v>
      </c>
      <c r="AM1835" s="45">
        <f t="shared" si="638"/>
        <v>0</v>
      </c>
      <c r="AN1835" s="45"/>
      <c r="AO1835" s="45"/>
      <c r="AP1835" s="45"/>
      <c r="AQ1835" s="45"/>
      <c r="AR1835" s="45"/>
      <c r="AS1835" s="45"/>
      <c r="AT1835" s="45"/>
      <c r="AU1835" s="45"/>
      <c r="AV1835" s="45"/>
      <c r="AW1835" s="45"/>
      <c r="AX1835" s="45"/>
      <c r="AY1835" s="45"/>
      <c r="AZ1835" s="45"/>
      <c r="BA1835" s="45"/>
      <c r="BB1835" s="45"/>
      <c r="BC1835" s="45"/>
      <c r="BD1835" s="45"/>
      <c r="BE1835" s="45"/>
      <c r="BF1835" s="45"/>
      <c r="BG1835" s="45"/>
      <c r="BH1835" s="45"/>
      <c r="BI1835" s="45"/>
      <c r="BJ1835" s="45"/>
      <c r="BK1835" s="45"/>
    </row>
    <row r="1836" spans="1:63">
      <c r="A1836" s="43"/>
      <c r="B1836" s="43"/>
      <c r="C1836" s="101"/>
      <c r="D1836" s="101"/>
      <c r="E1836" s="101"/>
      <c r="F1836" s="102"/>
      <c r="G1836" s="103"/>
      <c r="H1836" s="102"/>
      <c r="I1836" s="102"/>
      <c r="J1836" s="102"/>
      <c r="K1836" s="102"/>
      <c r="L1836" s="102" t="e">
        <f>IF(J1836="WAT",IF(I1836="PS","Pumped Storage","Hydro"),VLOOKUP(J1836,Instructions!$E$3:$F$42,2,FALSE))</f>
        <v>#N/A</v>
      </c>
      <c r="M1836" s="104"/>
      <c r="N1836" s="104"/>
      <c r="O1836" s="105"/>
      <c r="P1836" s="45"/>
      <c r="Q1836" s="45"/>
      <c r="R1836" s="45">
        <f t="shared" si="619"/>
        <v>0</v>
      </c>
      <c r="S1836" s="45">
        <f t="shared" si="640"/>
        <v>0</v>
      </c>
      <c r="T1836" s="45">
        <f t="shared" si="640"/>
        <v>0</v>
      </c>
      <c r="U1836" s="45">
        <f t="shared" si="620"/>
        <v>0</v>
      </c>
      <c r="V1836" s="45">
        <f t="shared" si="621"/>
        <v>0</v>
      </c>
      <c r="W1836" s="45">
        <f t="shared" si="622"/>
        <v>0</v>
      </c>
      <c r="X1836" s="45">
        <f t="shared" si="623"/>
        <v>0</v>
      </c>
      <c r="Y1836" s="45">
        <f t="shared" si="624"/>
        <v>0</v>
      </c>
      <c r="Z1836" s="45">
        <f t="shared" si="625"/>
        <v>0</v>
      </c>
      <c r="AA1836" s="45">
        <f t="shared" si="626"/>
        <v>0</v>
      </c>
      <c r="AB1836" s="45">
        <f t="shared" si="627"/>
        <v>0</v>
      </c>
      <c r="AC1836" s="45">
        <f t="shared" si="628"/>
        <v>0</v>
      </c>
      <c r="AD1836" s="45">
        <f t="shared" si="629"/>
        <v>0</v>
      </c>
      <c r="AE1836" s="45">
        <f t="shared" si="630"/>
        <v>0</v>
      </c>
      <c r="AF1836" s="45">
        <f t="shared" si="631"/>
        <v>0</v>
      </c>
      <c r="AG1836" s="45">
        <f t="shared" si="632"/>
        <v>0</v>
      </c>
      <c r="AH1836" s="45">
        <f t="shared" si="633"/>
        <v>0</v>
      </c>
      <c r="AI1836" s="45">
        <f t="shared" si="634"/>
        <v>0</v>
      </c>
      <c r="AJ1836" s="45">
        <f t="shared" si="635"/>
        <v>0</v>
      </c>
      <c r="AK1836" s="45">
        <f t="shared" si="636"/>
        <v>0</v>
      </c>
      <c r="AL1836" s="45">
        <f t="shared" si="637"/>
        <v>0</v>
      </c>
      <c r="AM1836" s="45">
        <f t="shared" si="638"/>
        <v>0</v>
      </c>
      <c r="AN1836" s="45"/>
      <c r="AO1836" s="45"/>
      <c r="AP1836" s="45"/>
      <c r="AQ1836" s="45"/>
      <c r="AR1836" s="45"/>
      <c r="AS1836" s="45"/>
      <c r="AT1836" s="45"/>
      <c r="AU1836" s="45"/>
      <c r="AV1836" s="45"/>
      <c r="AW1836" s="45"/>
      <c r="AX1836" s="45"/>
      <c r="AY1836" s="45"/>
      <c r="AZ1836" s="45"/>
      <c r="BA1836" s="45"/>
      <c r="BB1836" s="45"/>
      <c r="BC1836" s="45"/>
      <c r="BD1836" s="45"/>
      <c r="BE1836" s="45"/>
      <c r="BF1836" s="45"/>
      <c r="BG1836" s="45"/>
      <c r="BH1836" s="45"/>
      <c r="BI1836" s="45"/>
      <c r="BJ1836" s="45"/>
      <c r="BK1836" s="45"/>
    </row>
    <row r="1837" spans="1:63">
      <c r="A1837" s="43"/>
      <c r="B1837" s="43"/>
      <c r="C1837" s="101"/>
      <c r="D1837" s="101"/>
      <c r="E1837" s="101"/>
      <c r="F1837" s="102"/>
      <c r="G1837" s="103"/>
      <c r="H1837" s="102"/>
      <c r="I1837" s="102"/>
      <c r="J1837" s="102"/>
      <c r="K1837" s="102"/>
      <c r="L1837" s="102" t="e">
        <f>IF(J1837="WAT",IF(I1837="PS","Pumped Storage","Hydro"),VLOOKUP(J1837,Instructions!$E$3:$F$42,2,FALSE))</f>
        <v>#N/A</v>
      </c>
      <c r="M1837" s="104"/>
      <c r="N1837" s="104"/>
      <c r="O1837" s="105"/>
      <c r="P1837" s="45"/>
      <c r="Q1837" s="45"/>
      <c r="R1837" s="45">
        <f t="shared" si="619"/>
        <v>0</v>
      </c>
      <c r="S1837" s="45">
        <f t="shared" si="640"/>
        <v>0</v>
      </c>
      <c r="T1837" s="45">
        <f t="shared" si="640"/>
        <v>0</v>
      </c>
      <c r="U1837" s="45">
        <f t="shared" si="620"/>
        <v>0</v>
      </c>
      <c r="V1837" s="45">
        <f t="shared" si="621"/>
        <v>0</v>
      </c>
      <c r="W1837" s="45">
        <f t="shared" si="622"/>
        <v>0</v>
      </c>
      <c r="X1837" s="45">
        <f t="shared" si="623"/>
        <v>0</v>
      </c>
      <c r="Y1837" s="45">
        <f t="shared" si="624"/>
        <v>0</v>
      </c>
      <c r="Z1837" s="45">
        <f t="shared" si="625"/>
        <v>0</v>
      </c>
      <c r="AA1837" s="45">
        <f t="shared" si="626"/>
        <v>0</v>
      </c>
      <c r="AB1837" s="45">
        <f t="shared" si="627"/>
        <v>0</v>
      </c>
      <c r="AC1837" s="45">
        <f t="shared" si="628"/>
        <v>0</v>
      </c>
      <c r="AD1837" s="45">
        <f t="shared" si="629"/>
        <v>0</v>
      </c>
      <c r="AE1837" s="45">
        <f t="shared" si="630"/>
        <v>0</v>
      </c>
      <c r="AF1837" s="45">
        <f t="shared" si="631"/>
        <v>0</v>
      </c>
      <c r="AG1837" s="45">
        <f t="shared" si="632"/>
        <v>0</v>
      </c>
      <c r="AH1837" s="45">
        <f t="shared" si="633"/>
        <v>0</v>
      </c>
      <c r="AI1837" s="45">
        <f t="shared" si="634"/>
        <v>0</v>
      </c>
      <c r="AJ1837" s="45">
        <f t="shared" si="635"/>
        <v>0</v>
      </c>
      <c r="AK1837" s="45">
        <f t="shared" si="636"/>
        <v>0</v>
      </c>
      <c r="AL1837" s="45">
        <f t="shared" si="637"/>
        <v>0</v>
      </c>
      <c r="AM1837" s="45">
        <f t="shared" si="638"/>
        <v>0</v>
      </c>
      <c r="AN1837" s="45"/>
      <c r="AO1837" s="45"/>
      <c r="AP1837" s="45"/>
      <c r="AQ1837" s="45"/>
      <c r="AR1837" s="45"/>
      <c r="AS1837" s="45"/>
      <c r="AT1837" s="45"/>
      <c r="AU1837" s="45"/>
      <c r="AV1837" s="45"/>
      <c r="AW1837" s="45"/>
      <c r="AX1837" s="45"/>
      <c r="AY1837" s="45"/>
      <c r="AZ1837" s="45"/>
      <c r="BA1837" s="45"/>
      <c r="BB1837" s="45"/>
      <c r="BC1837" s="45"/>
      <c r="BD1837" s="45"/>
      <c r="BE1837" s="45"/>
      <c r="BF1837" s="45"/>
      <c r="BG1837" s="45"/>
      <c r="BH1837" s="45"/>
      <c r="BI1837" s="45"/>
      <c r="BJ1837" s="45"/>
      <c r="BK1837" s="45"/>
    </row>
    <row r="1838" spans="1:63">
      <c r="A1838" s="43"/>
      <c r="B1838" s="43"/>
      <c r="C1838" s="101"/>
      <c r="D1838" s="101"/>
      <c r="E1838" s="101"/>
      <c r="F1838" s="102"/>
      <c r="G1838" s="103"/>
      <c r="H1838" s="102"/>
      <c r="I1838" s="102"/>
      <c r="J1838" s="102"/>
      <c r="K1838" s="102"/>
      <c r="L1838" s="102" t="e">
        <f>IF(J1838="WAT",IF(I1838="PS","Pumped Storage","Hydro"),VLOOKUP(J1838,Instructions!$E$3:$F$42,2,FALSE))</f>
        <v>#N/A</v>
      </c>
      <c r="M1838" s="104"/>
      <c r="N1838" s="104"/>
      <c r="O1838" s="105"/>
      <c r="P1838" s="45"/>
      <c r="Q1838" s="45"/>
      <c r="R1838" s="45">
        <f t="shared" si="619"/>
        <v>0</v>
      </c>
      <c r="S1838" s="45">
        <f t="shared" si="640"/>
        <v>0</v>
      </c>
      <c r="T1838" s="45">
        <f t="shared" si="640"/>
        <v>0</v>
      </c>
      <c r="U1838" s="45">
        <f t="shared" si="620"/>
        <v>0</v>
      </c>
      <c r="V1838" s="45">
        <f t="shared" si="621"/>
        <v>0</v>
      </c>
      <c r="W1838" s="45">
        <f t="shared" si="622"/>
        <v>0</v>
      </c>
      <c r="X1838" s="45">
        <f t="shared" si="623"/>
        <v>0</v>
      </c>
      <c r="Y1838" s="45">
        <f t="shared" si="624"/>
        <v>0</v>
      </c>
      <c r="Z1838" s="45">
        <f t="shared" si="625"/>
        <v>0</v>
      </c>
      <c r="AA1838" s="45">
        <f t="shared" si="626"/>
        <v>0</v>
      </c>
      <c r="AB1838" s="45">
        <f t="shared" si="627"/>
        <v>0</v>
      </c>
      <c r="AC1838" s="45">
        <f t="shared" si="628"/>
        <v>0</v>
      </c>
      <c r="AD1838" s="45">
        <f t="shared" si="629"/>
        <v>0</v>
      </c>
      <c r="AE1838" s="45">
        <f t="shared" si="630"/>
        <v>0</v>
      </c>
      <c r="AF1838" s="45">
        <f t="shared" si="631"/>
        <v>0</v>
      </c>
      <c r="AG1838" s="45">
        <f t="shared" si="632"/>
        <v>0</v>
      </c>
      <c r="AH1838" s="45">
        <f t="shared" si="633"/>
        <v>0</v>
      </c>
      <c r="AI1838" s="45">
        <f t="shared" si="634"/>
        <v>0</v>
      </c>
      <c r="AJ1838" s="45">
        <f t="shared" si="635"/>
        <v>0</v>
      </c>
      <c r="AK1838" s="45">
        <f t="shared" si="636"/>
        <v>0</v>
      </c>
      <c r="AL1838" s="45">
        <f t="shared" si="637"/>
        <v>0</v>
      </c>
      <c r="AM1838" s="45">
        <f t="shared" si="638"/>
        <v>0</v>
      </c>
      <c r="AN1838" s="45"/>
      <c r="AO1838" s="45"/>
      <c r="AP1838" s="45"/>
      <c r="AQ1838" s="45"/>
      <c r="AR1838" s="45"/>
      <c r="AS1838" s="45"/>
      <c r="AT1838" s="45"/>
      <c r="AU1838" s="45"/>
      <c r="AV1838" s="45"/>
      <c r="AW1838" s="45"/>
      <c r="AX1838" s="45"/>
      <c r="AY1838" s="45"/>
      <c r="AZ1838" s="45"/>
      <c r="BA1838" s="45"/>
      <c r="BB1838" s="45"/>
      <c r="BC1838" s="45"/>
      <c r="BD1838" s="45"/>
      <c r="BE1838" s="45"/>
      <c r="BF1838" s="45"/>
      <c r="BG1838" s="45"/>
      <c r="BH1838" s="45"/>
      <c r="BI1838" s="45"/>
      <c r="BJ1838" s="45"/>
      <c r="BK1838" s="45"/>
    </row>
    <row r="1839" spans="1:63">
      <c r="A1839" s="43"/>
      <c r="B1839" s="43"/>
      <c r="C1839" s="101"/>
      <c r="D1839" s="101"/>
      <c r="E1839" s="101"/>
      <c r="F1839" s="102"/>
      <c r="G1839" s="103"/>
      <c r="H1839" s="102"/>
      <c r="I1839" s="102"/>
      <c r="J1839" s="102"/>
      <c r="K1839" s="102"/>
      <c r="L1839" s="102" t="e">
        <f>IF(J1839="WAT",IF(I1839="PS","Pumped Storage","Hydro"),VLOOKUP(J1839,Instructions!$E$3:$F$42,2,FALSE))</f>
        <v>#N/A</v>
      </c>
      <c r="M1839" s="104"/>
      <c r="N1839" s="104"/>
      <c r="O1839" s="105"/>
      <c r="P1839" s="45"/>
      <c r="Q1839" s="45"/>
      <c r="R1839" s="45">
        <f t="shared" si="619"/>
        <v>0</v>
      </c>
      <c r="S1839" s="45">
        <f t="shared" si="640"/>
        <v>0</v>
      </c>
      <c r="T1839" s="45">
        <f t="shared" si="640"/>
        <v>0</v>
      </c>
      <c r="U1839" s="45">
        <f t="shared" si="620"/>
        <v>0</v>
      </c>
      <c r="V1839" s="45">
        <f t="shared" si="621"/>
        <v>0</v>
      </c>
      <c r="W1839" s="45">
        <f t="shared" si="622"/>
        <v>0</v>
      </c>
      <c r="X1839" s="45">
        <f t="shared" si="623"/>
        <v>0</v>
      </c>
      <c r="Y1839" s="45">
        <f t="shared" si="624"/>
        <v>0</v>
      </c>
      <c r="Z1839" s="45">
        <f t="shared" si="625"/>
        <v>0</v>
      </c>
      <c r="AA1839" s="45">
        <f t="shared" si="626"/>
        <v>0</v>
      </c>
      <c r="AB1839" s="45">
        <f t="shared" si="627"/>
        <v>0</v>
      </c>
      <c r="AC1839" s="45">
        <f t="shared" si="628"/>
        <v>0</v>
      </c>
      <c r="AD1839" s="45">
        <f t="shared" si="629"/>
        <v>0</v>
      </c>
      <c r="AE1839" s="45">
        <f t="shared" si="630"/>
        <v>0</v>
      </c>
      <c r="AF1839" s="45">
        <f t="shared" si="631"/>
        <v>0</v>
      </c>
      <c r="AG1839" s="45">
        <f t="shared" si="632"/>
        <v>0</v>
      </c>
      <c r="AH1839" s="45">
        <f t="shared" si="633"/>
        <v>0</v>
      </c>
      <c r="AI1839" s="45">
        <f t="shared" si="634"/>
        <v>0</v>
      </c>
      <c r="AJ1839" s="45">
        <f t="shared" si="635"/>
        <v>0</v>
      </c>
      <c r="AK1839" s="45">
        <f t="shared" si="636"/>
        <v>0</v>
      </c>
      <c r="AL1839" s="45">
        <f t="shared" si="637"/>
        <v>0</v>
      </c>
      <c r="AM1839" s="45">
        <f t="shared" si="638"/>
        <v>0</v>
      </c>
      <c r="AN1839" s="45"/>
      <c r="AO1839" s="45"/>
      <c r="AP1839" s="45"/>
      <c r="AQ1839" s="45"/>
      <c r="AR1839" s="45"/>
      <c r="AS1839" s="45"/>
      <c r="AT1839" s="45"/>
      <c r="AU1839" s="45"/>
      <c r="AV1839" s="45"/>
      <c r="AW1839" s="45"/>
      <c r="AX1839" s="45"/>
      <c r="AY1839" s="45"/>
      <c r="AZ1839" s="45"/>
      <c r="BA1839" s="45"/>
      <c r="BB1839" s="45"/>
      <c r="BC1839" s="45"/>
      <c r="BD1839" s="45"/>
      <c r="BE1839" s="45"/>
      <c r="BF1839" s="45"/>
      <c r="BG1839" s="45"/>
      <c r="BH1839" s="45"/>
      <c r="BI1839" s="45"/>
      <c r="BJ1839" s="45"/>
      <c r="BK1839" s="45"/>
    </row>
    <row r="1840" spans="1:63">
      <c r="A1840" s="43"/>
      <c r="B1840" s="43"/>
      <c r="C1840" s="101"/>
      <c r="D1840" s="101"/>
      <c r="E1840" s="101"/>
      <c r="F1840" s="102"/>
      <c r="G1840" s="103"/>
      <c r="H1840" s="102"/>
      <c r="I1840" s="102"/>
      <c r="J1840" s="102"/>
      <c r="K1840" s="102"/>
      <c r="L1840" s="102" t="e">
        <f>IF(J1840="WAT",IF(I1840="PS","Pumped Storage","Hydro"),VLOOKUP(J1840,Instructions!$E$3:$F$42,2,FALSE))</f>
        <v>#N/A</v>
      </c>
      <c r="M1840" s="104"/>
      <c r="N1840" s="104"/>
      <c r="O1840" s="105"/>
      <c r="P1840" s="45"/>
      <c r="Q1840" s="45"/>
      <c r="R1840" s="45">
        <f t="shared" si="619"/>
        <v>0</v>
      </c>
      <c r="S1840" s="45">
        <f t="shared" si="640"/>
        <v>0</v>
      </c>
      <c r="T1840" s="45">
        <f t="shared" si="640"/>
        <v>0</v>
      </c>
      <c r="U1840" s="45">
        <f t="shared" si="620"/>
        <v>0</v>
      </c>
      <c r="V1840" s="45">
        <f t="shared" si="621"/>
        <v>0</v>
      </c>
      <c r="W1840" s="45">
        <f t="shared" si="622"/>
        <v>0</v>
      </c>
      <c r="X1840" s="45">
        <f t="shared" si="623"/>
        <v>0</v>
      </c>
      <c r="Y1840" s="45">
        <f t="shared" si="624"/>
        <v>0</v>
      </c>
      <c r="Z1840" s="45">
        <f t="shared" si="625"/>
        <v>0</v>
      </c>
      <c r="AA1840" s="45">
        <f t="shared" si="626"/>
        <v>0</v>
      </c>
      <c r="AB1840" s="45">
        <f t="shared" si="627"/>
        <v>0</v>
      </c>
      <c r="AC1840" s="45">
        <f t="shared" si="628"/>
        <v>0</v>
      </c>
      <c r="AD1840" s="45">
        <f t="shared" si="629"/>
        <v>0</v>
      </c>
      <c r="AE1840" s="45">
        <f t="shared" si="630"/>
        <v>0</v>
      </c>
      <c r="AF1840" s="45">
        <f t="shared" si="631"/>
        <v>0</v>
      </c>
      <c r="AG1840" s="45">
        <f t="shared" si="632"/>
        <v>0</v>
      </c>
      <c r="AH1840" s="45">
        <f t="shared" si="633"/>
        <v>0</v>
      </c>
      <c r="AI1840" s="45">
        <f t="shared" si="634"/>
        <v>0</v>
      </c>
      <c r="AJ1840" s="45">
        <f t="shared" si="635"/>
        <v>0</v>
      </c>
      <c r="AK1840" s="45">
        <f t="shared" si="636"/>
        <v>0</v>
      </c>
      <c r="AL1840" s="45">
        <f t="shared" si="637"/>
        <v>0</v>
      </c>
      <c r="AM1840" s="45">
        <f t="shared" si="638"/>
        <v>0</v>
      </c>
      <c r="AN1840" s="45"/>
      <c r="AO1840" s="45"/>
      <c r="AP1840" s="45"/>
      <c r="AQ1840" s="45"/>
      <c r="AR1840" s="45"/>
      <c r="AS1840" s="45"/>
      <c r="AT1840" s="45"/>
      <c r="AU1840" s="45"/>
      <c r="AV1840" s="45"/>
      <c r="AW1840" s="45"/>
      <c r="AX1840" s="45"/>
      <c r="AY1840" s="45"/>
      <c r="AZ1840" s="45"/>
      <c r="BA1840" s="45"/>
      <c r="BB1840" s="45"/>
      <c r="BC1840" s="45"/>
      <c r="BD1840" s="45"/>
      <c r="BE1840" s="45"/>
      <c r="BF1840" s="45"/>
      <c r="BG1840" s="45"/>
      <c r="BH1840" s="45"/>
      <c r="BI1840" s="45"/>
      <c r="BJ1840" s="45"/>
      <c r="BK1840" s="45"/>
    </row>
    <row r="1841" spans="1:63">
      <c r="A1841" s="43"/>
      <c r="B1841" s="43"/>
      <c r="C1841" s="101"/>
      <c r="D1841" s="101"/>
      <c r="E1841" s="101"/>
      <c r="F1841" s="102"/>
      <c r="G1841" s="103"/>
      <c r="H1841" s="102"/>
      <c r="I1841" s="102"/>
      <c r="J1841" s="102"/>
      <c r="K1841" s="102"/>
      <c r="L1841" s="102" t="e">
        <f>IF(J1841="WAT",IF(I1841="PS","Pumped Storage","Hydro"),VLOOKUP(J1841,Instructions!$E$3:$F$42,2,FALSE))</f>
        <v>#N/A</v>
      </c>
      <c r="M1841" s="104"/>
      <c r="N1841" s="104"/>
      <c r="O1841" s="105"/>
      <c r="P1841" s="45"/>
      <c r="Q1841" s="45"/>
      <c r="R1841" s="45">
        <f t="shared" si="619"/>
        <v>0</v>
      </c>
      <c r="S1841" s="45">
        <f t="shared" si="640"/>
        <v>0</v>
      </c>
      <c r="T1841" s="45">
        <f t="shared" si="640"/>
        <v>0</v>
      </c>
      <c r="U1841" s="45">
        <f t="shared" si="620"/>
        <v>0</v>
      </c>
      <c r="V1841" s="45">
        <f t="shared" si="621"/>
        <v>0</v>
      </c>
      <c r="W1841" s="45">
        <f t="shared" si="622"/>
        <v>0</v>
      </c>
      <c r="X1841" s="45">
        <f t="shared" si="623"/>
        <v>0</v>
      </c>
      <c r="Y1841" s="45">
        <f t="shared" si="624"/>
        <v>0</v>
      </c>
      <c r="Z1841" s="45">
        <f t="shared" si="625"/>
        <v>0</v>
      </c>
      <c r="AA1841" s="45">
        <f t="shared" si="626"/>
        <v>0</v>
      </c>
      <c r="AB1841" s="45">
        <f t="shared" si="627"/>
        <v>0</v>
      </c>
      <c r="AC1841" s="45">
        <f t="shared" si="628"/>
        <v>0</v>
      </c>
      <c r="AD1841" s="45">
        <f t="shared" si="629"/>
        <v>0</v>
      </c>
      <c r="AE1841" s="45">
        <f t="shared" si="630"/>
        <v>0</v>
      </c>
      <c r="AF1841" s="45">
        <f t="shared" si="631"/>
        <v>0</v>
      </c>
      <c r="AG1841" s="45">
        <f t="shared" si="632"/>
        <v>0</v>
      </c>
      <c r="AH1841" s="45">
        <f t="shared" si="633"/>
        <v>0</v>
      </c>
      <c r="AI1841" s="45">
        <f t="shared" si="634"/>
        <v>0</v>
      </c>
      <c r="AJ1841" s="45">
        <f t="shared" si="635"/>
        <v>0</v>
      </c>
      <c r="AK1841" s="45">
        <f t="shared" si="636"/>
        <v>0</v>
      </c>
      <c r="AL1841" s="45">
        <f t="shared" si="637"/>
        <v>0</v>
      </c>
      <c r="AM1841" s="45">
        <f t="shared" si="638"/>
        <v>0</v>
      </c>
      <c r="AN1841" s="45"/>
      <c r="AO1841" s="45"/>
      <c r="AP1841" s="45"/>
      <c r="AQ1841" s="45"/>
      <c r="AR1841" s="45"/>
      <c r="AS1841" s="45"/>
      <c r="AT1841" s="45"/>
      <c r="AU1841" s="45"/>
      <c r="AV1841" s="45"/>
      <c r="AW1841" s="45"/>
      <c r="AX1841" s="45"/>
      <c r="AY1841" s="45"/>
      <c r="AZ1841" s="45"/>
      <c r="BA1841" s="45"/>
      <c r="BB1841" s="45"/>
      <c r="BC1841" s="45"/>
      <c r="BD1841" s="45"/>
      <c r="BE1841" s="45"/>
      <c r="BF1841" s="45"/>
      <c r="BG1841" s="45"/>
      <c r="BH1841" s="45"/>
      <c r="BI1841" s="45"/>
      <c r="BJ1841" s="45"/>
      <c r="BK1841" s="45"/>
    </row>
    <row r="1842" spans="1:63">
      <c r="A1842" s="43"/>
      <c r="B1842" s="43"/>
      <c r="C1842" s="101"/>
      <c r="D1842" s="101"/>
      <c r="E1842" s="101"/>
      <c r="F1842" s="102"/>
      <c r="G1842" s="103"/>
      <c r="H1842" s="102"/>
      <c r="I1842" s="102"/>
      <c r="J1842" s="102"/>
      <c r="K1842" s="102"/>
      <c r="L1842" s="102" t="e">
        <f>IF(J1842="WAT",IF(I1842="PS","Pumped Storage","Hydro"),VLOOKUP(J1842,Instructions!$E$3:$F$42,2,FALSE))</f>
        <v>#N/A</v>
      </c>
      <c r="M1842" s="104"/>
      <c r="N1842" s="104"/>
      <c r="O1842" s="105"/>
      <c r="P1842" s="45"/>
      <c r="Q1842" s="45"/>
      <c r="R1842" s="45">
        <f t="shared" si="619"/>
        <v>0</v>
      </c>
      <c r="S1842" s="45">
        <f t="shared" si="640"/>
        <v>0</v>
      </c>
      <c r="T1842" s="45">
        <f t="shared" si="640"/>
        <v>0</v>
      </c>
      <c r="U1842" s="45">
        <f t="shared" si="620"/>
        <v>0</v>
      </c>
      <c r="V1842" s="45">
        <f t="shared" si="621"/>
        <v>0</v>
      </c>
      <c r="W1842" s="45">
        <f t="shared" si="622"/>
        <v>0</v>
      </c>
      <c r="X1842" s="45">
        <f t="shared" si="623"/>
        <v>0</v>
      </c>
      <c r="Y1842" s="45">
        <f t="shared" si="624"/>
        <v>0</v>
      </c>
      <c r="Z1842" s="45">
        <f t="shared" si="625"/>
        <v>0</v>
      </c>
      <c r="AA1842" s="45">
        <f t="shared" si="626"/>
        <v>0</v>
      </c>
      <c r="AB1842" s="45">
        <f t="shared" si="627"/>
        <v>0</v>
      </c>
      <c r="AC1842" s="45">
        <f t="shared" si="628"/>
        <v>0</v>
      </c>
      <c r="AD1842" s="45">
        <f t="shared" si="629"/>
        <v>0</v>
      </c>
      <c r="AE1842" s="45">
        <f t="shared" si="630"/>
        <v>0</v>
      </c>
      <c r="AF1842" s="45">
        <f t="shared" si="631"/>
        <v>0</v>
      </c>
      <c r="AG1842" s="45">
        <f t="shared" si="632"/>
        <v>0</v>
      </c>
      <c r="AH1842" s="45">
        <f t="shared" si="633"/>
        <v>0</v>
      </c>
      <c r="AI1842" s="45">
        <f t="shared" si="634"/>
        <v>0</v>
      </c>
      <c r="AJ1842" s="45">
        <f t="shared" si="635"/>
        <v>0</v>
      </c>
      <c r="AK1842" s="45">
        <f t="shared" si="636"/>
        <v>0</v>
      </c>
      <c r="AL1842" s="45">
        <f t="shared" si="637"/>
        <v>0</v>
      </c>
      <c r="AM1842" s="45">
        <f t="shared" si="638"/>
        <v>0</v>
      </c>
      <c r="AN1842" s="45"/>
      <c r="AO1842" s="45"/>
      <c r="AP1842" s="45"/>
      <c r="AQ1842" s="45"/>
      <c r="AR1842" s="45"/>
      <c r="AS1842" s="45"/>
      <c r="AT1842" s="45"/>
      <c r="AU1842" s="45"/>
      <c r="AV1842" s="45"/>
      <c r="AW1842" s="45"/>
      <c r="AX1842" s="45"/>
      <c r="AY1842" s="45"/>
      <c r="AZ1842" s="45"/>
      <c r="BA1842" s="45"/>
      <c r="BB1842" s="45"/>
      <c r="BC1842" s="45"/>
      <c r="BD1842" s="45"/>
      <c r="BE1842" s="45"/>
      <c r="BF1842" s="45"/>
      <c r="BG1842" s="45"/>
      <c r="BH1842" s="45"/>
      <c r="BI1842" s="45"/>
      <c r="BJ1842" s="45"/>
      <c r="BK1842" s="45"/>
    </row>
    <row r="1843" spans="1:63">
      <c r="A1843" s="43"/>
      <c r="B1843" s="43"/>
      <c r="C1843" s="101"/>
      <c r="D1843" s="101"/>
      <c r="E1843" s="101"/>
      <c r="F1843" s="102"/>
      <c r="G1843" s="103"/>
      <c r="H1843" s="102"/>
      <c r="I1843" s="102"/>
      <c r="J1843" s="102"/>
      <c r="K1843" s="102"/>
      <c r="L1843" s="102" t="e">
        <f>IF(J1843="WAT",IF(I1843="PS","Pumped Storage","Hydro"),VLOOKUP(J1843,Instructions!$E$3:$F$42,2,FALSE))</f>
        <v>#N/A</v>
      </c>
      <c r="M1843" s="104"/>
      <c r="N1843" s="104"/>
      <c r="O1843" s="105"/>
      <c r="P1843" s="45"/>
      <c r="Q1843" s="45"/>
      <c r="R1843" s="45">
        <f t="shared" si="619"/>
        <v>0</v>
      </c>
      <c r="S1843" s="45">
        <f t="shared" ref="S1843:T1862" si="641">R1843</f>
        <v>0</v>
      </c>
      <c r="T1843" s="45">
        <f t="shared" si="641"/>
        <v>0</v>
      </c>
      <c r="U1843" s="45">
        <f t="shared" si="620"/>
        <v>0</v>
      </c>
      <c r="V1843" s="45">
        <f t="shared" si="621"/>
        <v>0</v>
      </c>
      <c r="W1843" s="45">
        <f t="shared" si="622"/>
        <v>0</v>
      </c>
      <c r="X1843" s="45">
        <f t="shared" si="623"/>
        <v>0</v>
      </c>
      <c r="Y1843" s="45">
        <f t="shared" si="624"/>
        <v>0</v>
      </c>
      <c r="Z1843" s="45">
        <f t="shared" si="625"/>
        <v>0</v>
      </c>
      <c r="AA1843" s="45">
        <f t="shared" si="626"/>
        <v>0</v>
      </c>
      <c r="AB1843" s="45">
        <f t="shared" si="627"/>
        <v>0</v>
      </c>
      <c r="AC1843" s="45">
        <f t="shared" si="628"/>
        <v>0</v>
      </c>
      <c r="AD1843" s="45">
        <f t="shared" si="629"/>
        <v>0</v>
      </c>
      <c r="AE1843" s="45">
        <f t="shared" si="630"/>
        <v>0</v>
      </c>
      <c r="AF1843" s="45">
        <f t="shared" si="631"/>
        <v>0</v>
      </c>
      <c r="AG1843" s="45">
        <f t="shared" si="632"/>
        <v>0</v>
      </c>
      <c r="AH1843" s="45">
        <f t="shared" si="633"/>
        <v>0</v>
      </c>
      <c r="AI1843" s="45">
        <f t="shared" si="634"/>
        <v>0</v>
      </c>
      <c r="AJ1843" s="45">
        <f t="shared" si="635"/>
        <v>0</v>
      </c>
      <c r="AK1843" s="45">
        <f t="shared" si="636"/>
        <v>0</v>
      </c>
      <c r="AL1843" s="45">
        <f t="shared" si="637"/>
        <v>0</v>
      </c>
      <c r="AM1843" s="45">
        <f t="shared" si="638"/>
        <v>0</v>
      </c>
      <c r="AN1843" s="45"/>
      <c r="AO1843" s="45"/>
      <c r="AP1843" s="45"/>
      <c r="AQ1843" s="45"/>
      <c r="AR1843" s="45"/>
      <c r="AS1843" s="45"/>
      <c r="AT1843" s="45"/>
      <c r="AU1843" s="45"/>
      <c r="AV1843" s="45"/>
      <c r="AW1843" s="45"/>
      <c r="AX1843" s="45"/>
      <c r="AY1843" s="45"/>
      <c r="AZ1843" s="45"/>
      <c r="BA1843" s="45"/>
      <c r="BB1843" s="45"/>
      <c r="BC1843" s="45"/>
      <c r="BD1843" s="45"/>
      <c r="BE1843" s="45"/>
      <c r="BF1843" s="45"/>
      <c r="BG1843" s="45"/>
      <c r="BH1843" s="45"/>
      <c r="BI1843" s="45"/>
      <c r="BJ1843" s="45"/>
      <c r="BK1843" s="45"/>
    </row>
    <row r="1844" spans="1:63">
      <c r="A1844" s="43"/>
      <c r="B1844" s="43"/>
      <c r="C1844" s="101"/>
      <c r="D1844" s="101"/>
      <c r="E1844" s="101"/>
      <c r="F1844" s="102"/>
      <c r="G1844" s="103"/>
      <c r="H1844" s="102"/>
      <c r="I1844" s="102"/>
      <c r="J1844" s="102"/>
      <c r="K1844" s="102"/>
      <c r="L1844" s="102" t="e">
        <f>IF(J1844="WAT",IF(I1844="PS","Pumped Storage","Hydro"),VLOOKUP(J1844,Instructions!$E$3:$F$42,2,FALSE))</f>
        <v>#N/A</v>
      </c>
      <c r="M1844" s="104"/>
      <c r="N1844" s="104"/>
      <c r="O1844" s="105"/>
      <c r="P1844" s="45"/>
      <c r="Q1844" s="45"/>
      <c r="R1844" s="45">
        <f t="shared" si="619"/>
        <v>0</v>
      </c>
      <c r="S1844" s="45">
        <f t="shared" si="641"/>
        <v>0</v>
      </c>
      <c r="T1844" s="45">
        <f t="shared" si="641"/>
        <v>0</v>
      </c>
      <c r="U1844" s="45">
        <f t="shared" si="620"/>
        <v>0</v>
      </c>
      <c r="V1844" s="45">
        <f t="shared" si="621"/>
        <v>0</v>
      </c>
      <c r="W1844" s="45">
        <f t="shared" si="622"/>
        <v>0</v>
      </c>
      <c r="X1844" s="45">
        <f t="shared" si="623"/>
        <v>0</v>
      </c>
      <c r="Y1844" s="45">
        <f t="shared" si="624"/>
        <v>0</v>
      </c>
      <c r="Z1844" s="45">
        <f t="shared" si="625"/>
        <v>0</v>
      </c>
      <c r="AA1844" s="45">
        <f t="shared" si="626"/>
        <v>0</v>
      </c>
      <c r="AB1844" s="45">
        <f t="shared" si="627"/>
        <v>0</v>
      </c>
      <c r="AC1844" s="45">
        <f t="shared" si="628"/>
        <v>0</v>
      </c>
      <c r="AD1844" s="45">
        <f t="shared" si="629"/>
        <v>0</v>
      </c>
      <c r="AE1844" s="45">
        <f t="shared" si="630"/>
        <v>0</v>
      </c>
      <c r="AF1844" s="45">
        <f t="shared" si="631"/>
        <v>0</v>
      </c>
      <c r="AG1844" s="45">
        <f t="shared" si="632"/>
        <v>0</v>
      </c>
      <c r="AH1844" s="45">
        <f t="shared" si="633"/>
        <v>0</v>
      </c>
      <c r="AI1844" s="45">
        <f t="shared" si="634"/>
        <v>0</v>
      </c>
      <c r="AJ1844" s="45">
        <f t="shared" si="635"/>
        <v>0</v>
      </c>
      <c r="AK1844" s="45">
        <f t="shared" si="636"/>
        <v>0</v>
      </c>
      <c r="AL1844" s="45">
        <f t="shared" si="637"/>
        <v>0</v>
      </c>
      <c r="AM1844" s="45">
        <f t="shared" si="638"/>
        <v>0</v>
      </c>
      <c r="AN1844" s="45"/>
      <c r="AO1844" s="45"/>
      <c r="AP1844" s="45"/>
      <c r="AQ1844" s="45"/>
      <c r="AR1844" s="45"/>
      <c r="AS1844" s="45"/>
      <c r="AT1844" s="45"/>
      <c r="AU1844" s="45"/>
      <c r="AV1844" s="45"/>
      <c r="AW1844" s="45"/>
      <c r="AX1844" s="45"/>
      <c r="AY1844" s="45"/>
      <c r="AZ1844" s="45"/>
      <c r="BA1844" s="45"/>
      <c r="BB1844" s="45"/>
      <c r="BC1844" s="45"/>
      <c r="BD1844" s="45"/>
      <c r="BE1844" s="45"/>
      <c r="BF1844" s="45"/>
      <c r="BG1844" s="45"/>
      <c r="BH1844" s="45"/>
      <c r="BI1844" s="45"/>
      <c r="BJ1844" s="45"/>
      <c r="BK1844" s="45"/>
    </row>
    <row r="1845" spans="1:63">
      <c r="A1845" s="43"/>
      <c r="B1845" s="43"/>
      <c r="C1845" s="101"/>
      <c r="D1845" s="101"/>
      <c r="E1845" s="101"/>
      <c r="F1845" s="102"/>
      <c r="G1845" s="103"/>
      <c r="H1845" s="102"/>
      <c r="I1845" s="102"/>
      <c r="J1845" s="102"/>
      <c r="K1845" s="102"/>
      <c r="L1845" s="102" t="e">
        <f>IF(J1845="WAT",IF(I1845="PS","Pumped Storage","Hydro"),VLOOKUP(J1845,Instructions!$E$3:$F$42,2,FALSE))</f>
        <v>#N/A</v>
      </c>
      <c r="M1845" s="104"/>
      <c r="N1845" s="104"/>
      <c r="O1845" s="105"/>
      <c r="P1845" s="45"/>
      <c r="Q1845" s="45"/>
      <c r="R1845" s="45">
        <f t="shared" si="619"/>
        <v>0</v>
      </c>
      <c r="S1845" s="45">
        <f t="shared" si="641"/>
        <v>0</v>
      </c>
      <c r="T1845" s="45">
        <f t="shared" si="641"/>
        <v>0</v>
      </c>
      <c r="U1845" s="45">
        <f t="shared" si="620"/>
        <v>0</v>
      </c>
      <c r="V1845" s="45">
        <f t="shared" si="621"/>
        <v>0</v>
      </c>
      <c r="W1845" s="45">
        <f t="shared" si="622"/>
        <v>0</v>
      </c>
      <c r="X1845" s="45">
        <f t="shared" si="623"/>
        <v>0</v>
      </c>
      <c r="Y1845" s="45">
        <f t="shared" si="624"/>
        <v>0</v>
      </c>
      <c r="Z1845" s="45">
        <f t="shared" si="625"/>
        <v>0</v>
      </c>
      <c r="AA1845" s="45">
        <f t="shared" si="626"/>
        <v>0</v>
      </c>
      <c r="AB1845" s="45">
        <f t="shared" si="627"/>
        <v>0</v>
      </c>
      <c r="AC1845" s="45">
        <f t="shared" si="628"/>
        <v>0</v>
      </c>
      <c r="AD1845" s="45">
        <f t="shared" si="629"/>
        <v>0</v>
      </c>
      <c r="AE1845" s="45">
        <f t="shared" si="630"/>
        <v>0</v>
      </c>
      <c r="AF1845" s="45">
        <f t="shared" si="631"/>
        <v>0</v>
      </c>
      <c r="AG1845" s="45">
        <f t="shared" si="632"/>
        <v>0</v>
      </c>
      <c r="AH1845" s="45">
        <f t="shared" si="633"/>
        <v>0</v>
      </c>
      <c r="AI1845" s="45">
        <f t="shared" si="634"/>
        <v>0</v>
      </c>
      <c r="AJ1845" s="45">
        <f t="shared" si="635"/>
        <v>0</v>
      </c>
      <c r="AK1845" s="45">
        <f t="shared" si="636"/>
        <v>0</v>
      </c>
      <c r="AL1845" s="45">
        <f t="shared" si="637"/>
        <v>0</v>
      </c>
      <c r="AM1845" s="45">
        <f t="shared" si="638"/>
        <v>0</v>
      </c>
      <c r="AN1845" s="45"/>
      <c r="AO1845" s="45"/>
      <c r="AP1845" s="45"/>
      <c r="AQ1845" s="45"/>
      <c r="AR1845" s="45"/>
      <c r="AS1845" s="45"/>
      <c r="AT1845" s="45"/>
      <c r="AU1845" s="45"/>
      <c r="AV1845" s="45"/>
      <c r="AW1845" s="45"/>
      <c r="AX1845" s="45"/>
      <c r="AY1845" s="45"/>
      <c r="AZ1845" s="45"/>
      <c r="BA1845" s="45"/>
      <c r="BB1845" s="45"/>
      <c r="BC1845" s="45"/>
      <c r="BD1845" s="45"/>
      <c r="BE1845" s="45"/>
      <c r="BF1845" s="45"/>
      <c r="BG1845" s="45"/>
      <c r="BH1845" s="45"/>
      <c r="BI1845" s="45"/>
      <c r="BJ1845" s="45"/>
      <c r="BK1845" s="45"/>
    </row>
    <row r="1846" spans="1:63">
      <c r="A1846" s="43"/>
      <c r="B1846" s="43"/>
      <c r="C1846" s="101"/>
      <c r="D1846" s="101"/>
      <c r="E1846" s="101"/>
      <c r="F1846" s="102"/>
      <c r="G1846" s="103"/>
      <c r="H1846" s="102"/>
      <c r="I1846" s="102"/>
      <c r="J1846" s="102"/>
      <c r="K1846" s="102"/>
      <c r="L1846" s="102" t="e">
        <f>IF(J1846="WAT",IF(I1846="PS","Pumped Storage","Hydro"),VLOOKUP(J1846,Instructions!$E$3:$F$42,2,FALSE))</f>
        <v>#N/A</v>
      </c>
      <c r="M1846" s="104"/>
      <c r="N1846" s="104"/>
      <c r="O1846" s="105"/>
      <c r="P1846" s="45"/>
      <c r="Q1846" s="45"/>
      <c r="R1846" s="45">
        <f t="shared" si="619"/>
        <v>0</v>
      </c>
      <c r="S1846" s="45">
        <f t="shared" si="641"/>
        <v>0</v>
      </c>
      <c r="T1846" s="45">
        <f t="shared" si="641"/>
        <v>0</v>
      </c>
      <c r="U1846" s="45">
        <f t="shared" si="620"/>
        <v>0</v>
      </c>
      <c r="V1846" s="45">
        <f t="shared" si="621"/>
        <v>0</v>
      </c>
      <c r="W1846" s="45">
        <f t="shared" si="622"/>
        <v>0</v>
      </c>
      <c r="X1846" s="45">
        <f t="shared" si="623"/>
        <v>0</v>
      </c>
      <c r="Y1846" s="45">
        <f t="shared" si="624"/>
        <v>0</v>
      </c>
      <c r="Z1846" s="45">
        <f t="shared" si="625"/>
        <v>0</v>
      </c>
      <c r="AA1846" s="45">
        <f t="shared" si="626"/>
        <v>0</v>
      </c>
      <c r="AB1846" s="45">
        <f t="shared" si="627"/>
        <v>0</v>
      </c>
      <c r="AC1846" s="45">
        <f t="shared" si="628"/>
        <v>0</v>
      </c>
      <c r="AD1846" s="45">
        <f t="shared" si="629"/>
        <v>0</v>
      </c>
      <c r="AE1846" s="45">
        <f t="shared" si="630"/>
        <v>0</v>
      </c>
      <c r="AF1846" s="45">
        <f t="shared" si="631"/>
        <v>0</v>
      </c>
      <c r="AG1846" s="45">
        <f t="shared" si="632"/>
        <v>0</v>
      </c>
      <c r="AH1846" s="45">
        <f t="shared" si="633"/>
        <v>0</v>
      </c>
      <c r="AI1846" s="45">
        <f t="shared" si="634"/>
        <v>0</v>
      </c>
      <c r="AJ1846" s="45">
        <f t="shared" si="635"/>
        <v>0</v>
      </c>
      <c r="AK1846" s="45">
        <f t="shared" si="636"/>
        <v>0</v>
      </c>
      <c r="AL1846" s="45">
        <f t="shared" si="637"/>
        <v>0</v>
      </c>
      <c r="AM1846" s="45">
        <f t="shared" si="638"/>
        <v>0</v>
      </c>
      <c r="AN1846" s="45"/>
      <c r="AO1846" s="45"/>
      <c r="AP1846" s="45"/>
      <c r="AQ1846" s="45"/>
      <c r="AR1846" s="45"/>
      <c r="AS1846" s="45"/>
      <c r="AT1846" s="45"/>
      <c r="AU1846" s="45"/>
      <c r="AV1846" s="45"/>
      <c r="AW1846" s="45"/>
      <c r="AX1846" s="45"/>
      <c r="AY1846" s="45"/>
      <c r="AZ1846" s="45"/>
      <c r="BA1846" s="45"/>
      <c r="BB1846" s="45"/>
      <c r="BC1846" s="45"/>
      <c r="BD1846" s="45"/>
      <c r="BE1846" s="45"/>
      <c r="BF1846" s="45"/>
      <c r="BG1846" s="45"/>
      <c r="BH1846" s="45"/>
      <c r="BI1846" s="45"/>
      <c r="BJ1846" s="45"/>
      <c r="BK1846" s="45"/>
    </row>
    <row r="1847" spans="1:63">
      <c r="A1847" s="43"/>
      <c r="B1847" s="43"/>
      <c r="C1847" s="101"/>
      <c r="D1847" s="101"/>
      <c r="E1847" s="101"/>
      <c r="F1847" s="102"/>
      <c r="G1847" s="103"/>
      <c r="H1847" s="102"/>
      <c r="I1847" s="102"/>
      <c r="J1847" s="102"/>
      <c r="K1847" s="102"/>
      <c r="L1847" s="102" t="e">
        <f>IF(J1847="WAT",IF(I1847="PS","Pumped Storage","Hydro"),VLOOKUP(J1847,Instructions!$E$3:$F$42,2,FALSE))</f>
        <v>#N/A</v>
      </c>
      <c r="M1847" s="104"/>
      <c r="N1847" s="104"/>
      <c r="O1847" s="105"/>
      <c r="P1847" s="45"/>
      <c r="Q1847" s="45"/>
      <c r="R1847" s="45">
        <f t="shared" si="619"/>
        <v>0</v>
      </c>
      <c r="S1847" s="45">
        <f t="shared" si="641"/>
        <v>0</v>
      </c>
      <c r="T1847" s="45">
        <f t="shared" si="641"/>
        <v>0</v>
      </c>
      <c r="U1847" s="45">
        <f t="shared" si="620"/>
        <v>0</v>
      </c>
      <c r="V1847" s="45">
        <f t="shared" si="621"/>
        <v>0</v>
      </c>
      <c r="W1847" s="45">
        <f t="shared" si="622"/>
        <v>0</v>
      </c>
      <c r="X1847" s="45">
        <f t="shared" si="623"/>
        <v>0</v>
      </c>
      <c r="Y1847" s="45">
        <f t="shared" si="624"/>
        <v>0</v>
      </c>
      <c r="Z1847" s="45">
        <f t="shared" si="625"/>
        <v>0</v>
      </c>
      <c r="AA1847" s="45">
        <f t="shared" si="626"/>
        <v>0</v>
      </c>
      <c r="AB1847" s="45">
        <f t="shared" si="627"/>
        <v>0</v>
      </c>
      <c r="AC1847" s="45">
        <f t="shared" si="628"/>
        <v>0</v>
      </c>
      <c r="AD1847" s="45">
        <f t="shared" si="629"/>
        <v>0</v>
      </c>
      <c r="AE1847" s="45">
        <f t="shared" si="630"/>
        <v>0</v>
      </c>
      <c r="AF1847" s="45">
        <f t="shared" si="631"/>
        <v>0</v>
      </c>
      <c r="AG1847" s="45">
        <f t="shared" si="632"/>
        <v>0</v>
      </c>
      <c r="AH1847" s="45">
        <f t="shared" si="633"/>
        <v>0</v>
      </c>
      <c r="AI1847" s="45">
        <f t="shared" si="634"/>
        <v>0</v>
      </c>
      <c r="AJ1847" s="45">
        <f t="shared" si="635"/>
        <v>0</v>
      </c>
      <c r="AK1847" s="45">
        <f t="shared" si="636"/>
        <v>0</v>
      </c>
      <c r="AL1847" s="45">
        <f t="shared" si="637"/>
        <v>0</v>
      </c>
      <c r="AM1847" s="45">
        <f t="shared" si="638"/>
        <v>0</v>
      </c>
      <c r="AN1847" s="45"/>
      <c r="AO1847" s="45"/>
      <c r="AP1847" s="45"/>
      <c r="AQ1847" s="45"/>
      <c r="AR1847" s="45"/>
      <c r="AS1847" s="45"/>
      <c r="AT1847" s="45"/>
      <c r="AU1847" s="45"/>
      <c r="AV1847" s="45"/>
      <c r="AW1847" s="45"/>
      <c r="AX1847" s="45"/>
      <c r="AY1847" s="45"/>
      <c r="AZ1847" s="45"/>
      <c r="BA1847" s="45"/>
      <c r="BB1847" s="45"/>
      <c r="BC1847" s="45"/>
      <c r="BD1847" s="45"/>
      <c r="BE1847" s="45"/>
      <c r="BF1847" s="45"/>
      <c r="BG1847" s="45"/>
      <c r="BH1847" s="45"/>
      <c r="BI1847" s="45"/>
      <c r="BJ1847" s="45"/>
      <c r="BK1847" s="45"/>
    </row>
    <row r="1848" spans="1:63">
      <c r="A1848" s="43"/>
      <c r="B1848" s="43"/>
      <c r="C1848" s="101"/>
      <c r="D1848" s="101"/>
      <c r="E1848" s="101"/>
      <c r="F1848" s="102"/>
      <c r="G1848" s="103"/>
      <c r="H1848" s="102"/>
      <c r="I1848" s="102"/>
      <c r="J1848" s="102"/>
      <c r="K1848" s="102"/>
      <c r="L1848" s="102" t="e">
        <f>IF(J1848="WAT",IF(I1848="PS","Pumped Storage","Hydro"),VLOOKUP(J1848,Instructions!$E$3:$F$42,2,FALSE))</f>
        <v>#N/A</v>
      </c>
      <c r="M1848" s="104"/>
      <c r="N1848" s="104"/>
      <c r="O1848" s="105"/>
      <c r="P1848" s="45"/>
      <c r="Q1848" s="45"/>
      <c r="R1848" s="45">
        <f t="shared" si="619"/>
        <v>0</v>
      </c>
      <c r="S1848" s="45">
        <f t="shared" si="641"/>
        <v>0</v>
      </c>
      <c r="T1848" s="45">
        <f t="shared" si="641"/>
        <v>0</v>
      </c>
      <c r="U1848" s="45">
        <f t="shared" si="620"/>
        <v>0</v>
      </c>
      <c r="V1848" s="45">
        <f t="shared" si="621"/>
        <v>0</v>
      </c>
      <c r="W1848" s="45">
        <f t="shared" si="622"/>
        <v>0</v>
      </c>
      <c r="X1848" s="45">
        <f t="shared" si="623"/>
        <v>0</v>
      </c>
      <c r="Y1848" s="45">
        <f t="shared" si="624"/>
        <v>0</v>
      </c>
      <c r="Z1848" s="45">
        <f t="shared" si="625"/>
        <v>0</v>
      </c>
      <c r="AA1848" s="45">
        <f t="shared" si="626"/>
        <v>0</v>
      </c>
      <c r="AB1848" s="45">
        <f t="shared" si="627"/>
        <v>0</v>
      </c>
      <c r="AC1848" s="45">
        <f t="shared" si="628"/>
        <v>0</v>
      </c>
      <c r="AD1848" s="45">
        <f t="shared" si="629"/>
        <v>0</v>
      </c>
      <c r="AE1848" s="45">
        <f t="shared" si="630"/>
        <v>0</v>
      </c>
      <c r="AF1848" s="45">
        <f t="shared" si="631"/>
        <v>0</v>
      </c>
      <c r="AG1848" s="45">
        <f t="shared" si="632"/>
        <v>0</v>
      </c>
      <c r="AH1848" s="45">
        <f t="shared" si="633"/>
        <v>0</v>
      </c>
      <c r="AI1848" s="45">
        <f t="shared" si="634"/>
        <v>0</v>
      </c>
      <c r="AJ1848" s="45">
        <f t="shared" si="635"/>
        <v>0</v>
      </c>
      <c r="AK1848" s="45">
        <f t="shared" si="636"/>
        <v>0</v>
      </c>
      <c r="AL1848" s="45">
        <f t="shared" si="637"/>
        <v>0</v>
      </c>
      <c r="AM1848" s="45">
        <f t="shared" si="638"/>
        <v>0</v>
      </c>
      <c r="AN1848" s="45"/>
      <c r="AO1848" s="45"/>
      <c r="AP1848" s="45"/>
      <c r="AQ1848" s="45"/>
      <c r="AR1848" s="45"/>
      <c r="AS1848" s="45"/>
      <c r="AT1848" s="45"/>
      <c r="AU1848" s="45"/>
      <c r="AV1848" s="45"/>
      <c r="AW1848" s="45"/>
      <c r="AX1848" s="45"/>
      <c r="AY1848" s="45"/>
      <c r="AZ1848" s="45"/>
      <c r="BA1848" s="45"/>
      <c r="BB1848" s="45"/>
      <c r="BC1848" s="45"/>
      <c r="BD1848" s="45"/>
      <c r="BE1848" s="45"/>
      <c r="BF1848" s="45"/>
      <c r="BG1848" s="45"/>
      <c r="BH1848" s="45"/>
      <c r="BI1848" s="45"/>
      <c r="BJ1848" s="45"/>
      <c r="BK1848" s="45"/>
    </row>
    <row r="1849" spans="1:63">
      <c r="A1849" s="43"/>
      <c r="B1849" s="43"/>
      <c r="C1849" s="101"/>
      <c r="D1849" s="101"/>
      <c r="E1849" s="101"/>
      <c r="F1849" s="102"/>
      <c r="G1849" s="103"/>
      <c r="H1849" s="102"/>
      <c r="I1849" s="102"/>
      <c r="J1849" s="102"/>
      <c r="K1849" s="102"/>
      <c r="L1849" s="102" t="e">
        <f>IF(J1849="WAT",IF(I1849="PS","Pumped Storage","Hydro"),VLOOKUP(J1849,Instructions!$E$3:$F$42,2,FALSE))</f>
        <v>#N/A</v>
      </c>
      <c r="M1849" s="104"/>
      <c r="N1849" s="104"/>
      <c r="O1849" s="105"/>
      <c r="P1849" s="45"/>
      <c r="Q1849" s="45"/>
      <c r="R1849" s="45">
        <f t="shared" si="619"/>
        <v>0</v>
      </c>
      <c r="S1849" s="45">
        <f t="shared" si="641"/>
        <v>0</v>
      </c>
      <c r="T1849" s="45">
        <f t="shared" si="641"/>
        <v>0</v>
      </c>
      <c r="U1849" s="45">
        <f t="shared" si="620"/>
        <v>0</v>
      </c>
      <c r="V1849" s="45">
        <f t="shared" si="621"/>
        <v>0</v>
      </c>
      <c r="W1849" s="45">
        <f t="shared" si="622"/>
        <v>0</v>
      </c>
      <c r="X1849" s="45">
        <f t="shared" si="623"/>
        <v>0</v>
      </c>
      <c r="Y1849" s="45">
        <f t="shared" si="624"/>
        <v>0</v>
      </c>
      <c r="Z1849" s="45">
        <f t="shared" si="625"/>
        <v>0</v>
      </c>
      <c r="AA1849" s="45">
        <f t="shared" si="626"/>
        <v>0</v>
      </c>
      <c r="AB1849" s="45">
        <f t="shared" si="627"/>
        <v>0</v>
      </c>
      <c r="AC1849" s="45">
        <f t="shared" si="628"/>
        <v>0</v>
      </c>
      <c r="AD1849" s="45">
        <f t="shared" si="629"/>
        <v>0</v>
      </c>
      <c r="AE1849" s="45">
        <f t="shared" si="630"/>
        <v>0</v>
      </c>
      <c r="AF1849" s="45">
        <f t="shared" si="631"/>
        <v>0</v>
      </c>
      <c r="AG1849" s="45">
        <f t="shared" si="632"/>
        <v>0</v>
      </c>
      <c r="AH1849" s="45">
        <f t="shared" si="633"/>
        <v>0</v>
      </c>
      <c r="AI1849" s="45">
        <f t="shared" si="634"/>
        <v>0</v>
      </c>
      <c r="AJ1849" s="45">
        <f t="shared" si="635"/>
        <v>0</v>
      </c>
      <c r="AK1849" s="45">
        <f t="shared" si="636"/>
        <v>0</v>
      </c>
      <c r="AL1849" s="45">
        <f t="shared" si="637"/>
        <v>0</v>
      </c>
      <c r="AM1849" s="45">
        <f t="shared" si="638"/>
        <v>0</v>
      </c>
      <c r="AN1849" s="45"/>
      <c r="AO1849" s="45"/>
      <c r="AP1849" s="45"/>
      <c r="AQ1849" s="45"/>
      <c r="AR1849" s="45"/>
      <c r="AS1849" s="45"/>
      <c r="AT1849" s="45"/>
      <c r="AU1849" s="45"/>
      <c r="AV1849" s="45"/>
      <c r="AW1849" s="45"/>
      <c r="AX1849" s="45"/>
      <c r="AY1849" s="45"/>
      <c r="AZ1849" s="45"/>
      <c r="BA1849" s="45"/>
      <c r="BB1849" s="45"/>
      <c r="BC1849" s="45"/>
      <c r="BD1849" s="45"/>
      <c r="BE1849" s="45"/>
      <c r="BF1849" s="45"/>
      <c r="BG1849" s="45"/>
      <c r="BH1849" s="45"/>
      <c r="BI1849" s="45"/>
      <c r="BJ1849" s="45"/>
      <c r="BK1849" s="45"/>
    </row>
    <row r="1850" spans="1:63">
      <c r="A1850" s="43"/>
      <c r="B1850" s="43"/>
      <c r="C1850" s="101"/>
      <c r="D1850" s="101"/>
      <c r="E1850" s="101"/>
      <c r="F1850" s="102"/>
      <c r="G1850" s="103"/>
      <c r="H1850" s="102"/>
      <c r="I1850" s="102"/>
      <c r="J1850" s="102"/>
      <c r="K1850" s="102"/>
      <c r="L1850" s="102" t="e">
        <f>IF(J1850="WAT",IF(I1850="PS","Pumped Storage","Hydro"),VLOOKUP(J1850,Instructions!$E$3:$F$42,2,FALSE))</f>
        <v>#N/A</v>
      </c>
      <c r="M1850" s="104"/>
      <c r="N1850" s="104"/>
      <c r="O1850" s="105"/>
      <c r="P1850" s="45"/>
      <c r="Q1850" s="45"/>
      <c r="R1850" s="45">
        <f t="shared" si="619"/>
        <v>0</v>
      </c>
      <c r="S1850" s="45">
        <f t="shared" si="641"/>
        <v>0</v>
      </c>
      <c r="T1850" s="45">
        <f t="shared" si="641"/>
        <v>0</v>
      </c>
      <c r="U1850" s="45">
        <f t="shared" si="620"/>
        <v>0</v>
      </c>
      <c r="V1850" s="45">
        <f t="shared" si="621"/>
        <v>0</v>
      </c>
      <c r="W1850" s="45">
        <f t="shared" si="622"/>
        <v>0</v>
      </c>
      <c r="X1850" s="45">
        <f t="shared" si="623"/>
        <v>0</v>
      </c>
      <c r="Y1850" s="45">
        <f t="shared" si="624"/>
        <v>0</v>
      </c>
      <c r="Z1850" s="45">
        <f t="shared" si="625"/>
        <v>0</v>
      </c>
      <c r="AA1850" s="45">
        <f t="shared" si="626"/>
        <v>0</v>
      </c>
      <c r="AB1850" s="45">
        <f t="shared" si="627"/>
        <v>0</v>
      </c>
      <c r="AC1850" s="45">
        <f t="shared" si="628"/>
        <v>0</v>
      </c>
      <c r="AD1850" s="45">
        <f t="shared" si="629"/>
        <v>0</v>
      </c>
      <c r="AE1850" s="45">
        <f t="shared" si="630"/>
        <v>0</v>
      </c>
      <c r="AF1850" s="45">
        <f t="shared" si="631"/>
        <v>0</v>
      </c>
      <c r="AG1850" s="45">
        <f t="shared" si="632"/>
        <v>0</v>
      </c>
      <c r="AH1850" s="45">
        <f t="shared" si="633"/>
        <v>0</v>
      </c>
      <c r="AI1850" s="45">
        <f t="shared" si="634"/>
        <v>0</v>
      </c>
      <c r="AJ1850" s="45">
        <f t="shared" si="635"/>
        <v>0</v>
      </c>
      <c r="AK1850" s="45">
        <f t="shared" si="636"/>
        <v>0</v>
      </c>
      <c r="AL1850" s="45">
        <f t="shared" si="637"/>
        <v>0</v>
      </c>
      <c r="AM1850" s="45">
        <f t="shared" si="638"/>
        <v>0</v>
      </c>
      <c r="AN1850" s="45"/>
      <c r="AO1850" s="45"/>
      <c r="AP1850" s="45"/>
      <c r="AQ1850" s="45"/>
      <c r="AR1850" s="45"/>
      <c r="AS1850" s="45"/>
      <c r="AT1850" s="45"/>
      <c r="AU1850" s="45"/>
      <c r="AV1850" s="45"/>
      <c r="AW1850" s="45"/>
      <c r="AX1850" s="45"/>
      <c r="AY1850" s="45"/>
      <c r="AZ1850" s="45"/>
      <c r="BA1850" s="45"/>
      <c r="BB1850" s="45"/>
      <c r="BC1850" s="45"/>
      <c r="BD1850" s="45"/>
      <c r="BE1850" s="45"/>
      <c r="BF1850" s="45"/>
      <c r="BG1850" s="45"/>
      <c r="BH1850" s="45"/>
      <c r="BI1850" s="45"/>
      <c r="BJ1850" s="45"/>
      <c r="BK1850" s="45"/>
    </row>
    <row r="1851" spans="1:63">
      <c r="A1851" s="43"/>
      <c r="B1851" s="43"/>
      <c r="C1851" s="101"/>
      <c r="D1851" s="101"/>
      <c r="E1851" s="101"/>
      <c r="F1851" s="102"/>
      <c r="G1851" s="103"/>
      <c r="H1851" s="102"/>
      <c r="I1851" s="102"/>
      <c r="J1851" s="102"/>
      <c r="K1851" s="102"/>
      <c r="L1851" s="102" t="e">
        <f>IF(J1851="WAT",IF(I1851="PS","Pumped Storage","Hydro"),VLOOKUP(J1851,Instructions!$E$3:$F$42,2,FALSE))</f>
        <v>#N/A</v>
      </c>
      <c r="M1851" s="104"/>
      <c r="N1851" s="104"/>
      <c r="O1851" s="105"/>
      <c r="P1851" s="45"/>
      <c r="Q1851" s="45"/>
      <c r="R1851" s="45">
        <f t="shared" si="619"/>
        <v>0</v>
      </c>
      <c r="S1851" s="45">
        <f t="shared" si="641"/>
        <v>0</v>
      </c>
      <c r="T1851" s="45">
        <f t="shared" si="641"/>
        <v>0</v>
      </c>
      <c r="U1851" s="45">
        <f t="shared" si="620"/>
        <v>0</v>
      </c>
      <c r="V1851" s="45">
        <f t="shared" si="621"/>
        <v>0</v>
      </c>
      <c r="W1851" s="45">
        <f t="shared" si="622"/>
        <v>0</v>
      </c>
      <c r="X1851" s="45">
        <f t="shared" si="623"/>
        <v>0</v>
      </c>
      <c r="Y1851" s="45">
        <f t="shared" si="624"/>
        <v>0</v>
      </c>
      <c r="Z1851" s="45">
        <f t="shared" si="625"/>
        <v>0</v>
      </c>
      <c r="AA1851" s="45">
        <f t="shared" si="626"/>
        <v>0</v>
      </c>
      <c r="AB1851" s="45">
        <f t="shared" si="627"/>
        <v>0</v>
      </c>
      <c r="AC1851" s="45">
        <f t="shared" si="628"/>
        <v>0</v>
      </c>
      <c r="AD1851" s="45">
        <f t="shared" si="629"/>
        <v>0</v>
      </c>
      <c r="AE1851" s="45">
        <f t="shared" si="630"/>
        <v>0</v>
      </c>
      <c r="AF1851" s="45">
        <f t="shared" si="631"/>
        <v>0</v>
      </c>
      <c r="AG1851" s="45">
        <f t="shared" si="632"/>
        <v>0</v>
      </c>
      <c r="AH1851" s="45">
        <f t="shared" si="633"/>
        <v>0</v>
      </c>
      <c r="AI1851" s="45">
        <f t="shared" si="634"/>
        <v>0</v>
      </c>
      <c r="AJ1851" s="45">
        <f t="shared" si="635"/>
        <v>0</v>
      </c>
      <c r="AK1851" s="45">
        <f t="shared" si="636"/>
        <v>0</v>
      </c>
      <c r="AL1851" s="45">
        <f t="shared" si="637"/>
        <v>0</v>
      </c>
      <c r="AM1851" s="45">
        <f t="shared" si="638"/>
        <v>0</v>
      </c>
      <c r="AN1851" s="45"/>
      <c r="AO1851" s="45"/>
      <c r="AP1851" s="45"/>
      <c r="AQ1851" s="45"/>
      <c r="AR1851" s="45"/>
      <c r="AS1851" s="45"/>
      <c r="AT1851" s="45"/>
      <c r="AU1851" s="45"/>
      <c r="AV1851" s="45"/>
      <c r="AW1851" s="45"/>
      <c r="AX1851" s="45"/>
      <c r="AY1851" s="45"/>
      <c r="AZ1851" s="45"/>
      <c r="BA1851" s="45"/>
      <c r="BB1851" s="45"/>
      <c r="BC1851" s="45"/>
      <c r="BD1851" s="45"/>
      <c r="BE1851" s="45"/>
      <c r="BF1851" s="45"/>
      <c r="BG1851" s="45"/>
      <c r="BH1851" s="45"/>
      <c r="BI1851" s="45"/>
      <c r="BJ1851" s="45"/>
      <c r="BK1851" s="45"/>
    </row>
    <row r="1852" spans="1:63">
      <c r="A1852" s="43"/>
      <c r="B1852" s="43"/>
      <c r="C1852" s="101"/>
      <c r="D1852" s="101"/>
      <c r="E1852" s="101"/>
      <c r="F1852" s="102"/>
      <c r="G1852" s="103"/>
      <c r="H1852" s="102"/>
      <c r="I1852" s="102"/>
      <c r="J1852" s="102"/>
      <c r="K1852" s="102"/>
      <c r="L1852" s="102" t="e">
        <f>IF(J1852="WAT",IF(I1852="PS","Pumped Storage","Hydro"),VLOOKUP(J1852,Instructions!$E$3:$F$42,2,FALSE))</f>
        <v>#N/A</v>
      </c>
      <c r="M1852" s="104"/>
      <c r="N1852" s="104"/>
      <c r="O1852" s="105"/>
      <c r="P1852" s="45"/>
      <c r="Q1852" s="45"/>
      <c r="R1852" s="45">
        <f t="shared" si="619"/>
        <v>0</v>
      </c>
      <c r="S1852" s="45">
        <f t="shared" si="641"/>
        <v>0</v>
      </c>
      <c r="T1852" s="45">
        <f t="shared" si="641"/>
        <v>0</v>
      </c>
      <c r="U1852" s="45">
        <f t="shared" si="620"/>
        <v>0</v>
      </c>
      <c r="V1852" s="45">
        <f t="shared" si="621"/>
        <v>0</v>
      </c>
      <c r="W1852" s="45">
        <f t="shared" si="622"/>
        <v>0</v>
      </c>
      <c r="X1852" s="45">
        <f t="shared" si="623"/>
        <v>0</v>
      </c>
      <c r="Y1852" s="45">
        <f t="shared" si="624"/>
        <v>0</v>
      </c>
      <c r="Z1852" s="45">
        <f t="shared" si="625"/>
        <v>0</v>
      </c>
      <c r="AA1852" s="45">
        <f t="shared" si="626"/>
        <v>0</v>
      </c>
      <c r="AB1852" s="45">
        <f t="shared" si="627"/>
        <v>0</v>
      </c>
      <c r="AC1852" s="45">
        <f t="shared" si="628"/>
        <v>0</v>
      </c>
      <c r="AD1852" s="45">
        <f t="shared" si="629"/>
        <v>0</v>
      </c>
      <c r="AE1852" s="45">
        <f t="shared" si="630"/>
        <v>0</v>
      </c>
      <c r="AF1852" s="45">
        <f t="shared" si="631"/>
        <v>0</v>
      </c>
      <c r="AG1852" s="45">
        <f t="shared" si="632"/>
        <v>0</v>
      </c>
      <c r="AH1852" s="45">
        <f t="shared" si="633"/>
        <v>0</v>
      </c>
      <c r="AI1852" s="45">
        <f t="shared" si="634"/>
        <v>0</v>
      </c>
      <c r="AJ1852" s="45">
        <f t="shared" si="635"/>
        <v>0</v>
      </c>
      <c r="AK1852" s="45">
        <f t="shared" si="636"/>
        <v>0</v>
      </c>
      <c r="AL1852" s="45">
        <f t="shared" si="637"/>
        <v>0</v>
      </c>
      <c r="AM1852" s="45">
        <f t="shared" si="638"/>
        <v>0</v>
      </c>
      <c r="AN1852" s="45"/>
      <c r="AO1852" s="45"/>
      <c r="AP1852" s="45"/>
      <c r="AQ1852" s="45"/>
      <c r="AR1852" s="45"/>
      <c r="AS1852" s="45"/>
      <c r="AT1852" s="45"/>
      <c r="AU1852" s="45"/>
      <c r="AV1852" s="45"/>
      <c r="AW1852" s="45"/>
      <c r="AX1852" s="45"/>
      <c r="AY1852" s="45"/>
      <c r="AZ1852" s="45"/>
      <c r="BA1852" s="45"/>
      <c r="BB1852" s="45"/>
      <c r="BC1852" s="45"/>
      <c r="BD1852" s="45"/>
      <c r="BE1852" s="45"/>
      <c r="BF1852" s="45"/>
      <c r="BG1852" s="45"/>
      <c r="BH1852" s="45"/>
      <c r="BI1852" s="45"/>
      <c r="BJ1852" s="45"/>
      <c r="BK1852" s="45"/>
    </row>
    <row r="1853" spans="1:63">
      <c r="A1853" s="43"/>
      <c r="B1853" s="43"/>
      <c r="C1853" s="101"/>
      <c r="D1853" s="101"/>
      <c r="E1853" s="101"/>
      <c r="F1853" s="102"/>
      <c r="G1853" s="103"/>
      <c r="H1853" s="102"/>
      <c r="I1853" s="102"/>
      <c r="J1853" s="102"/>
      <c r="K1853" s="102"/>
      <c r="L1853" s="102" t="e">
        <f>IF(J1853="WAT",IF(I1853="PS","Pumped Storage","Hydro"),VLOOKUP(J1853,Instructions!$E$3:$F$42,2,FALSE))</f>
        <v>#N/A</v>
      </c>
      <c r="M1853" s="104"/>
      <c r="N1853" s="104"/>
      <c r="O1853" s="105"/>
      <c r="P1853" s="45"/>
      <c r="Q1853" s="45"/>
      <c r="R1853" s="45">
        <f t="shared" si="619"/>
        <v>0</v>
      </c>
      <c r="S1853" s="45">
        <f t="shared" si="641"/>
        <v>0</v>
      </c>
      <c r="T1853" s="45">
        <f t="shared" si="641"/>
        <v>0</v>
      </c>
      <c r="U1853" s="45">
        <f t="shared" si="620"/>
        <v>0</v>
      </c>
      <c r="V1853" s="45">
        <f t="shared" si="621"/>
        <v>0</v>
      </c>
      <c r="W1853" s="45">
        <f t="shared" si="622"/>
        <v>0</v>
      </c>
      <c r="X1853" s="45">
        <f t="shared" si="623"/>
        <v>0</v>
      </c>
      <c r="Y1853" s="45">
        <f t="shared" si="624"/>
        <v>0</v>
      </c>
      <c r="Z1853" s="45">
        <f t="shared" si="625"/>
        <v>0</v>
      </c>
      <c r="AA1853" s="45">
        <f t="shared" si="626"/>
        <v>0</v>
      </c>
      <c r="AB1853" s="45">
        <f t="shared" si="627"/>
        <v>0</v>
      </c>
      <c r="AC1853" s="45">
        <f t="shared" si="628"/>
        <v>0</v>
      </c>
      <c r="AD1853" s="45">
        <f t="shared" si="629"/>
        <v>0</v>
      </c>
      <c r="AE1853" s="45">
        <f t="shared" si="630"/>
        <v>0</v>
      </c>
      <c r="AF1853" s="45">
        <f t="shared" si="631"/>
        <v>0</v>
      </c>
      <c r="AG1853" s="45">
        <f t="shared" si="632"/>
        <v>0</v>
      </c>
      <c r="AH1853" s="45">
        <f t="shared" si="633"/>
        <v>0</v>
      </c>
      <c r="AI1853" s="45">
        <f t="shared" si="634"/>
        <v>0</v>
      </c>
      <c r="AJ1853" s="45">
        <f t="shared" si="635"/>
        <v>0</v>
      </c>
      <c r="AK1853" s="45">
        <f t="shared" si="636"/>
        <v>0</v>
      </c>
      <c r="AL1853" s="45">
        <f t="shared" si="637"/>
        <v>0</v>
      </c>
      <c r="AM1853" s="45">
        <f t="shared" si="638"/>
        <v>0</v>
      </c>
      <c r="AN1853" s="45"/>
      <c r="AO1853" s="45"/>
      <c r="AP1853" s="45"/>
      <c r="AQ1853" s="45"/>
      <c r="AR1853" s="45"/>
      <c r="AS1853" s="45"/>
      <c r="AT1853" s="45"/>
      <c r="AU1853" s="45"/>
      <c r="AV1853" s="45"/>
      <c r="AW1853" s="45"/>
      <c r="AX1853" s="45"/>
      <c r="AY1853" s="45"/>
      <c r="AZ1853" s="45"/>
      <c r="BA1853" s="45"/>
      <c r="BB1853" s="45"/>
      <c r="BC1853" s="45"/>
      <c r="BD1853" s="45"/>
      <c r="BE1853" s="45"/>
      <c r="BF1853" s="45"/>
      <c r="BG1853" s="45"/>
      <c r="BH1853" s="45"/>
      <c r="BI1853" s="45"/>
      <c r="BJ1853" s="45"/>
      <c r="BK1853" s="45"/>
    </row>
    <row r="1854" spans="1:63">
      <c r="A1854" s="43"/>
      <c r="B1854" s="43"/>
      <c r="C1854" s="101"/>
      <c r="D1854" s="101"/>
      <c r="E1854" s="101"/>
      <c r="F1854" s="102"/>
      <c r="G1854" s="103"/>
      <c r="H1854" s="102"/>
      <c r="I1854" s="102"/>
      <c r="J1854" s="102"/>
      <c r="K1854" s="102"/>
      <c r="L1854" s="102" t="e">
        <f>IF(J1854="WAT",IF(I1854="PS","Pumped Storage","Hydro"),VLOOKUP(J1854,Instructions!$E$3:$F$42,2,FALSE))</f>
        <v>#N/A</v>
      </c>
      <c r="M1854" s="104"/>
      <c r="N1854" s="104"/>
      <c r="O1854" s="105"/>
      <c r="P1854" s="45"/>
      <c r="Q1854" s="45"/>
      <c r="R1854" s="45">
        <f t="shared" si="619"/>
        <v>0</v>
      </c>
      <c r="S1854" s="45">
        <f t="shared" si="641"/>
        <v>0</v>
      </c>
      <c r="T1854" s="45">
        <f t="shared" si="641"/>
        <v>0</v>
      </c>
      <c r="U1854" s="45">
        <f t="shared" si="620"/>
        <v>0</v>
      </c>
      <c r="V1854" s="45">
        <f t="shared" si="621"/>
        <v>0</v>
      </c>
      <c r="W1854" s="45">
        <f t="shared" si="622"/>
        <v>0</v>
      </c>
      <c r="X1854" s="45">
        <f t="shared" si="623"/>
        <v>0</v>
      </c>
      <c r="Y1854" s="45">
        <f t="shared" si="624"/>
        <v>0</v>
      </c>
      <c r="Z1854" s="45">
        <f t="shared" si="625"/>
        <v>0</v>
      </c>
      <c r="AA1854" s="45">
        <f t="shared" si="626"/>
        <v>0</v>
      </c>
      <c r="AB1854" s="45">
        <f t="shared" si="627"/>
        <v>0</v>
      </c>
      <c r="AC1854" s="45">
        <f t="shared" si="628"/>
        <v>0</v>
      </c>
      <c r="AD1854" s="45">
        <f t="shared" si="629"/>
        <v>0</v>
      </c>
      <c r="AE1854" s="45">
        <f t="shared" si="630"/>
        <v>0</v>
      </c>
      <c r="AF1854" s="45">
        <f t="shared" si="631"/>
        <v>0</v>
      </c>
      <c r="AG1854" s="45">
        <f t="shared" si="632"/>
        <v>0</v>
      </c>
      <c r="AH1854" s="45">
        <f t="shared" si="633"/>
        <v>0</v>
      </c>
      <c r="AI1854" s="45">
        <f t="shared" si="634"/>
        <v>0</v>
      </c>
      <c r="AJ1854" s="45">
        <f t="shared" si="635"/>
        <v>0</v>
      </c>
      <c r="AK1854" s="45">
        <f t="shared" si="636"/>
        <v>0</v>
      </c>
      <c r="AL1854" s="45">
        <f t="shared" si="637"/>
        <v>0</v>
      </c>
      <c r="AM1854" s="45">
        <f t="shared" si="638"/>
        <v>0</v>
      </c>
      <c r="AN1854" s="45"/>
      <c r="AO1854" s="45"/>
      <c r="AP1854" s="45"/>
      <c r="AQ1854" s="45"/>
      <c r="AR1854" s="45"/>
      <c r="AS1854" s="45"/>
      <c r="AT1854" s="45"/>
      <c r="AU1854" s="45"/>
      <c r="AV1854" s="45"/>
      <c r="AW1854" s="45"/>
      <c r="AX1854" s="45"/>
      <c r="AY1854" s="45"/>
      <c r="AZ1854" s="45"/>
      <c r="BA1854" s="45"/>
      <c r="BB1854" s="45"/>
      <c r="BC1854" s="45"/>
      <c r="BD1854" s="45"/>
      <c r="BE1854" s="45"/>
      <c r="BF1854" s="45"/>
      <c r="BG1854" s="45"/>
      <c r="BH1854" s="45"/>
      <c r="BI1854" s="45"/>
      <c r="BJ1854" s="45"/>
      <c r="BK1854" s="45"/>
    </row>
    <row r="1855" spans="1:63">
      <c r="A1855" s="43"/>
      <c r="B1855" s="43"/>
      <c r="C1855" s="101"/>
      <c r="D1855" s="101"/>
      <c r="E1855" s="101"/>
      <c r="F1855" s="102"/>
      <c r="G1855" s="103"/>
      <c r="H1855" s="102"/>
      <c r="I1855" s="102"/>
      <c r="J1855" s="102"/>
      <c r="K1855" s="102"/>
      <c r="L1855" s="102" t="e">
        <f>IF(J1855="WAT",IF(I1855="PS","Pumped Storage","Hydro"),VLOOKUP(J1855,Instructions!$E$3:$F$42,2,FALSE))</f>
        <v>#N/A</v>
      </c>
      <c r="M1855" s="104"/>
      <c r="N1855" s="104"/>
      <c r="O1855" s="105"/>
      <c r="P1855" s="45"/>
      <c r="Q1855" s="45"/>
      <c r="R1855" s="45">
        <f t="shared" si="619"/>
        <v>0</v>
      </c>
      <c r="S1855" s="45">
        <f t="shared" si="641"/>
        <v>0</v>
      </c>
      <c r="T1855" s="45">
        <f t="shared" si="641"/>
        <v>0</v>
      </c>
      <c r="U1855" s="45">
        <f t="shared" si="620"/>
        <v>0</v>
      </c>
      <c r="V1855" s="45">
        <f t="shared" si="621"/>
        <v>0</v>
      </c>
      <c r="W1855" s="45">
        <f t="shared" si="622"/>
        <v>0</v>
      </c>
      <c r="X1855" s="45">
        <f t="shared" si="623"/>
        <v>0</v>
      </c>
      <c r="Y1855" s="45">
        <f t="shared" si="624"/>
        <v>0</v>
      </c>
      <c r="Z1855" s="45">
        <f t="shared" si="625"/>
        <v>0</v>
      </c>
      <c r="AA1855" s="45">
        <f t="shared" si="626"/>
        <v>0</v>
      </c>
      <c r="AB1855" s="45">
        <f t="shared" si="627"/>
        <v>0</v>
      </c>
      <c r="AC1855" s="45">
        <f t="shared" si="628"/>
        <v>0</v>
      </c>
      <c r="AD1855" s="45">
        <f t="shared" si="629"/>
        <v>0</v>
      </c>
      <c r="AE1855" s="45">
        <f t="shared" si="630"/>
        <v>0</v>
      </c>
      <c r="AF1855" s="45">
        <f t="shared" si="631"/>
        <v>0</v>
      </c>
      <c r="AG1855" s="45">
        <f t="shared" si="632"/>
        <v>0</v>
      </c>
      <c r="AH1855" s="45">
        <f t="shared" si="633"/>
        <v>0</v>
      </c>
      <c r="AI1855" s="45">
        <f t="shared" si="634"/>
        <v>0</v>
      </c>
      <c r="AJ1855" s="45">
        <f t="shared" si="635"/>
        <v>0</v>
      </c>
      <c r="AK1855" s="45">
        <f t="shared" si="636"/>
        <v>0</v>
      </c>
      <c r="AL1855" s="45">
        <f t="shared" si="637"/>
        <v>0</v>
      </c>
      <c r="AM1855" s="45">
        <f t="shared" si="638"/>
        <v>0</v>
      </c>
      <c r="AN1855" s="45"/>
      <c r="AO1855" s="45"/>
      <c r="AP1855" s="45"/>
      <c r="AQ1855" s="45"/>
      <c r="AR1855" s="45"/>
      <c r="AS1855" s="45"/>
      <c r="AT1855" s="45"/>
      <c r="AU1855" s="45"/>
      <c r="AV1855" s="45"/>
      <c r="AW1855" s="45"/>
      <c r="AX1855" s="45"/>
      <c r="AY1855" s="45"/>
      <c r="AZ1855" s="45"/>
      <c r="BA1855" s="45"/>
      <c r="BB1855" s="45"/>
      <c r="BC1855" s="45"/>
      <c r="BD1855" s="45"/>
      <c r="BE1855" s="45"/>
      <c r="BF1855" s="45"/>
      <c r="BG1855" s="45"/>
      <c r="BH1855" s="45"/>
      <c r="BI1855" s="45"/>
      <c r="BJ1855" s="45"/>
      <c r="BK1855" s="45"/>
    </row>
    <row r="1856" spans="1:63">
      <c r="A1856" s="43"/>
      <c r="B1856" s="43"/>
      <c r="C1856" s="101"/>
      <c r="D1856" s="101"/>
      <c r="E1856" s="101"/>
      <c r="F1856" s="102"/>
      <c r="G1856" s="103"/>
      <c r="H1856" s="102"/>
      <c r="I1856" s="102"/>
      <c r="J1856" s="102"/>
      <c r="K1856" s="102"/>
      <c r="L1856" s="102" t="e">
        <f>IF(J1856="WAT",IF(I1856="PS","Pumped Storage","Hydro"),VLOOKUP(J1856,Instructions!$E$3:$F$42,2,FALSE))</f>
        <v>#N/A</v>
      </c>
      <c r="M1856" s="104"/>
      <c r="N1856" s="104"/>
      <c r="O1856" s="105"/>
      <c r="P1856" s="45"/>
      <c r="Q1856" s="45"/>
      <c r="R1856" s="45">
        <f t="shared" si="619"/>
        <v>0</v>
      </c>
      <c r="S1856" s="45">
        <f t="shared" si="641"/>
        <v>0</v>
      </c>
      <c r="T1856" s="45">
        <f t="shared" si="641"/>
        <v>0</v>
      </c>
      <c r="U1856" s="45">
        <f t="shared" si="620"/>
        <v>0</v>
      </c>
      <c r="V1856" s="45">
        <f t="shared" si="621"/>
        <v>0</v>
      </c>
      <c r="W1856" s="45">
        <f t="shared" si="622"/>
        <v>0</v>
      </c>
      <c r="X1856" s="45">
        <f t="shared" si="623"/>
        <v>0</v>
      </c>
      <c r="Y1856" s="45">
        <f t="shared" si="624"/>
        <v>0</v>
      </c>
      <c r="Z1856" s="45">
        <f t="shared" si="625"/>
        <v>0</v>
      </c>
      <c r="AA1856" s="45">
        <f t="shared" si="626"/>
        <v>0</v>
      </c>
      <c r="AB1856" s="45">
        <f t="shared" si="627"/>
        <v>0</v>
      </c>
      <c r="AC1856" s="45">
        <f t="shared" si="628"/>
        <v>0</v>
      </c>
      <c r="AD1856" s="45">
        <f t="shared" si="629"/>
        <v>0</v>
      </c>
      <c r="AE1856" s="45">
        <f t="shared" si="630"/>
        <v>0</v>
      </c>
      <c r="AF1856" s="45">
        <f t="shared" si="631"/>
        <v>0</v>
      </c>
      <c r="AG1856" s="45">
        <f t="shared" si="632"/>
        <v>0</v>
      </c>
      <c r="AH1856" s="45">
        <f t="shared" si="633"/>
        <v>0</v>
      </c>
      <c r="AI1856" s="45">
        <f t="shared" si="634"/>
        <v>0</v>
      </c>
      <c r="AJ1856" s="45">
        <f t="shared" si="635"/>
        <v>0</v>
      </c>
      <c r="AK1856" s="45">
        <f t="shared" si="636"/>
        <v>0</v>
      </c>
      <c r="AL1856" s="45">
        <f t="shared" si="637"/>
        <v>0</v>
      </c>
      <c r="AM1856" s="45">
        <f t="shared" si="638"/>
        <v>0</v>
      </c>
      <c r="AN1856" s="45"/>
      <c r="AO1856" s="45"/>
      <c r="AP1856" s="45"/>
      <c r="AQ1856" s="45"/>
      <c r="AR1856" s="45"/>
      <c r="AS1856" s="45"/>
      <c r="AT1856" s="45"/>
      <c r="AU1856" s="45"/>
      <c r="AV1856" s="45"/>
      <c r="AW1856" s="45"/>
      <c r="AX1856" s="45"/>
      <c r="AY1856" s="45"/>
      <c r="AZ1856" s="45"/>
      <c r="BA1856" s="45"/>
      <c r="BB1856" s="45"/>
      <c r="BC1856" s="45"/>
      <c r="BD1856" s="45"/>
      <c r="BE1856" s="45"/>
      <c r="BF1856" s="45"/>
      <c r="BG1856" s="45"/>
      <c r="BH1856" s="45"/>
      <c r="BI1856" s="45"/>
      <c r="BJ1856" s="45"/>
      <c r="BK1856" s="45"/>
    </row>
    <row r="1857" spans="1:63">
      <c r="A1857" s="43"/>
      <c r="B1857" s="43"/>
      <c r="C1857" s="101"/>
      <c r="D1857" s="101"/>
      <c r="E1857" s="101"/>
      <c r="F1857" s="102"/>
      <c r="G1857" s="103"/>
      <c r="H1857" s="102"/>
      <c r="I1857" s="102"/>
      <c r="J1857" s="102"/>
      <c r="K1857" s="102"/>
      <c r="L1857" s="102" t="e">
        <f>IF(J1857="WAT",IF(I1857="PS","Pumped Storage","Hydro"),VLOOKUP(J1857,Instructions!$E$3:$F$42,2,FALSE))</f>
        <v>#N/A</v>
      </c>
      <c r="M1857" s="104"/>
      <c r="N1857" s="104"/>
      <c r="O1857" s="105"/>
      <c r="P1857" s="45"/>
      <c r="Q1857" s="45"/>
      <c r="R1857" s="45">
        <f t="shared" si="619"/>
        <v>0</v>
      </c>
      <c r="S1857" s="45">
        <f t="shared" si="641"/>
        <v>0</v>
      </c>
      <c r="T1857" s="45">
        <f t="shared" si="641"/>
        <v>0</v>
      </c>
      <c r="U1857" s="45">
        <f t="shared" si="620"/>
        <v>0</v>
      </c>
      <c r="V1857" s="45">
        <f t="shared" si="621"/>
        <v>0</v>
      </c>
      <c r="W1857" s="45">
        <f t="shared" si="622"/>
        <v>0</v>
      </c>
      <c r="X1857" s="45">
        <f t="shared" si="623"/>
        <v>0</v>
      </c>
      <c r="Y1857" s="45">
        <f t="shared" si="624"/>
        <v>0</v>
      </c>
      <c r="Z1857" s="45">
        <f t="shared" si="625"/>
        <v>0</v>
      </c>
      <c r="AA1857" s="45">
        <f t="shared" si="626"/>
        <v>0</v>
      </c>
      <c r="AB1857" s="45">
        <f t="shared" si="627"/>
        <v>0</v>
      </c>
      <c r="AC1857" s="45">
        <f t="shared" si="628"/>
        <v>0</v>
      </c>
      <c r="AD1857" s="45">
        <f t="shared" si="629"/>
        <v>0</v>
      </c>
      <c r="AE1857" s="45">
        <f t="shared" si="630"/>
        <v>0</v>
      </c>
      <c r="AF1857" s="45">
        <f t="shared" si="631"/>
        <v>0</v>
      </c>
      <c r="AG1857" s="45">
        <f t="shared" si="632"/>
        <v>0</v>
      </c>
      <c r="AH1857" s="45">
        <f t="shared" si="633"/>
        <v>0</v>
      </c>
      <c r="AI1857" s="45">
        <f t="shared" si="634"/>
        <v>0</v>
      </c>
      <c r="AJ1857" s="45">
        <f t="shared" si="635"/>
        <v>0</v>
      </c>
      <c r="AK1857" s="45">
        <f t="shared" si="636"/>
        <v>0</v>
      </c>
      <c r="AL1857" s="45">
        <f t="shared" si="637"/>
        <v>0</v>
      </c>
      <c r="AM1857" s="45">
        <f t="shared" si="638"/>
        <v>0</v>
      </c>
      <c r="AN1857" s="45"/>
      <c r="AO1857" s="45"/>
      <c r="AP1857" s="45"/>
      <c r="AQ1857" s="45"/>
      <c r="AR1857" s="45"/>
      <c r="AS1857" s="45"/>
      <c r="AT1857" s="45"/>
      <c r="AU1857" s="45"/>
      <c r="AV1857" s="45"/>
      <c r="AW1857" s="45"/>
      <c r="AX1857" s="45"/>
      <c r="AY1857" s="45"/>
      <c r="AZ1857" s="45"/>
      <c r="BA1857" s="45"/>
      <c r="BB1857" s="45"/>
      <c r="BC1857" s="45"/>
      <c r="BD1857" s="45"/>
      <c r="BE1857" s="45"/>
      <c r="BF1857" s="45"/>
      <c r="BG1857" s="45"/>
      <c r="BH1857" s="45"/>
      <c r="BI1857" s="45"/>
      <c r="BJ1857" s="45"/>
      <c r="BK1857" s="45"/>
    </row>
    <row r="1858" spans="1:63">
      <c r="A1858" s="43"/>
      <c r="B1858" s="43"/>
      <c r="C1858" s="101"/>
      <c r="D1858" s="101"/>
      <c r="E1858" s="101"/>
      <c r="F1858" s="102"/>
      <c r="G1858" s="103"/>
      <c r="H1858" s="102"/>
      <c r="I1858" s="102"/>
      <c r="J1858" s="102"/>
      <c r="K1858" s="102"/>
      <c r="L1858" s="102" t="e">
        <f>IF(J1858="WAT",IF(I1858="PS","Pumped Storage","Hydro"),VLOOKUP(J1858,Instructions!$E$3:$F$42,2,FALSE))</f>
        <v>#N/A</v>
      </c>
      <c r="M1858" s="104"/>
      <c r="N1858" s="104"/>
      <c r="O1858" s="105"/>
      <c r="P1858" s="45"/>
      <c r="Q1858" s="45"/>
      <c r="R1858" s="45">
        <f t="shared" si="619"/>
        <v>0</v>
      </c>
      <c r="S1858" s="45">
        <f t="shared" si="641"/>
        <v>0</v>
      </c>
      <c r="T1858" s="45">
        <f t="shared" si="641"/>
        <v>0</v>
      </c>
      <c r="U1858" s="45">
        <f t="shared" si="620"/>
        <v>0</v>
      </c>
      <c r="V1858" s="45">
        <f t="shared" si="621"/>
        <v>0</v>
      </c>
      <c r="W1858" s="45">
        <f t="shared" si="622"/>
        <v>0</v>
      </c>
      <c r="X1858" s="45">
        <f t="shared" si="623"/>
        <v>0</v>
      </c>
      <c r="Y1858" s="45">
        <f t="shared" si="624"/>
        <v>0</v>
      </c>
      <c r="Z1858" s="45">
        <f t="shared" si="625"/>
        <v>0</v>
      </c>
      <c r="AA1858" s="45">
        <f t="shared" si="626"/>
        <v>0</v>
      </c>
      <c r="AB1858" s="45">
        <f t="shared" si="627"/>
        <v>0</v>
      </c>
      <c r="AC1858" s="45">
        <f t="shared" si="628"/>
        <v>0</v>
      </c>
      <c r="AD1858" s="45">
        <f t="shared" si="629"/>
        <v>0</v>
      </c>
      <c r="AE1858" s="45">
        <f t="shared" si="630"/>
        <v>0</v>
      </c>
      <c r="AF1858" s="45">
        <f t="shared" si="631"/>
        <v>0</v>
      </c>
      <c r="AG1858" s="45">
        <f t="shared" si="632"/>
        <v>0</v>
      </c>
      <c r="AH1858" s="45">
        <f t="shared" si="633"/>
        <v>0</v>
      </c>
      <c r="AI1858" s="45">
        <f t="shared" si="634"/>
        <v>0</v>
      </c>
      <c r="AJ1858" s="45">
        <f t="shared" si="635"/>
        <v>0</v>
      </c>
      <c r="AK1858" s="45">
        <f t="shared" si="636"/>
        <v>0</v>
      </c>
      <c r="AL1858" s="45">
        <f t="shared" si="637"/>
        <v>0</v>
      </c>
      <c r="AM1858" s="45">
        <f t="shared" si="638"/>
        <v>0</v>
      </c>
      <c r="AN1858" s="45"/>
      <c r="AO1858" s="45"/>
      <c r="AP1858" s="45"/>
      <c r="AQ1858" s="45"/>
      <c r="AR1858" s="45"/>
      <c r="AS1858" s="45"/>
      <c r="AT1858" s="45"/>
      <c r="AU1858" s="45"/>
      <c r="AV1858" s="45"/>
      <c r="AW1858" s="45"/>
      <c r="AX1858" s="45"/>
      <c r="AY1858" s="45"/>
      <c r="AZ1858" s="45"/>
      <c r="BA1858" s="45"/>
      <c r="BB1858" s="45"/>
      <c r="BC1858" s="45"/>
      <c r="BD1858" s="45"/>
      <c r="BE1858" s="45"/>
      <c r="BF1858" s="45"/>
      <c r="BG1858" s="45"/>
      <c r="BH1858" s="45"/>
      <c r="BI1858" s="45"/>
      <c r="BJ1858" s="45"/>
      <c r="BK1858" s="45"/>
    </row>
    <row r="1859" spans="1:63">
      <c r="A1859" s="43"/>
      <c r="B1859" s="43"/>
      <c r="C1859" s="101"/>
      <c r="D1859" s="101"/>
      <c r="E1859" s="101"/>
      <c r="F1859" s="102"/>
      <c r="G1859" s="103"/>
      <c r="H1859" s="102"/>
      <c r="I1859" s="102"/>
      <c r="J1859" s="102"/>
      <c r="K1859" s="102"/>
      <c r="L1859" s="102" t="e">
        <f>IF(J1859="WAT",IF(I1859="PS","Pumped Storage","Hydro"),VLOOKUP(J1859,Instructions!$E$3:$F$42,2,FALSE))</f>
        <v>#N/A</v>
      </c>
      <c r="M1859" s="104"/>
      <c r="N1859" s="104"/>
      <c r="O1859" s="105"/>
      <c r="P1859" s="45"/>
      <c r="Q1859" s="45"/>
      <c r="R1859" s="45">
        <f t="shared" si="619"/>
        <v>0</v>
      </c>
      <c r="S1859" s="45">
        <f t="shared" si="641"/>
        <v>0</v>
      </c>
      <c r="T1859" s="45">
        <f t="shared" si="641"/>
        <v>0</v>
      </c>
      <c r="U1859" s="45">
        <f t="shared" si="620"/>
        <v>0</v>
      </c>
      <c r="V1859" s="45">
        <f t="shared" si="621"/>
        <v>0</v>
      </c>
      <c r="W1859" s="45">
        <f t="shared" si="622"/>
        <v>0</v>
      </c>
      <c r="X1859" s="45">
        <f t="shared" si="623"/>
        <v>0</v>
      </c>
      <c r="Y1859" s="45">
        <f t="shared" si="624"/>
        <v>0</v>
      </c>
      <c r="Z1859" s="45">
        <f t="shared" si="625"/>
        <v>0</v>
      </c>
      <c r="AA1859" s="45">
        <f t="shared" si="626"/>
        <v>0</v>
      </c>
      <c r="AB1859" s="45">
        <f t="shared" si="627"/>
        <v>0</v>
      </c>
      <c r="AC1859" s="45">
        <f t="shared" si="628"/>
        <v>0</v>
      </c>
      <c r="AD1859" s="45">
        <f t="shared" si="629"/>
        <v>0</v>
      </c>
      <c r="AE1859" s="45">
        <f t="shared" si="630"/>
        <v>0</v>
      </c>
      <c r="AF1859" s="45">
        <f t="shared" si="631"/>
        <v>0</v>
      </c>
      <c r="AG1859" s="45">
        <f t="shared" si="632"/>
        <v>0</v>
      </c>
      <c r="AH1859" s="45">
        <f t="shared" si="633"/>
        <v>0</v>
      </c>
      <c r="AI1859" s="45">
        <f t="shared" si="634"/>
        <v>0</v>
      </c>
      <c r="AJ1859" s="45">
        <f t="shared" si="635"/>
        <v>0</v>
      </c>
      <c r="AK1859" s="45">
        <f t="shared" si="636"/>
        <v>0</v>
      </c>
      <c r="AL1859" s="45">
        <f t="shared" si="637"/>
        <v>0</v>
      </c>
      <c r="AM1859" s="45">
        <f t="shared" si="638"/>
        <v>0</v>
      </c>
      <c r="AN1859" s="45"/>
      <c r="AO1859" s="45"/>
      <c r="AP1859" s="45"/>
      <c r="AQ1859" s="45"/>
      <c r="AR1859" s="45"/>
      <c r="AS1859" s="45"/>
      <c r="AT1859" s="45"/>
      <c r="AU1859" s="45"/>
      <c r="AV1859" s="45"/>
      <c r="AW1859" s="45"/>
      <c r="AX1859" s="45"/>
      <c r="AY1859" s="45"/>
      <c r="AZ1859" s="45"/>
      <c r="BA1859" s="45"/>
      <c r="BB1859" s="45"/>
      <c r="BC1859" s="45"/>
      <c r="BD1859" s="45"/>
      <c r="BE1859" s="45"/>
      <c r="BF1859" s="45"/>
      <c r="BG1859" s="45"/>
      <c r="BH1859" s="45"/>
      <c r="BI1859" s="45"/>
      <c r="BJ1859" s="45"/>
      <c r="BK1859" s="45"/>
    </row>
    <row r="1860" spans="1:63">
      <c r="A1860" s="43"/>
      <c r="B1860" s="43"/>
      <c r="C1860" s="101"/>
      <c r="D1860" s="101"/>
      <c r="E1860" s="101"/>
      <c r="F1860" s="102"/>
      <c r="G1860" s="103"/>
      <c r="H1860" s="102"/>
      <c r="I1860" s="102"/>
      <c r="J1860" s="102"/>
      <c r="K1860" s="102"/>
      <c r="L1860" s="102" t="e">
        <f>IF(J1860="WAT",IF(I1860="PS","Pumped Storage","Hydro"),VLOOKUP(J1860,Instructions!$E$3:$F$42,2,FALSE))</f>
        <v>#N/A</v>
      </c>
      <c r="M1860" s="104"/>
      <c r="N1860" s="104"/>
      <c r="O1860" s="105"/>
      <c r="P1860" s="45"/>
      <c r="Q1860" s="45"/>
      <c r="R1860" s="45">
        <f t="shared" ref="R1860:R1923" si="642">P1860</f>
        <v>0</v>
      </c>
      <c r="S1860" s="45">
        <f t="shared" si="641"/>
        <v>0</v>
      </c>
      <c r="T1860" s="45">
        <f t="shared" si="641"/>
        <v>0</v>
      </c>
      <c r="U1860" s="45">
        <f t="shared" ref="U1860:U1923" si="643">T1860</f>
        <v>0</v>
      </c>
      <c r="V1860" s="45">
        <f t="shared" ref="V1860:V1923" si="644">U1860</f>
        <v>0</v>
      </c>
      <c r="W1860" s="45">
        <f t="shared" ref="W1860:W1923" si="645">V1860</f>
        <v>0</v>
      </c>
      <c r="X1860" s="45">
        <f t="shared" ref="X1860:X1923" si="646">W1860</f>
        <v>0</v>
      </c>
      <c r="Y1860" s="45">
        <f t="shared" ref="Y1860:Y1923" si="647">X1860</f>
        <v>0</v>
      </c>
      <c r="Z1860" s="45">
        <f t="shared" ref="Z1860:Z1923" si="648">Y1860</f>
        <v>0</v>
      </c>
      <c r="AA1860" s="45">
        <f t="shared" ref="AA1860:AA1923" si="649">Z1860</f>
        <v>0</v>
      </c>
      <c r="AB1860" s="45">
        <f t="shared" ref="AB1860:AB1923" si="650">AA1860</f>
        <v>0</v>
      </c>
      <c r="AC1860" s="45">
        <f t="shared" ref="AC1860:AC1923" si="651">Q1860</f>
        <v>0</v>
      </c>
      <c r="AD1860" s="45">
        <f t="shared" ref="AD1860:AD1923" si="652">AC1860</f>
        <v>0</v>
      </c>
      <c r="AE1860" s="45">
        <f t="shared" ref="AE1860:AE1923" si="653">AD1860</f>
        <v>0</v>
      </c>
      <c r="AF1860" s="45">
        <f t="shared" ref="AF1860:AF1923" si="654">AE1860</f>
        <v>0</v>
      </c>
      <c r="AG1860" s="45">
        <f t="shared" ref="AG1860:AG1923" si="655">AF1860</f>
        <v>0</v>
      </c>
      <c r="AH1860" s="45">
        <f t="shared" ref="AH1860:AH1923" si="656">AG1860</f>
        <v>0</v>
      </c>
      <c r="AI1860" s="45">
        <f t="shared" ref="AI1860:AI1923" si="657">AH1860</f>
        <v>0</v>
      </c>
      <c r="AJ1860" s="45">
        <f t="shared" ref="AJ1860:AJ1923" si="658">AI1860</f>
        <v>0</v>
      </c>
      <c r="AK1860" s="45">
        <f t="shared" ref="AK1860:AK1923" si="659">AJ1860</f>
        <v>0</v>
      </c>
      <c r="AL1860" s="45">
        <f t="shared" ref="AL1860:AL1923" si="660">AK1860</f>
        <v>0</v>
      </c>
      <c r="AM1860" s="45">
        <f t="shared" ref="AM1860:AM1923" si="661">AL1860</f>
        <v>0</v>
      </c>
      <c r="AN1860" s="45"/>
      <c r="AO1860" s="45"/>
      <c r="AP1860" s="45"/>
      <c r="AQ1860" s="45"/>
      <c r="AR1860" s="45"/>
      <c r="AS1860" s="45"/>
      <c r="AT1860" s="45"/>
      <c r="AU1860" s="45"/>
      <c r="AV1860" s="45"/>
      <c r="AW1860" s="45"/>
      <c r="AX1860" s="45"/>
      <c r="AY1860" s="45"/>
      <c r="AZ1860" s="45"/>
      <c r="BA1860" s="45"/>
      <c r="BB1860" s="45"/>
      <c r="BC1860" s="45"/>
      <c r="BD1860" s="45"/>
      <c r="BE1860" s="45"/>
      <c r="BF1860" s="45"/>
      <c r="BG1860" s="45"/>
      <c r="BH1860" s="45"/>
      <c r="BI1860" s="45"/>
      <c r="BJ1860" s="45"/>
      <c r="BK1860" s="45"/>
    </row>
    <row r="1861" spans="1:63">
      <c r="A1861" s="43"/>
      <c r="B1861" s="43"/>
      <c r="C1861" s="101"/>
      <c r="D1861" s="101"/>
      <c r="E1861" s="101"/>
      <c r="F1861" s="102"/>
      <c r="G1861" s="103"/>
      <c r="H1861" s="102"/>
      <c r="I1861" s="102"/>
      <c r="J1861" s="102"/>
      <c r="K1861" s="102"/>
      <c r="L1861" s="102" t="e">
        <f>IF(J1861="WAT",IF(I1861="PS","Pumped Storage","Hydro"),VLOOKUP(J1861,Instructions!$E$3:$F$42,2,FALSE))</f>
        <v>#N/A</v>
      </c>
      <c r="M1861" s="104"/>
      <c r="N1861" s="104"/>
      <c r="O1861" s="105"/>
      <c r="P1861" s="45"/>
      <c r="Q1861" s="45"/>
      <c r="R1861" s="45">
        <f t="shared" si="642"/>
        <v>0</v>
      </c>
      <c r="S1861" s="45">
        <f t="shared" si="641"/>
        <v>0</v>
      </c>
      <c r="T1861" s="45">
        <f t="shared" si="641"/>
        <v>0</v>
      </c>
      <c r="U1861" s="45">
        <f t="shared" si="643"/>
        <v>0</v>
      </c>
      <c r="V1861" s="45">
        <f t="shared" si="644"/>
        <v>0</v>
      </c>
      <c r="W1861" s="45">
        <f t="shared" si="645"/>
        <v>0</v>
      </c>
      <c r="X1861" s="45">
        <f t="shared" si="646"/>
        <v>0</v>
      </c>
      <c r="Y1861" s="45">
        <f t="shared" si="647"/>
        <v>0</v>
      </c>
      <c r="Z1861" s="45">
        <f t="shared" si="648"/>
        <v>0</v>
      </c>
      <c r="AA1861" s="45">
        <f t="shared" si="649"/>
        <v>0</v>
      </c>
      <c r="AB1861" s="45">
        <f t="shared" si="650"/>
        <v>0</v>
      </c>
      <c r="AC1861" s="45">
        <f t="shared" si="651"/>
        <v>0</v>
      </c>
      <c r="AD1861" s="45">
        <f t="shared" si="652"/>
        <v>0</v>
      </c>
      <c r="AE1861" s="45">
        <f t="shared" si="653"/>
        <v>0</v>
      </c>
      <c r="AF1861" s="45">
        <f t="shared" si="654"/>
        <v>0</v>
      </c>
      <c r="AG1861" s="45">
        <f t="shared" si="655"/>
        <v>0</v>
      </c>
      <c r="AH1861" s="45">
        <f t="shared" si="656"/>
        <v>0</v>
      </c>
      <c r="AI1861" s="45">
        <f t="shared" si="657"/>
        <v>0</v>
      </c>
      <c r="AJ1861" s="45">
        <f t="shared" si="658"/>
        <v>0</v>
      </c>
      <c r="AK1861" s="45">
        <f t="shared" si="659"/>
        <v>0</v>
      </c>
      <c r="AL1861" s="45">
        <f t="shared" si="660"/>
        <v>0</v>
      </c>
      <c r="AM1861" s="45">
        <f t="shared" si="661"/>
        <v>0</v>
      </c>
      <c r="AN1861" s="45"/>
      <c r="AO1861" s="45"/>
      <c r="AP1861" s="45"/>
      <c r="AQ1861" s="45"/>
      <c r="AR1861" s="45"/>
      <c r="AS1861" s="45"/>
      <c r="AT1861" s="45"/>
      <c r="AU1861" s="45"/>
      <c r="AV1861" s="45"/>
      <c r="AW1861" s="45"/>
      <c r="AX1861" s="45"/>
      <c r="AY1861" s="45"/>
      <c r="AZ1861" s="45"/>
      <c r="BA1861" s="45"/>
      <c r="BB1861" s="45"/>
      <c r="BC1861" s="45"/>
      <c r="BD1861" s="45"/>
      <c r="BE1861" s="45"/>
      <c r="BF1861" s="45"/>
      <c r="BG1861" s="45"/>
      <c r="BH1861" s="45"/>
      <c r="BI1861" s="45"/>
      <c r="BJ1861" s="45"/>
      <c r="BK1861" s="45"/>
    </row>
    <row r="1862" spans="1:63">
      <c r="A1862" s="43"/>
      <c r="B1862" s="43"/>
      <c r="C1862" s="101"/>
      <c r="D1862" s="101"/>
      <c r="E1862" s="101"/>
      <c r="F1862" s="102"/>
      <c r="G1862" s="103"/>
      <c r="H1862" s="102"/>
      <c r="I1862" s="102"/>
      <c r="J1862" s="102"/>
      <c r="K1862" s="102"/>
      <c r="L1862" s="102" t="e">
        <f>IF(J1862="WAT",IF(I1862="PS","Pumped Storage","Hydro"),VLOOKUP(J1862,Instructions!$E$3:$F$42,2,FALSE))</f>
        <v>#N/A</v>
      </c>
      <c r="M1862" s="104"/>
      <c r="N1862" s="104"/>
      <c r="O1862" s="105"/>
      <c r="P1862" s="45"/>
      <c r="Q1862" s="45"/>
      <c r="R1862" s="45">
        <f t="shared" si="642"/>
        <v>0</v>
      </c>
      <c r="S1862" s="45">
        <f t="shared" si="641"/>
        <v>0</v>
      </c>
      <c r="T1862" s="45">
        <f t="shared" si="641"/>
        <v>0</v>
      </c>
      <c r="U1862" s="45">
        <f t="shared" si="643"/>
        <v>0</v>
      </c>
      <c r="V1862" s="45">
        <f t="shared" si="644"/>
        <v>0</v>
      </c>
      <c r="W1862" s="45">
        <f t="shared" si="645"/>
        <v>0</v>
      </c>
      <c r="X1862" s="45">
        <f t="shared" si="646"/>
        <v>0</v>
      </c>
      <c r="Y1862" s="45">
        <f t="shared" si="647"/>
        <v>0</v>
      </c>
      <c r="Z1862" s="45">
        <f t="shared" si="648"/>
        <v>0</v>
      </c>
      <c r="AA1862" s="45">
        <f t="shared" si="649"/>
        <v>0</v>
      </c>
      <c r="AB1862" s="45">
        <f t="shared" si="650"/>
        <v>0</v>
      </c>
      <c r="AC1862" s="45">
        <f t="shared" si="651"/>
        <v>0</v>
      </c>
      <c r="AD1862" s="45">
        <f t="shared" si="652"/>
        <v>0</v>
      </c>
      <c r="AE1862" s="45">
        <f t="shared" si="653"/>
        <v>0</v>
      </c>
      <c r="AF1862" s="45">
        <f t="shared" si="654"/>
        <v>0</v>
      </c>
      <c r="AG1862" s="45">
        <f t="shared" si="655"/>
        <v>0</v>
      </c>
      <c r="AH1862" s="45">
        <f t="shared" si="656"/>
        <v>0</v>
      </c>
      <c r="AI1862" s="45">
        <f t="shared" si="657"/>
        <v>0</v>
      </c>
      <c r="AJ1862" s="45">
        <f t="shared" si="658"/>
        <v>0</v>
      </c>
      <c r="AK1862" s="45">
        <f t="shared" si="659"/>
        <v>0</v>
      </c>
      <c r="AL1862" s="45">
        <f t="shared" si="660"/>
        <v>0</v>
      </c>
      <c r="AM1862" s="45">
        <f t="shared" si="661"/>
        <v>0</v>
      </c>
      <c r="AN1862" s="45"/>
      <c r="AO1862" s="45"/>
      <c r="AP1862" s="45"/>
      <c r="AQ1862" s="45"/>
      <c r="AR1862" s="45"/>
      <c r="AS1862" s="45"/>
      <c r="AT1862" s="45"/>
      <c r="AU1862" s="45"/>
      <c r="AV1862" s="45"/>
      <c r="AW1862" s="45"/>
      <c r="AX1862" s="45"/>
      <c r="AY1862" s="45"/>
      <c r="AZ1862" s="45"/>
      <c r="BA1862" s="45"/>
      <c r="BB1862" s="45"/>
      <c r="BC1862" s="45"/>
      <c r="BD1862" s="45"/>
      <c r="BE1862" s="45"/>
      <c r="BF1862" s="45"/>
      <c r="BG1862" s="45"/>
      <c r="BH1862" s="45"/>
      <c r="BI1862" s="45"/>
      <c r="BJ1862" s="45"/>
      <c r="BK1862" s="45"/>
    </row>
    <row r="1863" spans="1:63">
      <c r="A1863" s="43"/>
      <c r="B1863" s="43"/>
      <c r="C1863" s="101"/>
      <c r="D1863" s="101"/>
      <c r="E1863" s="101"/>
      <c r="F1863" s="102"/>
      <c r="G1863" s="103"/>
      <c r="H1863" s="102"/>
      <c r="I1863" s="102"/>
      <c r="J1863" s="102"/>
      <c r="K1863" s="102"/>
      <c r="L1863" s="102" t="e">
        <f>IF(J1863="WAT",IF(I1863="PS","Pumped Storage","Hydro"),VLOOKUP(J1863,Instructions!$E$3:$F$42,2,FALSE))</f>
        <v>#N/A</v>
      </c>
      <c r="M1863" s="104"/>
      <c r="N1863" s="104"/>
      <c r="O1863" s="105"/>
      <c r="P1863" s="45"/>
      <c r="Q1863" s="45"/>
      <c r="R1863" s="45">
        <f t="shared" si="642"/>
        <v>0</v>
      </c>
      <c r="S1863" s="45">
        <f t="shared" ref="S1863:T1882" si="662">R1863</f>
        <v>0</v>
      </c>
      <c r="T1863" s="45">
        <f t="shared" si="662"/>
        <v>0</v>
      </c>
      <c r="U1863" s="45">
        <f t="shared" si="643"/>
        <v>0</v>
      </c>
      <c r="V1863" s="45">
        <f t="shared" si="644"/>
        <v>0</v>
      </c>
      <c r="W1863" s="45">
        <f t="shared" si="645"/>
        <v>0</v>
      </c>
      <c r="X1863" s="45">
        <f t="shared" si="646"/>
        <v>0</v>
      </c>
      <c r="Y1863" s="45">
        <f t="shared" si="647"/>
        <v>0</v>
      </c>
      <c r="Z1863" s="45">
        <f t="shared" si="648"/>
        <v>0</v>
      </c>
      <c r="AA1863" s="45">
        <f t="shared" si="649"/>
        <v>0</v>
      </c>
      <c r="AB1863" s="45">
        <f t="shared" si="650"/>
        <v>0</v>
      </c>
      <c r="AC1863" s="45">
        <f t="shared" si="651"/>
        <v>0</v>
      </c>
      <c r="AD1863" s="45">
        <f t="shared" si="652"/>
        <v>0</v>
      </c>
      <c r="AE1863" s="45">
        <f t="shared" si="653"/>
        <v>0</v>
      </c>
      <c r="AF1863" s="45">
        <f t="shared" si="654"/>
        <v>0</v>
      </c>
      <c r="AG1863" s="45">
        <f t="shared" si="655"/>
        <v>0</v>
      </c>
      <c r="AH1863" s="45">
        <f t="shared" si="656"/>
        <v>0</v>
      </c>
      <c r="AI1863" s="45">
        <f t="shared" si="657"/>
        <v>0</v>
      </c>
      <c r="AJ1863" s="45">
        <f t="shared" si="658"/>
        <v>0</v>
      </c>
      <c r="AK1863" s="45">
        <f t="shared" si="659"/>
        <v>0</v>
      </c>
      <c r="AL1863" s="45">
        <f t="shared" si="660"/>
        <v>0</v>
      </c>
      <c r="AM1863" s="45">
        <f t="shared" si="661"/>
        <v>0</v>
      </c>
      <c r="AN1863" s="45"/>
      <c r="AO1863" s="45"/>
      <c r="AP1863" s="45"/>
      <c r="AQ1863" s="45"/>
      <c r="AR1863" s="45"/>
      <c r="AS1863" s="45"/>
      <c r="AT1863" s="45"/>
      <c r="AU1863" s="45"/>
      <c r="AV1863" s="45"/>
      <c r="AW1863" s="45"/>
      <c r="AX1863" s="45"/>
      <c r="AY1863" s="45"/>
      <c r="AZ1863" s="45"/>
      <c r="BA1863" s="45"/>
      <c r="BB1863" s="45"/>
      <c r="BC1863" s="45"/>
      <c r="BD1863" s="45"/>
      <c r="BE1863" s="45"/>
      <c r="BF1863" s="45"/>
      <c r="BG1863" s="45"/>
      <c r="BH1863" s="45"/>
      <c r="BI1863" s="45"/>
      <c r="BJ1863" s="45"/>
      <c r="BK1863" s="45"/>
    </row>
    <row r="1864" spans="1:63">
      <c r="A1864" s="43"/>
      <c r="B1864" s="43"/>
      <c r="C1864" s="101"/>
      <c r="D1864" s="101"/>
      <c r="E1864" s="101"/>
      <c r="F1864" s="102"/>
      <c r="G1864" s="103"/>
      <c r="H1864" s="102"/>
      <c r="I1864" s="102"/>
      <c r="J1864" s="102"/>
      <c r="K1864" s="102"/>
      <c r="L1864" s="102" t="e">
        <f>IF(J1864="WAT",IF(I1864="PS","Pumped Storage","Hydro"),VLOOKUP(J1864,Instructions!$E$3:$F$42,2,FALSE))</f>
        <v>#N/A</v>
      </c>
      <c r="M1864" s="104"/>
      <c r="N1864" s="104"/>
      <c r="O1864" s="105"/>
      <c r="P1864" s="45"/>
      <c r="Q1864" s="45"/>
      <c r="R1864" s="45">
        <f t="shared" si="642"/>
        <v>0</v>
      </c>
      <c r="S1864" s="45">
        <f t="shared" si="662"/>
        <v>0</v>
      </c>
      <c r="T1864" s="45">
        <f t="shared" si="662"/>
        <v>0</v>
      </c>
      <c r="U1864" s="45">
        <f t="shared" si="643"/>
        <v>0</v>
      </c>
      <c r="V1864" s="45">
        <f t="shared" si="644"/>
        <v>0</v>
      </c>
      <c r="W1864" s="45">
        <f t="shared" si="645"/>
        <v>0</v>
      </c>
      <c r="X1864" s="45">
        <f t="shared" si="646"/>
        <v>0</v>
      </c>
      <c r="Y1864" s="45">
        <f t="shared" si="647"/>
        <v>0</v>
      </c>
      <c r="Z1864" s="45">
        <f t="shared" si="648"/>
        <v>0</v>
      </c>
      <c r="AA1864" s="45">
        <f t="shared" si="649"/>
        <v>0</v>
      </c>
      <c r="AB1864" s="45">
        <f t="shared" si="650"/>
        <v>0</v>
      </c>
      <c r="AC1864" s="45">
        <f t="shared" si="651"/>
        <v>0</v>
      </c>
      <c r="AD1864" s="45">
        <f t="shared" si="652"/>
        <v>0</v>
      </c>
      <c r="AE1864" s="45">
        <f t="shared" si="653"/>
        <v>0</v>
      </c>
      <c r="AF1864" s="45">
        <f t="shared" si="654"/>
        <v>0</v>
      </c>
      <c r="AG1864" s="45">
        <f t="shared" si="655"/>
        <v>0</v>
      </c>
      <c r="AH1864" s="45">
        <f t="shared" si="656"/>
        <v>0</v>
      </c>
      <c r="AI1864" s="45">
        <f t="shared" si="657"/>
        <v>0</v>
      </c>
      <c r="AJ1864" s="45">
        <f t="shared" si="658"/>
        <v>0</v>
      </c>
      <c r="AK1864" s="45">
        <f t="shared" si="659"/>
        <v>0</v>
      </c>
      <c r="AL1864" s="45">
        <f t="shared" si="660"/>
        <v>0</v>
      </c>
      <c r="AM1864" s="45">
        <f t="shared" si="661"/>
        <v>0</v>
      </c>
      <c r="AN1864" s="45"/>
      <c r="AO1864" s="45"/>
      <c r="AP1864" s="45"/>
      <c r="AQ1864" s="45"/>
      <c r="AR1864" s="45"/>
      <c r="AS1864" s="45"/>
      <c r="AT1864" s="45"/>
      <c r="AU1864" s="45"/>
      <c r="AV1864" s="45"/>
      <c r="AW1864" s="45"/>
      <c r="AX1864" s="45"/>
      <c r="AY1864" s="45"/>
      <c r="AZ1864" s="45"/>
      <c r="BA1864" s="45"/>
      <c r="BB1864" s="45"/>
      <c r="BC1864" s="45"/>
      <c r="BD1864" s="45"/>
      <c r="BE1864" s="45"/>
      <c r="BF1864" s="45"/>
      <c r="BG1864" s="45"/>
      <c r="BH1864" s="45"/>
      <c r="BI1864" s="45"/>
      <c r="BJ1864" s="45"/>
      <c r="BK1864" s="45"/>
    </row>
    <row r="1865" spans="1:63">
      <c r="A1865" s="43"/>
      <c r="B1865" s="43"/>
      <c r="C1865" s="101"/>
      <c r="D1865" s="101"/>
      <c r="E1865" s="101"/>
      <c r="F1865" s="102"/>
      <c r="G1865" s="103"/>
      <c r="H1865" s="102"/>
      <c r="I1865" s="102"/>
      <c r="J1865" s="102"/>
      <c r="K1865" s="102"/>
      <c r="L1865" s="102" t="e">
        <f>IF(J1865="WAT",IF(I1865="PS","Pumped Storage","Hydro"),VLOOKUP(J1865,Instructions!$E$3:$F$42,2,FALSE))</f>
        <v>#N/A</v>
      </c>
      <c r="M1865" s="104"/>
      <c r="N1865" s="104"/>
      <c r="O1865" s="105"/>
      <c r="P1865" s="45"/>
      <c r="Q1865" s="45"/>
      <c r="R1865" s="45">
        <f t="shared" si="642"/>
        <v>0</v>
      </c>
      <c r="S1865" s="45">
        <f t="shared" si="662"/>
        <v>0</v>
      </c>
      <c r="T1865" s="45">
        <f t="shared" si="662"/>
        <v>0</v>
      </c>
      <c r="U1865" s="45">
        <f t="shared" si="643"/>
        <v>0</v>
      </c>
      <c r="V1865" s="45">
        <f t="shared" si="644"/>
        <v>0</v>
      </c>
      <c r="W1865" s="45">
        <f t="shared" si="645"/>
        <v>0</v>
      </c>
      <c r="X1865" s="45">
        <f t="shared" si="646"/>
        <v>0</v>
      </c>
      <c r="Y1865" s="45">
        <f t="shared" si="647"/>
        <v>0</v>
      </c>
      <c r="Z1865" s="45">
        <f t="shared" si="648"/>
        <v>0</v>
      </c>
      <c r="AA1865" s="45">
        <f t="shared" si="649"/>
        <v>0</v>
      </c>
      <c r="AB1865" s="45">
        <f t="shared" si="650"/>
        <v>0</v>
      </c>
      <c r="AC1865" s="45">
        <f t="shared" si="651"/>
        <v>0</v>
      </c>
      <c r="AD1865" s="45">
        <f t="shared" si="652"/>
        <v>0</v>
      </c>
      <c r="AE1865" s="45">
        <f t="shared" si="653"/>
        <v>0</v>
      </c>
      <c r="AF1865" s="45">
        <f t="shared" si="654"/>
        <v>0</v>
      </c>
      <c r="AG1865" s="45">
        <f t="shared" si="655"/>
        <v>0</v>
      </c>
      <c r="AH1865" s="45">
        <f t="shared" si="656"/>
        <v>0</v>
      </c>
      <c r="AI1865" s="45">
        <f t="shared" si="657"/>
        <v>0</v>
      </c>
      <c r="AJ1865" s="45">
        <f t="shared" si="658"/>
        <v>0</v>
      </c>
      <c r="AK1865" s="45">
        <f t="shared" si="659"/>
        <v>0</v>
      </c>
      <c r="AL1865" s="45">
        <f t="shared" si="660"/>
        <v>0</v>
      </c>
      <c r="AM1865" s="45">
        <f t="shared" si="661"/>
        <v>0</v>
      </c>
      <c r="AN1865" s="45"/>
      <c r="AO1865" s="45"/>
      <c r="AP1865" s="45"/>
      <c r="AQ1865" s="45"/>
      <c r="AR1865" s="45"/>
      <c r="AS1865" s="45"/>
      <c r="AT1865" s="45"/>
      <c r="AU1865" s="45"/>
      <c r="AV1865" s="45"/>
      <c r="AW1865" s="45"/>
      <c r="AX1865" s="45"/>
      <c r="AY1865" s="45"/>
      <c r="AZ1865" s="45"/>
      <c r="BA1865" s="45"/>
      <c r="BB1865" s="45"/>
      <c r="BC1865" s="45"/>
      <c r="BD1865" s="45"/>
      <c r="BE1865" s="45"/>
      <c r="BF1865" s="45"/>
      <c r="BG1865" s="45"/>
      <c r="BH1865" s="45"/>
      <c r="BI1865" s="45"/>
      <c r="BJ1865" s="45"/>
      <c r="BK1865" s="45"/>
    </row>
    <row r="1866" spans="1:63">
      <c r="A1866" s="43"/>
      <c r="B1866" s="43"/>
      <c r="C1866" s="101"/>
      <c r="D1866" s="101"/>
      <c r="E1866" s="101"/>
      <c r="F1866" s="102"/>
      <c r="G1866" s="103"/>
      <c r="H1866" s="102"/>
      <c r="I1866" s="102"/>
      <c r="J1866" s="102"/>
      <c r="K1866" s="102"/>
      <c r="L1866" s="102" t="e">
        <f>IF(J1866="WAT",IF(I1866="PS","Pumped Storage","Hydro"),VLOOKUP(J1866,Instructions!$E$3:$F$42,2,FALSE))</f>
        <v>#N/A</v>
      </c>
      <c r="M1866" s="104"/>
      <c r="N1866" s="104"/>
      <c r="O1866" s="105"/>
      <c r="P1866" s="45"/>
      <c r="Q1866" s="45"/>
      <c r="R1866" s="45">
        <f t="shared" si="642"/>
        <v>0</v>
      </c>
      <c r="S1866" s="45">
        <f t="shared" si="662"/>
        <v>0</v>
      </c>
      <c r="T1866" s="45">
        <f t="shared" si="662"/>
        <v>0</v>
      </c>
      <c r="U1866" s="45">
        <f t="shared" si="643"/>
        <v>0</v>
      </c>
      <c r="V1866" s="45">
        <f t="shared" si="644"/>
        <v>0</v>
      </c>
      <c r="W1866" s="45">
        <f t="shared" si="645"/>
        <v>0</v>
      </c>
      <c r="X1866" s="45">
        <f t="shared" si="646"/>
        <v>0</v>
      </c>
      <c r="Y1866" s="45">
        <f t="shared" si="647"/>
        <v>0</v>
      </c>
      <c r="Z1866" s="45">
        <f t="shared" si="648"/>
        <v>0</v>
      </c>
      <c r="AA1866" s="45">
        <f t="shared" si="649"/>
        <v>0</v>
      </c>
      <c r="AB1866" s="45">
        <f t="shared" si="650"/>
        <v>0</v>
      </c>
      <c r="AC1866" s="45">
        <f t="shared" si="651"/>
        <v>0</v>
      </c>
      <c r="AD1866" s="45">
        <f t="shared" si="652"/>
        <v>0</v>
      </c>
      <c r="AE1866" s="45">
        <f t="shared" si="653"/>
        <v>0</v>
      </c>
      <c r="AF1866" s="45">
        <f t="shared" si="654"/>
        <v>0</v>
      </c>
      <c r="AG1866" s="45">
        <f t="shared" si="655"/>
        <v>0</v>
      </c>
      <c r="AH1866" s="45">
        <f t="shared" si="656"/>
        <v>0</v>
      </c>
      <c r="AI1866" s="45">
        <f t="shared" si="657"/>
        <v>0</v>
      </c>
      <c r="AJ1866" s="45">
        <f t="shared" si="658"/>
        <v>0</v>
      </c>
      <c r="AK1866" s="45">
        <f t="shared" si="659"/>
        <v>0</v>
      </c>
      <c r="AL1866" s="45">
        <f t="shared" si="660"/>
        <v>0</v>
      </c>
      <c r="AM1866" s="45">
        <f t="shared" si="661"/>
        <v>0</v>
      </c>
      <c r="AN1866" s="45"/>
      <c r="AO1866" s="45"/>
      <c r="AP1866" s="45"/>
      <c r="AQ1866" s="45"/>
      <c r="AR1866" s="45"/>
      <c r="AS1866" s="45"/>
      <c r="AT1866" s="45"/>
      <c r="AU1866" s="45"/>
      <c r="AV1866" s="45"/>
      <c r="AW1866" s="45"/>
      <c r="AX1866" s="45"/>
      <c r="AY1866" s="45"/>
      <c r="AZ1866" s="45"/>
      <c r="BA1866" s="45"/>
      <c r="BB1866" s="45"/>
      <c r="BC1866" s="45"/>
      <c r="BD1866" s="45"/>
      <c r="BE1866" s="45"/>
      <c r="BF1866" s="45"/>
      <c r="BG1866" s="45"/>
      <c r="BH1866" s="45"/>
      <c r="BI1866" s="45"/>
      <c r="BJ1866" s="45"/>
      <c r="BK1866" s="45"/>
    </row>
    <row r="1867" spans="1:63">
      <c r="A1867" s="43"/>
      <c r="B1867" s="43"/>
      <c r="C1867" s="101"/>
      <c r="D1867" s="101"/>
      <c r="E1867" s="101"/>
      <c r="F1867" s="102"/>
      <c r="G1867" s="103"/>
      <c r="H1867" s="102"/>
      <c r="I1867" s="102"/>
      <c r="J1867" s="102"/>
      <c r="K1867" s="102"/>
      <c r="L1867" s="102" t="e">
        <f>IF(J1867="WAT",IF(I1867="PS","Pumped Storage","Hydro"),VLOOKUP(J1867,Instructions!$E$3:$F$42,2,FALSE))</f>
        <v>#N/A</v>
      </c>
      <c r="M1867" s="104"/>
      <c r="N1867" s="104"/>
      <c r="O1867" s="105"/>
      <c r="P1867" s="45"/>
      <c r="Q1867" s="45"/>
      <c r="R1867" s="45">
        <f t="shared" si="642"/>
        <v>0</v>
      </c>
      <c r="S1867" s="45">
        <f t="shared" si="662"/>
        <v>0</v>
      </c>
      <c r="T1867" s="45">
        <f t="shared" si="662"/>
        <v>0</v>
      </c>
      <c r="U1867" s="45">
        <f t="shared" si="643"/>
        <v>0</v>
      </c>
      <c r="V1867" s="45">
        <f t="shared" si="644"/>
        <v>0</v>
      </c>
      <c r="W1867" s="45">
        <f t="shared" si="645"/>
        <v>0</v>
      </c>
      <c r="X1867" s="45">
        <f t="shared" si="646"/>
        <v>0</v>
      </c>
      <c r="Y1867" s="45">
        <f t="shared" si="647"/>
        <v>0</v>
      </c>
      <c r="Z1867" s="45">
        <f t="shared" si="648"/>
        <v>0</v>
      </c>
      <c r="AA1867" s="45">
        <f t="shared" si="649"/>
        <v>0</v>
      </c>
      <c r="AB1867" s="45">
        <f t="shared" si="650"/>
        <v>0</v>
      </c>
      <c r="AC1867" s="45">
        <f t="shared" si="651"/>
        <v>0</v>
      </c>
      <c r="AD1867" s="45">
        <f t="shared" si="652"/>
        <v>0</v>
      </c>
      <c r="AE1867" s="45">
        <f t="shared" si="653"/>
        <v>0</v>
      </c>
      <c r="AF1867" s="45">
        <f t="shared" si="654"/>
        <v>0</v>
      </c>
      <c r="AG1867" s="45">
        <f t="shared" si="655"/>
        <v>0</v>
      </c>
      <c r="AH1867" s="45">
        <f t="shared" si="656"/>
        <v>0</v>
      </c>
      <c r="AI1867" s="45">
        <f t="shared" si="657"/>
        <v>0</v>
      </c>
      <c r="AJ1867" s="45">
        <f t="shared" si="658"/>
        <v>0</v>
      </c>
      <c r="AK1867" s="45">
        <f t="shared" si="659"/>
        <v>0</v>
      </c>
      <c r="AL1867" s="45">
        <f t="shared" si="660"/>
        <v>0</v>
      </c>
      <c r="AM1867" s="45">
        <f t="shared" si="661"/>
        <v>0</v>
      </c>
      <c r="AN1867" s="45"/>
      <c r="AO1867" s="45"/>
      <c r="AP1867" s="45"/>
      <c r="AQ1867" s="45"/>
      <c r="AR1867" s="45"/>
      <c r="AS1867" s="45"/>
      <c r="AT1867" s="45"/>
      <c r="AU1867" s="45"/>
      <c r="AV1867" s="45"/>
      <c r="AW1867" s="45"/>
      <c r="AX1867" s="45"/>
      <c r="AY1867" s="45"/>
      <c r="AZ1867" s="45"/>
      <c r="BA1867" s="45"/>
      <c r="BB1867" s="45"/>
      <c r="BC1867" s="45"/>
      <c r="BD1867" s="45"/>
      <c r="BE1867" s="45"/>
      <c r="BF1867" s="45"/>
      <c r="BG1867" s="45"/>
      <c r="BH1867" s="45"/>
      <c r="BI1867" s="45"/>
      <c r="BJ1867" s="45"/>
      <c r="BK1867" s="45"/>
    </row>
    <row r="1868" spans="1:63">
      <c r="A1868" s="43"/>
      <c r="B1868" s="43"/>
      <c r="C1868" s="101"/>
      <c r="D1868" s="101"/>
      <c r="E1868" s="101"/>
      <c r="F1868" s="102"/>
      <c r="G1868" s="103"/>
      <c r="H1868" s="102"/>
      <c r="I1868" s="102"/>
      <c r="J1868" s="102"/>
      <c r="K1868" s="102"/>
      <c r="L1868" s="102" t="e">
        <f>IF(J1868="WAT",IF(I1868="PS","Pumped Storage","Hydro"),VLOOKUP(J1868,Instructions!$E$3:$F$42,2,FALSE))</f>
        <v>#N/A</v>
      </c>
      <c r="M1868" s="104"/>
      <c r="N1868" s="104"/>
      <c r="O1868" s="105"/>
      <c r="P1868" s="45"/>
      <c r="Q1868" s="45"/>
      <c r="R1868" s="45">
        <f t="shared" si="642"/>
        <v>0</v>
      </c>
      <c r="S1868" s="45">
        <f t="shared" si="662"/>
        <v>0</v>
      </c>
      <c r="T1868" s="45">
        <f t="shared" si="662"/>
        <v>0</v>
      </c>
      <c r="U1868" s="45">
        <f t="shared" si="643"/>
        <v>0</v>
      </c>
      <c r="V1868" s="45">
        <f t="shared" si="644"/>
        <v>0</v>
      </c>
      <c r="W1868" s="45">
        <f t="shared" si="645"/>
        <v>0</v>
      </c>
      <c r="X1868" s="45">
        <f t="shared" si="646"/>
        <v>0</v>
      </c>
      <c r="Y1868" s="45">
        <f t="shared" si="647"/>
        <v>0</v>
      </c>
      <c r="Z1868" s="45">
        <f t="shared" si="648"/>
        <v>0</v>
      </c>
      <c r="AA1868" s="45">
        <f t="shared" si="649"/>
        <v>0</v>
      </c>
      <c r="AB1868" s="45">
        <f t="shared" si="650"/>
        <v>0</v>
      </c>
      <c r="AC1868" s="45">
        <f t="shared" si="651"/>
        <v>0</v>
      </c>
      <c r="AD1868" s="45">
        <f t="shared" si="652"/>
        <v>0</v>
      </c>
      <c r="AE1868" s="45">
        <f t="shared" si="653"/>
        <v>0</v>
      </c>
      <c r="AF1868" s="45">
        <f t="shared" si="654"/>
        <v>0</v>
      </c>
      <c r="AG1868" s="45">
        <f t="shared" si="655"/>
        <v>0</v>
      </c>
      <c r="AH1868" s="45">
        <f t="shared" si="656"/>
        <v>0</v>
      </c>
      <c r="AI1868" s="45">
        <f t="shared" si="657"/>
        <v>0</v>
      </c>
      <c r="AJ1868" s="45">
        <f t="shared" si="658"/>
        <v>0</v>
      </c>
      <c r="AK1868" s="45">
        <f t="shared" si="659"/>
        <v>0</v>
      </c>
      <c r="AL1868" s="45">
        <f t="shared" si="660"/>
        <v>0</v>
      </c>
      <c r="AM1868" s="45">
        <f t="shared" si="661"/>
        <v>0</v>
      </c>
      <c r="AN1868" s="45"/>
      <c r="AO1868" s="45"/>
      <c r="AP1868" s="45"/>
      <c r="AQ1868" s="45"/>
      <c r="AR1868" s="45"/>
      <c r="AS1868" s="45"/>
      <c r="AT1868" s="45"/>
      <c r="AU1868" s="45"/>
      <c r="AV1868" s="45"/>
      <c r="AW1868" s="45"/>
      <c r="AX1868" s="45"/>
      <c r="AY1868" s="45"/>
      <c r="AZ1868" s="45"/>
      <c r="BA1868" s="45"/>
      <c r="BB1868" s="45"/>
      <c r="BC1868" s="45"/>
      <c r="BD1868" s="45"/>
      <c r="BE1868" s="45"/>
      <c r="BF1868" s="45"/>
      <c r="BG1868" s="45"/>
      <c r="BH1868" s="45"/>
      <c r="BI1868" s="45"/>
      <c r="BJ1868" s="45"/>
      <c r="BK1868" s="45"/>
    </row>
    <row r="1869" spans="1:63">
      <c r="A1869" s="43"/>
      <c r="B1869" s="43"/>
      <c r="C1869" s="101"/>
      <c r="D1869" s="101"/>
      <c r="E1869" s="101"/>
      <c r="F1869" s="102"/>
      <c r="G1869" s="103"/>
      <c r="H1869" s="102"/>
      <c r="I1869" s="102"/>
      <c r="J1869" s="102"/>
      <c r="K1869" s="102"/>
      <c r="L1869" s="102" t="e">
        <f>IF(J1869="WAT",IF(I1869="PS","Pumped Storage","Hydro"),VLOOKUP(J1869,Instructions!$E$3:$F$42,2,FALSE))</f>
        <v>#N/A</v>
      </c>
      <c r="M1869" s="104"/>
      <c r="N1869" s="104"/>
      <c r="O1869" s="105"/>
      <c r="P1869" s="45"/>
      <c r="Q1869" s="45"/>
      <c r="R1869" s="45">
        <f t="shared" si="642"/>
        <v>0</v>
      </c>
      <c r="S1869" s="45">
        <f t="shared" si="662"/>
        <v>0</v>
      </c>
      <c r="T1869" s="45">
        <f t="shared" si="662"/>
        <v>0</v>
      </c>
      <c r="U1869" s="45">
        <f t="shared" si="643"/>
        <v>0</v>
      </c>
      <c r="V1869" s="45">
        <f t="shared" si="644"/>
        <v>0</v>
      </c>
      <c r="W1869" s="45">
        <f t="shared" si="645"/>
        <v>0</v>
      </c>
      <c r="X1869" s="45">
        <f t="shared" si="646"/>
        <v>0</v>
      </c>
      <c r="Y1869" s="45">
        <f t="shared" si="647"/>
        <v>0</v>
      </c>
      <c r="Z1869" s="45">
        <f t="shared" si="648"/>
        <v>0</v>
      </c>
      <c r="AA1869" s="45">
        <f t="shared" si="649"/>
        <v>0</v>
      </c>
      <c r="AB1869" s="45">
        <f t="shared" si="650"/>
        <v>0</v>
      </c>
      <c r="AC1869" s="45">
        <f t="shared" si="651"/>
        <v>0</v>
      </c>
      <c r="AD1869" s="45">
        <f t="shared" si="652"/>
        <v>0</v>
      </c>
      <c r="AE1869" s="45">
        <f t="shared" si="653"/>
        <v>0</v>
      </c>
      <c r="AF1869" s="45">
        <f t="shared" si="654"/>
        <v>0</v>
      </c>
      <c r="AG1869" s="45">
        <f t="shared" si="655"/>
        <v>0</v>
      </c>
      <c r="AH1869" s="45">
        <f t="shared" si="656"/>
        <v>0</v>
      </c>
      <c r="AI1869" s="45">
        <f t="shared" si="657"/>
        <v>0</v>
      </c>
      <c r="AJ1869" s="45">
        <f t="shared" si="658"/>
        <v>0</v>
      </c>
      <c r="AK1869" s="45">
        <f t="shared" si="659"/>
        <v>0</v>
      </c>
      <c r="AL1869" s="45">
        <f t="shared" si="660"/>
        <v>0</v>
      </c>
      <c r="AM1869" s="45">
        <f t="shared" si="661"/>
        <v>0</v>
      </c>
      <c r="AN1869" s="45"/>
      <c r="AO1869" s="45"/>
      <c r="AP1869" s="45"/>
      <c r="AQ1869" s="45"/>
      <c r="AR1869" s="45"/>
      <c r="AS1869" s="45"/>
      <c r="AT1869" s="45"/>
      <c r="AU1869" s="45"/>
      <c r="AV1869" s="45"/>
      <c r="AW1869" s="45"/>
      <c r="AX1869" s="45"/>
      <c r="AY1869" s="45"/>
      <c r="AZ1869" s="45"/>
      <c r="BA1869" s="45"/>
      <c r="BB1869" s="45"/>
      <c r="BC1869" s="45"/>
      <c r="BD1869" s="45"/>
      <c r="BE1869" s="45"/>
      <c r="BF1869" s="45"/>
      <c r="BG1869" s="45"/>
      <c r="BH1869" s="45"/>
      <c r="BI1869" s="45"/>
      <c r="BJ1869" s="45"/>
      <c r="BK1869" s="45"/>
    </row>
    <row r="1870" spans="1:63">
      <c r="A1870" s="43"/>
      <c r="B1870" s="43"/>
      <c r="C1870" s="101"/>
      <c r="D1870" s="101"/>
      <c r="E1870" s="101"/>
      <c r="F1870" s="102"/>
      <c r="G1870" s="103"/>
      <c r="H1870" s="102"/>
      <c r="I1870" s="102"/>
      <c r="J1870" s="102"/>
      <c r="K1870" s="102"/>
      <c r="L1870" s="102" t="e">
        <f>IF(J1870="WAT",IF(I1870="PS","Pumped Storage","Hydro"),VLOOKUP(J1870,Instructions!$E$3:$F$42,2,FALSE))</f>
        <v>#N/A</v>
      </c>
      <c r="M1870" s="104"/>
      <c r="N1870" s="104"/>
      <c r="O1870" s="105"/>
      <c r="P1870" s="45"/>
      <c r="Q1870" s="45"/>
      <c r="R1870" s="45">
        <f t="shared" si="642"/>
        <v>0</v>
      </c>
      <c r="S1870" s="45">
        <f t="shared" si="662"/>
        <v>0</v>
      </c>
      <c r="T1870" s="45">
        <f t="shared" si="662"/>
        <v>0</v>
      </c>
      <c r="U1870" s="45">
        <f t="shared" si="643"/>
        <v>0</v>
      </c>
      <c r="V1870" s="45">
        <f t="shared" si="644"/>
        <v>0</v>
      </c>
      <c r="W1870" s="45">
        <f t="shared" si="645"/>
        <v>0</v>
      </c>
      <c r="X1870" s="45">
        <f t="shared" si="646"/>
        <v>0</v>
      </c>
      <c r="Y1870" s="45">
        <f t="shared" si="647"/>
        <v>0</v>
      </c>
      <c r="Z1870" s="45">
        <f t="shared" si="648"/>
        <v>0</v>
      </c>
      <c r="AA1870" s="45">
        <f t="shared" si="649"/>
        <v>0</v>
      </c>
      <c r="AB1870" s="45">
        <f t="shared" si="650"/>
        <v>0</v>
      </c>
      <c r="AC1870" s="45">
        <f t="shared" si="651"/>
        <v>0</v>
      </c>
      <c r="AD1870" s="45">
        <f t="shared" si="652"/>
        <v>0</v>
      </c>
      <c r="AE1870" s="45">
        <f t="shared" si="653"/>
        <v>0</v>
      </c>
      <c r="AF1870" s="45">
        <f t="shared" si="654"/>
        <v>0</v>
      </c>
      <c r="AG1870" s="45">
        <f t="shared" si="655"/>
        <v>0</v>
      </c>
      <c r="AH1870" s="45">
        <f t="shared" si="656"/>
        <v>0</v>
      </c>
      <c r="AI1870" s="45">
        <f t="shared" si="657"/>
        <v>0</v>
      </c>
      <c r="AJ1870" s="45">
        <f t="shared" si="658"/>
        <v>0</v>
      </c>
      <c r="AK1870" s="45">
        <f t="shared" si="659"/>
        <v>0</v>
      </c>
      <c r="AL1870" s="45">
        <f t="shared" si="660"/>
        <v>0</v>
      </c>
      <c r="AM1870" s="45">
        <f t="shared" si="661"/>
        <v>0</v>
      </c>
      <c r="AN1870" s="45"/>
      <c r="AO1870" s="45"/>
      <c r="AP1870" s="45"/>
      <c r="AQ1870" s="45"/>
      <c r="AR1870" s="45"/>
      <c r="AS1870" s="45"/>
      <c r="AT1870" s="45"/>
      <c r="AU1870" s="45"/>
      <c r="AV1870" s="45"/>
      <c r="AW1870" s="45"/>
      <c r="AX1870" s="45"/>
      <c r="AY1870" s="45"/>
      <c r="AZ1870" s="45"/>
      <c r="BA1870" s="45"/>
      <c r="BB1870" s="45"/>
      <c r="BC1870" s="45"/>
      <c r="BD1870" s="45"/>
      <c r="BE1870" s="45"/>
      <c r="BF1870" s="45"/>
      <c r="BG1870" s="45"/>
      <c r="BH1870" s="45"/>
      <c r="BI1870" s="45"/>
      <c r="BJ1870" s="45"/>
      <c r="BK1870" s="45"/>
    </row>
    <row r="1871" spans="1:63">
      <c r="A1871" s="43"/>
      <c r="B1871" s="43"/>
      <c r="C1871" s="101"/>
      <c r="D1871" s="101"/>
      <c r="E1871" s="101"/>
      <c r="F1871" s="102"/>
      <c r="G1871" s="103"/>
      <c r="H1871" s="102"/>
      <c r="I1871" s="102"/>
      <c r="J1871" s="102"/>
      <c r="K1871" s="102"/>
      <c r="L1871" s="102" t="e">
        <f>IF(J1871="WAT",IF(I1871="PS","Pumped Storage","Hydro"),VLOOKUP(J1871,Instructions!$E$3:$F$42,2,FALSE))</f>
        <v>#N/A</v>
      </c>
      <c r="M1871" s="104"/>
      <c r="N1871" s="104"/>
      <c r="O1871" s="105"/>
      <c r="P1871" s="45"/>
      <c r="Q1871" s="45"/>
      <c r="R1871" s="45">
        <f t="shared" si="642"/>
        <v>0</v>
      </c>
      <c r="S1871" s="45">
        <f t="shared" si="662"/>
        <v>0</v>
      </c>
      <c r="T1871" s="45">
        <f t="shared" si="662"/>
        <v>0</v>
      </c>
      <c r="U1871" s="45">
        <f t="shared" si="643"/>
        <v>0</v>
      </c>
      <c r="V1871" s="45">
        <f t="shared" si="644"/>
        <v>0</v>
      </c>
      <c r="W1871" s="45">
        <f t="shared" si="645"/>
        <v>0</v>
      </c>
      <c r="X1871" s="45">
        <f t="shared" si="646"/>
        <v>0</v>
      </c>
      <c r="Y1871" s="45">
        <f t="shared" si="647"/>
        <v>0</v>
      </c>
      <c r="Z1871" s="45">
        <f t="shared" si="648"/>
        <v>0</v>
      </c>
      <c r="AA1871" s="45">
        <f t="shared" si="649"/>
        <v>0</v>
      </c>
      <c r="AB1871" s="45">
        <f t="shared" si="650"/>
        <v>0</v>
      </c>
      <c r="AC1871" s="45">
        <f t="shared" si="651"/>
        <v>0</v>
      </c>
      <c r="AD1871" s="45">
        <f t="shared" si="652"/>
        <v>0</v>
      </c>
      <c r="AE1871" s="45">
        <f t="shared" si="653"/>
        <v>0</v>
      </c>
      <c r="AF1871" s="45">
        <f t="shared" si="654"/>
        <v>0</v>
      </c>
      <c r="AG1871" s="45">
        <f t="shared" si="655"/>
        <v>0</v>
      </c>
      <c r="AH1871" s="45">
        <f t="shared" si="656"/>
        <v>0</v>
      </c>
      <c r="AI1871" s="45">
        <f t="shared" si="657"/>
        <v>0</v>
      </c>
      <c r="AJ1871" s="45">
        <f t="shared" si="658"/>
        <v>0</v>
      </c>
      <c r="AK1871" s="45">
        <f t="shared" si="659"/>
        <v>0</v>
      </c>
      <c r="AL1871" s="45">
        <f t="shared" si="660"/>
        <v>0</v>
      </c>
      <c r="AM1871" s="45">
        <f t="shared" si="661"/>
        <v>0</v>
      </c>
      <c r="AN1871" s="45"/>
      <c r="AO1871" s="45"/>
      <c r="AP1871" s="45"/>
      <c r="AQ1871" s="45"/>
      <c r="AR1871" s="45"/>
      <c r="AS1871" s="45"/>
      <c r="AT1871" s="45"/>
      <c r="AU1871" s="45"/>
      <c r="AV1871" s="45"/>
      <c r="AW1871" s="45"/>
      <c r="AX1871" s="45"/>
      <c r="AY1871" s="45"/>
      <c r="AZ1871" s="45"/>
      <c r="BA1871" s="45"/>
      <c r="BB1871" s="45"/>
      <c r="BC1871" s="45"/>
      <c r="BD1871" s="45"/>
      <c r="BE1871" s="45"/>
      <c r="BF1871" s="45"/>
      <c r="BG1871" s="45"/>
      <c r="BH1871" s="45"/>
      <c r="BI1871" s="45"/>
      <c r="BJ1871" s="45"/>
      <c r="BK1871" s="45"/>
    </row>
    <row r="1872" spans="1:63">
      <c r="A1872" s="43"/>
      <c r="B1872" s="43"/>
      <c r="C1872" s="101"/>
      <c r="D1872" s="101"/>
      <c r="E1872" s="101"/>
      <c r="F1872" s="102"/>
      <c r="G1872" s="103"/>
      <c r="H1872" s="102"/>
      <c r="I1872" s="102"/>
      <c r="J1872" s="102"/>
      <c r="K1872" s="102"/>
      <c r="L1872" s="102" t="e">
        <f>IF(J1872="WAT",IF(I1872="PS","Pumped Storage","Hydro"),VLOOKUP(J1872,Instructions!$E$3:$F$42,2,FALSE))</f>
        <v>#N/A</v>
      </c>
      <c r="M1872" s="104"/>
      <c r="N1872" s="104"/>
      <c r="O1872" s="105"/>
      <c r="P1872" s="45"/>
      <c r="Q1872" s="45"/>
      <c r="R1872" s="45">
        <f t="shared" si="642"/>
        <v>0</v>
      </c>
      <c r="S1872" s="45">
        <f t="shared" si="662"/>
        <v>0</v>
      </c>
      <c r="T1872" s="45">
        <f t="shared" si="662"/>
        <v>0</v>
      </c>
      <c r="U1872" s="45">
        <f t="shared" si="643"/>
        <v>0</v>
      </c>
      <c r="V1872" s="45">
        <f t="shared" si="644"/>
        <v>0</v>
      </c>
      <c r="W1872" s="45">
        <f t="shared" si="645"/>
        <v>0</v>
      </c>
      <c r="X1872" s="45">
        <f t="shared" si="646"/>
        <v>0</v>
      </c>
      <c r="Y1872" s="45">
        <f t="shared" si="647"/>
        <v>0</v>
      </c>
      <c r="Z1872" s="45">
        <f t="shared" si="648"/>
        <v>0</v>
      </c>
      <c r="AA1872" s="45">
        <f t="shared" si="649"/>
        <v>0</v>
      </c>
      <c r="AB1872" s="45">
        <f t="shared" si="650"/>
        <v>0</v>
      </c>
      <c r="AC1872" s="45">
        <f t="shared" si="651"/>
        <v>0</v>
      </c>
      <c r="AD1872" s="45">
        <f t="shared" si="652"/>
        <v>0</v>
      </c>
      <c r="AE1872" s="45">
        <f t="shared" si="653"/>
        <v>0</v>
      </c>
      <c r="AF1872" s="45">
        <f t="shared" si="654"/>
        <v>0</v>
      </c>
      <c r="AG1872" s="45">
        <f t="shared" si="655"/>
        <v>0</v>
      </c>
      <c r="AH1872" s="45">
        <f t="shared" si="656"/>
        <v>0</v>
      </c>
      <c r="AI1872" s="45">
        <f t="shared" si="657"/>
        <v>0</v>
      </c>
      <c r="AJ1872" s="45">
        <f t="shared" si="658"/>
        <v>0</v>
      </c>
      <c r="AK1872" s="45">
        <f t="shared" si="659"/>
        <v>0</v>
      </c>
      <c r="AL1872" s="45">
        <f t="shared" si="660"/>
        <v>0</v>
      </c>
      <c r="AM1872" s="45">
        <f t="shared" si="661"/>
        <v>0</v>
      </c>
      <c r="AN1872" s="45"/>
      <c r="AO1872" s="45"/>
      <c r="AP1872" s="45"/>
      <c r="AQ1872" s="45"/>
      <c r="AR1872" s="45"/>
      <c r="AS1872" s="45"/>
      <c r="AT1872" s="45"/>
      <c r="AU1872" s="45"/>
      <c r="AV1872" s="45"/>
      <c r="AW1872" s="45"/>
      <c r="AX1872" s="45"/>
      <c r="AY1872" s="45"/>
      <c r="AZ1872" s="45"/>
      <c r="BA1872" s="45"/>
      <c r="BB1872" s="45"/>
      <c r="BC1872" s="45"/>
      <c r="BD1872" s="45"/>
      <c r="BE1872" s="45"/>
      <c r="BF1872" s="45"/>
      <c r="BG1872" s="45"/>
      <c r="BH1872" s="45"/>
      <c r="BI1872" s="45"/>
      <c r="BJ1872" s="45"/>
      <c r="BK1872" s="45"/>
    </row>
    <row r="1873" spans="1:63">
      <c r="A1873" s="43"/>
      <c r="B1873" s="43"/>
      <c r="C1873" s="101"/>
      <c r="D1873" s="101"/>
      <c r="E1873" s="101"/>
      <c r="F1873" s="102"/>
      <c r="G1873" s="103"/>
      <c r="H1873" s="102"/>
      <c r="I1873" s="102"/>
      <c r="J1873" s="102"/>
      <c r="K1873" s="102"/>
      <c r="L1873" s="102" t="e">
        <f>IF(J1873="WAT",IF(I1873="PS","Pumped Storage","Hydro"),VLOOKUP(J1873,Instructions!$E$3:$F$42,2,FALSE))</f>
        <v>#N/A</v>
      </c>
      <c r="M1873" s="104"/>
      <c r="N1873" s="104"/>
      <c r="O1873" s="105"/>
      <c r="P1873" s="45"/>
      <c r="Q1873" s="45"/>
      <c r="R1873" s="45">
        <f t="shared" si="642"/>
        <v>0</v>
      </c>
      <c r="S1873" s="45">
        <f t="shared" si="662"/>
        <v>0</v>
      </c>
      <c r="T1873" s="45">
        <f t="shared" si="662"/>
        <v>0</v>
      </c>
      <c r="U1873" s="45">
        <f t="shared" si="643"/>
        <v>0</v>
      </c>
      <c r="V1873" s="45">
        <f t="shared" si="644"/>
        <v>0</v>
      </c>
      <c r="W1873" s="45">
        <f t="shared" si="645"/>
        <v>0</v>
      </c>
      <c r="X1873" s="45">
        <f t="shared" si="646"/>
        <v>0</v>
      </c>
      <c r="Y1873" s="45">
        <f t="shared" si="647"/>
        <v>0</v>
      </c>
      <c r="Z1873" s="45">
        <f t="shared" si="648"/>
        <v>0</v>
      </c>
      <c r="AA1873" s="45">
        <f t="shared" si="649"/>
        <v>0</v>
      </c>
      <c r="AB1873" s="45">
        <f t="shared" si="650"/>
        <v>0</v>
      </c>
      <c r="AC1873" s="45">
        <f t="shared" si="651"/>
        <v>0</v>
      </c>
      <c r="AD1873" s="45">
        <f t="shared" si="652"/>
        <v>0</v>
      </c>
      <c r="AE1873" s="45">
        <f t="shared" si="653"/>
        <v>0</v>
      </c>
      <c r="AF1873" s="45">
        <f t="shared" si="654"/>
        <v>0</v>
      </c>
      <c r="AG1873" s="45">
        <f t="shared" si="655"/>
        <v>0</v>
      </c>
      <c r="AH1873" s="45">
        <f t="shared" si="656"/>
        <v>0</v>
      </c>
      <c r="AI1873" s="45">
        <f t="shared" si="657"/>
        <v>0</v>
      </c>
      <c r="AJ1873" s="45">
        <f t="shared" si="658"/>
        <v>0</v>
      </c>
      <c r="AK1873" s="45">
        <f t="shared" si="659"/>
        <v>0</v>
      </c>
      <c r="AL1873" s="45">
        <f t="shared" si="660"/>
        <v>0</v>
      </c>
      <c r="AM1873" s="45">
        <f t="shared" si="661"/>
        <v>0</v>
      </c>
      <c r="AN1873" s="45"/>
      <c r="AO1873" s="45"/>
      <c r="AP1873" s="45"/>
      <c r="AQ1873" s="45"/>
      <c r="AR1873" s="45"/>
      <c r="AS1873" s="45"/>
      <c r="AT1873" s="45"/>
      <c r="AU1873" s="45"/>
      <c r="AV1873" s="45"/>
      <c r="AW1873" s="45"/>
      <c r="AX1873" s="45"/>
      <c r="AY1873" s="45"/>
      <c r="AZ1873" s="45"/>
      <c r="BA1873" s="45"/>
      <c r="BB1873" s="45"/>
      <c r="BC1873" s="45"/>
      <c r="BD1873" s="45"/>
      <c r="BE1873" s="45"/>
      <c r="BF1873" s="45"/>
      <c r="BG1873" s="45"/>
      <c r="BH1873" s="45"/>
      <c r="BI1873" s="45"/>
      <c r="BJ1873" s="45"/>
      <c r="BK1873" s="45"/>
    </row>
    <row r="1874" spans="1:63">
      <c r="A1874" s="43"/>
      <c r="B1874" s="43"/>
      <c r="C1874" s="101"/>
      <c r="D1874" s="101"/>
      <c r="E1874" s="101"/>
      <c r="F1874" s="102"/>
      <c r="G1874" s="103"/>
      <c r="H1874" s="102"/>
      <c r="I1874" s="102"/>
      <c r="J1874" s="102"/>
      <c r="K1874" s="102"/>
      <c r="L1874" s="102" t="e">
        <f>IF(J1874="WAT",IF(I1874="PS","Pumped Storage","Hydro"),VLOOKUP(J1874,Instructions!$E$3:$F$42,2,FALSE))</f>
        <v>#N/A</v>
      </c>
      <c r="M1874" s="104"/>
      <c r="N1874" s="104"/>
      <c r="O1874" s="105"/>
      <c r="P1874" s="45"/>
      <c r="Q1874" s="45"/>
      <c r="R1874" s="45">
        <f t="shared" si="642"/>
        <v>0</v>
      </c>
      <c r="S1874" s="45">
        <f t="shared" si="662"/>
        <v>0</v>
      </c>
      <c r="T1874" s="45">
        <f t="shared" si="662"/>
        <v>0</v>
      </c>
      <c r="U1874" s="45">
        <f t="shared" si="643"/>
        <v>0</v>
      </c>
      <c r="V1874" s="45">
        <f t="shared" si="644"/>
        <v>0</v>
      </c>
      <c r="W1874" s="45">
        <f t="shared" si="645"/>
        <v>0</v>
      </c>
      <c r="X1874" s="45">
        <f t="shared" si="646"/>
        <v>0</v>
      </c>
      <c r="Y1874" s="45">
        <f t="shared" si="647"/>
        <v>0</v>
      </c>
      <c r="Z1874" s="45">
        <f t="shared" si="648"/>
        <v>0</v>
      </c>
      <c r="AA1874" s="45">
        <f t="shared" si="649"/>
        <v>0</v>
      </c>
      <c r="AB1874" s="45">
        <f t="shared" si="650"/>
        <v>0</v>
      </c>
      <c r="AC1874" s="45">
        <f t="shared" si="651"/>
        <v>0</v>
      </c>
      <c r="AD1874" s="45">
        <f t="shared" si="652"/>
        <v>0</v>
      </c>
      <c r="AE1874" s="45">
        <f t="shared" si="653"/>
        <v>0</v>
      </c>
      <c r="AF1874" s="45">
        <f t="shared" si="654"/>
        <v>0</v>
      </c>
      <c r="AG1874" s="45">
        <f t="shared" si="655"/>
        <v>0</v>
      </c>
      <c r="AH1874" s="45">
        <f t="shared" si="656"/>
        <v>0</v>
      </c>
      <c r="AI1874" s="45">
        <f t="shared" si="657"/>
        <v>0</v>
      </c>
      <c r="AJ1874" s="45">
        <f t="shared" si="658"/>
        <v>0</v>
      </c>
      <c r="AK1874" s="45">
        <f t="shared" si="659"/>
        <v>0</v>
      </c>
      <c r="AL1874" s="45">
        <f t="shared" si="660"/>
        <v>0</v>
      </c>
      <c r="AM1874" s="45">
        <f t="shared" si="661"/>
        <v>0</v>
      </c>
      <c r="AN1874" s="45"/>
      <c r="AO1874" s="45"/>
      <c r="AP1874" s="45"/>
      <c r="AQ1874" s="45"/>
      <c r="AR1874" s="45"/>
      <c r="AS1874" s="45"/>
      <c r="AT1874" s="45"/>
      <c r="AU1874" s="45"/>
      <c r="AV1874" s="45"/>
      <c r="AW1874" s="45"/>
      <c r="AX1874" s="45"/>
      <c r="AY1874" s="45"/>
      <c r="AZ1874" s="45"/>
      <c r="BA1874" s="45"/>
      <c r="BB1874" s="45"/>
      <c r="BC1874" s="45"/>
      <c r="BD1874" s="45"/>
      <c r="BE1874" s="45"/>
      <c r="BF1874" s="45"/>
      <c r="BG1874" s="45"/>
      <c r="BH1874" s="45"/>
      <c r="BI1874" s="45"/>
      <c r="BJ1874" s="45"/>
      <c r="BK1874" s="45"/>
    </row>
    <row r="1875" spans="1:63">
      <c r="A1875" s="43"/>
      <c r="B1875" s="43"/>
      <c r="C1875" s="101"/>
      <c r="D1875" s="101"/>
      <c r="E1875" s="101"/>
      <c r="F1875" s="102"/>
      <c r="G1875" s="103"/>
      <c r="H1875" s="102"/>
      <c r="I1875" s="102"/>
      <c r="J1875" s="102"/>
      <c r="K1875" s="102"/>
      <c r="L1875" s="102" t="e">
        <f>IF(J1875="WAT",IF(I1875="PS","Pumped Storage","Hydro"),VLOOKUP(J1875,Instructions!$E$3:$F$42,2,FALSE))</f>
        <v>#N/A</v>
      </c>
      <c r="M1875" s="104"/>
      <c r="N1875" s="104"/>
      <c r="O1875" s="105"/>
      <c r="P1875" s="45"/>
      <c r="Q1875" s="45"/>
      <c r="R1875" s="45">
        <f t="shared" si="642"/>
        <v>0</v>
      </c>
      <c r="S1875" s="45">
        <f t="shared" si="662"/>
        <v>0</v>
      </c>
      <c r="T1875" s="45">
        <f t="shared" si="662"/>
        <v>0</v>
      </c>
      <c r="U1875" s="45">
        <f t="shared" si="643"/>
        <v>0</v>
      </c>
      <c r="V1875" s="45">
        <f t="shared" si="644"/>
        <v>0</v>
      </c>
      <c r="W1875" s="45">
        <f t="shared" si="645"/>
        <v>0</v>
      </c>
      <c r="X1875" s="45">
        <f t="shared" si="646"/>
        <v>0</v>
      </c>
      <c r="Y1875" s="45">
        <f t="shared" si="647"/>
        <v>0</v>
      </c>
      <c r="Z1875" s="45">
        <f t="shared" si="648"/>
        <v>0</v>
      </c>
      <c r="AA1875" s="45">
        <f t="shared" si="649"/>
        <v>0</v>
      </c>
      <c r="AB1875" s="45">
        <f t="shared" si="650"/>
        <v>0</v>
      </c>
      <c r="AC1875" s="45">
        <f t="shared" si="651"/>
        <v>0</v>
      </c>
      <c r="AD1875" s="45">
        <f t="shared" si="652"/>
        <v>0</v>
      </c>
      <c r="AE1875" s="45">
        <f t="shared" si="653"/>
        <v>0</v>
      </c>
      <c r="AF1875" s="45">
        <f t="shared" si="654"/>
        <v>0</v>
      </c>
      <c r="AG1875" s="45">
        <f t="shared" si="655"/>
        <v>0</v>
      </c>
      <c r="AH1875" s="45">
        <f t="shared" si="656"/>
        <v>0</v>
      </c>
      <c r="AI1875" s="45">
        <f t="shared" si="657"/>
        <v>0</v>
      </c>
      <c r="AJ1875" s="45">
        <f t="shared" si="658"/>
        <v>0</v>
      </c>
      <c r="AK1875" s="45">
        <f t="shared" si="659"/>
        <v>0</v>
      </c>
      <c r="AL1875" s="45">
        <f t="shared" si="660"/>
        <v>0</v>
      </c>
      <c r="AM1875" s="45">
        <f t="shared" si="661"/>
        <v>0</v>
      </c>
      <c r="AN1875" s="45"/>
      <c r="AO1875" s="45"/>
      <c r="AP1875" s="45"/>
      <c r="AQ1875" s="45"/>
      <c r="AR1875" s="45"/>
      <c r="AS1875" s="45"/>
      <c r="AT1875" s="45"/>
      <c r="AU1875" s="45"/>
      <c r="AV1875" s="45"/>
      <c r="AW1875" s="45"/>
      <c r="AX1875" s="45"/>
      <c r="AY1875" s="45"/>
      <c r="AZ1875" s="45"/>
      <c r="BA1875" s="45"/>
      <c r="BB1875" s="45"/>
      <c r="BC1875" s="45"/>
      <c r="BD1875" s="45"/>
      <c r="BE1875" s="45"/>
      <c r="BF1875" s="45"/>
      <c r="BG1875" s="45"/>
      <c r="BH1875" s="45"/>
      <c r="BI1875" s="45"/>
      <c r="BJ1875" s="45"/>
      <c r="BK1875" s="45"/>
    </row>
    <row r="1876" spans="1:63">
      <c r="A1876" s="43"/>
      <c r="B1876" s="43"/>
      <c r="C1876" s="101"/>
      <c r="D1876" s="101"/>
      <c r="E1876" s="101"/>
      <c r="F1876" s="102"/>
      <c r="G1876" s="103"/>
      <c r="H1876" s="102"/>
      <c r="I1876" s="102"/>
      <c r="J1876" s="102"/>
      <c r="K1876" s="102"/>
      <c r="L1876" s="102" t="e">
        <f>IF(J1876="WAT",IF(I1876="PS","Pumped Storage","Hydro"),VLOOKUP(J1876,Instructions!$E$3:$F$42,2,FALSE))</f>
        <v>#N/A</v>
      </c>
      <c r="M1876" s="104"/>
      <c r="N1876" s="104"/>
      <c r="O1876" s="105"/>
      <c r="P1876" s="45"/>
      <c r="Q1876" s="45"/>
      <c r="R1876" s="45">
        <f t="shared" si="642"/>
        <v>0</v>
      </c>
      <c r="S1876" s="45">
        <f t="shared" si="662"/>
        <v>0</v>
      </c>
      <c r="T1876" s="45">
        <f t="shared" si="662"/>
        <v>0</v>
      </c>
      <c r="U1876" s="45">
        <f t="shared" si="643"/>
        <v>0</v>
      </c>
      <c r="V1876" s="45">
        <f t="shared" si="644"/>
        <v>0</v>
      </c>
      <c r="W1876" s="45">
        <f t="shared" si="645"/>
        <v>0</v>
      </c>
      <c r="X1876" s="45">
        <f t="shared" si="646"/>
        <v>0</v>
      </c>
      <c r="Y1876" s="45">
        <f t="shared" si="647"/>
        <v>0</v>
      </c>
      <c r="Z1876" s="45">
        <f t="shared" si="648"/>
        <v>0</v>
      </c>
      <c r="AA1876" s="45">
        <f t="shared" si="649"/>
        <v>0</v>
      </c>
      <c r="AB1876" s="45">
        <f t="shared" si="650"/>
        <v>0</v>
      </c>
      <c r="AC1876" s="45">
        <f t="shared" si="651"/>
        <v>0</v>
      </c>
      <c r="AD1876" s="45">
        <f t="shared" si="652"/>
        <v>0</v>
      </c>
      <c r="AE1876" s="45">
        <f t="shared" si="653"/>
        <v>0</v>
      </c>
      <c r="AF1876" s="45">
        <f t="shared" si="654"/>
        <v>0</v>
      </c>
      <c r="AG1876" s="45">
        <f t="shared" si="655"/>
        <v>0</v>
      </c>
      <c r="AH1876" s="45">
        <f t="shared" si="656"/>
        <v>0</v>
      </c>
      <c r="AI1876" s="45">
        <f t="shared" si="657"/>
        <v>0</v>
      </c>
      <c r="AJ1876" s="45">
        <f t="shared" si="658"/>
        <v>0</v>
      </c>
      <c r="AK1876" s="45">
        <f t="shared" si="659"/>
        <v>0</v>
      </c>
      <c r="AL1876" s="45">
        <f t="shared" si="660"/>
        <v>0</v>
      </c>
      <c r="AM1876" s="45">
        <f t="shared" si="661"/>
        <v>0</v>
      </c>
      <c r="AN1876" s="45"/>
      <c r="AO1876" s="45"/>
      <c r="AP1876" s="45"/>
      <c r="AQ1876" s="45"/>
      <c r="AR1876" s="45"/>
      <c r="AS1876" s="45"/>
      <c r="AT1876" s="45"/>
      <c r="AU1876" s="45"/>
      <c r="AV1876" s="45"/>
      <c r="AW1876" s="45"/>
      <c r="AX1876" s="45"/>
      <c r="AY1876" s="45"/>
      <c r="AZ1876" s="45"/>
      <c r="BA1876" s="45"/>
      <c r="BB1876" s="45"/>
      <c r="BC1876" s="45"/>
      <c r="BD1876" s="45"/>
      <c r="BE1876" s="45"/>
      <c r="BF1876" s="45"/>
      <c r="BG1876" s="45"/>
      <c r="BH1876" s="45"/>
      <c r="BI1876" s="45"/>
      <c r="BJ1876" s="45"/>
      <c r="BK1876" s="45"/>
    </row>
    <row r="1877" spans="1:63">
      <c r="A1877" s="43"/>
      <c r="B1877" s="43"/>
      <c r="C1877" s="101"/>
      <c r="D1877" s="101"/>
      <c r="E1877" s="101"/>
      <c r="F1877" s="102"/>
      <c r="G1877" s="103"/>
      <c r="H1877" s="102"/>
      <c r="I1877" s="102"/>
      <c r="J1877" s="102"/>
      <c r="K1877" s="102"/>
      <c r="L1877" s="102" t="e">
        <f>IF(J1877="WAT",IF(I1877="PS","Pumped Storage","Hydro"),VLOOKUP(J1877,Instructions!$E$3:$F$42,2,FALSE))</f>
        <v>#N/A</v>
      </c>
      <c r="M1877" s="104"/>
      <c r="N1877" s="104"/>
      <c r="O1877" s="105"/>
      <c r="P1877" s="45"/>
      <c r="Q1877" s="45"/>
      <c r="R1877" s="45">
        <f t="shared" si="642"/>
        <v>0</v>
      </c>
      <c r="S1877" s="45">
        <f t="shared" si="662"/>
        <v>0</v>
      </c>
      <c r="T1877" s="45">
        <f t="shared" si="662"/>
        <v>0</v>
      </c>
      <c r="U1877" s="45">
        <f t="shared" si="643"/>
        <v>0</v>
      </c>
      <c r="V1877" s="45">
        <f t="shared" si="644"/>
        <v>0</v>
      </c>
      <c r="W1877" s="45">
        <f t="shared" si="645"/>
        <v>0</v>
      </c>
      <c r="X1877" s="45">
        <f t="shared" si="646"/>
        <v>0</v>
      </c>
      <c r="Y1877" s="45">
        <f t="shared" si="647"/>
        <v>0</v>
      </c>
      <c r="Z1877" s="45">
        <f t="shared" si="648"/>
        <v>0</v>
      </c>
      <c r="AA1877" s="45">
        <f t="shared" si="649"/>
        <v>0</v>
      </c>
      <c r="AB1877" s="45">
        <f t="shared" si="650"/>
        <v>0</v>
      </c>
      <c r="AC1877" s="45">
        <f t="shared" si="651"/>
        <v>0</v>
      </c>
      <c r="AD1877" s="45">
        <f t="shared" si="652"/>
        <v>0</v>
      </c>
      <c r="AE1877" s="45">
        <f t="shared" si="653"/>
        <v>0</v>
      </c>
      <c r="AF1877" s="45">
        <f t="shared" si="654"/>
        <v>0</v>
      </c>
      <c r="AG1877" s="45">
        <f t="shared" si="655"/>
        <v>0</v>
      </c>
      <c r="AH1877" s="45">
        <f t="shared" si="656"/>
        <v>0</v>
      </c>
      <c r="AI1877" s="45">
        <f t="shared" si="657"/>
        <v>0</v>
      </c>
      <c r="AJ1877" s="45">
        <f t="shared" si="658"/>
        <v>0</v>
      </c>
      <c r="AK1877" s="45">
        <f t="shared" si="659"/>
        <v>0</v>
      </c>
      <c r="AL1877" s="45">
        <f t="shared" si="660"/>
        <v>0</v>
      </c>
      <c r="AM1877" s="45">
        <f t="shared" si="661"/>
        <v>0</v>
      </c>
      <c r="AN1877" s="45"/>
      <c r="AO1877" s="45"/>
      <c r="AP1877" s="45"/>
      <c r="AQ1877" s="45"/>
      <c r="AR1877" s="45"/>
      <c r="AS1877" s="45"/>
      <c r="AT1877" s="45"/>
      <c r="AU1877" s="45"/>
      <c r="AV1877" s="45"/>
      <c r="AW1877" s="45"/>
      <c r="AX1877" s="45"/>
      <c r="AY1877" s="45"/>
      <c r="AZ1877" s="45"/>
      <c r="BA1877" s="45"/>
      <c r="BB1877" s="45"/>
      <c r="BC1877" s="45"/>
      <c r="BD1877" s="45"/>
      <c r="BE1877" s="45"/>
      <c r="BF1877" s="45"/>
      <c r="BG1877" s="45"/>
      <c r="BH1877" s="45"/>
      <c r="BI1877" s="45"/>
      <c r="BJ1877" s="45"/>
      <c r="BK1877" s="45"/>
    </row>
    <row r="1878" spans="1:63">
      <c r="A1878" s="43"/>
      <c r="B1878" s="43"/>
      <c r="C1878" s="101"/>
      <c r="D1878" s="101"/>
      <c r="E1878" s="101"/>
      <c r="F1878" s="102"/>
      <c r="G1878" s="103"/>
      <c r="H1878" s="102"/>
      <c r="I1878" s="102"/>
      <c r="J1878" s="102"/>
      <c r="K1878" s="102"/>
      <c r="L1878" s="102" t="e">
        <f>IF(J1878="WAT",IF(I1878="PS","Pumped Storage","Hydro"),VLOOKUP(J1878,Instructions!$E$3:$F$42,2,FALSE))</f>
        <v>#N/A</v>
      </c>
      <c r="M1878" s="104"/>
      <c r="N1878" s="104"/>
      <c r="O1878" s="105"/>
      <c r="P1878" s="45"/>
      <c r="Q1878" s="45"/>
      <c r="R1878" s="45">
        <f t="shared" si="642"/>
        <v>0</v>
      </c>
      <c r="S1878" s="45">
        <f t="shared" si="662"/>
        <v>0</v>
      </c>
      <c r="T1878" s="45">
        <f t="shared" si="662"/>
        <v>0</v>
      </c>
      <c r="U1878" s="45">
        <f t="shared" si="643"/>
        <v>0</v>
      </c>
      <c r="V1878" s="45">
        <f t="shared" si="644"/>
        <v>0</v>
      </c>
      <c r="W1878" s="45">
        <f t="shared" si="645"/>
        <v>0</v>
      </c>
      <c r="X1878" s="45">
        <f t="shared" si="646"/>
        <v>0</v>
      </c>
      <c r="Y1878" s="45">
        <f t="shared" si="647"/>
        <v>0</v>
      </c>
      <c r="Z1878" s="45">
        <f t="shared" si="648"/>
        <v>0</v>
      </c>
      <c r="AA1878" s="45">
        <f t="shared" si="649"/>
        <v>0</v>
      </c>
      <c r="AB1878" s="45">
        <f t="shared" si="650"/>
        <v>0</v>
      </c>
      <c r="AC1878" s="45">
        <f t="shared" si="651"/>
        <v>0</v>
      </c>
      <c r="AD1878" s="45">
        <f t="shared" si="652"/>
        <v>0</v>
      </c>
      <c r="AE1878" s="45">
        <f t="shared" si="653"/>
        <v>0</v>
      </c>
      <c r="AF1878" s="45">
        <f t="shared" si="654"/>
        <v>0</v>
      </c>
      <c r="AG1878" s="45">
        <f t="shared" si="655"/>
        <v>0</v>
      </c>
      <c r="AH1878" s="45">
        <f t="shared" si="656"/>
        <v>0</v>
      </c>
      <c r="AI1878" s="45">
        <f t="shared" si="657"/>
        <v>0</v>
      </c>
      <c r="AJ1878" s="45">
        <f t="shared" si="658"/>
        <v>0</v>
      </c>
      <c r="AK1878" s="45">
        <f t="shared" si="659"/>
        <v>0</v>
      </c>
      <c r="AL1878" s="45">
        <f t="shared" si="660"/>
        <v>0</v>
      </c>
      <c r="AM1878" s="45">
        <f t="shared" si="661"/>
        <v>0</v>
      </c>
      <c r="AN1878" s="45"/>
      <c r="AO1878" s="45"/>
      <c r="AP1878" s="45"/>
      <c r="AQ1878" s="45"/>
      <c r="AR1878" s="45"/>
      <c r="AS1878" s="45"/>
      <c r="AT1878" s="45"/>
      <c r="AU1878" s="45"/>
      <c r="AV1878" s="45"/>
      <c r="AW1878" s="45"/>
      <c r="AX1878" s="45"/>
      <c r="AY1878" s="45"/>
      <c r="AZ1878" s="45"/>
      <c r="BA1878" s="45"/>
      <c r="BB1878" s="45"/>
      <c r="BC1878" s="45"/>
      <c r="BD1878" s="45"/>
      <c r="BE1878" s="45"/>
      <c r="BF1878" s="45"/>
      <c r="BG1878" s="45"/>
      <c r="BH1878" s="45"/>
      <c r="BI1878" s="45"/>
      <c r="BJ1878" s="45"/>
      <c r="BK1878" s="45"/>
    </row>
    <row r="1879" spans="1:63">
      <c r="A1879" s="43"/>
      <c r="B1879" s="43"/>
      <c r="C1879" s="101"/>
      <c r="D1879" s="101"/>
      <c r="E1879" s="101"/>
      <c r="F1879" s="102"/>
      <c r="G1879" s="103"/>
      <c r="H1879" s="102"/>
      <c r="I1879" s="102"/>
      <c r="J1879" s="102"/>
      <c r="K1879" s="102"/>
      <c r="L1879" s="102" t="e">
        <f>IF(J1879="WAT",IF(I1879="PS","Pumped Storage","Hydro"),VLOOKUP(J1879,Instructions!$E$3:$F$42,2,FALSE))</f>
        <v>#N/A</v>
      </c>
      <c r="M1879" s="104"/>
      <c r="N1879" s="104"/>
      <c r="O1879" s="105"/>
      <c r="P1879" s="45"/>
      <c r="Q1879" s="45"/>
      <c r="R1879" s="45">
        <f t="shared" si="642"/>
        <v>0</v>
      </c>
      <c r="S1879" s="45">
        <f t="shared" si="662"/>
        <v>0</v>
      </c>
      <c r="T1879" s="45">
        <f t="shared" si="662"/>
        <v>0</v>
      </c>
      <c r="U1879" s="45">
        <f t="shared" si="643"/>
        <v>0</v>
      </c>
      <c r="V1879" s="45">
        <f t="shared" si="644"/>
        <v>0</v>
      </c>
      <c r="W1879" s="45">
        <f t="shared" si="645"/>
        <v>0</v>
      </c>
      <c r="X1879" s="45">
        <f t="shared" si="646"/>
        <v>0</v>
      </c>
      <c r="Y1879" s="45">
        <f t="shared" si="647"/>
        <v>0</v>
      </c>
      <c r="Z1879" s="45">
        <f t="shared" si="648"/>
        <v>0</v>
      </c>
      <c r="AA1879" s="45">
        <f t="shared" si="649"/>
        <v>0</v>
      </c>
      <c r="AB1879" s="45">
        <f t="shared" si="650"/>
        <v>0</v>
      </c>
      <c r="AC1879" s="45">
        <f t="shared" si="651"/>
        <v>0</v>
      </c>
      <c r="AD1879" s="45">
        <f t="shared" si="652"/>
        <v>0</v>
      </c>
      <c r="AE1879" s="45">
        <f t="shared" si="653"/>
        <v>0</v>
      </c>
      <c r="AF1879" s="45">
        <f t="shared" si="654"/>
        <v>0</v>
      </c>
      <c r="AG1879" s="45">
        <f t="shared" si="655"/>
        <v>0</v>
      </c>
      <c r="AH1879" s="45">
        <f t="shared" si="656"/>
        <v>0</v>
      </c>
      <c r="AI1879" s="45">
        <f t="shared" si="657"/>
        <v>0</v>
      </c>
      <c r="AJ1879" s="45">
        <f t="shared" si="658"/>
        <v>0</v>
      </c>
      <c r="AK1879" s="45">
        <f t="shared" si="659"/>
        <v>0</v>
      </c>
      <c r="AL1879" s="45">
        <f t="shared" si="660"/>
        <v>0</v>
      </c>
      <c r="AM1879" s="45">
        <f t="shared" si="661"/>
        <v>0</v>
      </c>
      <c r="AN1879" s="45"/>
      <c r="AO1879" s="45"/>
      <c r="AP1879" s="45"/>
      <c r="AQ1879" s="45"/>
      <c r="AR1879" s="45"/>
      <c r="AS1879" s="45"/>
      <c r="AT1879" s="45"/>
      <c r="AU1879" s="45"/>
      <c r="AV1879" s="45"/>
      <c r="AW1879" s="45"/>
      <c r="AX1879" s="45"/>
      <c r="AY1879" s="45"/>
      <c r="AZ1879" s="45"/>
      <c r="BA1879" s="45"/>
      <c r="BB1879" s="45"/>
      <c r="BC1879" s="45"/>
      <c r="BD1879" s="45"/>
      <c r="BE1879" s="45"/>
      <c r="BF1879" s="45"/>
      <c r="BG1879" s="45"/>
      <c r="BH1879" s="45"/>
      <c r="BI1879" s="45"/>
      <c r="BJ1879" s="45"/>
      <c r="BK1879" s="45"/>
    </row>
    <row r="1880" spans="1:63">
      <c r="A1880" s="43"/>
      <c r="B1880" s="43"/>
      <c r="C1880" s="101"/>
      <c r="D1880" s="101"/>
      <c r="E1880" s="101"/>
      <c r="F1880" s="102"/>
      <c r="G1880" s="103"/>
      <c r="H1880" s="102"/>
      <c r="I1880" s="102"/>
      <c r="J1880" s="102"/>
      <c r="K1880" s="102"/>
      <c r="L1880" s="102" t="e">
        <f>IF(J1880="WAT",IF(I1880="PS","Pumped Storage","Hydro"),VLOOKUP(J1880,Instructions!$E$3:$F$42,2,FALSE))</f>
        <v>#N/A</v>
      </c>
      <c r="M1880" s="104"/>
      <c r="N1880" s="104"/>
      <c r="O1880" s="105"/>
      <c r="P1880" s="45"/>
      <c r="Q1880" s="45"/>
      <c r="R1880" s="45">
        <f t="shared" si="642"/>
        <v>0</v>
      </c>
      <c r="S1880" s="45">
        <f t="shared" si="662"/>
        <v>0</v>
      </c>
      <c r="T1880" s="45">
        <f t="shared" si="662"/>
        <v>0</v>
      </c>
      <c r="U1880" s="45">
        <f t="shared" si="643"/>
        <v>0</v>
      </c>
      <c r="V1880" s="45">
        <f t="shared" si="644"/>
        <v>0</v>
      </c>
      <c r="W1880" s="45">
        <f t="shared" si="645"/>
        <v>0</v>
      </c>
      <c r="X1880" s="45">
        <f t="shared" si="646"/>
        <v>0</v>
      </c>
      <c r="Y1880" s="45">
        <f t="shared" si="647"/>
        <v>0</v>
      </c>
      <c r="Z1880" s="45">
        <f t="shared" si="648"/>
        <v>0</v>
      </c>
      <c r="AA1880" s="45">
        <f t="shared" si="649"/>
        <v>0</v>
      </c>
      <c r="AB1880" s="45">
        <f t="shared" si="650"/>
        <v>0</v>
      </c>
      <c r="AC1880" s="45">
        <f t="shared" si="651"/>
        <v>0</v>
      </c>
      <c r="AD1880" s="45">
        <f t="shared" si="652"/>
        <v>0</v>
      </c>
      <c r="AE1880" s="45">
        <f t="shared" si="653"/>
        <v>0</v>
      </c>
      <c r="AF1880" s="45">
        <f t="shared" si="654"/>
        <v>0</v>
      </c>
      <c r="AG1880" s="45">
        <f t="shared" si="655"/>
        <v>0</v>
      </c>
      <c r="AH1880" s="45">
        <f t="shared" si="656"/>
        <v>0</v>
      </c>
      <c r="AI1880" s="45">
        <f t="shared" si="657"/>
        <v>0</v>
      </c>
      <c r="AJ1880" s="45">
        <f t="shared" si="658"/>
        <v>0</v>
      </c>
      <c r="AK1880" s="45">
        <f t="shared" si="659"/>
        <v>0</v>
      </c>
      <c r="AL1880" s="45">
        <f t="shared" si="660"/>
        <v>0</v>
      </c>
      <c r="AM1880" s="45">
        <f t="shared" si="661"/>
        <v>0</v>
      </c>
      <c r="AN1880" s="45"/>
      <c r="AO1880" s="45"/>
      <c r="AP1880" s="45"/>
      <c r="AQ1880" s="45"/>
      <c r="AR1880" s="45"/>
      <c r="AS1880" s="45"/>
      <c r="AT1880" s="45"/>
      <c r="AU1880" s="45"/>
      <c r="AV1880" s="45"/>
      <c r="AW1880" s="45"/>
      <c r="AX1880" s="45"/>
      <c r="AY1880" s="45"/>
      <c r="AZ1880" s="45"/>
      <c r="BA1880" s="45"/>
      <c r="BB1880" s="45"/>
      <c r="BC1880" s="45"/>
      <c r="BD1880" s="45"/>
      <c r="BE1880" s="45"/>
      <c r="BF1880" s="45"/>
      <c r="BG1880" s="45"/>
      <c r="BH1880" s="45"/>
      <c r="BI1880" s="45"/>
      <c r="BJ1880" s="45"/>
      <c r="BK1880" s="45"/>
    </row>
    <row r="1881" spans="1:63">
      <c r="A1881" s="43"/>
      <c r="B1881" s="43"/>
      <c r="C1881" s="101"/>
      <c r="D1881" s="101"/>
      <c r="E1881" s="101"/>
      <c r="F1881" s="102"/>
      <c r="G1881" s="103"/>
      <c r="H1881" s="102"/>
      <c r="I1881" s="102"/>
      <c r="J1881" s="102"/>
      <c r="K1881" s="102"/>
      <c r="L1881" s="102" t="e">
        <f>IF(J1881="WAT",IF(I1881="PS","Pumped Storage","Hydro"),VLOOKUP(J1881,Instructions!$E$3:$F$42,2,FALSE))</f>
        <v>#N/A</v>
      </c>
      <c r="M1881" s="104"/>
      <c r="N1881" s="104"/>
      <c r="O1881" s="105"/>
      <c r="P1881" s="45"/>
      <c r="Q1881" s="45"/>
      <c r="R1881" s="45">
        <f t="shared" si="642"/>
        <v>0</v>
      </c>
      <c r="S1881" s="45">
        <f t="shared" si="662"/>
        <v>0</v>
      </c>
      <c r="T1881" s="45">
        <f t="shared" si="662"/>
        <v>0</v>
      </c>
      <c r="U1881" s="45">
        <f t="shared" si="643"/>
        <v>0</v>
      </c>
      <c r="V1881" s="45">
        <f t="shared" si="644"/>
        <v>0</v>
      </c>
      <c r="W1881" s="45">
        <f t="shared" si="645"/>
        <v>0</v>
      </c>
      <c r="X1881" s="45">
        <f t="shared" si="646"/>
        <v>0</v>
      </c>
      <c r="Y1881" s="45">
        <f t="shared" si="647"/>
        <v>0</v>
      </c>
      <c r="Z1881" s="45">
        <f t="shared" si="648"/>
        <v>0</v>
      </c>
      <c r="AA1881" s="45">
        <f t="shared" si="649"/>
        <v>0</v>
      </c>
      <c r="AB1881" s="45">
        <f t="shared" si="650"/>
        <v>0</v>
      </c>
      <c r="AC1881" s="45">
        <f t="shared" si="651"/>
        <v>0</v>
      </c>
      <c r="AD1881" s="45">
        <f t="shared" si="652"/>
        <v>0</v>
      </c>
      <c r="AE1881" s="45">
        <f t="shared" si="653"/>
        <v>0</v>
      </c>
      <c r="AF1881" s="45">
        <f t="shared" si="654"/>
        <v>0</v>
      </c>
      <c r="AG1881" s="45">
        <f t="shared" si="655"/>
        <v>0</v>
      </c>
      <c r="AH1881" s="45">
        <f t="shared" si="656"/>
        <v>0</v>
      </c>
      <c r="AI1881" s="45">
        <f t="shared" si="657"/>
        <v>0</v>
      </c>
      <c r="AJ1881" s="45">
        <f t="shared" si="658"/>
        <v>0</v>
      </c>
      <c r="AK1881" s="45">
        <f t="shared" si="659"/>
        <v>0</v>
      </c>
      <c r="AL1881" s="45">
        <f t="shared" si="660"/>
        <v>0</v>
      </c>
      <c r="AM1881" s="45">
        <f t="shared" si="661"/>
        <v>0</v>
      </c>
      <c r="AN1881" s="45"/>
      <c r="AO1881" s="45"/>
      <c r="AP1881" s="45"/>
      <c r="AQ1881" s="45"/>
      <c r="AR1881" s="45"/>
      <c r="AS1881" s="45"/>
      <c r="AT1881" s="45"/>
      <c r="AU1881" s="45"/>
      <c r="AV1881" s="45"/>
      <c r="AW1881" s="45"/>
      <c r="AX1881" s="45"/>
      <c r="AY1881" s="45"/>
      <c r="AZ1881" s="45"/>
      <c r="BA1881" s="45"/>
      <c r="BB1881" s="45"/>
      <c r="BC1881" s="45"/>
      <c r="BD1881" s="45"/>
      <c r="BE1881" s="45"/>
      <c r="BF1881" s="45"/>
      <c r="BG1881" s="45"/>
      <c r="BH1881" s="45"/>
      <c r="BI1881" s="45"/>
      <c r="BJ1881" s="45"/>
      <c r="BK1881" s="45"/>
    </row>
    <row r="1882" spans="1:63">
      <c r="A1882" s="43"/>
      <c r="B1882" s="43"/>
      <c r="C1882" s="101"/>
      <c r="D1882" s="101"/>
      <c r="E1882" s="101"/>
      <c r="F1882" s="102"/>
      <c r="G1882" s="103"/>
      <c r="H1882" s="102"/>
      <c r="I1882" s="102"/>
      <c r="J1882" s="102"/>
      <c r="K1882" s="102"/>
      <c r="L1882" s="102" t="e">
        <f>IF(J1882="WAT",IF(I1882="PS","Pumped Storage","Hydro"),VLOOKUP(J1882,Instructions!$E$3:$F$42,2,FALSE))</f>
        <v>#N/A</v>
      </c>
      <c r="M1882" s="104"/>
      <c r="N1882" s="104"/>
      <c r="O1882" s="105"/>
      <c r="P1882" s="45"/>
      <c r="Q1882" s="45"/>
      <c r="R1882" s="45">
        <f t="shared" si="642"/>
        <v>0</v>
      </c>
      <c r="S1882" s="45">
        <f t="shared" si="662"/>
        <v>0</v>
      </c>
      <c r="T1882" s="45">
        <f t="shared" si="662"/>
        <v>0</v>
      </c>
      <c r="U1882" s="45">
        <f t="shared" si="643"/>
        <v>0</v>
      </c>
      <c r="V1882" s="45">
        <f t="shared" si="644"/>
        <v>0</v>
      </c>
      <c r="W1882" s="45">
        <f t="shared" si="645"/>
        <v>0</v>
      </c>
      <c r="X1882" s="45">
        <f t="shared" si="646"/>
        <v>0</v>
      </c>
      <c r="Y1882" s="45">
        <f t="shared" si="647"/>
        <v>0</v>
      </c>
      <c r="Z1882" s="45">
        <f t="shared" si="648"/>
        <v>0</v>
      </c>
      <c r="AA1882" s="45">
        <f t="shared" si="649"/>
        <v>0</v>
      </c>
      <c r="AB1882" s="45">
        <f t="shared" si="650"/>
        <v>0</v>
      </c>
      <c r="AC1882" s="45">
        <f t="shared" si="651"/>
        <v>0</v>
      </c>
      <c r="AD1882" s="45">
        <f t="shared" si="652"/>
        <v>0</v>
      </c>
      <c r="AE1882" s="45">
        <f t="shared" si="653"/>
        <v>0</v>
      </c>
      <c r="AF1882" s="45">
        <f t="shared" si="654"/>
        <v>0</v>
      </c>
      <c r="AG1882" s="45">
        <f t="shared" si="655"/>
        <v>0</v>
      </c>
      <c r="AH1882" s="45">
        <f t="shared" si="656"/>
        <v>0</v>
      </c>
      <c r="AI1882" s="45">
        <f t="shared" si="657"/>
        <v>0</v>
      </c>
      <c r="AJ1882" s="45">
        <f t="shared" si="658"/>
        <v>0</v>
      </c>
      <c r="AK1882" s="45">
        <f t="shared" si="659"/>
        <v>0</v>
      </c>
      <c r="AL1882" s="45">
        <f t="shared" si="660"/>
        <v>0</v>
      </c>
      <c r="AM1882" s="45">
        <f t="shared" si="661"/>
        <v>0</v>
      </c>
      <c r="AN1882" s="45"/>
      <c r="AO1882" s="45"/>
      <c r="AP1882" s="45"/>
      <c r="AQ1882" s="45"/>
      <c r="AR1882" s="45"/>
      <c r="AS1882" s="45"/>
      <c r="AT1882" s="45"/>
      <c r="AU1882" s="45"/>
      <c r="AV1882" s="45"/>
      <c r="AW1882" s="45"/>
      <c r="AX1882" s="45"/>
      <c r="AY1882" s="45"/>
      <c r="AZ1882" s="45"/>
      <c r="BA1882" s="45"/>
      <c r="BB1882" s="45"/>
      <c r="BC1882" s="45"/>
      <c r="BD1882" s="45"/>
      <c r="BE1882" s="45"/>
      <c r="BF1882" s="45"/>
      <c r="BG1882" s="45"/>
      <c r="BH1882" s="45"/>
      <c r="BI1882" s="45"/>
      <c r="BJ1882" s="45"/>
      <c r="BK1882" s="45"/>
    </row>
    <row r="1883" spans="1:63">
      <c r="A1883" s="43"/>
      <c r="B1883" s="43"/>
      <c r="C1883" s="101"/>
      <c r="D1883" s="101"/>
      <c r="E1883" s="101"/>
      <c r="F1883" s="102"/>
      <c r="G1883" s="103"/>
      <c r="H1883" s="102"/>
      <c r="I1883" s="102"/>
      <c r="J1883" s="102"/>
      <c r="K1883" s="102"/>
      <c r="L1883" s="102" t="e">
        <f>IF(J1883="WAT",IF(I1883="PS","Pumped Storage","Hydro"),VLOOKUP(J1883,Instructions!$E$3:$F$42,2,FALSE))</f>
        <v>#N/A</v>
      </c>
      <c r="M1883" s="104"/>
      <c r="N1883" s="104"/>
      <c r="O1883" s="105"/>
      <c r="P1883" s="45"/>
      <c r="Q1883" s="45"/>
      <c r="R1883" s="45">
        <f t="shared" si="642"/>
        <v>0</v>
      </c>
      <c r="S1883" s="45">
        <f t="shared" ref="S1883:T1902" si="663">R1883</f>
        <v>0</v>
      </c>
      <c r="T1883" s="45">
        <f t="shared" si="663"/>
        <v>0</v>
      </c>
      <c r="U1883" s="45">
        <f t="shared" si="643"/>
        <v>0</v>
      </c>
      <c r="V1883" s="45">
        <f t="shared" si="644"/>
        <v>0</v>
      </c>
      <c r="W1883" s="45">
        <f t="shared" si="645"/>
        <v>0</v>
      </c>
      <c r="X1883" s="45">
        <f t="shared" si="646"/>
        <v>0</v>
      </c>
      <c r="Y1883" s="45">
        <f t="shared" si="647"/>
        <v>0</v>
      </c>
      <c r="Z1883" s="45">
        <f t="shared" si="648"/>
        <v>0</v>
      </c>
      <c r="AA1883" s="45">
        <f t="shared" si="649"/>
        <v>0</v>
      </c>
      <c r="AB1883" s="45">
        <f t="shared" si="650"/>
        <v>0</v>
      </c>
      <c r="AC1883" s="45">
        <f t="shared" si="651"/>
        <v>0</v>
      </c>
      <c r="AD1883" s="45">
        <f t="shared" si="652"/>
        <v>0</v>
      </c>
      <c r="AE1883" s="45">
        <f t="shared" si="653"/>
        <v>0</v>
      </c>
      <c r="AF1883" s="45">
        <f t="shared" si="654"/>
        <v>0</v>
      </c>
      <c r="AG1883" s="45">
        <f t="shared" si="655"/>
        <v>0</v>
      </c>
      <c r="AH1883" s="45">
        <f t="shared" si="656"/>
        <v>0</v>
      </c>
      <c r="AI1883" s="45">
        <f t="shared" si="657"/>
        <v>0</v>
      </c>
      <c r="AJ1883" s="45">
        <f t="shared" si="658"/>
        <v>0</v>
      </c>
      <c r="AK1883" s="45">
        <f t="shared" si="659"/>
        <v>0</v>
      </c>
      <c r="AL1883" s="45">
        <f t="shared" si="660"/>
        <v>0</v>
      </c>
      <c r="AM1883" s="45">
        <f t="shared" si="661"/>
        <v>0</v>
      </c>
      <c r="AN1883" s="45"/>
      <c r="AO1883" s="45"/>
      <c r="AP1883" s="45"/>
      <c r="AQ1883" s="45"/>
      <c r="AR1883" s="45"/>
      <c r="AS1883" s="45"/>
      <c r="AT1883" s="45"/>
      <c r="AU1883" s="45"/>
      <c r="AV1883" s="45"/>
      <c r="AW1883" s="45"/>
      <c r="AX1883" s="45"/>
      <c r="AY1883" s="45"/>
      <c r="AZ1883" s="45"/>
      <c r="BA1883" s="45"/>
      <c r="BB1883" s="45"/>
      <c r="BC1883" s="45"/>
      <c r="BD1883" s="45"/>
      <c r="BE1883" s="45"/>
      <c r="BF1883" s="45"/>
      <c r="BG1883" s="45"/>
      <c r="BH1883" s="45"/>
      <c r="BI1883" s="45"/>
      <c r="BJ1883" s="45"/>
      <c r="BK1883" s="45"/>
    </row>
    <row r="1884" spans="1:63">
      <c r="A1884" s="43"/>
      <c r="B1884" s="43"/>
      <c r="C1884" s="101"/>
      <c r="D1884" s="101"/>
      <c r="E1884" s="101"/>
      <c r="F1884" s="102"/>
      <c r="G1884" s="103"/>
      <c r="H1884" s="102"/>
      <c r="I1884" s="102"/>
      <c r="J1884" s="102"/>
      <c r="K1884" s="102"/>
      <c r="L1884" s="102" t="e">
        <f>IF(J1884="WAT",IF(I1884="PS","Pumped Storage","Hydro"),VLOOKUP(J1884,Instructions!$E$3:$F$42,2,FALSE))</f>
        <v>#N/A</v>
      </c>
      <c r="M1884" s="104"/>
      <c r="N1884" s="104"/>
      <c r="O1884" s="105"/>
      <c r="P1884" s="45"/>
      <c r="Q1884" s="45"/>
      <c r="R1884" s="45">
        <f t="shared" si="642"/>
        <v>0</v>
      </c>
      <c r="S1884" s="45">
        <f t="shared" si="663"/>
        <v>0</v>
      </c>
      <c r="T1884" s="45">
        <f t="shared" si="663"/>
        <v>0</v>
      </c>
      <c r="U1884" s="45">
        <f t="shared" si="643"/>
        <v>0</v>
      </c>
      <c r="V1884" s="45">
        <f t="shared" si="644"/>
        <v>0</v>
      </c>
      <c r="W1884" s="45">
        <f t="shared" si="645"/>
        <v>0</v>
      </c>
      <c r="X1884" s="45">
        <f t="shared" si="646"/>
        <v>0</v>
      </c>
      <c r="Y1884" s="45">
        <f t="shared" si="647"/>
        <v>0</v>
      </c>
      <c r="Z1884" s="45">
        <f t="shared" si="648"/>
        <v>0</v>
      </c>
      <c r="AA1884" s="45">
        <f t="shared" si="649"/>
        <v>0</v>
      </c>
      <c r="AB1884" s="45">
        <f t="shared" si="650"/>
        <v>0</v>
      </c>
      <c r="AC1884" s="45">
        <f t="shared" si="651"/>
        <v>0</v>
      </c>
      <c r="AD1884" s="45">
        <f t="shared" si="652"/>
        <v>0</v>
      </c>
      <c r="AE1884" s="45">
        <f t="shared" si="653"/>
        <v>0</v>
      </c>
      <c r="AF1884" s="45">
        <f t="shared" si="654"/>
        <v>0</v>
      </c>
      <c r="AG1884" s="45">
        <f t="shared" si="655"/>
        <v>0</v>
      </c>
      <c r="AH1884" s="45">
        <f t="shared" si="656"/>
        <v>0</v>
      </c>
      <c r="AI1884" s="45">
        <f t="shared" si="657"/>
        <v>0</v>
      </c>
      <c r="AJ1884" s="45">
        <f t="shared" si="658"/>
        <v>0</v>
      </c>
      <c r="AK1884" s="45">
        <f t="shared" si="659"/>
        <v>0</v>
      </c>
      <c r="AL1884" s="45">
        <f t="shared" si="660"/>
        <v>0</v>
      </c>
      <c r="AM1884" s="45">
        <f t="shared" si="661"/>
        <v>0</v>
      </c>
      <c r="AN1884" s="45"/>
      <c r="AO1884" s="45"/>
      <c r="AP1884" s="45"/>
      <c r="AQ1884" s="45"/>
      <c r="AR1884" s="45"/>
      <c r="AS1884" s="45"/>
      <c r="AT1884" s="45"/>
      <c r="AU1884" s="45"/>
      <c r="AV1884" s="45"/>
      <c r="AW1884" s="45"/>
      <c r="AX1884" s="45"/>
      <c r="AY1884" s="45"/>
      <c r="AZ1884" s="45"/>
      <c r="BA1884" s="45"/>
      <c r="BB1884" s="45"/>
      <c r="BC1884" s="45"/>
      <c r="BD1884" s="45"/>
      <c r="BE1884" s="45"/>
      <c r="BF1884" s="45"/>
      <c r="BG1884" s="45"/>
      <c r="BH1884" s="45"/>
      <c r="BI1884" s="45"/>
      <c r="BJ1884" s="45"/>
      <c r="BK1884" s="45"/>
    </row>
    <row r="1885" spans="1:63">
      <c r="A1885" s="43"/>
      <c r="B1885" s="43"/>
      <c r="C1885" s="101"/>
      <c r="D1885" s="101"/>
      <c r="E1885" s="101"/>
      <c r="F1885" s="102"/>
      <c r="G1885" s="103"/>
      <c r="H1885" s="102"/>
      <c r="I1885" s="102"/>
      <c r="J1885" s="102"/>
      <c r="K1885" s="102"/>
      <c r="L1885" s="102" t="e">
        <f>IF(J1885="WAT",IF(I1885="PS","Pumped Storage","Hydro"),VLOOKUP(J1885,Instructions!$E$3:$F$42,2,FALSE))</f>
        <v>#N/A</v>
      </c>
      <c r="M1885" s="104"/>
      <c r="N1885" s="104"/>
      <c r="O1885" s="105"/>
      <c r="P1885" s="45"/>
      <c r="Q1885" s="45"/>
      <c r="R1885" s="45">
        <f t="shared" si="642"/>
        <v>0</v>
      </c>
      <c r="S1885" s="45">
        <f t="shared" si="663"/>
        <v>0</v>
      </c>
      <c r="T1885" s="45">
        <f t="shared" si="663"/>
        <v>0</v>
      </c>
      <c r="U1885" s="45">
        <f t="shared" si="643"/>
        <v>0</v>
      </c>
      <c r="V1885" s="45">
        <f t="shared" si="644"/>
        <v>0</v>
      </c>
      <c r="W1885" s="45">
        <f t="shared" si="645"/>
        <v>0</v>
      </c>
      <c r="X1885" s="45">
        <f t="shared" si="646"/>
        <v>0</v>
      </c>
      <c r="Y1885" s="45">
        <f t="shared" si="647"/>
        <v>0</v>
      </c>
      <c r="Z1885" s="45">
        <f t="shared" si="648"/>
        <v>0</v>
      </c>
      <c r="AA1885" s="45">
        <f t="shared" si="649"/>
        <v>0</v>
      </c>
      <c r="AB1885" s="45">
        <f t="shared" si="650"/>
        <v>0</v>
      </c>
      <c r="AC1885" s="45">
        <f t="shared" si="651"/>
        <v>0</v>
      </c>
      <c r="AD1885" s="45">
        <f t="shared" si="652"/>
        <v>0</v>
      </c>
      <c r="AE1885" s="45">
        <f t="shared" si="653"/>
        <v>0</v>
      </c>
      <c r="AF1885" s="45">
        <f t="shared" si="654"/>
        <v>0</v>
      </c>
      <c r="AG1885" s="45">
        <f t="shared" si="655"/>
        <v>0</v>
      </c>
      <c r="AH1885" s="45">
        <f t="shared" si="656"/>
        <v>0</v>
      </c>
      <c r="AI1885" s="45">
        <f t="shared" si="657"/>
        <v>0</v>
      </c>
      <c r="AJ1885" s="45">
        <f t="shared" si="658"/>
        <v>0</v>
      </c>
      <c r="AK1885" s="45">
        <f t="shared" si="659"/>
        <v>0</v>
      </c>
      <c r="AL1885" s="45">
        <f t="shared" si="660"/>
        <v>0</v>
      </c>
      <c r="AM1885" s="45">
        <f t="shared" si="661"/>
        <v>0</v>
      </c>
      <c r="AN1885" s="45"/>
      <c r="AO1885" s="45"/>
      <c r="AP1885" s="45"/>
      <c r="AQ1885" s="45"/>
      <c r="AR1885" s="45"/>
      <c r="AS1885" s="45"/>
      <c r="AT1885" s="45"/>
      <c r="AU1885" s="45"/>
      <c r="AV1885" s="45"/>
      <c r="AW1885" s="45"/>
      <c r="AX1885" s="45"/>
      <c r="AY1885" s="45"/>
      <c r="AZ1885" s="45"/>
      <c r="BA1885" s="45"/>
      <c r="BB1885" s="45"/>
      <c r="BC1885" s="45"/>
      <c r="BD1885" s="45"/>
      <c r="BE1885" s="45"/>
      <c r="BF1885" s="45"/>
      <c r="BG1885" s="45"/>
      <c r="BH1885" s="45"/>
      <c r="BI1885" s="45"/>
      <c r="BJ1885" s="45"/>
      <c r="BK1885" s="45"/>
    </row>
    <row r="1886" spans="1:63">
      <c r="A1886" s="43"/>
      <c r="B1886" s="43"/>
      <c r="C1886" s="101"/>
      <c r="D1886" s="101"/>
      <c r="E1886" s="101"/>
      <c r="F1886" s="102"/>
      <c r="G1886" s="103"/>
      <c r="H1886" s="102"/>
      <c r="I1886" s="102"/>
      <c r="J1886" s="102"/>
      <c r="K1886" s="102"/>
      <c r="L1886" s="102" t="e">
        <f>IF(J1886="WAT",IF(I1886="PS","Pumped Storage","Hydro"),VLOOKUP(J1886,Instructions!$E$3:$F$42,2,FALSE))</f>
        <v>#N/A</v>
      </c>
      <c r="M1886" s="104"/>
      <c r="N1886" s="104"/>
      <c r="O1886" s="105"/>
      <c r="P1886" s="45"/>
      <c r="Q1886" s="45"/>
      <c r="R1886" s="45">
        <f t="shared" si="642"/>
        <v>0</v>
      </c>
      <c r="S1886" s="45">
        <f t="shared" si="663"/>
        <v>0</v>
      </c>
      <c r="T1886" s="45">
        <f t="shared" si="663"/>
        <v>0</v>
      </c>
      <c r="U1886" s="45">
        <f t="shared" si="643"/>
        <v>0</v>
      </c>
      <c r="V1886" s="45">
        <f t="shared" si="644"/>
        <v>0</v>
      </c>
      <c r="W1886" s="45">
        <f t="shared" si="645"/>
        <v>0</v>
      </c>
      <c r="X1886" s="45">
        <f t="shared" si="646"/>
        <v>0</v>
      </c>
      <c r="Y1886" s="45">
        <f t="shared" si="647"/>
        <v>0</v>
      </c>
      <c r="Z1886" s="45">
        <f t="shared" si="648"/>
        <v>0</v>
      </c>
      <c r="AA1886" s="45">
        <f t="shared" si="649"/>
        <v>0</v>
      </c>
      <c r="AB1886" s="45">
        <f t="shared" si="650"/>
        <v>0</v>
      </c>
      <c r="AC1886" s="45">
        <f t="shared" si="651"/>
        <v>0</v>
      </c>
      <c r="AD1886" s="45">
        <f t="shared" si="652"/>
        <v>0</v>
      </c>
      <c r="AE1886" s="45">
        <f t="shared" si="653"/>
        <v>0</v>
      </c>
      <c r="AF1886" s="45">
        <f t="shared" si="654"/>
        <v>0</v>
      </c>
      <c r="AG1886" s="45">
        <f t="shared" si="655"/>
        <v>0</v>
      </c>
      <c r="AH1886" s="45">
        <f t="shared" si="656"/>
        <v>0</v>
      </c>
      <c r="AI1886" s="45">
        <f t="shared" si="657"/>
        <v>0</v>
      </c>
      <c r="AJ1886" s="45">
        <f t="shared" si="658"/>
        <v>0</v>
      </c>
      <c r="AK1886" s="45">
        <f t="shared" si="659"/>
        <v>0</v>
      </c>
      <c r="AL1886" s="45">
        <f t="shared" si="660"/>
        <v>0</v>
      </c>
      <c r="AM1886" s="45">
        <f t="shared" si="661"/>
        <v>0</v>
      </c>
      <c r="AN1886" s="45"/>
      <c r="AO1886" s="45"/>
      <c r="AP1886" s="45"/>
      <c r="AQ1886" s="45"/>
      <c r="AR1886" s="45"/>
      <c r="AS1886" s="45"/>
      <c r="AT1886" s="45"/>
      <c r="AU1886" s="45"/>
      <c r="AV1886" s="45"/>
      <c r="AW1886" s="45"/>
      <c r="AX1886" s="45"/>
      <c r="AY1886" s="45"/>
      <c r="AZ1886" s="45"/>
      <c r="BA1886" s="45"/>
      <c r="BB1886" s="45"/>
      <c r="BC1886" s="45"/>
      <c r="BD1886" s="45"/>
      <c r="BE1886" s="45"/>
      <c r="BF1886" s="45"/>
      <c r="BG1886" s="45"/>
      <c r="BH1886" s="45"/>
      <c r="BI1886" s="45"/>
      <c r="BJ1886" s="45"/>
      <c r="BK1886" s="45"/>
    </row>
    <row r="1887" spans="1:63">
      <c r="A1887" s="43"/>
      <c r="B1887" s="43"/>
      <c r="C1887" s="101"/>
      <c r="D1887" s="101"/>
      <c r="E1887" s="101"/>
      <c r="F1887" s="102"/>
      <c r="G1887" s="103"/>
      <c r="H1887" s="102"/>
      <c r="I1887" s="102"/>
      <c r="J1887" s="102"/>
      <c r="K1887" s="102"/>
      <c r="L1887" s="102" t="e">
        <f>IF(J1887="WAT",IF(I1887="PS","Pumped Storage","Hydro"),VLOOKUP(J1887,Instructions!$E$3:$F$42,2,FALSE))</f>
        <v>#N/A</v>
      </c>
      <c r="M1887" s="104"/>
      <c r="N1887" s="104"/>
      <c r="O1887" s="105"/>
      <c r="P1887" s="45"/>
      <c r="Q1887" s="45"/>
      <c r="R1887" s="45">
        <f t="shared" si="642"/>
        <v>0</v>
      </c>
      <c r="S1887" s="45">
        <f t="shared" si="663"/>
        <v>0</v>
      </c>
      <c r="T1887" s="45">
        <f t="shared" si="663"/>
        <v>0</v>
      </c>
      <c r="U1887" s="45">
        <f t="shared" si="643"/>
        <v>0</v>
      </c>
      <c r="V1887" s="45">
        <f t="shared" si="644"/>
        <v>0</v>
      </c>
      <c r="W1887" s="45">
        <f t="shared" si="645"/>
        <v>0</v>
      </c>
      <c r="X1887" s="45">
        <f t="shared" si="646"/>
        <v>0</v>
      </c>
      <c r="Y1887" s="45">
        <f t="shared" si="647"/>
        <v>0</v>
      </c>
      <c r="Z1887" s="45">
        <f t="shared" si="648"/>
        <v>0</v>
      </c>
      <c r="AA1887" s="45">
        <f t="shared" si="649"/>
        <v>0</v>
      </c>
      <c r="AB1887" s="45">
        <f t="shared" si="650"/>
        <v>0</v>
      </c>
      <c r="AC1887" s="45">
        <f t="shared" si="651"/>
        <v>0</v>
      </c>
      <c r="AD1887" s="45">
        <f t="shared" si="652"/>
        <v>0</v>
      </c>
      <c r="AE1887" s="45">
        <f t="shared" si="653"/>
        <v>0</v>
      </c>
      <c r="AF1887" s="45">
        <f t="shared" si="654"/>
        <v>0</v>
      </c>
      <c r="AG1887" s="45">
        <f t="shared" si="655"/>
        <v>0</v>
      </c>
      <c r="AH1887" s="45">
        <f t="shared" si="656"/>
        <v>0</v>
      </c>
      <c r="AI1887" s="45">
        <f t="shared" si="657"/>
        <v>0</v>
      </c>
      <c r="AJ1887" s="45">
        <f t="shared" si="658"/>
        <v>0</v>
      </c>
      <c r="AK1887" s="45">
        <f t="shared" si="659"/>
        <v>0</v>
      </c>
      <c r="AL1887" s="45">
        <f t="shared" si="660"/>
        <v>0</v>
      </c>
      <c r="AM1887" s="45">
        <f t="shared" si="661"/>
        <v>0</v>
      </c>
      <c r="AN1887" s="45"/>
      <c r="AO1887" s="45"/>
      <c r="AP1887" s="45"/>
      <c r="AQ1887" s="45"/>
      <c r="AR1887" s="45"/>
      <c r="AS1887" s="45"/>
      <c r="AT1887" s="45"/>
      <c r="AU1887" s="45"/>
      <c r="AV1887" s="45"/>
      <c r="AW1887" s="45"/>
      <c r="AX1887" s="45"/>
      <c r="AY1887" s="45"/>
      <c r="AZ1887" s="45"/>
      <c r="BA1887" s="45"/>
      <c r="BB1887" s="45"/>
      <c r="BC1887" s="45"/>
      <c r="BD1887" s="45"/>
      <c r="BE1887" s="45"/>
      <c r="BF1887" s="45"/>
      <c r="BG1887" s="45"/>
      <c r="BH1887" s="45"/>
      <c r="BI1887" s="45"/>
      <c r="BJ1887" s="45"/>
      <c r="BK1887" s="45"/>
    </row>
    <row r="1888" spans="1:63">
      <c r="A1888" s="43"/>
      <c r="B1888" s="43"/>
      <c r="C1888" s="101"/>
      <c r="D1888" s="101"/>
      <c r="E1888" s="101"/>
      <c r="F1888" s="102"/>
      <c r="G1888" s="103"/>
      <c r="H1888" s="102"/>
      <c r="I1888" s="102"/>
      <c r="J1888" s="102"/>
      <c r="K1888" s="102"/>
      <c r="L1888" s="102" t="e">
        <f>IF(J1888="WAT",IF(I1888="PS","Pumped Storage","Hydro"),VLOOKUP(J1888,Instructions!$E$3:$F$42,2,FALSE))</f>
        <v>#N/A</v>
      </c>
      <c r="M1888" s="104"/>
      <c r="N1888" s="104"/>
      <c r="O1888" s="105"/>
      <c r="P1888" s="45"/>
      <c r="Q1888" s="45"/>
      <c r="R1888" s="45">
        <f t="shared" si="642"/>
        <v>0</v>
      </c>
      <c r="S1888" s="45">
        <f t="shared" si="663"/>
        <v>0</v>
      </c>
      <c r="T1888" s="45">
        <f t="shared" si="663"/>
        <v>0</v>
      </c>
      <c r="U1888" s="45">
        <f t="shared" si="643"/>
        <v>0</v>
      </c>
      <c r="V1888" s="45">
        <f t="shared" si="644"/>
        <v>0</v>
      </c>
      <c r="W1888" s="45">
        <f t="shared" si="645"/>
        <v>0</v>
      </c>
      <c r="X1888" s="45">
        <f t="shared" si="646"/>
        <v>0</v>
      </c>
      <c r="Y1888" s="45">
        <f t="shared" si="647"/>
        <v>0</v>
      </c>
      <c r="Z1888" s="45">
        <f t="shared" si="648"/>
        <v>0</v>
      </c>
      <c r="AA1888" s="45">
        <f t="shared" si="649"/>
        <v>0</v>
      </c>
      <c r="AB1888" s="45">
        <f t="shared" si="650"/>
        <v>0</v>
      </c>
      <c r="AC1888" s="45">
        <f t="shared" si="651"/>
        <v>0</v>
      </c>
      <c r="AD1888" s="45">
        <f t="shared" si="652"/>
        <v>0</v>
      </c>
      <c r="AE1888" s="45">
        <f t="shared" si="653"/>
        <v>0</v>
      </c>
      <c r="AF1888" s="45">
        <f t="shared" si="654"/>
        <v>0</v>
      </c>
      <c r="AG1888" s="45">
        <f t="shared" si="655"/>
        <v>0</v>
      </c>
      <c r="AH1888" s="45">
        <f t="shared" si="656"/>
        <v>0</v>
      </c>
      <c r="AI1888" s="45">
        <f t="shared" si="657"/>
        <v>0</v>
      </c>
      <c r="AJ1888" s="45">
        <f t="shared" si="658"/>
        <v>0</v>
      </c>
      <c r="AK1888" s="45">
        <f t="shared" si="659"/>
        <v>0</v>
      </c>
      <c r="AL1888" s="45">
        <f t="shared" si="660"/>
        <v>0</v>
      </c>
      <c r="AM1888" s="45">
        <f t="shared" si="661"/>
        <v>0</v>
      </c>
      <c r="AN1888" s="45"/>
      <c r="AO1888" s="45"/>
      <c r="AP1888" s="45"/>
      <c r="AQ1888" s="45"/>
      <c r="AR1888" s="45"/>
      <c r="AS1888" s="45"/>
      <c r="AT1888" s="45"/>
      <c r="AU1888" s="45"/>
      <c r="AV1888" s="45"/>
      <c r="AW1888" s="45"/>
      <c r="AX1888" s="45"/>
      <c r="AY1888" s="45"/>
      <c r="AZ1888" s="45"/>
      <c r="BA1888" s="45"/>
      <c r="BB1888" s="45"/>
      <c r="BC1888" s="45"/>
      <c r="BD1888" s="45"/>
      <c r="BE1888" s="45"/>
      <c r="BF1888" s="45"/>
      <c r="BG1888" s="45"/>
      <c r="BH1888" s="45"/>
      <c r="BI1888" s="45"/>
      <c r="BJ1888" s="45"/>
      <c r="BK1888" s="45"/>
    </row>
    <row r="1889" spans="1:63">
      <c r="A1889" s="43"/>
      <c r="B1889" s="43"/>
      <c r="C1889" s="101"/>
      <c r="D1889" s="101"/>
      <c r="E1889" s="101"/>
      <c r="F1889" s="102"/>
      <c r="G1889" s="103"/>
      <c r="H1889" s="102"/>
      <c r="I1889" s="102"/>
      <c r="J1889" s="102"/>
      <c r="K1889" s="102"/>
      <c r="L1889" s="102" t="e">
        <f>IF(J1889="WAT",IF(I1889="PS","Pumped Storage","Hydro"),VLOOKUP(J1889,Instructions!$E$3:$F$42,2,FALSE))</f>
        <v>#N/A</v>
      </c>
      <c r="M1889" s="104"/>
      <c r="N1889" s="104"/>
      <c r="O1889" s="105"/>
      <c r="P1889" s="45"/>
      <c r="Q1889" s="45"/>
      <c r="R1889" s="45">
        <f t="shared" si="642"/>
        <v>0</v>
      </c>
      <c r="S1889" s="45">
        <f t="shared" si="663"/>
        <v>0</v>
      </c>
      <c r="T1889" s="45">
        <f t="shared" si="663"/>
        <v>0</v>
      </c>
      <c r="U1889" s="45">
        <f t="shared" si="643"/>
        <v>0</v>
      </c>
      <c r="V1889" s="45">
        <f t="shared" si="644"/>
        <v>0</v>
      </c>
      <c r="W1889" s="45">
        <f t="shared" si="645"/>
        <v>0</v>
      </c>
      <c r="X1889" s="45">
        <f t="shared" si="646"/>
        <v>0</v>
      </c>
      <c r="Y1889" s="45">
        <f t="shared" si="647"/>
        <v>0</v>
      </c>
      <c r="Z1889" s="45">
        <f t="shared" si="648"/>
        <v>0</v>
      </c>
      <c r="AA1889" s="45">
        <f t="shared" si="649"/>
        <v>0</v>
      </c>
      <c r="AB1889" s="45">
        <f t="shared" si="650"/>
        <v>0</v>
      </c>
      <c r="AC1889" s="45">
        <f t="shared" si="651"/>
        <v>0</v>
      </c>
      <c r="AD1889" s="45">
        <f t="shared" si="652"/>
        <v>0</v>
      </c>
      <c r="AE1889" s="45">
        <f t="shared" si="653"/>
        <v>0</v>
      </c>
      <c r="AF1889" s="45">
        <f t="shared" si="654"/>
        <v>0</v>
      </c>
      <c r="AG1889" s="45">
        <f t="shared" si="655"/>
        <v>0</v>
      </c>
      <c r="AH1889" s="45">
        <f t="shared" si="656"/>
        <v>0</v>
      </c>
      <c r="AI1889" s="45">
        <f t="shared" si="657"/>
        <v>0</v>
      </c>
      <c r="AJ1889" s="45">
        <f t="shared" si="658"/>
        <v>0</v>
      </c>
      <c r="AK1889" s="45">
        <f t="shared" si="659"/>
        <v>0</v>
      </c>
      <c r="AL1889" s="45">
        <f t="shared" si="660"/>
        <v>0</v>
      </c>
      <c r="AM1889" s="45">
        <f t="shared" si="661"/>
        <v>0</v>
      </c>
      <c r="AN1889" s="45"/>
      <c r="AO1889" s="45"/>
      <c r="AP1889" s="45"/>
      <c r="AQ1889" s="45"/>
      <c r="AR1889" s="45"/>
      <c r="AS1889" s="45"/>
      <c r="AT1889" s="45"/>
      <c r="AU1889" s="45"/>
      <c r="AV1889" s="45"/>
      <c r="AW1889" s="45"/>
      <c r="AX1889" s="45"/>
      <c r="AY1889" s="45"/>
      <c r="AZ1889" s="45"/>
      <c r="BA1889" s="45"/>
      <c r="BB1889" s="45"/>
      <c r="BC1889" s="45"/>
      <c r="BD1889" s="45"/>
      <c r="BE1889" s="45"/>
      <c r="BF1889" s="45"/>
      <c r="BG1889" s="45"/>
      <c r="BH1889" s="45"/>
      <c r="BI1889" s="45"/>
      <c r="BJ1889" s="45"/>
      <c r="BK1889" s="45"/>
    </row>
    <row r="1890" spans="1:63">
      <c r="A1890" s="43"/>
      <c r="B1890" s="43"/>
      <c r="C1890" s="101"/>
      <c r="D1890" s="101"/>
      <c r="E1890" s="101"/>
      <c r="F1890" s="102"/>
      <c r="G1890" s="103"/>
      <c r="H1890" s="102"/>
      <c r="I1890" s="102"/>
      <c r="J1890" s="102"/>
      <c r="K1890" s="102"/>
      <c r="L1890" s="102" t="e">
        <f>IF(J1890="WAT",IF(I1890="PS","Pumped Storage","Hydro"),VLOOKUP(J1890,Instructions!$E$3:$F$42,2,FALSE))</f>
        <v>#N/A</v>
      </c>
      <c r="M1890" s="104"/>
      <c r="N1890" s="104"/>
      <c r="O1890" s="105"/>
      <c r="P1890" s="45"/>
      <c r="Q1890" s="45"/>
      <c r="R1890" s="45">
        <f t="shared" si="642"/>
        <v>0</v>
      </c>
      <c r="S1890" s="45">
        <f t="shared" si="663"/>
        <v>0</v>
      </c>
      <c r="T1890" s="45">
        <f t="shared" si="663"/>
        <v>0</v>
      </c>
      <c r="U1890" s="45">
        <f t="shared" si="643"/>
        <v>0</v>
      </c>
      <c r="V1890" s="45">
        <f t="shared" si="644"/>
        <v>0</v>
      </c>
      <c r="W1890" s="45">
        <f t="shared" si="645"/>
        <v>0</v>
      </c>
      <c r="X1890" s="45">
        <f t="shared" si="646"/>
        <v>0</v>
      </c>
      <c r="Y1890" s="45">
        <f t="shared" si="647"/>
        <v>0</v>
      </c>
      <c r="Z1890" s="45">
        <f t="shared" si="648"/>
        <v>0</v>
      </c>
      <c r="AA1890" s="45">
        <f t="shared" si="649"/>
        <v>0</v>
      </c>
      <c r="AB1890" s="45">
        <f t="shared" si="650"/>
        <v>0</v>
      </c>
      <c r="AC1890" s="45">
        <f t="shared" si="651"/>
        <v>0</v>
      </c>
      <c r="AD1890" s="45">
        <f t="shared" si="652"/>
        <v>0</v>
      </c>
      <c r="AE1890" s="45">
        <f t="shared" si="653"/>
        <v>0</v>
      </c>
      <c r="AF1890" s="45">
        <f t="shared" si="654"/>
        <v>0</v>
      </c>
      <c r="AG1890" s="45">
        <f t="shared" si="655"/>
        <v>0</v>
      </c>
      <c r="AH1890" s="45">
        <f t="shared" si="656"/>
        <v>0</v>
      </c>
      <c r="AI1890" s="45">
        <f t="shared" si="657"/>
        <v>0</v>
      </c>
      <c r="AJ1890" s="45">
        <f t="shared" si="658"/>
        <v>0</v>
      </c>
      <c r="AK1890" s="45">
        <f t="shared" si="659"/>
        <v>0</v>
      </c>
      <c r="AL1890" s="45">
        <f t="shared" si="660"/>
        <v>0</v>
      </c>
      <c r="AM1890" s="45">
        <f t="shared" si="661"/>
        <v>0</v>
      </c>
      <c r="AN1890" s="45"/>
      <c r="AO1890" s="45"/>
      <c r="AP1890" s="45"/>
      <c r="AQ1890" s="45"/>
      <c r="AR1890" s="45"/>
      <c r="AS1890" s="45"/>
      <c r="AT1890" s="45"/>
      <c r="AU1890" s="45"/>
      <c r="AV1890" s="45"/>
      <c r="AW1890" s="45"/>
      <c r="AX1890" s="45"/>
      <c r="AY1890" s="45"/>
      <c r="AZ1890" s="45"/>
      <c r="BA1890" s="45"/>
      <c r="BB1890" s="45"/>
      <c r="BC1890" s="45"/>
      <c r="BD1890" s="45"/>
      <c r="BE1890" s="45"/>
      <c r="BF1890" s="45"/>
      <c r="BG1890" s="45"/>
      <c r="BH1890" s="45"/>
      <c r="BI1890" s="45"/>
      <c r="BJ1890" s="45"/>
      <c r="BK1890" s="45"/>
    </row>
    <row r="1891" spans="1:63">
      <c r="A1891" s="43"/>
      <c r="B1891" s="43"/>
      <c r="C1891" s="101"/>
      <c r="D1891" s="101"/>
      <c r="E1891" s="101"/>
      <c r="F1891" s="102"/>
      <c r="G1891" s="103"/>
      <c r="H1891" s="102"/>
      <c r="I1891" s="102"/>
      <c r="J1891" s="102"/>
      <c r="K1891" s="102"/>
      <c r="L1891" s="102" t="e">
        <f>IF(J1891="WAT",IF(I1891="PS","Pumped Storage","Hydro"),VLOOKUP(J1891,Instructions!$E$3:$F$42,2,FALSE))</f>
        <v>#N/A</v>
      </c>
      <c r="M1891" s="104"/>
      <c r="N1891" s="104"/>
      <c r="O1891" s="105"/>
      <c r="P1891" s="45"/>
      <c r="Q1891" s="45"/>
      <c r="R1891" s="45">
        <f t="shared" si="642"/>
        <v>0</v>
      </c>
      <c r="S1891" s="45">
        <f t="shared" si="663"/>
        <v>0</v>
      </c>
      <c r="T1891" s="45">
        <f t="shared" si="663"/>
        <v>0</v>
      </c>
      <c r="U1891" s="45">
        <f t="shared" si="643"/>
        <v>0</v>
      </c>
      <c r="V1891" s="45">
        <f t="shared" si="644"/>
        <v>0</v>
      </c>
      <c r="W1891" s="45">
        <f t="shared" si="645"/>
        <v>0</v>
      </c>
      <c r="X1891" s="45">
        <f t="shared" si="646"/>
        <v>0</v>
      </c>
      <c r="Y1891" s="45">
        <f t="shared" si="647"/>
        <v>0</v>
      </c>
      <c r="Z1891" s="45">
        <f t="shared" si="648"/>
        <v>0</v>
      </c>
      <c r="AA1891" s="45">
        <f t="shared" si="649"/>
        <v>0</v>
      </c>
      <c r="AB1891" s="45">
        <f t="shared" si="650"/>
        <v>0</v>
      </c>
      <c r="AC1891" s="45">
        <f t="shared" si="651"/>
        <v>0</v>
      </c>
      <c r="AD1891" s="45">
        <f t="shared" si="652"/>
        <v>0</v>
      </c>
      <c r="AE1891" s="45">
        <f t="shared" si="653"/>
        <v>0</v>
      </c>
      <c r="AF1891" s="45">
        <f t="shared" si="654"/>
        <v>0</v>
      </c>
      <c r="AG1891" s="45">
        <f t="shared" si="655"/>
        <v>0</v>
      </c>
      <c r="AH1891" s="45">
        <f t="shared" si="656"/>
        <v>0</v>
      </c>
      <c r="AI1891" s="45">
        <f t="shared" si="657"/>
        <v>0</v>
      </c>
      <c r="AJ1891" s="45">
        <f t="shared" si="658"/>
        <v>0</v>
      </c>
      <c r="AK1891" s="45">
        <f t="shared" si="659"/>
        <v>0</v>
      </c>
      <c r="AL1891" s="45">
        <f t="shared" si="660"/>
        <v>0</v>
      </c>
      <c r="AM1891" s="45">
        <f t="shared" si="661"/>
        <v>0</v>
      </c>
      <c r="AN1891" s="45"/>
      <c r="AO1891" s="45"/>
      <c r="AP1891" s="45"/>
      <c r="AQ1891" s="45"/>
      <c r="AR1891" s="45"/>
      <c r="AS1891" s="45"/>
      <c r="AT1891" s="45"/>
      <c r="AU1891" s="45"/>
      <c r="AV1891" s="45"/>
      <c r="AW1891" s="45"/>
      <c r="AX1891" s="45"/>
      <c r="AY1891" s="45"/>
      <c r="AZ1891" s="45"/>
      <c r="BA1891" s="45"/>
      <c r="BB1891" s="45"/>
      <c r="BC1891" s="45"/>
      <c r="BD1891" s="45"/>
      <c r="BE1891" s="45"/>
      <c r="BF1891" s="45"/>
      <c r="BG1891" s="45"/>
      <c r="BH1891" s="45"/>
      <c r="BI1891" s="45"/>
      <c r="BJ1891" s="45"/>
      <c r="BK1891" s="45"/>
    </row>
    <row r="1892" spans="1:63">
      <c r="A1892" s="43"/>
      <c r="B1892" s="43"/>
      <c r="C1892" s="101"/>
      <c r="D1892" s="101"/>
      <c r="E1892" s="101"/>
      <c r="F1892" s="102"/>
      <c r="G1892" s="103"/>
      <c r="H1892" s="102"/>
      <c r="I1892" s="102"/>
      <c r="J1892" s="102"/>
      <c r="K1892" s="102"/>
      <c r="L1892" s="102" t="e">
        <f>IF(J1892="WAT",IF(I1892="PS","Pumped Storage","Hydro"),VLOOKUP(J1892,Instructions!$E$3:$F$42,2,FALSE))</f>
        <v>#N/A</v>
      </c>
      <c r="M1892" s="104"/>
      <c r="N1892" s="104"/>
      <c r="O1892" s="105"/>
      <c r="P1892" s="45"/>
      <c r="Q1892" s="45"/>
      <c r="R1892" s="45">
        <f t="shared" si="642"/>
        <v>0</v>
      </c>
      <c r="S1892" s="45">
        <f t="shared" si="663"/>
        <v>0</v>
      </c>
      <c r="T1892" s="45">
        <f t="shared" si="663"/>
        <v>0</v>
      </c>
      <c r="U1892" s="45">
        <f t="shared" si="643"/>
        <v>0</v>
      </c>
      <c r="V1892" s="45">
        <f t="shared" si="644"/>
        <v>0</v>
      </c>
      <c r="W1892" s="45">
        <f t="shared" si="645"/>
        <v>0</v>
      </c>
      <c r="X1892" s="45">
        <f t="shared" si="646"/>
        <v>0</v>
      </c>
      <c r="Y1892" s="45">
        <f t="shared" si="647"/>
        <v>0</v>
      </c>
      <c r="Z1892" s="45">
        <f t="shared" si="648"/>
        <v>0</v>
      </c>
      <c r="AA1892" s="45">
        <f t="shared" si="649"/>
        <v>0</v>
      </c>
      <c r="AB1892" s="45">
        <f t="shared" si="650"/>
        <v>0</v>
      </c>
      <c r="AC1892" s="45">
        <f t="shared" si="651"/>
        <v>0</v>
      </c>
      <c r="AD1892" s="45">
        <f t="shared" si="652"/>
        <v>0</v>
      </c>
      <c r="AE1892" s="45">
        <f t="shared" si="653"/>
        <v>0</v>
      </c>
      <c r="AF1892" s="45">
        <f t="shared" si="654"/>
        <v>0</v>
      </c>
      <c r="AG1892" s="45">
        <f t="shared" si="655"/>
        <v>0</v>
      </c>
      <c r="AH1892" s="45">
        <f t="shared" si="656"/>
        <v>0</v>
      </c>
      <c r="AI1892" s="45">
        <f t="shared" si="657"/>
        <v>0</v>
      </c>
      <c r="AJ1892" s="45">
        <f t="shared" si="658"/>
        <v>0</v>
      </c>
      <c r="AK1892" s="45">
        <f t="shared" si="659"/>
        <v>0</v>
      </c>
      <c r="AL1892" s="45">
        <f t="shared" si="660"/>
        <v>0</v>
      </c>
      <c r="AM1892" s="45">
        <f t="shared" si="661"/>
        <v>0</v>
      </c>
      <c r="AN1892" s="45"/>
      <c r="AO1892" s="45"/>
      <c r="AP1892" s="45"/>
      <c r="AQ1892" s="45"/>
      <c r="AR1892" s="45"/>
      <c r="AS1892" s="45"/>
      <c r="AT1892" s="45"/>
      <c r="AU1892" s="45"/>
      <c r="AV1892" s="45"/>
      <c r="AW1892" s="45"/>
      <c r="AX1892" s="45"/>
      <c r="AY1892" s="45"/>
      <c r="AZ1892" s="45"/>
      <c r="BA1892" s="45"/>
      <c r="BB1892" s="45"/>
      <c r="BC1892" s="45"/>
      <c r="BD1892" s="45"/>
      <c r="BE1892" s="45"/>
      <c r="BF1892" s="45"/>
      <c r="BG1892" s="45"/>
      <c r="BH1892" s="45"/>
      <c r="BI1892" s="45"/>
      <c r="BJ1892" s="45"/>
      <c r="BK1892" s="45"/>
    </row>
    <row r="1893" spans="1:63">
      <c r="A1893" s="43"/>
      <c r="B1893" s="43"/>
      <c r="C1893" s="101"/>
      <c r="D1893" s="101"/>
      <c r="E1893" s="101"/>
      <c r="F1893" s="102"/>
      <c r="G1893" s="103"/>
      <c r="H1893" s="102"/>
      <c r="I1893" s="102"/>
      <c r="J1893" s="102"/>
      <c r="K1893" s="102"/>
      <c r="L1893" s="102" t="e">
        <f>IF(J1893="WAT",IF(I1893="PS","Pumped Storage","Hydro"),VLOOKUP(J1893,Instructions!$E$3:$F$42,2,FALSE))</f>
        <v>#N/A</v>
      </c>
      <c r="M1893" s="104"/>
      <c r="N1893" s="104"/>
      <c r="O1893" s="105"/>
      <c r="P1893" s="45"/>
      <c r="Q1893" s="45"/>
      <c r="R1893" s="45">
        <f t="shared" si="642"/>
        <v>0</v>
      </c>
      <c r="S1893" s="45">
        <f t="shared" si="663"/>
        <v>0</v>
      </c>
      <c r="T1893" s="45">
        <f t="shared" si="663"/>
        <v>0</v>
      </c>
      <c r="U1893" s="45">
        <f t="shared" si="643"/>
        <v>0</v>
      </c>
      <c r="V1893" s="45">
        <f t="shared" si="644"/>
        <v>0</v>
      </c>
      <c r="W1893" s="45">
        <f t="shared" si="645"/>
        <v>0</v>
      </c>
      <c r="X1893" s="45">
        <f t="shared" si="646"/>
        <v>0</v>
      </c>
      <c r="Y1893" s="45">
        <f t="shared" si="647"/>
        <v>0</v>
      </c>
      <c r="Z1893" s="45">
        <f t="shared" si="648"/>
        <v>0</v>
      </c>
      <c r="AA1893" s="45">
        <f t="shared" si="649"/>
        <v>0</v>
      </c>
      <c r="AB1893" s="45">
        <f t="shared" si="650"/>
        <v>0</v>
      </c>
      <c r="AC1893" s="45">
        <f t="shared" si="651"/>
        <v>0</v>
      </c>
      <c r="AD1893" s="45">
        <f t="shared" si="652"/>
        <v>0</v>
      </c>
      <c r="AE1893" s="45">
        <f t="shared" si="653"/>
        <v>0</v>
      </c>
      <c r="AF1893" s="45">
        <f t="shared" si="654"/>
        <v>0</v>
      </c>
      <c r="AG1893" s="45">
        <f t="shared" si="655"/>
        <v>0</v>
      </c>
      <c r="AH1893" s="45">
        <f t="shared" si="656"/>
        <v>0</v>
      </c>
      <c r="AI1893" s="45">
        <f t="shared" si="657"/>
        <v>0</v>
      </c>
      <c r="AJ1893" s="45">
        <f t="shared" si="658"/>
        <v>0</v>
      </c>
      <c r="AK1893" s="45">
        <f t="shared" si="659"/>
        <v>0</v>
      </c>
      <c r="AL1893" s="45">
        <f t="shared" si="660"/>
        <v>0</v>
      </c>
      <c r="AM1893" s="45">
        <f t="shared" si="661"/>
        <v>0</v>
      </c>
      <c r="AN1893" s="45"/>
      <c r="AO1893" s="45"/>
      <c r="AP1893" s="45"/>
      <c r="AQ1893" s="45"/>
      <c r="AR1893" s="45"/>
      <c r="AS1893" s="45"/>
      <c r="AT1893" s="45"/>
      <c r="AU1893" s="45"/>
      <c r="AV1893" s="45"/>
      <c r="AW1893" s="45"/>
      <c r="AX1893" s="45"/>
      <c r="AY1893" s="45"/>
      <c r="AZ1893" s="45"/>
      <c r="BA1893" s="45"/>
      <c r="BB1893" s="45"/>
      <c r="BC1893" s="45"/>
      <c r="BD1893" s="45"/>
      <c r="BE1893" s="45"/>
      <c r="BF1893" s="45"/>
      <c r="BG1893" s="45"/>
      <c r="BH1893" s="45"/>
      <c r="BI1893" s="45"/>
      <c r="BJ1893" s="45"/>
      <c r="BK1893" s="45"/>
    </row>
    <row r="1894" spans="1:63">
      <c r="A1894" s="43"/>
      <c r="B1894" s="43"/>
      <c r="C1894" s="101"/>
      <c r="D1894" s="101"/>
      <c r="E1894" s="101"/>
      <c r="F1894" s="102"/>
      <c r="G1894" s="103"/>
      <c r="H1894" s="102"/>
      <c r="I1894" s="102"/>
      <c r="J1894" s="102"/>
      <c r="K1894" s="102"/>
      <c r="L1894" s="102" t="e">
        <f>IF(J1894="WAT",IF(I1894="PS","Pumped Storage","Hydro"),VLOOKUP(J1894,Instructions!$E$3:$F$42,2,FALSE))</f>
        <v>#N/A</v>
      </c>
      <c r="M1894" s="104"/>
      <c r="N1894" s="104"/>
      <c r="O1894" s="105"/>
      <c r="P1894" s="45"/>
      <c r="Q1894" s="45"/>
      <c r="R1894" s="45">
        <f t="shared" si="642"/>
        <v>0</v>
      </c>
      <c r="S1894" s="45">
        <f t="shared" si="663"/>
        <v>0</v>
      </c>
      <c r="T1894" s="45">
        <f t="shared" si="663"/>
        <v>0</v>
      </c>
      <c r="U1894" s="45">
        <f t="shared" si="643"/>
        <v>0</v>
      </c>
      <c r="V1894" s="45">
        <f t="shared" si="644"/>
        <v>0</v>
      </c>
      <c r="W1894" s="45">
        <f t="shared" si="645"/>
        <v>0</v>
      </c>
      <c r="X1894" s="45">
        <f t="shared" si="646"/>
        <v>0</v>
      </c>
      <c r="Y1894" s="45">
        <f t="shared" si="647"/>
        <v>0</v>
      </c>
      <c r="Z1894" s="45">
        <f t="shared" si="648"/>
        <v>0</v>
      </c>
      <c r="AA1894" s="45">
        <f t="shared" si="649"/>
        <v>0</v>
      </c>
      <c r="AB1894" s="45">
        <f t="shared" si="650"/>
        <v>0</v>
      </c>
      <c r="AC1894" s="45">
        <f t="shared" si="651"/>
        <v>0</v>
      </c>
      <c r="AD1894" s="45">
        <f t="shared" si="652"/>
        <v>0</v>
      </c>
      <c r="AE1894" s="45">
        <f t="shared" si="653"/>
        <v>0</v>
      </c>
      <c r="AF1894" s="45">
        <f t="shared" si="654"/>
        <v>0</v>
      </c>
      <c r="AG1894" s="45">
        <f t="shared" si="655"/>
        <v>0</v>
      </c>
      <c r="AH1894" s="45">
        <f t="shared" si="656"/>
        <v>0</v>
      </c>
      <c r="AI1894" s="45">
        <f t="shared" si="657"/>
        <v>0</v>
      </c>
      <c r="AJ1894" s="45">
        <f t="shared" si="658"/>
        <v>0</v>
      </c>
      <c r="AK1894" s="45">
        <f t="shared" si="659"/>
        <v>0</v>
      </c>
      <c r="AL1894" s="45">
        <f t="shared" si="660"/>
        <v>0</v>
      </c>
      <c r="AM1894" s="45">
        <f t="shared" si="661"/>
        <v>0</v>
      </c>
      <c r="AN1894" s="45"/>
      <c r="AO1894" s="45"/>
      <c r="AP1894" s="45"/>
      <c r="AQ1894" s="45"/>
      <c r="AR1894" s="45"/>
      <c r="AS1894" s="45"/>
      <c r="AT1894" s="45"/>
      <c r="AU1894" s="45"/>
      <c r="AV1894" s="45"/>
      <c r="AW1894" s="45"/>
      <c r="AX1894" s="45"/>
      <c r="AY1894" s="45"/>
      <c r="AZ1894" s="45"/>
      <c r="BA1894" s="45"/>
      <c r="BB1894" s="45"/>
      <c r="BC1894" s="45"/>
      <c r="BD1894" s="45"/>
      <c r="BE1894" s="45"/>
      <c r="BF1894" s="45"/>
      <c r="BG1894" s="45"/>
      <c r="BH1894" s="45"/>
      <c r="BI1894" s="45"/>
      <c r="BJ1894" s="45"/>
      <c r="BK1894" s="45"/>
    </row>
    <row r="1895" spans="1:63">
      <c r="A1895" s="43"/>
      <c r="B1895" s="43"/>
      <c r="C1895" s="101"/>
      <c r="D1895" s="101"/>
      <c r="E1895" s="101"/>
      <c r="F1895" s="102"/>
      <c r="G1895" s="103"/>
      <c r="H1895" s="102"/>
      <c r="I1895" s="102"/>
      <c r="J1895" s="102"/>
      <c r="K1895" s="102"/>
      <c r="L1895" s="102" t="e">
        <f>IF(J1895="WAT",IF(I1895="PS","Pumped Storage","Hydro"),VLOOKUP(J1895,Instructions!$E$3:$F$42,2,FALSE))</f>
        <v>#N/A</v>
      </c>
      <c r="M1895" s="104"/>
      <c r="N1895" s="104"/>
      <c r="O1895" s="105"/>
      <c r="P1895" s="45"/>
      <c r="Q1895" s="45"/>
      <c r="R1895" s="45">
        <f t="shared" si="642"/>
        <v>0</v>
      </c>
      <c r="S1895" s="45">
        <f t="shared" si="663"/>
        <v>0</v>
      </c>
      <c r="T1895" s="45">
        <f t="shared" si="663"/>
        <v>0</v>
      </c>
      <c r="U1895" s="45">
        <f t="shared" si="643"/>
        <v>0</v>
      </c>
      <c r="V1895" s="45">
        <f t="shared" si="644"/>
        <v>0</v>
      </c>
      <c r="W1895" s="45">
        <f t="shared" si="645"/>
        <v>0</v>
      </c>
      <c r="X1895" s="45">
        <f t="shared" si="646"/>
        <v>0</v>
      </c>
      <c r="Y1895" s="45">
        <f t="shared" si="647"/>
        <v>0</v>
      </c>
      <c r="Z1895" s="45">
        <f t="shared" si="648"/>
        <v>0</v>
      </c>
      <c r="AA1895" s="45">
        <f t="shared" si="649"/>
        <v>0</v>
      </c>
      <c r="AB1895" s="45">
        <f t="shared" si="650"/>
        <v>0</v>
      </c>
      <c r="AC1895" s="45">
        <f t="shared" si="651"/>
        <v>0</v>
      </c>
      <c r="AD1895" s="45">
        <f t="shared" si="652"/>
        <v>0</v>
      </c>
      <c r="AE1895" s="45">
        <f t="shared" si="653"/>
        <v>0</v>
      </c>
      <c r="AF1895" s="45">
        <f t="shared" si="654"/>
        <v>0</v>
      </c>
      <c r="AG1895" s="45">
        <f t="shared" si="655"/>
        <v>0</v>
      </c>
      <c r="AH1895" s="45">
        <f t="shared" si="656"/>
        <v>0</v>
      </c>
      <c r="AI1895" s="45">
        <f t="shared" si="657"/>
        <v>0</v>
      </c>
      <c r="AJ1895" s="45">
        <f t="shared" si="658"/>
        <v>0</v>
      </c>
      <c r="AK1895" s="45">
        <f t="shared" si="659"/>
        <v>0</v>
      </c>
      <c r="AL1895" s="45">
        <f t="shared" si="660"/>
        <v>0</v>
      </c>
      <c r="AM1895" s="45">
        <f t="shared" si="661"/>
        <v>0</v>
      </c>
      <c r="AN1895" s="45"/>
      <c r="AO1895" s="45"/>
      <c r="AP1895" s="45"/>
      <c r="AQ1895" s="45"/>
      <c r="AR1895" s="45"/>
      <c r="AS1895" s="45"/>
      <c r="AT1895" s="45"/>
      <c r="AU1895" s="45"/>
      <c r="AV1895" s="45"/>
      <c r="AW1895" s="45"/>
      <c r="AX1895" s="45"/>
      <c r="AY1895" s="45"/>
      <c r="AZ1895" s="45"/>
      <c r="BA1895" s="45"/>
      <c r="BB1895" s="45"/>
      <c r="BC1895" s="45"/>
      <c r="BD1895" s="45"/>
      <c r="BE1895" s="45"/>
      <c r="BF1895" s="45"/>
      <c r="BG1895" s="45"/>
      <c r="BH1895" s="45"/>
      <c r="BI1895" s="45"/>
      <c r="BJ1895" s="45"/>
      <c r="BK1895" s="45"/>
    </row>
    <row r="1896" spans="1:63">
      <c r="A1896" s="43"/>
      <c r="B1896" s="43"/>
      <c r="C1896" s="101"/>
      <c r="D1896" s="101"/>
      <c r="E1896" s="101"/>
      <c r="F1896" s="102"/>
      <c r="G1896" s="103"/>
      <c r="H1896" s="102"/>
      <c r="I1896" s="102"/>
      <c r="J1896" s="102"/>
      <c r="K1896" s="102"/>
      <c r="L1896" s="102" t="e">
        <f>IF(J1896="WAT",IF(I1896="PS","Pumped Storage","Hydro"),VLOOKUP(J1896,Instructions!$E$3:$F$42,2,FALSE))</f>
        <v>#N/A</v>
      </c>
      <c r="M1896" s="104"/>
      <c r="N1896" s="104"/>
      <c r="O1896" s="105"/>
      <c r="P1896" s="45"/>
      <c r="Q1896" s="45"/>
      <c r="R1896" s="45">
        <f t="shared" si="642"/>
        <v>0</v>
      </c>
      <c r="S1896" s="45">
        <f t="shared" si="663"/>
        <v>0</v>
      </c>
      <c r="T1896" s="45">
        <f t="shared" si="663"/>
        <v>0</v>
      </c>
      <c r="U1896" s="45">
        <f t="shared" si="643"/>
        <v>0</v>
      </c>
      <c r="V1896" s="45">
        <f t="shared" si="644"/>
        <v>0</v>
      </c>
      <c r="W1896" s="45">
        <f t="shared" si="645"/>
        <v>0</v>
      </c>
      <c r="X1896" s="45">
        <f t="shared" si="646"/>
        <v>0</v>
      </c>
      <c r="Y1896" s="45">
        <f t="shared" si="647"/>
        <v>0</v>
      </c>
      <c r="Z1896" s="45">
        <f t="shared" si="648"/>
        <v>0</v>
      </c>
      <c r="AA1896" s="45">
        <f t="shared" si="649"/>
        <v>0</v>
      </c>
      <c r="AB1896" s="45">
        <f t="shared" si="650"/>
        <v>0</v>
      </c>
      <c r="AC1896" s="45">
        <f t="shared" si="651"/>
        <v>0</v>
      </c>
      <c r="AD1896" s="45">
        <f t="shared" si="652"/>
        <v>0</v>
      </c>
      <c r="AE1896" s="45">
        <f t="shared" si="653"/>
        <v>0</v>
      </c>
      <c r="AF1896" s="45">
        <f t="shared" si="654"/>
        <v>0</v>
      </c>
      <c r="AG1896" s="45">
        <f t="shared" si="655"/>
        <v>0</v>
      </c>
      <c r="AH1896" s="45">
        <f t="shared" si="656"/>
        <v>0</v>
      </c>
      <c r="AI1896" s="45">
        <f t="shared" si="657"/>
        <v>0</v>
      </c>
      <c r="AJ1896" s="45">
        <f t="shared" si="658"/>
        <v>0</v>
      </c>
      <c r="AK1896" s="45">
        <f t="shared" si="659"/>
        <v>0</v>
      </c>
      <c r="AL1896" s="45">
        <f t="shared" si="660"/>
        <v>0</v>
      </c>
      <c r="AM1896" s="45">
        <f t="shared" si="661"/>
        <v>0</v>
      </c>
      <c r="AN1896" s="45"/>
      <c r="AO1896" s="45"/>
      <c r="AP1896" s="45"/>
      <c r="AQ1896" s="45"/>
      <c r="AR1896" s="45"/>
      <c r="AS1896" s="45"/>
      <c r="AT1896" s="45"/>
      <c r="AU1896" s="45"/>
      <c r="AV1896" s="45"/>
      <c r="AW1896" s="45"/>
      <c r="AX1896" s="45"/>
      <c r="AY1896" s="45"/>
      <c r="AZ1896" s="45"/>
      <c r="BA1896" s="45"/>
      <c r="BB1896" s="45"/>
      <c r="BC1896" s="45"/>
      <c r="BD1896" s="45"/>
      <c r="BE1896" s="45"/>
      <c r="BF1896" s="45"/>
      <c r="BG1896" s="45"/>
      <c r="BH1896" s="45"/>
      <c r="BI1896" s="45"/>
      <c r="BJ1896" s="45"/>
      <c r="BK1896" s="45"/>
    </row>
    <row r="1897" spans="1:63">
      <c r="A1897" s="43"/>
      <c r="B1897" s="43"/>
      <c r="C1897" s="101"/>
      <c r="D1897" s="101"/>
      <c r="E1897" s="101"/>
      <c r="F1897" s="102"/>
      <c r="G1897" s="103"/>
      <c r="H1897" s="102"/>
      <c r="I1897" s="102"/>
      <c r="J1897" s="102"/>
      <c r="K1897" s="102"/>
      <c r="L1897" s="102" t="e">
        <f>IF(J1897="WAT",IF(I1897="PS","Pumped Storage","Hydro"),VLOOKUP(J1897,Instructions!$E$3:$F$42,2,FALSE))</f>
        <v>#N/A</v>
      </c>
      <c r="M1897" s="104"/>
      <c r="N1897" s="104"/>
      <c r="O1897" s="105"/>
      <c r="P1897" s="45"/>
      <c r="Q1897" s="45"/>
      <c r="R1897" s="45">
        <f t="shared" si="642"/>
        <v>0</v>
      </c>
      <c r="S1897" s="45">
        <f t="shared" si="663"/>
        <v>0</v>
      </c>
      <c r="T1897" s="45">
        <f t="shared" si="663"/>
        <v>0</v>
      </c>
      <c r="U1897" s="45">
        <f t="shared" si="643"/>
        <v>0</v>
      </c>
      <c r="V1897" s="45">
        <f t="shared" si="644"/>
        <v>0</v>
      </c>
      <c r="W1897" s="45">
        <f t="shared" si="645"/>
        <v>0</v>
      </c>
      <c r="X1897" s="45">
        <f t="shared" si="646"/>
        <v>0</v>
      </c>
      <c r="Y1897" s="45">
        <f t="shared" si="647"/>
        <v>0</v>
      </c>
      <c r="Z1897" s="45">
        <f t="shared" si="648"/>
        <v>0</v>
      </c>
      <c r="AA1897" s="45">
        <f t="shared" si="649"/>
        <v>0</v>
      </c>
      <c r="AB1897" s="45">
        <f t="shared" si="650"/>
        <v>0</v>
      </c>
      <c r="AC1897" s="45">
        <f t="shared" si="651"/>
        <v>0</v>
      </c>
      <c r="AD1897" s="45">
        <f t="shared" si="652"/>
        <v>0</v>
      </c>
      <c r="AE1897" s="45">
        <f t="shared" si="653"/>
        <v>0</v>
      </c>
      <c r="AF1897" s="45">
        <f t="shared" si="654"/>
        <v>0</v>
      </c>
      <c r="AG1897" s="45">
        <f t="shared" si="655"/>
        <v>0</v>
      </c>
      <c r="AH1897" s="45">
        <f t="shared" si="656"/>
        <v>0</v>
      </c>
      <c r="AI1897" s="45">
        <f t="shared" si="657"/>
        <v>0</v>
      </c>
      <c r="AJ1897" s="45">
        <f t="shared" si="658"/>
        <v>0</v>
      </c>
      <c r="AK1897" s="45">
        <f t="shared" si="659"/>
        <v>0</v>
      </c>
      <c r="AL1897" s="45">
        <f t="shared" si="660"/>
        <v>0</v>
      </c>
      <c r="AM1897" s="45">
        <f t="shared" si="661"/>
        <v>0</v>
      </c>
      <c r="AN1897" s="45"/>
      <c r="AO1897" s="45"/>
      <c r="AP1897" s="45"/>
      <c r="AQ1897" s="45"/>
      <c r="AR1897" s="45"/>
      <c r="AS1897" s="45"/>
      <c r="AT1897" s="45"/>
      <c r="AU1897" s="45"/>
      <c r="AV1897" s="45"/>
      <c r="AW1897" s="45"/>
      <c r="AX1897" s="45"/>
      <c r="AY1897" s="45"/>
      <c r="AZ1897" s="45"/>
      <c r="BA1897" s="45"/>
      <c r="BB1897" s="45"/>
      <c r="BC1897" s="45"/>
      <c r="BD1897" s="45"/>
      <c r="BE1897" s="45"/>
      <c r="BF1897" s="45"/>
      <c r="BG1897" s="45"/>
      <c r="BH1897" s="45"/>
      <c r="BI1897" s="45"/>
      <c r="BJ1897" s="45"/>
      <c r="BK1897" s="45"/>
    </row>
    <row r="1898" spans="1:63">
      <c r="A1898" s="43"/>
      <c r="B1898" s="43"/>
      <c r="C1898" s="101"/>
      <c r="D1898" s="101"/>
      <c r="E1898" s="101"/>
      <c r="F1898" s="102"/>
      <c r="G1898" s="103"/>
      <c r="H1898" s="102"/>
      <c r="I1898" s="102"/>
      <c r="J1898" s="102"/>
      <c r="K1898" s="102"/>
      <c r="L1898" s="102" t="e">
        <f>IF(J1898="WAT",IF(I1898="PS","Pumped Storage","Hydro"),VLOOKUP(J1898,Instructions!$E$3:$F$42,2,FALSE))</f>
        <v>#N/A</v>
      </c>
      <c r="M1898" s="104"/>
      <c r="N1898" s="104"/>
      <c r="O1898" s="105"/>
      <c r="P1898" s="45"/>
      <c r="Q1898" s="45"/>
      <c r="R1898" s="45">
        <f t="shared" si="642"/>
        <v>0</v>
      </c>
      <c r="S1898" s="45">
        <f t="shared" si="663"/>
        <v>0</v>
      </c>
      <c r="T1898" s="45">
        <f t="shared" si="663"/>
        <v>0</v>
      </c>
      <c r="U1898" s="45">
        <f t="shared" si="643"/>
        <v>0</v>
      </c>
      <c r="V1898" s="45">
        <f t="shared" si="644"/>
        <v>0</v>
      </c>
      <c r="W1898" s="45">
        <f t="shared" si="645"/>
        <v>0</v>
      </c>
      <c r="X1898" s="45">
        <f t="shared" si="646"/>
        <v>0</v>
      </c>
      <c r="Y1898" s="45">
        <f t="shared" si="647"/>
        <v>0</v>
      </c>
      <c r="Z1898" s="45">
        <f t="shared" si="648"/>
        <v>0</v>
      </c>
      <c r="AA1898" s="45">
        <f t="shared" si="649"/>
        <v>0</v>
      </c>
      <c r="AB1898" s="45">
        <f t="shared" si="650"/>
        <v>0</v>
      </c>
      <c r="AC1898" s="45">
        <f t="shared" si="651"/>
        <v>0</v>
      </c>
      <c r="AD1898" s="45">
        <f t="shared" si="652"/>
        <v>0</v>
      </c>
      <c r="AE1898" s="45">
        <f t="shared" si="653"/>
        <v>0</v>
      </c>
      <c r="AF1898" s="45">
        <f t="shared" si="654"/>
        <v>0</v>
      </c>
      <c r="AG1898" s="45">
        <f t="shared" si="655"/>
        <v>0</v>
      </c>
      <c r="AH1898" s="45">
        <f t="shared" si="656"/>
        <v>0</v>
      </c>
      <c r="AI1898" s="45">
        <f t="shared" si="657"/>
        <v>0</v>
      </c>
      <c r="AJ1898" s="45">
        <f t="shared" si="658"/>
        <v>0</v>
      </c>
      <c r="AK1898" s="45">
        <f t="shared" si="659"/>
        <v>0</v>
      </c>
      <c r="AL1898" s="45">
        <f t="shared" si="660"/>
        <v>0</v>
      </c>
      <c r="AM1898" s="45">
        <f t="shared" si="661"/>
        <v>0</v>
      </c>
      <c r="AN1898" s="45"/>
      <c r="AO1898" s="45"/>
      <c r="AP1898" s="45"/>
      <c r="AQ1898" s="45"/>
      <c r="AR1898" s="45"/>
      <c r="AS1898" s="45"/>
      <c r="AT1898" s="45"/>
      <c r="AU1898" s="45"/>
      <c r="AV1898" s="45"/>
      <c r="AW1898" s="45"/>
      <c r="AX1898" s="45"/>
      <c r="AY1898" s="45"/>
      <c r="AZ1898" s="45"/>
      <c r="BA1898" s="45"/>
      <c r="BB1898" s="45"/>
      <c r="BC1898" s="45"/>
      <c r="BD1898" s="45"/>
      <c r="BE1898" s="45"/>
      <c r="BF1898" s="45"/>
      <c r="BG1898" s="45"/>
      <c r="BH1898" s="45"/>
      <c r="BI1898" s="45"/>
      <c r="BJ1898" s="45"/>
      <c r="BK1898" s="45"/>
    </row>
    <row r="1899" spans="1:63">
      <c r="A1899" s="43"/>
      <c r="B1899" s="43"/>
      <c r="C1899" s="101"/>
      <c r="D1899" s="101"/>
      <c r="E1899" s="101"/>
      <c r="F1899" s="102"/>
      <c r="G1899" s="103"/>
      <c r="H1899" s="102"/>
      <c r="I1899" s="102"/>
      <c r="J1899" s="102"/>
      <c r="K1899" s="102"/>
      <c r="L1899" s="102" t="e">
        <f>IF(J1899="WAT",IF(I1899="PS","Pumped Storage","Hydro"),VLOOKUP(J1899,Instructions!$E$3:$F$42,2,FALSE))</f>
        <v>#N/A</v>
      </c>
      <c r="M1899" s="104"/>
      <c r="N1899" s="104"/>
      <c r="O1899" s="105"/>
      <c r="P1899" s="45"/>
      <c r="Q1899" s="45"/>
      <c r="R1899" s="45">
        <f t="shared" si="642"/>
        <v>0</v>
      </c>
      <c r="S1899" s="45">
        <f t="shared" si="663"/>
        <v>0</v>
      </c>
      <c r="T1899" s="45">
        <f t="shared" si="663"/>
        <v>0</v>
      </c>
      <c r="U1899" s="45">
        <f t="shared" si="643"/>
        <v>0</v>
      </c>
      <c r="V1899" s="45">
        <f t="shared" si="644"/>
        <v>0</v>
      </c>
      <c r="W1899" s="45">
        <f t="shared" si="645"/>
        <v>0</v>
      </c>
      <c r="X1899" s="45">
        <f t="shared" si="646"/>
        <v>0</v>
      </c>
      <c r="Y1899" s="45">
        <f t="shared" si="647"/>
        <v>0</v>
      </c>
      <c r="Z1899" s="45">
        <f t="shared" si="648"/>
        <v>0</v>
      </c>
      <c r="AA1899" s="45">
        <f t="shared" si="649"/>
        <v>0</v>
      </c>
      <c r="AB1899" s="45">
        <f t="shared" si="650"/>
        <v>0</v>
      </c>
      <c r="AC1899" s="45">
        <f t="shared" si="651"/>
        <v>0</v>
      </c>
      <c r="AD1899" s="45">
        <f t="shared" si="652"/>
        <v>0</v>
      </c>
      <c r="AE1899" s="45">
        <f t="shared" si="653"/>
        <v>0</v>
      </c>
      <c r="AF1899" s="45">
        <f t="shared" si="654"/>
        <v>0</v>
      </c>
      <c r="AG1899" s="45">
        <f t="shared" si="655"/>
        <v>0</v>
      </c>
      <c r="AH1899" s="45">
        <f t="shared" si="656"/>
        <v>0</v>
      </c>
      <c r="AI1899" s="45">
        <f t="shared" si="657"/>
        <v>0</v>
      </c>
      <c r="AJ1899" s="45">
        <f t="shared" si="658"/>
        <v>0</v>
      </c>
      <c r="AK1899" s="45">
        <f t="shared" si="659"/>
        <v>0</v>
      </c>
      <c r="AL1899" s="45">
        <f t="shared" si="660"/>
        <v>0</v>
      </c>
      <c r="AM1899" s="45">
        <f t="shared" si="661"/>
        <v>0</v>
      </c>
      <c r="AN1899" s="45"/>
      <c r="AO1899" s="45"/>
      <c r="AP1899" s="45"/>
      <c r="AQ1899" s="45"/>
      <c r="AR1899" s="45"/>
      <c r="AS1899" s="45"/>
      <c r="AT1899" s="45"/>
      <c r="AU1899" s="45"/>
      <c r="AV1899" s="45"/>
      <c r="AW1899" s="45"/>
      <c r="AX1899" s="45"/>
      <c r="AY1899" s="45"/>
      <c r="AZ1899" s="45"/>
      <c r="BA1899" s="45"/>
      <c r="BB1899" s="45"/>
      <c r="BC1899" s="45"/>
      <c r="BD1899" s="45"/>
      <c r="BE1899" s="45"/>
      <c r="BF1899" s="45"/>
      <c r="BG1899" s="45"/>
      <c r="BH1899" s="45"/>
      <c r="BI1899" s="45"/>
      <c r="BJ1899" s="45"/>
      <c r="BK1899" s="45"/>
    </row>
    <row r="1900" spans="1:63">
      <c r="A1900" s="43"/>
      <c r="B1900" s="43"/>
      <c r="C1900" s="101"/>
      <c r="D1900" s="101"/>
      <c r="E1900" s="101"/>
      <c r="F1900" s="102"/>
      <c r="G1900" s="103"/>
      <c r="H1900" s="102"/>
      <c r="I1900" s="102"/>
      <c r="J1900" s="102"/>
      <c r="K1900" s="102"/>
      <c r="L1900" s="102" t="e">
        <f>IF(J1900="WAT",IF(I1900="PS","Pumped Storage","Hydro"),VLOOKUP(J1900,Instructions!$E$3:$F$42,2,FALSE))</f>
        <v>#N/A</v>
      </c>
      <c r="M1900" s="104"/>
      <c r="N1900" s="104"/>
      <c r="O1900" s="105"/>
      <c r="P1900" s="45"/>
      <c r="Q1900" s="45"/>
      <c r="R1900" s="45">
        <f t="shared" si="642"/>
        <v>0</v>
      </c>
      <c r="S1900" s="45">
        <f t="shared" si="663"/>
        <v>0</v>
      </c>
      <c r="T1900" s="45">
        <f t="shared" si="663"/>
        <v>0</v>
      </c>
      <c r="U1900" s="45">
        <f t="shared" si="643"/>
        <v>0</v>
      </c>
      <c r="V1900" s="45">
        <f t="shared" si="644"/>
        <v>0</v>
      </c>
      <c r="W1900" s="45">
        <f t="shared" si="645"/>
        <v>0</v>
      </c>
      <c r="X1900" s="45">
        <f t="shared" si="646"/>
        <v>0</v>
      </c>
      <c r="Y1900" s="45">
        <f t="shared" si="647"/>
        <v>0</v>
      </c>
      <c r="Z1900" s="45">
        <f t="shared" si="648"/>
        <v>0</v>
      </c>
      <c r="AA1900" s="45">
        <f t="shared" si="649"/>
        <v>0</v>
      </c>
      <c r="AB1900" s="45">
        <f t="shared" si="650"/>
        <v>0</v>
      </c>
      <c r="AC1900" s="45">
        <f t="shared" si="651"/>
        <v>0</v>
      </c>
      <c r="AD1900" s="45">
        <f t="shared" si="652"/>
        <v>0</v>
      </c>
      <c r="AE1900" s="45">
        <f t="shared" si="653"/>
        <v>0</v>
      </c>
      <c r="AF1900" s="45">
        <f t="shared" si="654"/>
        <v>0</v>
      </c>
      <c r="AG1900" s="45">
        <f t="shared" si="655"/>
        <v>0</v>
      </c>
      <c r="AH1900" s="45">
        <f t="shared" si="656"/>
        <v>0</v>
      </c>
      <c r="AI1900" s="45">
        <f t="shared" si="657"/>
        <v>0</v>
      </c>
      <c r="AJ1900" s="45">
        <f t="shared" si="658"/>
        <v>0</v>
      </c>
      <c r="AK1900" s="45">
        <f t="shared" si="659"/>
        <v>0</v>
      </c>
      <c r="AL1900" s="45">
        <f t="shared" si="660"/>
        <v>0</v>
      </c>
      <c r="AM1900" s="45">
        <f t="shared" si="661"/>
        <v>0</v>
      </c>
      <c r="AN1900" s="45"/>
      <c r="AO1900" s="45"/>
      <c r="AP1900" s="45"/>
      <c r="AQ1900" s="45"/>
      <c r="AR1900" s="45"/>
      <c r="AS1900" s="45"/>
      <c r="AT1900" s="45"/>
      <c r="AU1900" s="45"/>
      <c r="AV1900" s="45"/>
      <c r="AW1900" s="45"/>
      <c r="AX1900" s="45"/>
      <c r="AY1900" s="45"/>
      <c r="AZ1900" s="45"/>
      <c r="BA1900" s="45"/>
      <c r="BB1900" s="45"/>
      <c r="BC1900" s="45"/>
      <c r="BD1900" s="45"/>
      <c r="BE1900" s="45"/>
      <c r="BF1900" s="45"/>
      <c r="BG1900" s="45"/>
      <c r="BH1900" s="45"/>
      <c r="BI1900" s="45"/>
      <c r="BJ1900" s="45"/>
      <c r="BK1900" s="45"/>
    </row>
    <row r="1901" spans="1:63">
      <c r="A1901" s="43"/>
      <c r="B1901" s="43"/>
      <c r="C1901" s="101"/>
      <c r="D1901" s="101"/>
      <c r="E1901" s="101"/>
      <c r="F1901" s="102"/>
      <c r="G1901" s="103"/>
      <c r="H1901" s="102"/>
      <c r="I1901" s="102"/>
      <c r="J1901" s="102"/>
      <c r="K1901" s="102"/>
      <c r="L1901" s="102" t="e">
        <f>IF(J1901="WAT",IF(I1901="PS","Pumped Storage","Hydro"),VLOOKUP(J1901,Instructions!$E$3:$F$42,2,FALSE))</f>
        <v>#N/A</v>
      </c>
      <c r="M1901" s="104"/>
      <c r="N1901" s="104"/>
      <c r="O1901" s="105"/>
      <c r="P1901" s="45"/>
      <c r="Q1901" s="45"/>
      <c r="R1901" s="45">
        <f t="shared" si="642"/>
        <v>0</v>
      </c>
      <c r="S1901" s="45">
        <f t="shared" si="663"/>
        <v>0</v>
      </c>
      <c r="T1901" s="45">
        <f t="shared" si="663"/>
        <v>0</v>
      </c>
      <c r="U1901" s="45">
        <f t="shared" si="643"/>
        <v>0</v>
      </c>
      <c r="V1901" s="45">
        <f t="shared" si="644"/>
        <v>0</v>
      </c>
      <c r="W1901" s="45">
        <f t="shared" si="645"/>
        <v>0</v>
      </c>
      <c r="X1901" s="45">
        <f t="shared" si="646"/>
        <v>0</v>
      </c>
      <c r="Y1901" s="45">
        <f t="shared" si="647"/>
        <v>0</v>
      </c>
      <c r="Z1901" s="45">
        <f t="shared" si="648"/>
        <v>0</v>
      </c>
      <c r="AA1901" s="45">
        <f t="shared" si="649"/>
        <v>0</v>
      </c>
      <c r="AB1901" s="45">
        <f t="shared" si="650"/>
        <v>0</v>
      </c>
      <c r="AC1901" s="45">
        <f t="shared" si="651"/>
        <v>0</v>
      </c>
      <c r="AD1901" s="45">
        <f t="shared" si="652"/>
        <v>0</v>
      </c>
      <c r="AE1901" s="45">
        <f t="shared" si="653"/>
        <v>0</v>
      </c>
      <c r="AF1901" s="45">
        <f t="shared" si="654"/>
        <v>0</v>
      </c>
      <c r="AG1901" s="45">
        <f t="shared" si="655"/>
        <v>0</v>
      </c>
      <c r="AH1901" s="45">
        <f t="shared" si="656"/>
        <v>0</v>
      </c>
      <c r="AI1901" s="45">
        <f t="shared" si="657"/>
        <v>0</v>
      </c>
      <c r="AJ1901" s="45">
        <f t="shared" si="658"/>
        <v>0</v>
      </c>
      <c r="AK1901" s="45">
        <f t="shared" si="659"/>
        <v>0</v>
      </c>
      <c r="AL1901" s="45">
        <f t="shared" si="660"/>
        <v>0</v>
      </c>
      <c r="AM1901" s="45">
        <f t="shared" si="661"/>
        <v>0</v>
      </c>
      <c r="AN1901" s="45"/>
      <c r="AO1901" s="45"/>
      <c r="AP1901" s="45"/>
      <c r="AQ1901" s="45"/>
      <c r="AR1901" s="45"/>
      <c r="AS1901" s="45"/>
      <c r="AT1901" s="45"/>
      <c r="AU1901" s="45"/>
      <c r="AV1901" s="45"/>
      <c r="AW1901" s="45"/>
      <c r="AX1901" s="45"/>
      <c r="AY1901" s="45"/>
      <c r="AZ1901" s="45"/>
      <c r="BA1901" s="45"/>
      <c r="BB1901" s="45"/>
      <c r="BC1901" s="45"/>
      <c r="BD1901" s="45"/>
      <c r="BE1901" s="45"/>
      <c r="BF1901" s="45"/>
      <c r="BG1901" s="45"/>
      <c r="BH1901" s="45"/>
      <c r="BI1901" s="45"/>
      <c r="BJ1901" s="45"/>
      <c r="BK1901" s="45"/>
    </row>
    <row r="1902" spans="1:63">
      <c r="A1902" s="43"/>
      <c r="B1902" s="43"/>
      <c r="C1902" s="101"/>
      <c r="D1902" s="101"/>
      <c r="E1902" s="101"/>
      <c r="F1902" s="102"/>
      <c r="G1902" s="103"/>
      <c r="H1902" s="102"/>
      <c r="I1902" s="102"/>
      <c r="J1902" s="102"/>
      <c r="K1902" s="102"/>
      <c r="L1902" s="102" t="e">
        <f>IF(J1902="WAT",IF(I1902="PS","Pumped Storage","Hydro"),VLOOKUP(J1902,Instructions!$E$3:$F$42,2,FALSE))</f>
        <v>#N/A</v>
      </c>
      <c r="M1902" s="104"/>
      <c r="N1902" s="104"/>
      <c r="O1902" s="105"/>
      <c r="P1902" s="45"/>
      <c r="Q1902" s="45"/>
      <c r="R1902" s="45">
        <f t="shared" si="642"/>
        <v>0</v>
      </c>
      <c r="S1902" s="45">
        <f t="shared" si="663"/>
        <v>0</v>
      </c>
      <c r="T1902" s="45">
        <f t="shared" si="663"/>
        <v>0</v>
      </c>
      <c r="U1902" s="45">
        <f t="shared" si="643"/>
        <v>0</v>
      </c>
      <c r="V1902" s="45">
        <f t="shared" si="644"/>
        <v>0</v>
      </c>
      <c r="W1902" s="45">
        <f t="shared" si="645"/>
        <v>0</v>
      </c>
      <c r="X1902" s="45">
        <f t="shared" si="646"/>
        <v>0</v>
      </c>
      <c r="Y1902" s="45">
        <f t="shared" si="647"/>
        <v>0</v>
      </c>
      <c r="Z1902" s="45">
        <f t="shared" si="648"/>
        <v>0</v>
      </c>
      <c r="AA1902" s="45">
        <f t="shared" si="649"/>
        <v>0</v>
      </c>
      <c r="AB1902" s="45">
        <f t="shared" si="650"/>
        <v>0</v>
      </c>
      <c r="AC1902" s="45">
        <f t="shared" si="651"/>
        <v>0</v>
      </c>
      <c r="AD1902" s="45">
        <f t="shared" si="652"/>
        <v>0</v>
      </c>
      <c r="AE1902" s="45">
        <f t="shared" si="653"/>
        <v>0</v>
      </c>
      <c r="AF1902" s="45">
        <f t="shared" si="654"/>
        <v>0</v>
      </c>
      <c r="AG1902" s="45">
        <f t="shared" si="655"/>
        <v>0</v>
      </c>
      <c r="AH1902" s="45">
        <f t="shared" si="656"/>
        <v>0</v>
      </c>
      <c r="AI1902" s="45">
        <f t="shared" si="657"/>
        <v>0</v>
      </c>
      <c r="AJ1902" s="45">
        <f t="shared" si="658"/>
        <v>0</v>
      </c>
      <c r="AK1902" s="45">
        <f t="shared" si="659"/>
        <v>0</v>
      </c>
      <c r="AL1902" s="45">
        <f t="shared" si="660"/>
        <v>0</v>
      </c>
      <c r="AM1902" s="45">
        <f t="shared" si="661"/>
        <v>0</v>
      </c>
      <c r="AN1902" s="45"/>
      <c r="AO1902" s="45"/>
      <c r="AP1902" s="45"/>
      <c r="AQ1902" s="45"/>
      <c r="AR1902" s="45"/>
      <c r="AS1902" s="45"/>
      <c r="AT1902" s="45"/>
      <c r="AU1902" s="45"/>
      <c r="AV1902" s="45"/>
      <c r="AW1902" s="45"/>
      <c r="AX1902" s="45"/>
      <c r="AY1902" s="45"/>
      <c r="AZ1902" s="45"/>
      <c r="BA1902" s="45"/>
      <c r="BB1902" s="45"/>
      <c r="BC1902" s="45"/>
      <c r="BD1902" s="45"/>
      <c r="BE1902" s="45"/>
      <c r="BF1902" s="45"/>
      <c r="BG1902" s="45"/>
      <c r="BH1902" s="45"/>
      <c r="BI1902" s="45"/>
      <c r="BJ1902" s="45"/>
      <c r="BK1902" s="45"/>
    </row>
    <row r="1903" spans="1:63">
      <c r="A1903" s="43"/>
      <c r="B1903" s="43"/>
      <c r="C1903" s="101"/>
      <c r="D1903" s="101"/>
      <c r="E1903" s="101"/>
      <c r="F1903" s="102"/>
      <c r="G1903" s="103"/>
      <c r="H1903" s="102"/>
      <c r="I1903" s="102"/>
      <c r="J1903" s="102"/>
      <c r="K1903" s="102"/>
      <c r="L1903" s="102" t="e">
        <f>IF(J1903="WAT",IF(I1903="PS","Pumped Storage","Hydro"),VLOOKUP(J1903,Instructions!$E$3:$F$42,2,FALSE))</f>
        <v>#N/A</v>
      </c>
      <c r="M1903" s="104"/>
      <c r="N1903" s="104"/>
      <c r="O1903" s="105"/>
      <c r="P1903" s="45"/>
      <c r="Q1903" s="45"/>
      <c r="R1903" s="45">
        <f t="shared" si="642"/>
        <v>0</v>
      </c>
      <c r="S1903" s="45">
        <f t="shared" ref="S1903:T1922" si="664">R1903</f>
        <v>0</v>
      </c>
      <c r="T1903" s="45">
        <f t="shared" si="664"/>
        <v>0</v>
      </c>
      <c r="U1903" s="45">
        <f t="shared" si="643"/>
        <v>0</v>
      </c>
      <c r="V1903" s="45">
        <f t="shared" si="644"/>
        <v>0</v>
      </c>
      <c r="W1903" s="45">
        <f t="shared" si="645"/>
        <v>0</v>
      </c>
      <c r="X1903" s="45">
        <f t="shared" si="646"/>
        <v>0</v>
      </c>
      <c r="Y1903" s="45">
        <f t="shared" si="647"/>
        <v>0</v>
      </c>
      <c r="Z1903" s="45">
        <f t="shared" si="648"/>
        <v>0</v>
      </c>
      <c r="AA1903" s="45">
        <f t="shared" si="649"/>
        <v>0</v>
      </c>
      <c r="AB1903" s="45">
        <f t="shared" si="650"/>
        <v>0</v>
      </c>
      <c r="AC1903" s="45">
        <f t="shared" si="651"/>
        <v>0</v>
      </c>
      <c r="AD1903" s="45">
        <f t="shared" si="652"/>
        <v>0</v>
      </c>
      <c r="AE1903" s="45">
        <f t="shared" si="653"/>
        <v>0</v>
      </c>
      <c r="AF1903" s="45">
        <f t="shared" si="654"/>
        <v>0</v>
      </c>
      <c r="AG1903" s="45">
        <f t="shared" si="655"/>
        <v>0</v>
      </c>
      <c r="AH1903" s="45">
        <f t="shared" si="656"/>
        <v>0</v>
      </c>
      <c r="AI1903" s="45">
        <f t="shared" si="657"/>
        <v>0</v>
      </c>
      <c r="AJ1903" s="45">
        <f t="shared" si="658"/>
        <v>0</v>
      </c>
      <c r="AK1903" s="45">
        <f t="shared" si="659"/>
        <v>0</v>
      </c>
      <c r="AL1903" s="45">
        <f t="shared" si="660"/>
        <v>0</v>
      </c>
      <c r="AM1903" s="45">
        <f t="shared" si="661"/>
        <v>0</v>
      </c>
      <c r="AN1903" s="45"/>
      <c r="AO1903" s="45"/>
      <c r="AP1903" s="45"/>
      <c r="AQ1903" s="45"/>
      <c r="AR1903" s="45"/>
      <c r="AS1903" s="45"/>
      <c r="AT1903" s="45"/>
      <c r="AU1903" s="45"/>
      <c r="AV1903" s="45"/>
      <c r="AW1903" s="45"/>
      <c r="AX1903" s="45"/>
      <c r="AY1903" s="45"/>
      <c r="AZ1903" s="45"/>
      <c r="BA1903" s="45"/>
      <c r="BB1903" s="45"/>
      <c r="BC1903" s="45"/>
      <c r="BD1903" s="45"/>
      <c r="BE1903" s="45"/>
      <c r="BF1903" s="45"/>
      <c r="BG1903" s="45"/>
      <c r="BH1903" s="45"/>
      <c r="BI1903" s="45"/>
      <c r="BJ1903" s="45"/>
      <c r="BK1903" s="45"/>
    </row>
    <row r="1904" spans="1:63">
      <c r="A1904" s="43"/>
      <c r="B1904" s="43"/>
      <c r="C1904" s="101"/>
      <c r="D1904" s="101"/>
      <c r="E1904" s="101"/>
      <c r="F1904" s="102"/>
      <c r="G1904" s="103"/>
      <c r="H1904" s="102"/>
      <c r="I1904" s="102"/>
      <c r="J1904" s="102"/>
      <c r="K1904" s="102"/>
      <c r="L1904" s="102" t="e">
        <f>IF(J1904="WAT",IF(I1904="PS","Pumped Storage","Hydro"),VLOOKUP(J1904,Instructions!$E$3:$F$42,2,FALSE))</f>
        <v>#N/A</v>
      </c>
      <c r="M1904" s="104"/>
      <c r="N1904" s="104"/>
      <c r="O1904" s="105"/>
      <c r="P1904" s="45"/>
      <c r="Q1904" s="45"/>
      <c r="R1904" s="45">
        <f t="shared" si="642"/>
        <v>0</v>
      </c>
      <c r="S1904" s="45">
        <f t="shared" si="664"/>
        <v>0</v>
      </c>
      <c r="T1904" s="45">
        <f t="shared" si="664"/>
        <v>0</v>
      </c>
      <c r="U1904" s="45">
        <f t="shared" si="643"/>
        <v>0</v>
      </c>
      <c r="V1904" s="45">
        <f t="shared" si="644"/>
        <v>0</v>
      </c>
      <c r="W1904" s="45">
        <f t="shared" si="645"/>
        <v>0</v>
      </c>
      <c r="X1904" s="45">
        <f t="shared" si="646"/>
        <v>0</v>
      </c>
      <c r="Y1904" s="45">
        <f t="shared" si="647"/>
        <v>0</v>
      </c>
      <c r="Z1904" s="45">
        <f t="shared" si="648"/>
        <v>0</v>
      </c>
      <c r="AA1904" s="45">
        <f t="shared" si="649"/>
        <v>0</v>
      </c>
      <c r="AB1904" s="45">
        <f t="shared" si="650"/>
        <v>0</v>
      </c>
      <c r="AC1904" s="45">
        <f t="shared" si="651"/>
        <v>0</v>
      </c>
      <c r="AD1904" s="45">
        <f t="shared" si="652"/>
        <v>0</v>
      </c>
      <c r="AE1904" s="45">
        <f t="shared" si="653"/>
        <v>0</v>
      </c>
      <c r="AF1904" s="45">
        <f t="shared" si="654"/>
        <v>0</v>
      </c>
      <c r="AG1904" s="45">
        <f t="shared" si="655"/>
        <v>0</v>
      </c>
      <c r="AH1904" s="45">
        <f t="shared" si="656"/>
        <v>0</v>
      </c>
      <c r="AI1904" s="45">
        <f t="shared" si="657"/>
        <v>0</v>
      </c>
      <c r="AJ1904" s="45">
        <f t="shared" si="658"/>
        <v>0</v>
      </c>
      <c r="AK1904" s="45">
        <f t="shared" si="659"/>
        <v>0</v>
      </c>
      <c r="AL1904" s="45">
        <f t="shared" si="660"/>
        <v>0</v>
      </c>
      <c r="AM1904" s="45">
        <f t="shared" si="661"/>
        <v>0</v>
      </c>
      <c r="AN1904" s="45"/>
      <c r="AO1904" s="45"/>
      <c r="AP1904" s="45"/>
      <c r="AQ1904" s="45"/>
      <c r="AR1904" s="45"/>
      <c r="AS1904" s="45"/>
      <c r="AT1904" s="45"/>
      <c r="AU1904" s="45"/>
      <c r="AV1904" s="45"/>
      <c r="AW1904" s="45"/>
      <c r="AX1904" s="45"/>
      <c r="AY1904" s="45"/>
      <c r="AZ1904" s="45"/>
      <c r="BA1904" s="45"/>
      <c r="BB1904" s="45"/>
      <c r="BC1904" s="45"/>
      <c r="BD1904" s="45"/>
      <c r="BE1904" s="45"/>
      <c r="BF1904" s="45"/>
      <c r="BG1904" s="45"/>
      <c r="BH1904" s="45"/>
      <c r="BI1904" s="45"/>
      <c r="BJ1904" s="45"/>
      <c r="BK1904" s="45"/>
    </row>
    <row r="1905" spans="1:63">
      <c r="A1905" s="43"/>
      <c r="B1905" s="43"/>
      <c r="C1905" s="101"/>
      <c r="D1905" s="101"/>
      <c r="E1905" s="101"/>
      <c r="F1905" s="102"/>
      <c r="G1905" s="103"/>
      <c r="H1905" s="102"/>
      <c r="I1905" s="102"/>
      <c r="J1905" s="102"/>
      <c r="K1905" s="102"/>
      <c r="L1905" s="102" t="e">
        <f>IF(J1905="WAT",IF(I1905="PS","Pumped Storage","Hydro"),VLOOKUP(J1905,Instructions!$E$3:$F$42,2,FALSE))</f>
        <v>#N/A</v>
      </c>
      <c r="M1905" s="104"/>
      <c r="N1905" s="104"/>
      <c r="O1905" s="105"/>
      <c r="P1905" s="45"/>
      <c r="Q1905" s="45"/>
      <c r="R1905" s="45">
        <f t="shared" si="642"/>
        <v>0</v>
      </c>
      <c r="S1905" s="45">
        <f t="shared" si="664"/>
        <v>0</v>
      </c>
      <c r="T1905" s="45">
        <f t="shared" si="664"/>
        <v>0</v>
      </c>
      <c r="U1905" s="45">
        <f t="shared" si="643"/>
        <v>0</v>
      </c>
      <c r="V1905" s="45">
        <f t="shared" si="644"/>
        <v>0</v>
      </c>
      <c r="W1905" s="45">
        <f t="shared" si="645"/>
        <v>0</v>
      </c>
      <c r="X1905" s="45">
        <f t="shared" si="646"/>
        <v>0</v>
      </c>
      <c r="Y1905" s="45">
        <f t="shared" si="647"/>
        <v>0</v>
      </c>
      <c r="Z1905" s="45">
        <f t="shared" si="648"/>
        <v>0</v>
      </c>
      <c r="AA1905" s="45">
        <f t="shared" si="649"/>
        <v>0</v>
      </c>
      <c r="AB1905" s="45">
        <f t="shared" si="650"/>
        <v>0</v>
      </c>
      <c r="AC1905" s="45">
        <f t="shared" si="651"/>
        <v>0</v>
      </c>
      <c r="AD1905" s="45">
        <f t="shared" si="652"/>
        <v>0</v>
      </c>
      <c r="AE1905" s="45">
        <f t="shared" si="653"/>
        <v>0</v>
      </c>
      <c r="AF1905" s="45">
        <f t="shared" si="654"/>
        <v>0</v>
      </c>
      <c r="AG1905" s="45">
        <f t="shared" si="655"/>
        <v>0</v>
      </c>
      <c r="AH1905" s="45">
        <f t="shared" si="656"/>
        <v>0</v>
      </c>
      <c r="AI1905" s="45">
        <f t="shared" si="657"/>
        <v>0</v>
      </c>
      <c r="AJ1905" s="45">
        <f t="shared" si="658"/>
        <v>0</v>
      </c>
      <c r="AK1905" s="45">
        <f t="shared" si="659"/>
        <v>0</v>
      </c>
      <c r="AL1905" s="45">
        <f t="shared" si="660"/>
        <v>0</v>
      </c>
      <c r="AM1905" s="45">
        <f t="shared" si="661"/>
        <v>0</v>
      </c>
      <c r="AN1905" s="45"/>
      <c r="AO1905" s="45"/>
      <c r="AP1905" s="45"/>
      <c r="AQ1905" s="45"/>
      <c r="AR1905" s="45"/>
      <c r="AS1905" s="45"/>
      <c r="AT1905" s="45"/>
      <c r="AU1905" s="45"/>
      <c r="AV1905" s="45"/>
      <c r="AW1905" s="45"/>
      <c r="AX1905" s="45"/>
      <c r="AY1905" s="45"/>
      <c r="AZ1905" s="45"/>
      <c r="BA1905" s="45"/>
      <c r="BB1905" s="45"/>
      <c r="BC1905" s="45"/>
      <c r="BD1905" s="45"/>
      <c r="BE1905" s="45"/>
      <c r="BF1905" s="45"/>
      <c r="BG1905" s="45"/>
      <c r="BH1905" s="45"/>
      <c r="BI1905" s="45"/>
      <c r="BJ1905" s="45"/>
      <c r="BK1905" s="45"/>
    </row>
    <row r="1906" spans="1:63">
      <c r="A1906" s="43"/>
      <c r="B1906" s="43"/>
      <c r="C1906" s="101"/>
      <c r="D1906" s="101"/>
      <c r="E1906" s="101"/>
      <c r="F1906" s="102"/>
      <c r="G1906" s="103"/>
      <c r="H1906" s="102"/>
      <c r="I1906" s="102"/>
      <c r="J1906" s="102"/>
      <c r="K1906" s="102"/>
      <c r="L1906" s="102" t="e">
        <f>IF(J1906="WAT",IF(I1906="PS","Pumped Storage","Hydro"),VLOOKUP(J1906,Instructions!$E$3:$F$42,2,FALSE))</f>
        <v>#N/A</v>
      </c>
      <c r="M1906" s="104"/>
      <c r="N1906" s="104"/>
      <c r="O1906" s="105"/>
      <c r="P1906" s="45"/>
      <c r="Q1906" s="45"/>
      <c r="R1906" s="45">
        <f t="shared" si="642"/>
        <v>0</v>
      </c>
      <c r="S1906" s="45">
        <f t="shared" si="664"/>
        <v>0</v>
      </c>
      <c r="T1906" s="45">
        <f t="shared" si="664"/>
        <v>0</v>
      </c>
      <c r="U1906" s="45">
        <f t="shared" si="643"/>
        <v>0</v>
      </c>
      <c r="V1906" s="45">
        <f t="shared" si="644"/>
        <v>0</v>
      </c>
      <c r="W1906" s="45">
        <f t="shared" si="645"/>
        <v>0</v>
      </c>
      <c r="X1906" s="45">
        <f t="shared" si="646"/>
        <v>0</v>
      </c>
      <c r="Y1906" s="45">
        <f t="shared" si="647"/>
        <v>0</v>
      </c>
      <c r="Z1906" s="45">
        <f t="shared" si="648"/>
        <v>0</v>
      </c>
      <c r="AA1906" s="45">
        <f t="shared" si="649"/>
        <v>0</v>
      </c>
      <c r="AB1906" s="45">
        <f t="shared" si="650"/>
        <v>0</v>
      </c>
      <c r="AC1906" s="45">
        <f t="shared" si="651"/>
        <v>0</v>
      </c>
      <c r="AD1906" s="45">
        <f t="shared" si="652"/>
        <v>0</v>
      </c>
      <c r="AE1906" s="45">
        <f t="shared" si="653"/>
        <v>0</v>
      </c>
      <c r="AF1906" s="45">
        <f t="shared" si="654"/>
        <v>0</v>
      </c>
      <c r="AG1906" s="45">
        <f t="shared" si="655"/>
        <v>0</v>
      </c>
      <c r="AH1906" s="45">
        <f t="shared" si="656"/>
        <v>0</v>
      </c>
      <c r="AI1906" s="45">
        <f t="shared" si="657"/>
        <v>0</v>
      </c>
      <c r="AJ1906" s="45">
        <f t="shared" si="658"/>
        <v>0</v>
      </c>
      <c r="AK1906" s="45">
        <f t="shared" si="659"/>
        <v>0</v>
      </c>
      <c r="AL1906" s="45">
        <f t="shared" si="660"/>
        <v>0</v>
      </c>
      <c r="AM1906" s="45">
        <f t="shared" si="661"/>
        <v>0</v>
      </c>
      <c r="AN1906" s="45"/>
      <c r="AO1906" s="45"/>
      <c r="AP1906" s="45"/>
      <c r="AQ1906" s="45"/>
      <c r="AR1906" s="45"/>
      <c r="AS1906" s="45"/>
      <c r="AT1906" s="45"/>
      <c r="AU1906" s="45"/>
      <c r="AV1906" s="45"/>
      <c r="AW1906" s="45"/>
      <c r="AX1906" s="45"/>
      <c r="AY1906" s="45"/>
      <c r="AZ1906" s="45"/>
      <c r="BA1906" s="45"/>
      <c r="BB1906" s="45"/>
      <c r="BC1906" s="45"/>
      <c r="BD1906" s="45"/>
      <c r="BE1906" s="45"/>
      <c r="BF1906" s="45"/>
      <c r="BG1906" s="45"/>
      <c r="BH1906" s="45"/>
      <c r="BI1906" s="45"/>
      <c r="BJ1906" s="45"/>
      <c r="BK1906" s="45"/>
    </row>
    <row r="1907" spans="1:63">
      <c r="A1907" s="43"/>
      <c r="B1907" s="43"/>
      <c r="C1907" s="101"/>
      <c r="D1907" s="101"/>
      <c r="E1907" s="101"/>
      <c r="F1907" s="102"/>
      <c r="G1907" s="103"/>
      <c r="H1907" s="102"/>
      <c r="I1907" s="102"/>
      <c r="J1907" s="102"/>
      <c r="K1907" s="102"/>
      <c r="L1907" s="102" t="e">
        <f>IF(J1907="WAT",IF(I1907="PS","Pumped Storage","Hydro"),VLOOKUP(J1907,Instructions!$E$3:$F$42,2,FALSE))</f>
        <v>#N/A</v>
      </c>
      <c r="M1907" s="104"/>
      <c r="N1907" s="104"/>
      <c r="O1907" s="105"/>
      <c r="P1907" s="45"/>
      <c r="Q1907" s="45"/>
      <c r="R1907" s="45">
        <f t="shared" si="642"/>
        <v>0</v>
      </c>
      <c r="S1907" s="45">
        <f t="shared" si="664"/>
        <v>0</v>
      </c>
      <c r="T1907" s="45">
        <f t="shared" si="664"/>
        <v>0</v>
      </c>
      <c r="U1907" s="45">
        <f t="shared" si="643"/>
        <v>0</v>
      </c>
      <c r="V1907" s="45">
        <f t="shared" si="644"/>
        <v>0</v>
      </c>
      <c r="W1907" s="45">
        <f t="shared" si="645"/>
        <v>0</v>
      </c>
      <c r="X1907" s="45">
        <f t="shared" si="646"/>
        <v>0</v>
      </c>
      <c r="Y1907" s="45">
        <f t="shared" si="647"/>
        <v>0</v>
      </c>
      <c r="Z1907" s="45">
        <f t="shared" si="648"/>
        <v>0</v>
      </c>
      <c r="AA1907" s="45">
        <f t="shared" si="649"/>
        <v>0</v>
      </c>
      <c r="AB1907" s="45">
        <f t="shared" si="650"/>
        <v>0</v>
      </c>
      <c r="AC1907" s="45">
        <f t="shared" si="651"/>
        <v>0</v>
      </c>
      <c r="AD1907" s="45">
        <f t="shared" si="652"/>
        <v>0</v>
      </c>
      <c r="AE1907" s="45">
        <f t="shared" si="653"/>
        <v>0</v>
      </c>
      <c r="AF1907" s="45">
        <f t="shared" si="654"/>
        <v>0</v>
      </c>
      <c r="AG1907" s="45">
        <f t="shared" si="655"/>
        <v>0</v>
      </c>
      <c r="AH1907" s="45">
        <f t="shared" si="656"/>
        <v>0</v>
      </c>
      <c r="AI1907" s="45">
        <f t="shared" si="657"/>
        <v>0</v>
      </c>
      <c r="AJ1907" s="45">
        <f t="shared" si="658"/>
        <v>0</v>
      </c>
      <c r="AK1907" s="45">
        <f t="shared" si="659"/>
        <v>0</v>
      </c>
      <c r="AL1907" s="45">
        <f t="shared" si="660"/>
        <v>0</v>
      </c>
      <c r="AM1907" s="45">
        <f t="shared" si="661"/>
        <v>0</v>
      </c>
      <c r="AN1907" s="45"/>
      <c r="AO1907" s="45"/>
      <c r="AP1907" s="45"/>
      <c r="AQ1907" s="45"/>
      <c r="AR1907" s="45"/>
      <c r="AS1907" s="45"/>
      <c r="AT1907" s="45"/>
      <c r="AU1907" s="45"/>
      <c r="AV1907" s="45"/>
      <c r="AW1907" s="45"/>
      <c r="AX1907" s="45"/>
      <c r="AY1907" s="45"/>
      <c r="AZ1907" s="45"/>
      <c r="BA1907" s="45"/>
      <c r="BB1907" s="45"/>
      <c r="BC1907" s="45"/>
      <c r="BD1907" s="45"/>
      <c r="BE1907" s="45"/>
      <c r="BF1907" s="45"/>
      <c r="BG1907" s="45"/>
      <c r="BH1907" s="45"/>
      <c r="BI1907" s="45"/>
      <c r="BJ1907" s="45"/>
      <c r="BK1907" s="45"/>
    </row>
    <row r="1908" spans="1:63">
      <c r="A1908" s="43"/>
      <c r="B1908" s="43"/>
      <c r="C1908" s="101"/>
      <c r="D1908" s="101"/>
      <c r="E1908" s="101"/>
      <c r="F1908" s="102"/>
      <c r="G1908" s="103"/>
      <c r="H1908" s="102"/>
      <c r="I1908" s="102"/>
      <c r="J1908" s="102"/>
      <c r="K1908" s="102"/>
      <c r="L1908" s="102" t="e">
        <f>IF(J1908="WAT",IF(I1908="PS","Pumped Storage","Hydro"),VLOOKUP(J1908,Instructions!$E$3:$F$42,2,FALSE))</f>
        <v>#N/A</v>
      </c>
      <c r="M1908" s="104"/>
      <c r="N1908" s="104"/>
      <c r="O1908" s="105"/>
      <c r="P1908" s="45"/>
      <c r="Q1908" s="45"/>
      <c r="R1908" s="45">
        <f t="shared" si="642"/>
        <v>0</v>
      </c>
      <c r="S1908" s="45">
        <f t="shared" si="664"/>
        <v>0</v>
      </c>
      <c r="T1908" s="45">
        <f t="shared" si="664"/>
        <v>0</v>
      </c>
      <c r="U1908" s="45">
        <f t="shared" si="643"/>
        <v>0</v>
      </c>
      <c r="V1908" s="45">
        <f t="shared" si="644"/>
        <v>0</v>
      </c>
      <c r="W1908" s="45">
        <f t="shared" si="645"/>
        <v>0</v>
      </c>
      <c r="X1908" s="45">
        <f t="shared" si="646"/>
        <v>0</v>
      </c>
      <c r="Y1908" s="45">
        <f t="shared" si="647"/>
        <v>0</v>
      </c>
      <c r="Z1908" s="45">
        <f t="shared" si="648"/>
        <v>0</v>
      </c>
      <c r="AA1908" s="45">
        <f t="shared" si="649"/>
        <v>0</v>
      </c>
      <c r="AB1908" s="45">
        <f t="shared" si="650"/>
        <v>0</v>
      </c>
      <c r="AC1908" s="45">
        <f t="shared" si="651"/>
        <v>0</v>
      </c>
      <c r="AD1908" s="45">
        <f t="shared" si="652"/>
        <v>0</v>
      </c>
      <c r="AE1908" s="45">
        <f t="shared" si="653"/>
        <v>0</v>
      </c>
      <c r="AF1908" s="45">
        <f t="shared" si="654"/>
        <v>0</v>
      </c>
      <c r="AG1908" s="45">
        <f t="shared" si="655"/>
        <v>0</v>
      </c>
      <c r="AH1908" s="45">
        <f t="shared" si="656"/>
        <v>0</v>
      </c>
      <c r="AI1908" s="45">
        <f t="shared" si="657"/>
        <v>0</v>
      </c>
      <c r="AJ1908" s="45">
        <f t="shared" si="658"/>
        <v>0</v>
      </c>
      <c r="AK1908" s="45">
        <f t="shared" si="659"/>
        <v>0</v>
      </c>
      <c r="AL1908" s="45">
        <f t="shared" si="660"/>
        <v>0</v>
      </c>
      <c r="AM1908" s="45">
        <f t="shared" si="661"/>
        <v>0</v>
      </c>
      <c r="AN1908" s="45"/>
      <c r="AO1908" s="45"/>
      <c r="AP1908" s="45"/>
      <c r="AQ1908" s="45"/>
      <c r="AR1908" s="45"/>
      <c r="AS1908" s="45"/>
      <c r="AT1908" s="45"/>
      <c r="AU1908" s="45"/>
      <c r="AV1908" s="45"/>
      <c r="AW1908" s="45"/>
      <c r="AX1908" s="45"/>
      <c r="AY1908" s="45"/>
      <c r="AZ1908" s="45"/>
      <c r="BA1908" s="45"/>
      <c r="BB1908" s="45"/>
      <c r="BC1908" s="45"/>
      <c r="BD1908" s="45"/>
      <c r="BE1908" s="45"/>
      <c r="BF1908" s="45"/>
      <c r="BG1908" s="45"/>
      <c r="BH1908" s="45"/>
      <c r="BI1908" s="45"/>
      <c r="BJ1908" s="45"/>
      <c r="BK1908" s="45"/>
    </row>
    <row r="1909" spans="1:63">
      <c r="A1909" s="43"/>
      <c r="B1909" s="43"/>
      <c r="C1909" s="101"/>
      <c r="D1909" s="101"/>
      <c r="E1909" s="101"/>
      <c r="F1909" s="102"/>
      <c r="G1909" s="103"/>
      <c r="H1909" s="102"/>
      <c r="I1909" s="102"/>
      <c r="J1909" s="102"/>
      <c r="K1909" s="102"/>
      <c r="L1909" s="102" t="e">
        <f>IF(J1909="WAT",IF(I1909="PS","Pumped Storage","Hydro"),VLOOKUP(J1909,Instructions!$E$3:$F$42,2,FALSE))</f>
        <v>#N/A</v>
      </c>
      <c r="M1909" s="104"/>
      <c r="N1909" s="104"/>
      <c r="O1909" s="105"/>
      <c r="P1909" s="45"/>
      <c r="Q1909" s="45"/>
      <c r="R1909" s="45">
        <f t="shared" si="642"/>
        <v>0</v>
      </c>
      <c r="S1909" s="45">
        <f t="shared" si="664"/>
        <v>0</v>
      </c>
      <c r="T1909" s="45">
        <f t="shared" si="664"/>
        <v>0</v>
      </c>
      <c r="U1909" s="45">
        <f t="shared" si="643"/>
        <v>0</v>
      </c>
      <c r="V1909" s="45">
        <f t="shared" si="644"/>
        <v>0</v>
      </c>
      <c r="W1909" s="45">
        <f t="shared" si="645"/>
        <v>0</v>
      </c>
      <c r="X1909" s="45">
        <f t="shared" si="646"/>
        <v>0</v>
      </c>
      <c r="Y1909" s="45">
        <f t="shared" si="647"/>
        <v>0</v>
      </c>
      <c r="Z1909" s="45">
        <f t="shared" si="648"/>
        <v>0</v>
      </c>
      <c r="AA1909" s="45">
        <f t="shared" si="649"/>
        <v>0</v>
      </c>
      <c r="AB1909" s="45">
        <f t="shared" si="650"/>
        <v>0</v>
      </c>
      <c r="AC1909" s="45">
        <f t="shared" si="651"/>
        <v>0</v>
      </c>
      <c r="AD1909" s="45">
        <f t="shared" si="652"/>
        <v>0</v>
      </c>
      <c r="AE1909" s="45">
        <f t="shared" si="653"/>
        <v>0</v>
      </c>
      <c r="AF1909" s="45">
        <f t="shared" si="654"/>
        <v>0</v>
      </c>
      <c r="AG1909" s="45">
        <f t="shared" si="655"/>
        <v>0</v>
      </c>
      <c r="AH1909" s="45">
        <f t="shared" si="656"/>
        <v>0</v>
      </c>
      <c r="AI1909" s="45">
        <f t="shared" si="657"/>
        <v>0</v>
      </c>
      <c r="AJ1909" s="45">
        <f t="shared" si="658"/>
        <v>0</v>
      </c>
      <c r="AK1909" s="45">
        <f t="shared" si="659"/>
        <v>0</v>
      </c>
      <c r="AL1909" s="45">
        <f t="shared" si="660"/>
        <v>0</v>
      </c>
      <c r="AM1909" s="45">
        <f t="shared" si="661"/>
        <v>0</v>
      </c>
      <c r="AN1909" s="45"/>
      <c r="AO1909" s="45"/>
      <c r="AP1909" s="45"/>
      <c r="AQ1909" s="45"/>
      <c r="AR1909" s="45"/>
      <c r="AS1909" s="45"/>
      <c r="AT1909" s="45"/>
      <c r="AU1909" s="45"/>
      <c r="AV1909" s="45"/>
      <c r="AW1909" s="45"/>
      <c r="AX1909" s="45"/>
      <c r="AY1909" s="45"/>
      <c r="AZ1909" s="45"/>
      <c r="BA1909" s="45"/>
      <c r="BB1909" s="45"/>
      <c r="BC1909" s="45"/>
      <c r="BD1909" s="45"/>
      <c r="BE1909" s="45"/>
      <c r="BF1909" s="45"/>
      <c r="BG1909" s="45"/>
      <c r="BH1909" s="45"/>
      <c r="BI1909" s="45"/>
      <c r="BJ1909" s="45"/>
      <c r="BK1909" s="45"/>
    </row>
    <row r="1910" spans="1:63">
      <c r="A1910" s="43"/>
      <c r="B1910" s="43"/>
      <c r="C1910" s="101"/>
      <c r="D1910" s="101"/>
      <c r="E1910" s="101"/>
      <c r="F1910" s="102"/>
      <c r="G1910" s="103"/>
      <c r="H1910" s="102"/>
      <c r="I1910" s="102"/>
      <c r="J1910" s="102"/>
      <c r="K1910" s="102"/>
      <c r="L1910" s="102" t="e">
        <f>IF(J1910="WAT",IF(I1910="PS","Pumped Storage","Hydro"),VLOOKUP(J1910,Instructions!$E$3:$F$42,2,FALSE))</f>
        <v>#N/A</v>
      </c>
      <c r="M1910" s="104"/>
      <c r="N1910" s="104"/>
      <c r="O1910" s="105"/>
      <c r="P1910" s="45"/>
      <c r="Q1910" s="45"/>
      <c r="R1910" s="45">
        <f t="shared" si="642"/>
        <v>0</v>
      </c>
      <c r="S1910" s="45">
        <f t="shared" si="664"/>
        <v>0</v>
      </c>
      <c r="T1910" s="45">
        <f t="shared" si="664"/>
        <v>0</v>
      </c>
      <c r="U1910" s="45">
        <f t="shared" si="643"/>
        <v>0</v>
      </c>
      <c r="V1910" s="45">
        <f t="shared" si="644"/>
        <v>0</v>
      </c>
      <c r="W1910" s="45">
        <f t="shared" si="645"/>
        <v>0</v>
      </c>
      <c r="X1910" s="45">
        <f t="shared" si="646"/>
        <v>0</v>
      </c>
      <c r="Y1910" s="45">
        <f t="shared" si="647"/>
        <v>0</v>
      </c>
      <c r="Z1910" s="45">
        <f t="shared" si="648"/>
        <v>0</v>
      </c>
      <c r="AA1910" s="45">
        <f t="shared" si="649"/>
        <v>0</v>
      </c>
      <c r="AB1910" s="45">
        <f t="shared" si="650"/>
        <v>0</v>
      </c>
      <c r="AC1910" s="45">
        <f t="shared" si="651"/>
        <v>0</v>
      </c>
      <c r="AD1910" s="45">
        <f t="shared" si="652"/>
        <v>0</v>
      </c>
      <c r="AE1910" s="45">
        <f t="shared" si="653"/>
        <v>0</v>
      </c>
      <c r="AF1910" s="45">
        <f t="shared" si="654"/>
        <v>0</v>
      </c>
      <c r="AG1910" s="45">
        <f t="shared" si="655"/>
        <v>0</v>
      </c>
      <c r="AH1910" s="45">
        <f t="shared" si="656"/>
        <v>0</v>
      </c>
      <c r="AI1910" s="45">
        <f t="shared" si="657"/>
        <v>0</v>
      </c>
      <c r="AJ1910" s="45">
        <f t="shared" si="658"/>
        <v>0</v>
      </c>
      <c r="AK1910" s="45">
        <f t="shared" si="659"/>
        <v>0</v>
      </c>
      <c r="AL1910" s="45">
        <f t="shared" si="660"/>
        <v>0</v>
      </c>
      <c r="AM1910" s="45">
        <f t="shared" si="661"/>
        <v>0</v>
      </c>
      <c r="AN1910" s="45"/>
      <c r="AO1910" s="45"/>
      <c r="AP1910" s="45"/>
      <c r="AQ1910" s="45"/>
      <c r="AR1910" s="45"/>
      <c r="AS1910" s="45"/>
      <c r="AT1910" s="45"/>
      <c r="AU1910" s="45"/>
      <c r="AV1910" s="45"/>
      <c r="AW1910" s="45"/>
      <c r="AX1910" s="45"/>
      <c r="AY1910" s="45"/>
      <c r="AZ1910" s="45"/>
      <c r="BA1910" s="45"/>
      <c r="BB1910" s="45"/>
      <c r="BC1910" s="45"/>
      <c r="BD1910" s="45"/>
      <c r="BE1910" s="45"/>
      <c r="BF1910" s="45"/>
      <c r="BG1910" s="45"/>
      <c r="BH1910" s="45"/>
      <c r="BI1910" s="45"/>
      <c r="BJ1910" s="45"/>
      <c r="BK1910" s="45"/>
    </row>
    <row r="1911" spans="1:63">
      <c r="A1911" s="43"/>
      <c r="B1911" s="43"/>
      <c r="C1911" s="101"/>
      <c r="D1911" s="101"/>
      <c r="E1911" s="101"/>
      <c r="F1911" s="102"/>
      <c r="G1911" s="103"/>
      <c r="H1911" s="102"/>
      <c r="I1911" s="102"/>
      <c r="J1911" s="102"/>
      <c r="K1911" s="102"/>
      <c r="L1911" s="102" t="e">
        <f>IF(J1911="WAT",IF(I1911="PS","Pumped Storage","Hydro"),VLOOKUP(J1911,Instructions!$E$3:$F$42,2,FALSE))</f>
        <v>#N/A</v>
      </c>
      <c r="M1911" s="104"/>
      <c r="N1911" s="104"/>
      <c r="O1911" s="105"/>
      <c r="P1911" s="45"/>
      <c r="Q1911" s="45"/>
      <c r="R1911" s="45">
        <f t="shared" si="642"/>
        <v>0</v>
      </c>
      <c r="S1911" s="45">
        <f t="shared" si="664"/>
        <v>0</v>
      </c>
      <c r="T1911" s="45">
        <f t="shared" si="664"/>
        <v>0</v>
      </c>
      <c r="U1911" s="45">
        <f t="shared" si="643"/>
        <v>0</v>
      </c>
      <c r="V1911" s="45">
        <f t="shared" si="644"/>
        <v>0</v>
      </c>
      <c r="W1911" s="45">
        <f t="shared" si="645"/>
        <v>0</v>
      </c>
      <c r="X1911" s="45">
        <f t="shared" si="646"/>
        <v>0</v>
      </c>
      <c r="Y1911" s="45">
        <f t="shared" si="647"/>
        <v>0</v>
      </c>
      <c r="Z1911" s="45">
        <f t="shared" si="648"/>
        <v>0</v>
      </c>
      <c r="AA1911" s="45">
        <f t="shared" si="649"/>
        <v>0</v>
      </c>
      <c r="AB1911" s="45">
        <f t="shared" si="650"/>
        <v>0</v>
      </c>
      <c r="AC1911" s="45">
        <f t="shared" si="651"/>
        <v>0</v>
      </c>
      <c r="AD1911" s="45">
        <f t="shared" si="652"/>
        <v>0</v>
      </c>
      <c r="AE1911" s="45">
        <f t="shared" si="653"/>
        <v>0</v>
      </c>
      <c r="AF1911" s="45">
        <f t="shared" si="654"/>
        <v>0</v>
      </c>
      <c r="AG1911" s="45">
        <f t="shared" si="655"/>
        <v>0</v>
      </c>
      <c r="AH1911" s="45">
        <f t="shared" si="656"/>
        <v>0</v>
      </c>
      <c r="AI1911" s="45">
        <f t="shared" si="657"/>
        <v>0</v>
      </c>
      <c r="AJ1911" s="45">
        <f t="shared" si="658"/>
        <v>0</v>
      </c>
      <c r="AK1911" s="45">
        <f t="shared" si="659"/>
        <v>0</v>
      </c>
      <c r="AL1911" s="45">
        <f t="shared" si="660"/>
        <v>0</v>
      </c>
      <c r="AM1911" s="45">
        <f t="shared" si="661"/>
        <v>0</v>
      </c>
      <c r="AN1911" s="45"/>
      <c r="AO1911" s="45"/>
      <c r="AP1911" s="45"/>
      <c r="AQ1911" s="45"/>
      <c r="AR1911" s="45"/>
      <c r="AS1911" s="45"/>
      <c r="AT1911" s="45"/>
      <c r="AU1911" s="45"/>
      <c r="AV1911" s="45"/>
      <c r="AW1911" s="45"/>
      <c r="AX1911" s="45"/>
      <c r="AY1911" s="45"/>
      <c r="AZ1911" s="45"/>
      <c r="BA1911" s="45"/>
      <c r="BB1911" s="45"/>
      <c r="BC1911" s="45"/>
      <c r="BD1911" s="45"/>
      <c r="BE1911" s="45"/>
      <c r="BF1911" s="45"/>
      <c r="BG1911" s="45"/>
      <c r="BH1911" s="45"/>
      <c r="BI1911" s="45"/>
      <c r="BJ1911" s="45"/>
      <c r="BK1911" s="45"/>
    </row>
    <row r="1912" spans="1:63">
      <c r="A1912" s="43"/>
      <c r="B1912" s="43"/>
      <c r="C1912" s="101"/>
      <c r="D1912" s="101"/>
      <c r="E1912" s="101"/>
      <c r="F1912" s="102"/>
      <c r="G1912" s="103"/>
      <c r="H1912" s="102"/>
      <c r="I1912" s="102"/>
      <c r="J1912" s="102"/>
      <c r="K1912" s="102"/>
      <c r="L1912" s="102" t="e">
        <f>IF(J1912="WAT",IF(I1912="PS","Pumped Storage","Hydro"),VLOOKUP(J1912,Instructions!$E$3:$F$42,2,FALSE))</f>
        <v>#N/A</v>
      </c>
      <c r="M1912" s="104"/>
      <c r="N1912" s="104"/>
      <c r="O1912" s="105"/>
      <c r="P1912" s="45"/>
      <c r="Q1912" s="45"/>
      <c r="R1912" s="45">
        <f t="shared" si="642"/>
        <v>0</v>
      </c>
      <c r="S1912" s="45">
        <f t="shared" si="664"/>
        <v>0</v>
      </c>
      <c r="T1912" s="45">
        <f t="shared" si="664"/>
        <v>0</v>
      </c>
      <c r="U1912" s="45">
        <f t="shared" si="643"/>
        <v>0</v>
      </c>
      <c r="V1912" s="45">
        <f t="shared" si="644"/>
        <v>0</v>
      </c>
      <c r="W1912" s="45">
        <f t="shared" si="645"/>
        <v>0</v>
      </c>
      <c r="X1912" s="45">
        <f t="shared" si="646"/>
        <v>0</v>
      </c>
      <c r="Y1912" s="45">
        <f t="shared" si="647"/>
        <v>0</v>
      </c>
      <c r="Z1912" s="45">
        <f t="shared" si="648"/>
        <v>0</v>
      </c>
      <c r="AA1912" s="45">
        <f t="shared" si="649"/>
        <v>0</v>
      </c>
      <c r="AB1912" s="45">
        <f t="shared" si="650"/>
        <v>0</v>
      </c>
      <c r="AC1912" s="45">
        <f t="shared" si="651"/>
        <v>0</v>
      </c>
      <c r="AD1912" s="45">
        <f t="shared" si="652"/>
        <v>0</v>
      </c>
      <c r="AE1912" s="45">
        <f t="shared" si="653"/>
        <v>0</v>
      </c>
      <c r="AF1912" s="45">
        <f t="shared" si="654"/>
        <v>0</v>
      </c>
      <c r="AG1912" s="45">
        <f t="shared" si="655"/>
        <v>0</v>
      </c>
      <c r="AH1912" s="45">
        <f t="shared" si="656"/>
        <v>0</v>
      </c>
      <c r="AI1912" s="45">
        <f t="shared" si="657"/>
        <v>0</v>
      </c>
      <c r="AJ1912" s="45">
        <f t="shared" si="658"/>
        <v>0</v>
      </c>
      <c r="AK1912" s="45">
        <f t="shared" si="659"/>
        <v>0</v>
      </c>
      <c r="AL1912" s="45">
        <f t="shared" si="660"/>
        <v>0</v>
      </c>
      <c r="AM1912" s="45">
        <f t="shared" si="661"/>
        <v>0</v>
      </c>
      <c r="AN1912" s="45"/>
      <c r="AO1912" s="45"/>
      <c r="AP1912" s="45"/>
      <c r="AQ1912" s="45"/>
      <c r="AR1912" s="45"/>
      <c r="AS1912" s="45"/>
      <c r="AT1912" s="45"/>
      <c r="AU1912" s="45"/>
      <c r="AV1912" s="45"/>
      <c r="AW1912" s="45"/>
      <c r="AX1912" s="45"/>
      <c r="AY1912" s="45"/>
      <c r="AZ1912" s="45"/>
      <c r="BA1912" s="45"/>
      <c r="BB1912" s="45"/>
      <c r="BC1912" s="45"/>
      <c r="BD1912" s="45"/>
      <c r="BE1912" s="45"/>
      <c r="BF1912" s="45"/>
      <c r="BG1912" s="45"/>
      <c r="BH1912" s="45"/>
      <c r="BI1912" s="45"/>
      <c r="BJ1912" s="45"/>
      <c r="BK1912" s="45"/>
    </row>
    <row r="1913" spans="1:63">
      <c r="A1913" s="43"/>
      <c r="B1913" s="43"/>
      <c r="C1913" s="101"/>
      <c r="D1913" s="101"/>
      <c r="E1913" s="101"/>
      <c r="F1913" s="102"/>
      <c r="G1913" s="103"/>
      <c r="H1913" s="102"/>
      <c r="I1913" s="102"/>
      <c r="J1913" s="102"/>
      <c r="K1913" s="102"/>
      <c r="L1913" s="102" t="e">
        <f>IF(J1913="WAT",IF(I1913="PS","Pumped Storage","Hydro"),VLOOKUP(J1913,Instructions!$E$3:$F$42,2,FALSE))</f>
        <v>#N/A</v>
      </c>
      <c r="M1913" s="104"/>
      <c r="N1913" s="104"/>
      <c r="O1913" s="105"/>
      <c r="P1913" s="45"/>
      <c r="Q1913" s="45"/>
      <c r="R1913" s="45">
        <f t="shared" si="642"/>
        <v>0</v>
      </c>
      <c r="S1913" s="45">
        <f t="shared" si="664"/>
        <v>0</v>
      </c>
      <c r="T1913" s="45">
        <f t="shared" si="664"/>
        <v>0</v>
      </c>
      <c r="U1913" s="45">
        <f t="shared" si="643"/>
        <v>0</v>
      </c>
      <c r="V1913" s="45">
        <f t="shared" si="644"/>
        <v>0</v>
      </c>
      <c r="W1913" s="45">
        <f t="shared" si="645"/>
        <v>0</v>
      </c>
      <c r="X1913" s="45">
        <f t="shared" si="646"/>
        <v>0</v>
      </c>
      <c r="Y1913" s="45">
        <f t="shared" si="647"/>
        <v>0</v>
      </c>
      <c r="Z1913" s="45">
        <f t="shared" si="648"/>
        <v>0</v>
      </c>
      <c r="AA1913" s="45">
        <f t="shared" si="649"/>
        <v>0</v>
      </c>
      <c r="AB1913" s="45">
        <f t="shared" si="650"/>
        <v>0</v>
      </c>
      <c r="AC1913" s="45">
        <f t="shared" si="651"/>
        <v>0</v>
      </c>
      <c r="AD1913" s="45">
        <f t="shared" si="652"/>
        <v>0</v>
      </c>
      <c r="AE1913" s="45">
        <f t="shared" si="653"/>
        <v>0</v>
      </c>
      <c r="AF1913" s="45">
        <f t="shared" si="654"/>
        <v>0</v>
      </c>
      <c r="AG1913" s="45">
        <f t="shared" si="655"/>
        <v>0</v>
      </c>
      <c r="AH1913" s="45">
        <f t="shared" si="656"/>
        <v>0</v>
      </c>
      <c r="AI1913" s="45">
        <f t="shared" si="657"/>
        <v>0</v>
      </c>
      <c r="AJ1913" s="45">
        <f t="shared" si="658"/>
        <v>0</v>
      </c>
      <c r="AK1913" s="45">
        <f t="shared" si="659"/>
        <v>0</v>
      </c>
      <c r="AL1913" s="45">
        <f t="shared" si="660"/>
        <v>0</v>
      </c>
      <c r="AM1913" s="45">
        <f t="shared" si="661"/>
        <v>0</v>
      </c>
      <c r="AN1913" s="45"/>
      <c r="AO1913" s="45"/>
      <c r="AP1913" s="45"/>
      <c r="AQ1913" s="45"/>
      <c r="AR1913" s="45"/>
      <c r="AS1913" s="45"/>
      <c r="AT1913" s="45"/>
      <c r="AU1913" s="45"/>
      <c r="AV1913" s="45"/>
      <c r="AW1913" s="45"/>
      <c r="AX1913" s="45"/>
      <c r="AY1913" s="45"/>
      <c r="AZ1913" s="45"/>
      <c r="BA1913" s="45"/>
      <c r="BB1913" s="45"/>
      <c r="BC1913" s="45"/>
      <c r="BD1913" s="45"/>
      <c r="BE1913" s="45"/>
      <c r="BF1913" s="45"/>
      <c r="BG1913" s="45"/>
      <c r="BH1913" s="45"/>
      <c r="BI1913" s="45"/>
      <c r="BJ1913" s="45"/>
      <c r="BK1913" s="45"/>
    </row>
    <row r="1914" spans="1:63">
      <c r="A1914" s="43"/>
      <c r="B1914" s="43"/>
      <c r="C1914" s="101"/>
      <c r="D1914" s="101"/>
      <c r="E1914" s="101"/>
      <c r="F1914" s="102"/>
      <c r="G1914" s="103"/>
      <c r="H1914" s="102"/>
      <c r="I1914" s="102"/>
      <c r="J1914" s="102"/>
      <c r="K1914" s="102"/>
      <c r="L1914" s="102" t="e">
        <f>IF(J1914="WAT",IF(I1914="PS","Pumped Storage","Hydro"),VLOOKUP(J1914,Instructions!$E$3:$F$42,2,FALSE))</f>
        <v>#N/A</v>
      </c>
      <c r="M1914" s="104"/>
      <c r="N1914" s="104"/>
      <c r="O1914" s="105"/>
      <c r="P1914" s="45"/>
      <c r="Q1914" s="45"/>
      <c r="R1914" s="45">
        <f t="shared" si="642"/>
        <v>0</v>
      </c>
      <c r="S1914" s="45">
        <f t="shared" si="664"/>
        <v>0</v>
      </c>
      <c r="T1914" s="45">
        <f t="shared" si="664"/>
        <v>0</v>
      </c>
      <c r="U1914" s="45">
        <f t="shared" si="643"/>
        <v>0</v>
      </c>
      <c r="V1914" s="45">
        <f t="shared" si="644"/>
        <v>0</v>
      </c>
      <c r="W1914" s="45">
        <f t="shared" si="645"/>
        <v>0</v>
      </c>
      <c r="X1914" s="45">
        <f t="shared" si="646"/>
        <v>0</v>
      </c>
      <c r="Y1914" s="45">
        <f t="shared" si="647"/>
        <v>0</v>
      </c>
      <c r="Z1914" s="45">
        <f t="shared" si="648"/>
        <v>0</v>
      </c>
      <c r="AA1914" s="45">
        <f t="shared" si="649"/>
        <v>0</v>
      </c>
      <c r="AB1914" s="45">
        <f t="shared" si="650"/>
        <v>0</v>
      </c>
      <c r="AC1914" s="45">
        <f t="shared" si="651"/>
        <v>0</v>
      </c>
      <c r="AD1914" s="45">
        <f t="shared" si="652"/>
        <v>0</v>
      </c>
      <c r="AE1914" s="45">
        <f t="shared" si="653"/>
        <v>0</v>
      </c>
      <c r="AF1914" s="45">
        <f t="shared" si="654"/>
        <v>0</v>
      </c>
      <c r="AG1914" s="45">
        <f t="shared" si="655"/>
        <v>0</v>
      </c>
      <c r="AH1914" s="45">
        <f t="shared" si="656"/>
        <v>0</v>
      </c>
      <c r="AI1914" s="45">
        <f t="shared" si="657"/>
        <v>0</v>
      </c>
      <c r="AJ1914" s="45">
        <f t="shared" si="658"/>
        <v>0</v>
      </c>
      <c r="AK1914" s="45">
        <f t="shared" si="659"/>
        <v>0</v>
      </c>
      <c r="AL1914" s="45">
        <f t="shared" si="660"/>
        <v>0</v>
      </c>
      <c r="AM1914" s="45">
        <f t="shared" si="661"/>
        <v>0</v>
      </c>
      <c r="AN1914" s="45"/>
      <c r="AO1914" s="45"/>
      <c r="AP1914" s="45"/>
      <c r="AQ1914" s="45"/>
      <c r="AR1914" s="45"/>
      <c r="AS1914" s="45"/>
      <c r="AT1914" s="45"/>
      <c r="AU1914" s="45"/>
      <c r="AV1914" s="45"/>
      <c r="AW1914" s="45"/>
      <c r="AX1914" s="45"/>
      <c r="AY1914" s="45"/>
      <c r="AZ1914" s="45"/>
      <c r="BA1914" s="45"/>
      <c r="BB1914" s="45"/>
      <c r="BC1914" s="45"/>
      <c r="BD1914" s="45"/>
      <c r="BE1914" s="45"/>
      <c r="BF1914" s="45"/>
      <c r="BG1914" s="45"/>
      <c r="BH1914" s="45"/>
      <c r="BI1914" s="45"/>
      <c r="BJ1914" s="45"/>
      <c r="BK1914" s="45"/>
    </row>
    <row r="1915" spans="1:63">
      <c r="A1915" s="43"/>
      <c r="B1915" s="43"/>
      <c r="C1915" s="101"/>
      <c r="D1915" s="101"/>
      <c r="E1915" s="101"/>
      <c r="F1915" s="102"/>
      <c r="G1915" s="103"/>
      <c r="H1915" s="102"/>
      <c r="I1915" s="102"/>
      <c r="J1915" s="102"/>
      <c r="K1915" s="102"/>
      <c r="L1915" s="102" t="e">
        <f>IF(J1915="WAT",IF(I1915="PS","Pumped Storage","Hydro"),VLOOKUP(J1915,Instructions!$E$3:$F$42,2,FALSE))</f>
        <v>#N/A</v>
      </c>
      <c r="M1915" s="104"/>
      <c r="N1915" s="104"/>
      <c r="O1915" s="105"/>
      <c r="P1915" s="45"/>
      <c r="Q1915" s="45"/>
      <c r="R1915" s="45">
        <f t="shared" si="642"/>
        <v>0</v>
      </c>
      <c r="S1915" s="45">
        <f t="shared" si="664"/>
        <v>0</v>
      </c>
      <c r="T1915" s="45">
        <f t="shared" si="664"/>
        <v>0</v>
      </c>
      <c r="U1915" s="45">
        <f t="shared" si="643"/>
        <v>0</v>
      </c>
      <c r="V1915" s="45">
        <f t="shared" si="644"/>
        <v>0</v>
      </c>
      <c r="W1915" s="45">
        <f t="shared" si="645"/>
        <v>0</v>
      </c>
      <c r="X1915" s="45">
        <f t="shared" si="646"/>
        <v>0</v>
      </c>
      <c r="Y1915" s="45">
        <f t="shared" si="647"/>
        <v>0</v>
      </c>
      <c r="Z1915" s="45">
        <f t="shared" si="648"/>
        <v>0</v>
      </c>
      <c r="AA1915" s="45">
        <f t="shared" si="649"/>
        <v>0</v>
      </c>
      <c r="AB1915" s="45">
        <f t="shared" si="650"/>
        <v>0</v>
      </c>
      <c r="AC1915" s="45">
        <f t="shared" si="651"/>
        <v>0</v>
      </c>
      <c r="AD1915" s="45">
        <f t="shared" si="652"/>
        <v>0</v>
      </c>
      <c r="AE1915" s="45">
        <f t="shared" si="653"/>
        <v>0</v>
      </c>
      <c r="AF1915" s="45">
        <f t="shared" si="654"/>
        <v>0</v>
      </c>
      <c r="AG1915" s="45">
        <f t="shared" si="655"/>
        <v>0</v>
      </c>
      <c r="AH1915" s="45">
        <f t="shared" si="656"/>
        <v>0</v>
      </c>
      <c r="AI1915" s="45">
        <f t="shared" si="657"/>
        <v>0</v>
      </c>
      <c r="AJ1915" s="45">
        <f t="shared" si="658"/>
        <v>0</v>
      </c>
      <c r="AK1915" s="45">
        <f t="shared" si="659"/>
        <v>0</v>
      </c>
      <c r="AL1915" s="45">
        <f t="shared" si="660"/>
        <v>0</v>
      </c>
      <c r="AM1915" s="45">
        <f t="shared" si="661"/>
        <v>0</v>
      </c>
      <c r="AN1915" s="45"/>
      <c r="AO1915" s="45"/>
      <c r="AP1915" s="45"/>
      <c r="AQ1915" s="45"/>
      <c r="AR1915" s="45"/>
      <c r="AS1915" s="45"/>
      <c r="AT1915" s="45"/>
      <c r="AU1915" s="45"/>
      <c r="AV1915" s="45"/>
      <c r="AW1915" s="45"/>
      <c r="AX1915" s="45"/>
      <c r="AY1915" s="45"/>
      <c r="AZ1915" s="45"/>
      <c r="BA1915" s="45"/>
      <c r="BB1915" s="45"/>
      <c r="BC1915" s="45"/>
      <c r="BD1915" s="45"/>
      <c r="BE1915" s="45"/>
      <c r="BF1915" s="45"/>
      <c r="BG1915" s="45"/>
      <c r="BH1915" s="45"/>
      <c r="BI1915" s="45"/>
      <c r="BJ1915" s="45"/>
      <c r="BK1915" s="45"/>
    </row>
    <row r="1916" spans="1:63">
      <c r="A1916" s="43"/>
      <c r="B1916" s="43"/>
      <c r="C1916" s="101"/>
      <c r="D1916" s="101"/>
      <c r="E1916" s="101"/>
      <c r="F1916" s="102"/>
      <c r="G1916" s="103"/>
      <c r="H1916" s="102"/>
      <c r="I1916" s="102"/>
      <c r="J1916" s="102"/>
      <c r="K1916" s="102"/>
      <c r="L1916" s="102" t="e">
        <f>IF(J1916="WAT",IF(I1916="PS","Pumped Storage","Hydro"),VLOOKUP(J1916,Instructions!$E$3:$F$42,2,FALSE))</f>
        <v>#N/A</v>
      </c>
      <c r="M1916" s="104"/>
      <c r="N1916" s="104"/>
      <c r="O1916" s="105"/>
      <c r="P1916" s="45"/>
      <c r="Q1916" s="45"/>
      <c r="R1916" s="45">
        <f t="shared" si="642"/>
        <v>0</v>
      </c>
      <c r="S1916" s="45">
        <f t="shared" si="664"/>
        <v>0</v>
      </c>
      <c r="T1916" s="45">
        <f t="shared" si="664"/>
        <v>0</v>
      </c>
      <c r="U1916" s="45">
        <f t="shared" si="643"/>
        <v>0</v>
      </c>
      <c r="V1916" s="45">
        <f t="shared" si="644"/>
        <v>0</v>
      </c>
      <c r="W1916" s="45">
        <f t="shared" si="645"/>
        <v>0</v>
      </c>
      <c r="X1916" s="45">
        <f t="shared" si="646"/>
        <v>0</v>
      </c>
      <c r="Y1916" s="45">
        <f t="shared" si="647"/>
        <v>0</v>
      </c>
      <c r="Z1916" s="45">
        <f t="shared" si="648"/>
        <v>0</v>
      </c>
      <c r="AA1916" s="45">
        <f t="shared" si="649"/>
        <v>0</v>
      </c>
      <c r="AB1916" s="45">
        <f t="shared" si="650"/>
        <v>0</v>
      </c>
      <c r="AC1916" s="45">
        <f t="shared" si="651"/>
        <v>0</v>
      </c>
      <c r="AD1916" s="45">
        <f t="shared" si="652"/>
        <v>0</v>
      </c>
      <c r="AE1916" s="45">
        <f t="shared" si="653"/>
        <v>0</v>
      </c>
      <c r="AF1916" s="45">
        <f t="shared" si="654"/>
        <v>0</v>
      </c>
      <c r="AG1916" s="45">
        <f t="shared" si="655"/>
        <v>0</v>
      </c>
      <c r="AH1916" s="45">
        <f t="shared" si="656"/>
        <v>0</v>
      </c>
      <c r="AI1916" s="45">
        <f t="shared" si="657"/>
        <v>0</v>
      </c>
      <c r="AJ1916" s="45">
        <f t="shared" si="658"/>
        <v>0</v>
      </c>
      <c r="AK1916" s="45">
        <f t="shared" si="659"/>
        <v>0</v>
      </c>
      <c r="AL1916" s="45">
        <f t="shared" si="660"/>
        <v>0</v>
      </c>
      <c r="AM1916" s="45">
        <f t="shared" si="661"/>
        <v>0</v>
      </c>
      <c r="AN1916" s="45"/>
      <c r="AO1916" s="45"/>
      <c r="AP1916" s="45"/>
      <c r="AQ1916" s="45"/>
      <c r="AR1916" s="45"/>
      <c r="AS1916" s="45"/>
      <c r="AT1916" s="45"/>
      <c r="AU1916" s="45"/>
      <c r="AV1916" s="45"/>
      <c r="AW1916" s="45"/>
      <c r="AX1916" s="45"/>
      <c r="AY1916" s="45"/>
      <c r="AZ1916" s="45"/>
      <c r="BA1916" s="45"/>
      <c r="BB1916" s="45"/>
      <c r="BC1916" s="45"/>
      <c r="BD1916" s="45"/>
      <c r="BE1916" s="45"/>
      <c r="BF1916" s="45"/>
      <c r="BG1916" s="45"/>
      <c r="BH1916" s="45"/>
      <c r="BI1916" s="45"/>
      <c r="BJ1916" s="45"/>
      <c r="BK1916" s="45"/>
    </row>
    <row r="1917" spans="1:63">
      <c r="A1917" s="43"/>
      <c r="B1917" s="43"/>
      <c r="C1917" s="101"/>
      <c r="D1917" s="101"/>
      <c r="E1917" s="101"/>
      <c r="F1917" s="102"/>
      <c r="G1917" s="103"/>
      <c r="H1917" s="102"/>
      <c r="I1917" s="102"/>
      <c r="J1917" s="102"/>
      <c r="K1917" s="102"/>
      <c r="L1917" s="102" t="e">
        <f>IF(J1917="WAT",IF(I1917="PS","Pumped Storage","Hydro"),VLOOKUP(J1917,Instructions!$E$3:$F$42,2,FALSE))</f>
        <v>#N/A</v>
      </c>
      <c r="M1917" s="104"/>
      <c r="N1917" s="104"/>
      <c r="O1917" s="105"/>
      <c r="P1917" s="45"/>
      <c r="Q1917" s="45"/>
      <c r="R1917" s="45">
        <f t="shared" si="642"/>
        <v>0</v>
      </c>
      <c r="S1917" s="45">
        <f t="shared" si="664"/>
        <v>0</v>
      </c>
      <c r="T1917" s="45">
        <f t="shared" si="664"/>
        <v>0</v>
      </c>
      <c r="U1917" s="45">
        <f t="shared" si="643"/>
        <v>0</v>
      </c>
      <c r="V1917" s="45">
        <f t="shared" si="644"/>
        <v>0</v>
      </c>
      <c r="W1917" s="45">
        <f t="shared" si="645"/>
        <v>0</v>
      </c>
      <c r="X1917" s="45">
        <f t="shared" si="646"/>
        <v>0</v>
      </c>
      <c r="Y1917" s="45">
        <f t="shared" si="647"/>
        <v>0</v>
      </c>
      <c r="Z1917" s="45">
        <f t="shared" si="648"/>
        <v>0</v>
      </c>
      <c r="AA1917" s="45">
        <f t="shared" si="649"/>
        <v>0</v>
      </c>
      <c r="AB1917" s="45">
        <f t="shared" si="650"/>
        <v>0</v>
      </c>
      <c r="AC1917" s="45">
        <f t="shared" si="651"/>
        <v>0</v>
      </c>
      <c r="AD1917" s="45">
        <f t="shared" si="652"/>
        <v>0</v>
      </c>
      <c r="AE1917" s="45">
        <f t="shared" si="653"/>
        <v>0</v>
      </c>
      <c r="AF1917" s="45">
        <f t="shared" si="654"/>
        <v>0</v>
      </c>
      <c r="AG1917" s="45">
        <f t="shared" si="655"/>
        <v>0</v>
      </c>
      <c r="AH1917" s="45">
        <f t="shared" si="656"/>
        <v>0</v>
      </c>
      <c r="AI1917" s="45">
        <f t="shared" si="657"/>
        <v>0</v>
      </c>
      <c r="AJ1917" s="45">
        <f t="shared" si="658"/>
        <v>0</v>
      </c>
      <c r="AK1917" s="45">
        <f t="shared" si="659"/>
        <v>0</v>
      </c>
      <c r="AL1917" s="45">
        <f t="shared" si="660"/>
        <v>0</v>
      </c>
      <c r="AM1917" s="45">
        <f t="shared" si="661"/>
        <v>0</v>
      </c>
      <c r="AN1917" s="45"/>
      <c r="AO1917" s="45"/>
      <c r="AP1917" s="45"/>
      <c r="AQ1917" s="45"/>
      <c r="AR1917" s="45"/>
      <c r="AS1917" s="45"/>
      <c r="AT1917" s="45"/>
      <c r="AU1917" s="45"/>
      <c r="AV1917" s="45"/>
      <c r="AW1917" s="45"/>
      <c r="AX1917" s="45"/>
      <c r="AY1917" s="45"/>
      <c r="AZ1917" s="45"/>
      <c r="BA1917" s="45"/>
      <c r="BB1917" s="45"/>
      <c r="BC1917" s="45"/>
      <c r="BD1917" s="45"/>
      <c r="BE1917" s="45"/>
      <c r="BF1917" s="45"/>
      <c r="BG1917" s="45"/>
      <c r="BH1917" s="45"/>
      <c r="BI1917" s="45"/>
      <c r="BJ1917" s="45"/>
      <c r="BK1917" s="45"/>
    </row>
    <row r="1918" spans="1:63">
      <c r="A1918" s="43"/>
      <c r="B1918" s="43"/>
      <c r="C1918" s="101"/>
      <c r="D1918" s="101"/>
      <c r="E1918" s="101"/>
      <c r="F1918" s="102"/>
      <c r="G1918" s="103"/>
      <c r="H1918" s="102"/>
      <c r="I1918" s="102"/>
      <c r="J1918" s="102"/>
      <c r="K1918" s="102"/>
      <c r="L1918" s="102" t="e">
        <f>IF(J1918="WAT",IF(I1918="PS","Pumped Storage","Hydro"),VLOOKUP(J1918,Instructions!$E$3:$F$42,2,FALSE))</f>
        <v>#N/A</v>
      </c>
      <c r="M1918" s="104"/>
      <c r="N1918" s="104"/>
      <c r="O1918" s="105"/>
      <c r="P1918" s="45"/>
      <c r="Q1918" s="45"/>
      <c r="R1918" s="45">
        <f t="shared" si="642"/>
        <v>0</v>
      </c>
      <c r="S1918" s="45">
        <f t="shared" si="664"/>
        <v>0</v>
      </c>
      <c r="T1918" s="45">
        <f t="shared" si="664"/>
        <v>0</v>
      </c>
      <c r="U1918" s="45">
        <f t="shared" si="643"/>
        <v>0</v>
      </c>
      <c r="V1918" s="45">
        <f t="shared" si="644"/>
        <v>0</v>
      </c>
      <c r="W1918" s="45">
        <f t="shared" si="645"/>
        <v>0</v>
      </c>
      <c r="X1918" s="45">
        <f t="shared" si="646"/>
        <v>0</v>
      </c>
      <c r="Y1918" s="45">
        <f t="shared" si="647"/>
        <v>0</v>
      </c>
      <c r="Z1918" s="45">
        <f t="shared" si="648"/>
        <v>0</v>
      </c>
      <c r="AA1918" s="45">
        <f t="shared" si="649"/>
        <v>0</v>
      </c>
      <c r="AB1918" s="45">
        <f t="shared" si="650"/>
        <v>0</v>
      </c>
      <c r="AC1918" s="45">
        <f t="shared" si="651"/>
        <v>0</v>
      </c>
      <c r="AD1918" s="45">
        <f t="shared" si="652"/>
        <v>0</v>
      </c>
      <c r="AE1918" s="45">
        <f t="shared" si="653"/>
        <v>0</v>
      </c>
      <c r="AF1918" s="45">
        <f t="shared" si="654"/>
        <v>0</v>
      </c>
      <c r="AG1918" s="45">
        <f t="shared" si="655"/>
        <v>0</v>
      </c>
      <c r="AH1918" s="45">
        <f t="shared" si="656"/>
        <v>0</v>
      </c>
      <c r="AI1918" s="45">
        <f t="shared" si="657"/>
        <v>0</v>
      </c>
      <c r="AJ1918" s="45">
        <f t="shared" si="658"/>
        <v>0</v>
      </c>
      <c r="AK1918" s="45">
        <f t="shared" si="659"/>
        <v>0</v>
      </c>
      <c r="AL1918" s="45">
        <f t="shared" si="660"/>
        <v>0</v>
      </c>
      <c r="AM1918" s="45">
        <f t="shared" si="661"/>
        <v>0</v>
      </c>
      <c r="AN1918" s="45"/>
      <c r="AO1918" s="45"/>
      <c r="AP1918" s="45"/>
      <c r="AQ1918" s="45"/>
      <c r="AR1918" s="45"/>
      <c r="AS1918" s="45"/>
      <c r="AT1918" s="45"/>
      <c r="AU1918" s="45"/>
      <c r="AV1918" s="45"/>
      <c r="AW1918" s="45"/>
      <c r="AX1918" s="45"/>
      <c r="AY1918" s="45"/>
      <c r="AZ1918" s="45"/>
      <c r="BA1918" s="45"/>
      <c r="BB1918" s="45"/>
      <c r="BC1918" s="45"/>
      <c r="BD1918" s="45"/>
      <c r="BE1918" s="45"/>
      <c r="BF1918" s="45"/>
      <c r="BG1918" s="45"/>
      <c r="BH1918" s="45"/>
      <c r="BI1918" s="45"/>
      <c r="BJ1918" s="45"/>
      <c r="BK1918" s="45"/>
    </row>
    <row r="1919" spans="1:63">
      <c r="A1919" s="43"/>
      <c r="B1919" s="43"/>
      <c r="C1919" s="101"/>
      <c r="D1919" s="101"/>
      <c r="E1919" s="101"/>
      <c r="F1919" s="102"/>
      <c r="G1919" s="103"/>
      <c r="H1919" s="102"/>
      <c r="I1919" s="102"/>
      <c r="J1919" s="102"/>
      <c r="K1919" s="102"/>
      <c r="L1919" s="102" t="e">
        <f>IF(J1919="WAT",IF(I1919="PS","Pumped Storage","Hydro"),VLOOKUP(J1919,Instructions!$E$3:$F$42,2,FALSE))</f>
        <v>#N/A</v>
      </c>
      <c r="M1919" s="104"/>
      <c r="N1919" s="104"/>
      <c r="O1919" s="105"/>
      <c r="P1919" s="45"/>
      <c r="Q1919" s="45"/>
      <c r="R1919" s="45">
        <f t="shared" si="642"/>
        <v>0</v>
      </c>
      <c r="S1919" s="45">
        <f t="shared" si="664"/>
        <v>0</v>
      </c>
      <c r="T1919" s="45">
        <f t="shared" si="664"/>
        <v>0</v>
      </c>
      <c r="U1919" s="45">
        <f t="shared" si="643"/>
        <v>0</v>
      </c>
      <c r="V1919" s="45">
        <f t="shared" si="644"/>
        <v>0</v>
      </c>
      <c r="W1919" s="45">
        <f t="shared" si="645"/>
        <v>0</v>
      </c>
      <c r="X1919" s="45">
        <f t="shared" si="646"/>
        <v>0</v>
      </c>
      <c r="Y1919" s="45">
        <f t="shared" si="647"/>
        <v>0</v>
      </c>
      <c r="Z1919" s="45">
        <f t="shared" si="648"/>
        <v>0</v>
      </c>
      <c r="AA1919" s="45">
        <f t="shared" si="649"/>
        <v>0</v>
      </c>
      <c r="AB1919" s="45">
        <f t="shared" si="650"/>
        <v>0</v>
      </c>
      <c r="AC1919" s="45">
        <f t="shared" si="651"/>
        <v>0</v>
      </c>
      <c r="AD1919" s="45">
        <f t="shared" si="652"/>
        <v>0</v>
      </c>
      <c r="AE1919" s="45">
        <f t="shared" si="653"/>
        <v>0</v>
      </c>
      <c r="AF1919" s="45">
        <f t="shared" si="654"/>
        <v>0</v>
      </c>
      <c r="AG1919" s="45">
        <f t="shared" si="655"/>
        <v>0</v>
      </c>
      <c r="AH1919" s="45">
        <f t="shared" si="656"/>
        <v>0</v>
      </c>
      <c r="AI1919" s="45">
        <f t="shared" si="657"/>
        <v>0</v>
      </c>
      <c r="AJ1919" s="45">
        <f t="shared" si="658"/>
        <v>0</v>
      </c>
      <c r="AK1919" s="45">
        <f t="shared" si="659"/>
        <v>0</v>
      </c>
      <c r="AL1919" s="45">
        <f t="shared" si="660"/>
        <v>0</v>
      </c>
      <c r="AM1919" s="45">
        <f t="shared" si="661"/>
        <v>0</v>
      </c>
      <c r="AN1919" s="45"/>
      <c r="AO1919" s="45"/>
      <c r="AP1919" s="45"/>
      <c r="AQ1919" s="45"/>
      <c r="AR1919" s="45"/>
      <c r="AS1919" s="45"/>
      <c r="AT1919" s="45"/>
      <c r="AU1919" s="45"/>
      <c r="AV1919" s="45"/>
      <c r="AW1919" s="45"/>
      <c r="AX1919" s="45"/>
      <c r="AY1919" s="45"/>
      <c r="AZ1919" s="45"/>
      <c r="BA1919" s="45"/>
      <c r="BB1919" s="45"/>
      <c r="BC1919" s="45"/>
      <c r="BD1919" s="45"/>
      <c r="BE1919" s="45"/>
      <c r="BF1919" s="45"/>
      <c r="BG1919" s="45"/>
      <c r="BH1919" s="45"/>
      <c r="BI1919" s="45"/>
      <c r="BJ1919" s="45"/>
      <c r="BK1919" s="45"/>
    </row>
    <row r="1920" spans="1:63">
      <c r="A1920" s="43"/>
      <c r="B1920" s="43"/>
      <c r="C1920" s="101"/>
      <c r="D1920" s="101"/>
      <c r="E1920" s="101"/>
      <c r="F1920" s="102"/>
      <c r="G1920" s="103"/>
      <c r="H1920" s="102"/>
      <c r="I1920" s="102"/>
      <c r="J1920" s="102"/>
      <c r="K1920" s="102"/>
      <c r="L1920" s="102" t="e">
        <f>IF(J1920="WAT",IF(I1920="PS","Pumped Storage","Hydro"),VLOOKUP(J1920,Instructions!$E$3:$F$42,2,FALSE))</f>
        <v>#N/A</v>
      </c>
      <c r="M1920" s="104"/>
      <c r="N1920" s="104"/>
      <c r="O1920" s="105"/>
      <c r="P1920" s="45"/>
      <c r="Q1920" s="45"/>
      <c r="R1920" s="45">
        <f t="shared" si="642"/>
        <v>0</v>
      </c>
      <c r="S1920" s="45">
        <f t="shared" si="664"/>
        <v>0</v>
      </c>
      <c r="T1920" s="45">
        <f t="shared" si="664"/>
        <v>0</v>
      </c>
      <c r="U1920" s="45">
        <f t="shared" si="643"/>
        <v>0</v>
      </c>
      <c r="V1920" s="45">
        <f t="shared" si="644"/>
        <v>0</v>
      </c>
      <c r="W1920" s="45">
        <f t="shared" si="645"/>
        <v>0</v>
      </c>
      <c r="X1920" s="45">
        <f t="shared" si="646"/>
        <v>0</v>
      </c>
      <c r="Y1920" s="45">
        <f t="shared" si="647"/>
        <v>0</v>
      </c>
      <c r="Z1920" s="45">
        <f t="shared" si="648"/>
        <v>0</v>
      </c>
      <c r="AA1920" s="45">
        <f t="shared" si="649"/>
        <v>0</v>
      </c>
      <c r="AB1920" s="45">
        <f t="shared" si="650"/>
        <v>0</v>
      </c>
      <c r="AC1920" s="45">
        <f t="shared" si="651"/>
        <v>0</v>
      </c>
      <c r="AD1920" s="45">
        <f t="shared" si="652"/>
        <v>0</v>
      </c>
      <c r="AE1920" s="45">
        <f t="shared" si="653"/>
        <v>0</v>
      </c>
      <c r="AF1920" s="45">
        <f t="shared" si="654"/>
        <v>0</v>
      </c>
      <c r="AG1920" s="45">
        <f t="shared" si="655"/>
        <v>0</v>
      </c>
      <c r="AH1920" s="45">
        <f t="shared" si="656"/>
        <v>0</v>
      </c>
      <c r="AI1920" s="45">
        <f t="shared" si="657"/>
        <v>0</v>
      </c>
      <c r="AJ1920" s="45">
        <f t="shared" si="658"/>
        <v>0</v>
      </c>
      <c r="AK1920" s="45">
        <f t="shared" si="659"/>
        <v>0</v>
      </c>
      <c r="AL1920" s="45">
        <f t="shared" si="660"/>
        <v>0</v>
      </c>
      <c r="AM1920" s="45">
        <f t="shared" si="661"/>
        <v>0</v>
      </c>
      <c r="AN1920" s="45"/>
      <c r="AO1920" s="45"/>
      <c r="AP1920" s="45"/>
      <c r="AQ1920" s="45"/>
      <c r="AR1920" s="45"/>
      <c r="AS1920" s="45"/>
      <c r="AT1920" s="45"/>
      <c r="AU1920" s="45"/>
      <c r="AV1920" s="45"/>
      <c r="AW1920" s="45"/>
      <c r="AX1920" s="45"/>
      <c r="AY1920" s="45"/>
      <c r="AZ1920" s="45"/>
      <c r="BA1920" s="45"/>
      <c r="BB1920" s="45"/>
      <c r="BC1920" s="45"/>
      <c r="BD1920" s="45"/>
      <c r="BE1920" s="45"/>
      <c r="BF1920" s="45"/>
      <c r="BG1920" s="45"/>
      <c r="BH1920" s="45"/>
      <c r="BI1920" s="45"/>
      <c r="BJ1920" s="45"/>
      <c r="BK1920" s="45"/>
    </row>
    <row r="1921" spans="1:63">
      <c r="A1921" s="43"/>
      <c r="B1921" s="43"/>
      <c r="C1921" s="101"/>
      <c r="D1921" s="101"/>
      <c r="E1921" s="101"/>
      <c r="F1921" s="102"/>
      <c r="G1921" s="103"/>
      <c r="H1921" s="102"/>
      <c r="I1921" s="102"/>
      <c r="J1921" s="102"/>
      <c r="K1921" s="102"/>
      <c r="L1921" s="102" t="e">
        <f>IF(J1921="WAT",IF(I1921="PS","Pumped Storage","Hydro"),VLOOKUP(J1921,Instructions!$E$3:$F$42,2,FALSE))</f>
        <v>#N/A</v>
      </c>
      <c r="M1921" s="104"/>
      <c r="N1921" s="104"/>
      <c r="O1921" s="105"/>
      <c r="P1921" s="45"/>
      <c r="Q1921" s="45"/>
      <c r="R1921" s="45">
        <f t="shared" si="642"/>
        <v>0</v>
      </c>
      <c r="S1921" s="45">
        <f t="shared" si="664"/>
        <v>0</v>
      </c>
      <c r="T1921" s="45">
        <f t="shared" si="664"/>
        <v>0</v>
      </c>
      <c r="U1921" s="45">
        <f t="shared" si="643"/>
        <v>0</v>
      </c>
      <c r="V1921" s="45">
        <f t="shared" si="644"/>
        <v>0</v>
      </c>
      <c r="W1921" s="45">
        <f t="shared" si="645"/>
        <v>0</v>
      </c>
      <c r="X1921" s="45">
        <f t="shared" si="646"/>
        <v>0</v>
      </c>
      <c r="Y1921" s="45">
        <f t="shared" si="647"/>
        <v>0</v>
      </c>
      <c r="Z1921" s="45">
        <f t="shared" si="648"/>
        <v>0</v>
      </c>
      <c r="AA1921" s="45">
        <f t="shared" si="649"/>
        <v>0</v>
      </c>
      <c r="AB1921" s="45">
        <f t="shared" si="650"/>
        <v>0</v>
      </c>
      <c r="AC1921" s="45">
        <f t="shared" si="651"/>
        <v>0</v>
      </c>
      <c r="AD1921" s="45">
        <f t="shared" si="652"/>
        <v>0</v>
      </c>
      <c r="AE1921" s="45">
        <f t="shared" si="653"/>
        <v>0</v>
      </c>
      <c r="AF1921" s="45">
        <f t="shared" si="654"/>
        <v>0</v>
      </c>
      <c r="AG1921" s="45">
        <f t="shared" si="655"/>
        <v>0</v>
      </c>
      <c r="AH1921" s="45">
        <f t="shared" si="656"/>
        <v>0</v>
      </c>
      <c r="AI1921" s="45">
        <f t="shared" si="657"/>
        <v>0</v>
      </c>
      <c r="AJ1921" s="45">
        <f t="shared" si="658"/>
        <v>0</v>
      </c>
      <c r="AK1921" s="45">
        <f t="shared" si="659"/>
        <v>0</v>
      </c>
      <c r="AL1921" s="45">
        <f t="shared" si="660"/>
        <v>0</v>
      </c>
      <c r="AM1921" s="45">
        <f t="shared" si="661"/>
        <v>0</v>
      </c>
      <c r="AN1921" s="45"/>
      <c r="AO1921" s="45"/>
      <c r="AP1921" s="45"/>
      <c r="AQ1921" s="45"/>
      <c r="AR1921" s="45"/>
      <c r="AS1921" s="45"/>
      <c r="AT1921" s="45"/>
      <c r="AU1921" s="45"/>
      <c r="AV1921" s="45"/>
      <c r="AW1921" s="45"/>
      <c r="AX1921" s="45"/>
      <c r="AY1921" s="45"/>
      <c r="AZ1921" s="45"/>
      <c r="BA1921" s="45"/>
      <c r="BB1921" s="45"/>
      <c r="BC1921" s="45"/>
      <c r="BD1921" s="45"/>
      <c r="BE1921" s="45"/>
      <c r="BF1921" s="45"/>
      <c r="BG1921" s="45"/>
      <c r="BH1921" s="45"/>
      <c r="BI1921" s="45"/>
      <c r="BJ1921" s="45"/>
      <c r="BK1921" s="45"/>
    </row>
    <row r="1922" spans="1:63">
      <c r="A1922" s="43"/>
      <c r="B1922" s="43"/>
      <c r="C1922" s="101"/>
      <c r="D1922" s="101"/>
      <c r="E1922" s="101"/>
      <c r="F1922" s="102"/>
      <c r="G1922" s="103"/>
      <c r="H1922" s="102"/>
      <c r="I1922" s="102"/>
      <c r="J1922" s="102"/>
      <c r="K1922" s="102"/>
      <c r="L1922" s="102" t="e">
        <f>IF(J1922="WAT",IF(I1922="PS","Pumped Storage","Hydro"),VLOOKUP(J1922,Instructions!$E$3:$F$42,2,FALSE))</f>
        <v>#N/A</v>
      </c>
      <c r="M1922" s="104"/>
      <c r="N1922" s="104"/>
      <c r="O1922" s="105"/>
      <c r="P1922" s="45"/>
      <c r="Q1922" s="45"/>
      <c r="R1922" s="45">
        <f t="shared" si="642"/>
        <v>0</v>
      </c>
      <c r="S1922" s="45">
        <f t="shared" si="664"/>
        <v>0</v>
      </c>
      <c r="T1922" s="45">
        <f t="shared" si="664"/>
        <v>0</v>
      </c>
      <c r="U1922" s="45">
        <f t="shared" si="643"/>
        <v>0</v>
      </c>
      <c r="V1922" s="45">
        <f t="shared" si="644"/>
        <v>0</v>
      </c>
      <c r="W1922" s="45">
        <f t="shared" si="645"/>
        <v>0</v>
      </c>
      <c r="X1922" s="45">
        <f t="shared" si="646"/>
        <v>0</v>
      </c>
      <c r="Y1922" s="45">
        <f t="shared" si="647"/>
        <v>0</v>
      </c>
      <c r="Z1922" s="45">
        <f t="shared" si="648"/>
        <v>0</v>
      </c>
      <c r="AA1922" s="45">
        <f t="shared" si="649"/>
        <v>0</v>
      </c>
      <c r="AB1922" s="45">
        <f t="shared" si="650"/>
        <v>0</v>
      </c>
      <c r="AC1922" s="45">
        <f t="shared" si="651"/>
        <v>0</v>
      </c>
      <c r="AD1922" s="45">
        <f t="shared" si="652"/>
        <v>0</v>
      </c>
      <c r="AE1922" s="45">
        <f t="shared" si="653"/>
        <v>0</v>
      </c>
      <c r="AF1922" s="45">
        <f t="shared" si="654"/>
        <v>0</v>
      </c>
      <c r="AG1922" s="45">
        <f t="shared" si="655"/>
        <v>0</v>
      </c>
      <c r="AH1922" s="45">
        <f t="shared" si="656"/>
        <v>0</v>
      </c>
      <c r="AI1922" s="45">
        <f t="shared" si="657"/>
        <v>0</v>
      </c>
      <c r="AJ1922" s="45">
        <f t="shared" si="658"/>
        <v>0</v>
      </c>
      <c r="AK1922" s="45">
        <f t="shared" si="659"/>
        <v>0</v>
      </c>
      <c r="AL1922" s="45">
        <f t="shared" si="660"/>
        <v>0</v>
      </c>
      <c r="AM1922" s="45">
        <f t="shared" si="661"/>
        <v>0</v>
      </c>
      <c r="AN1922" s="45"/>
      <c r="AO1922" s="45"/>
      <c r="AP1922" s="45"/>
      <c r="AQ1922" s="45"/>
      <c r="AR1922" s="45"/>
      <c r="AS1922" s="45"/>
      <c r="AT1922" s="45"/>
      <c r="AU1922" s="45"/>
      <c r="AV1922" s="45"/>
      <c r="AW1922" s="45"/>
      <c r="AX1922" s="45"/>
      <c r="AY1922" s="45"/>
      <c r="AZ1922" s="45"/>
      <c r="BA1922" s="45"/>
      <c r="BB1922" s="45"/>
      <c r="BC1922" s="45"/>
      <c r="BD1922" s="45"/>
      <c r="BE1922" s="45"/>
      <c r="BF1922" s="45"/>
      <c r="BG1922" s="45"/>
      <c r="BH1922" s="45"/>
      <c r="BI1922" s="45"/>
      <c r="BJ1922" s="45"/>
      <c r="BK1922" s="45"/>
    </row>
    <row r="1923" spans="1:63">
      <c r="A1923" s="43"/>
      <c r="B1923" s="43"/>
      <c r="C1923" s="101"/>
      <c r="D1923" s="101"/>
      <c r="E1923" s="101"/>
      <c r="F1923" s="102"/>
      <c r="G1923" s="103"/>
      <c r="H1923" s="102"/>
      <c r="I1923" s="102"/>
      <c r="J1923" s="102"/>
      <c r="K1923" s="102"/>
      <c r="L1923" s="102" t="e">
        <f>IF(J1923="WAT",IF(I1923="PS","Pumped Storage","Hydro"),VLOOKUP(J1923,Instructions!$E$3:$F$42,2,FALSE))</f>
        <v>#N/A</v>
      </c>
      <c r="M1923" s="104"/>
      <c r="N1923" s="104"/>
      <c r="O1923" s="105"/>
      <c r="P1923" s="45"/>
      <c r="Q1923" s="45"/>
      <c r="R1923" s="45">
        <f t="shared" si="642"/>
        <v>0</v>
      </c>
      <c r="S1923" s="45">
        <f t="shared" ref="S1923:T1942" si="665">R1923</f>
        <v>0</v>
      </c>
      <c r="T1923" s="45">
        <f t="shared" si="665"/>
        <v>0</v>
      </c>
      <c r="U1923" s="45">
        <f t="shared" si="643"/>
        <v>0</v>
      </c>
      <c r="V1923" s="45">
        <f t="shared" si="644"/>
        <v>0</v>
      </c>
      <c r="W1923" s="45">
        <f t="shared" si="645"/>
        <v>0</v>
      </c>
      <c r="X1923" s="45">
        <f t="shared" si="646"/>
        <v>0</v>
      </c>
      <c r="Y1923" s="45">
        <f t="shared" si="647"/>
        <v>0</v>
      </c>
      <c r="Z1923" s="45">
        <f t="shared" si="648"/>
        <v>0</v>
      </c>
      <c r="AA1923" s="45">
        <f t="shared" si="649"/>
        <v>0</v>
      </c>
      <c r="AB1923" s="45">
        <f t="shared" si="650"/>
        <v>0</v>
      </c>
      <c r="AC1923" s="45">
        <f t="shared" si="651"/>
        <v>0</v>
      </c>
      <c r="AD1923" s="45">
        <f t="shared" si="652"/>
        <v>0</v>
      </c>
      <c r="AE1923" s="45">
        <f t="shared" si="653"/>
        <v>0</v>
      </c>
      <c r="AF1923" s="45">
        <f t="shared" si="654"/>
        <v>0</v>
      </c>
      <c r="AG1923" s="45">
        <f t="shared" si="655"/>
        <v>0</v>
      </c>
      <c r="AH1923" s="45">
        <f t="shared" si="656"/>
        <v>0</v>
      </c>
      <c r="AI1923" s="45">
        <f t="shared" si="657"/>
        <v>0</v>
      </c>
      <c r="AJ1923" s="45">
        <f t="shared" si="658"/>
        <v>0</v>
      </c>
      <c r="AK1923" s="45">
        <f t="shared" si="659"/>
        <v>0</v>
      </c>
      <c r="AL1923" s="45">
        <f t="shared" si="660"/>
        <v>0</v>
      </c>
      <c r="AM1923" s="45">
        <f t="shared" si="661"/>
        <v>0</v>
      </c>
      <c r="AN1923" s="45"/>
      <c r="AO1923" s="45"/>
      <c r="AP1923" s="45"/>
      <c r="AQ1923" s="45"/>
      <c r="AR1923" s="45"/>
      <c r="AS1923" s="45"/>
      <c r="AT1923" s="45"/>
      <c r="AU1923" s="45"/>
      <c r="AV1923" s="45"/>
      <c r="AW1923" s="45"/>
      <c r="AX1923" s="45"/>
      <c r="AY1923" s="45"/>
      <c r="AZ1923" s="45"/>
      <c r="BA1923" s="45"/>
      <c r="BB1923" s="45"/>
      <c r="BC1923" s="45"/>
      <c r="BD1923" s="45"/>
      <c r="BE1923" s="45"/>
      <c r="BF1923" s="45"/>
      <c r="BG1923" s="45"/>
      <c r="BH1923" s="45"/>
      <c r="BI1923" s="45"/>
      <c r="BJ1923" s="45"/>
      <c r="BK1923" s="45"/>
    </row>
    <row r="1924" spans="1:63">
      <c r="A1924" s="43"/>
      <c r="B1924" s="43"/>
      <c r="C1924" s="101"/>
      <c r="D1924" s="101"/>
      <c r="E1924" s="101"/>
      <c r="F1924" s="102"/>
      <c r="G1924" s="103"/>
      <c r="H1924" s="102"/>
      <c r="I1924" s="102"/>
      <c r="J1924" s="102"/>
      <c r="K1924" s="102"/>
      <c r="L1924" s="102" t="e">
        <f>IF(J1924="WAT",IF(I1924="PS","Pumped Storage","Hydro"),VLOOKUP(J1924,Instructions!$E$3:$F$42,2,FALSE))</f>
        <v>#N/A</v>
      </c>
      <c r="M1924" s="104"/>
      <c r="N1924" s="104"/>
      <c r="O1924" s="105"/>
      <c r="P1924" s="45"/>
      <c r="Q1924" s="45"/>
      <c r="R1924" s="45">
        <f t="shared" ref="R1924:R1987" si="666">P1924</f>
        <v>0</v>
      </c>
      <c r="S1924" s="45">
        <f t="shared" si="665"/>
        <v>0</v>
      </c>
      <c r="T1924" s="45">
        <f t="shared" si="665"/>
        <v>0</v>
      </c>
      <c r="U1924" s="45">
        <f t="shared" ref="U1924:U1987" si="667">T1924</f>
        <v>0</v>
      </c>
      <c r="V1924" s="45">
        <f t="shared" ref="V1924:V1987" si="668">U1924</f>
        <v>0</v>
      </c>
      <c r="W1924" s="45">
        <f t="shared" ref="W1924:W1987" si="669">V1924</f>
        <v>0</v>
      </c>
      <c r="X1924" s="45">
        <f t="shared" ref="X1924:X1987" si="670">W1924</f>
        <v>0</v>
      </c>
      <c r="Y1924" s="45">
        <f t="shared" ref="Y1924:Y1987" si="671">X1924</f>
        <v>0</v>
      </c>
      <c r="Z1924" s="45">
        <f t="shared" ref="Z1924:Z1987" si="672">Y1924</f>
        <v>0</v>
      </c>
      <c r="AA1924" s="45">
        <f t="shared" ref="AA1924:AA1987" si="673">Z1924</f>
        <v>0</v>
      </c>
      <c r="AB1924" s="45">
        <f t="shared" ref="AB1924:AB1987" si="674">AA1924</f>
        <v>0</v>
      </c>
      <c r="AC1924" s="45">
        <f t="shared" ref="AC1924:AC1987" si="675">Q1924</f>
        <v>0</v>
      </c>
      <c r="AD1924" s="45">
        <f t="shared" ref="AD1924:AD1987" si="676">AC1924</f>
        <v>0</v>
      </c>
      <c r="AE1924" s="45">
        <f t="shared" ref="AE1924:AE1987" si="677">AD1924</f>
        <v>0</v>
      </c>
      <c r="AF1924" s="45">
        <f t="shared" ref="AF1924:AF1987" si="678">AE1924</f>
        <v>0</v>
      </c>
      <c r="AG1924" s="45">
        <f t="shared" ref="AG1924:AG1987" si="679">AF1924</f>
        <v>0</v>
      </c>
      <c r="AH1924" s="45">
        <f t="shared" ref="AH1924:AH1987" si="680">AG1924</f>
        <v>0</v>
      </c>
      <c r="AI1924" s="45">
        <f t="shared" ref="AI1924:AI1987" si="681">AH1924</f>
        <v>0</v>
      </c>
      <c r="AJ1924" s="45">
        <f t="shared" ref="AJ1924:AJ1987" si="682">AI1924</f>
        <v>0</v>
      </c>
      <c r="AK1924" s="45">
        <f t="shared" ref="AK1924:AK1987" si="683">AJ1924</f>
        <v>0</v>
      </c>
      <c r="AL1924" s="45">
        <f t="shared" ref="AL1924:AL1987" si="684">AK1924</f>
        <v>0</v>
      </c>
      <c r="AM1924" s="45">
        <f t="shared" ref="AM1924:AM1987" si="685">AL1924</f>
        <v>0</v>
      </c>
      <c r="AN1924" s="45"/>
      <c r="AO1924" s="45"/>
      <c r="AP1924" s="45"/>
      <c r="AQ1924" s="45"/>
      <c r="AR1924" s="45"/>
      <c r="AS1924" s="45"/>
      <c r="AT1924" s="45"/>
      <c r="AU1924" s="45"/>
      <c r="AV1924" s="45"/>
      <c r="AW1924" s="45"/>
      <c r="AX1924" s="45"/>
      <c r="AY1924" s="45"/>
      <c r="AZ1924" s="45"/>
      <c r="BA1924" s="45"/>
      <c r="BB1924" s="45"/>
      <c r="BC1924" s="45"/>
      <c r="BD1924" s="45"/>
      <c r="BE1924" s="45"/>
      <c r="BF1924" s="45"/>
      <c r="BG1924" s="45"/>
      <c r="BH1924" s="45"/>
      <c r="BI1924" s="45"/>
      <c r="BJ1924" s="45"/>
      <c r="BK1924" s="45"/>
    </row>
    <row r="1925" spans="1:63">
      <c r="A1925" s="43"/>
      <c r="B1925" s="43"/>
      <c r="C1925" s="101"/>
      <c r="D1925" s="101"/>
      <c r="E1925" s="101"/>
      <c r="F1925" s="102"/>
      <c r="G1925" s="103"/>
      <c r="H1925" s="102"/>
      <c r="I1925" s="102"/>
      <c r="J1925" s="102"/>
      <c r="K1925" s="102"/>
      <c r="L1925" s="102" t="e">
        <f>IF(J1925="WAT",IF(I1925="PS","Pumped Storage","Hydro"),VLOOKUP(J1925,Instructions!$E$3:$F$42,2,FALSE))</f>
        <v>#N/A</v>
      </c>
      <c r="M1925" s="104"/>
      <c r="N1925" s="104"/>
      <c r="O1925" s="105"/>
      <c r="P1925" s="45"/>
      <c r="Q1925" s="45"/>
      <c r="R1925" s="45">
        <f t="shared" si="666"/>
        <v>0</v>
      </c>
      <c r="S1925" s="45">
        <f t="shared" si="665"/>
        <v>0</v>
      </c>
      <c r="T1925" s="45">
        <f t="shared" si="665"/>
        <v>0</v>
      </c>
      <c r="U1925" s="45">
        <f t="shared" si="667"/>
        <v>0</v>
      </c>
      <c r="V1925" s="45">
        <f t="shared" si="668"/>
        <v>0</v>
      </c>
      <c r="W1925" s="45">
        <f t="shared" si="669"/>
        <v>0</v>
      </c>
      <c r="X1925" s="45">
        <f t="shared" si="670"/>
        <v>0</v>
      </c>
      <c r="Y1925" s="45">
        <f t="shared" si="671"/>
        <v>0</v>
      </c>
      <c r="Z1925" s="45">
        <f t="shared" si="672"/>
        <v>0</v>
      </c>
      <c r="AA1925" s="45">
        <f t="shared" si="673"/>
        <v>0</v>
      </c>
      <c r="AB1925" s="45">
        <f t="shared" si="674"/>
        <v>0</v>
      </c>
      <c r="AC1925" s="45">
        <f t="shared" si="675"/>
        <v>0</v>
      </c>
      <c r="AD1925" s="45">
        <f t="shared" si="676"/>
        <v>0</v>
      </c>
      <c r="AE1925" s="45">
        <f t="shared" si="677"/>
        <v>0</v>
      </c>
      <c r="AF1925" s="45">
        <f t="shared" si="678"/>
        <v>0</v>
      </c>
      <c r="AG1925" s="45">
        <f t="shared" si="679"/>
        <v>0</v>
      </c>
      <c r="AH1925" s="45">
        <f t="shared" si="680"/>
        <v>0</v>
      </c>
      <c r="AI1925" s="45">
        <f t="shared" si="681"/>
        <v>0</v>
      </c>
      <c r="AJ1925" s="45">
        <f t="shared" si="682"/>
        <v>0</v>
      </c>
      <c r="AK1925" s="45">
        <f t="shared" si="683"/>
        <v>0</v>
      </c>
      <c r="AL1925" s="45">
        <f t="shared" si="684"/>
        <v>0</v>
      </c>
      <c r="AM1925" s="45">
        <f t="shared" si="685"/>
        <v>0</v>
      </c>
      <c r="AN1925" s="45"/>
      <c r="AO1925" s="45"/>
      <c r="AP1925" s="45"/>
      <c r="AQ1925" s="45"/>
      <c r="AR1925" s="45"/>
      <c r="AS1925" s="45"/>
      <c r="AT1925" s="45"/>
      <c r="AU1925" s="45"/>
      <c r="AV1925" s="45"/>
      <c r="AW1925" s="45"/>
      <c r="AX1925" s="45"/>
      <c r="AY1925" s="45"/>
      <c r="AZ1925" s="45"/>
      <c r="BA1925" s="45"/>
      <c r="BB1925" s="45"/>
      <c r="BC1925" s="45"/>
      <c r="BD1925" s="45"/>
      <c r="BE1925" s="45"/>
      <c r="BF1925" s="45"/>
      <c r="BG1925" s="45"/>
      <c r="BH1925" s="45"/>
      <c r="BI1925" s="45"/>
      <c r="BJ1925" s="45"/>
      <c r="BK1925" s="45"/>
    </row>
    <row r="1926" spans="1:63">
      <c r="A1926" s="43"/>
      <c r="B1926" s="43"/>
      <c r="C1926" s="101"/>
      <c r="D1926" s="101"/>
      <c r="E1926" s="101"/>
      <c r="F1926" s="102"/>
      <c r="G1926" s="103"/>
      <c r="H1926" s="102"/>
      <c r="I1926" s="102"/>
      <c r="J1926" s="102"/>
      <c r="K1926" s="102"/>
      <c r="L1926" s="102" t="e">
        <f>IF(J1926="WAT",IF(I1926="PS","Pumped Storage","Hydro"),VLOOKUP(J1926,Instructions!$E$3:$F$42,2,FALSE))</f>
        <v>#N/A</v>
      </c>
      <c r="M1926" s="104"/>
      <c r="N1926" s="104"/>
      <c r="O1926" s="105"/>
      <c r="P1926" s="45"/>
      <c r="Q1926" s="45"/>
      <c r="R1926" s="45">
        <f t="shared" si="666"/>
        <v>0</v>
      </c>
      <c r="S1926" s="45">
        <f t="shared" si="665"/>
        <v>0</v>
      </c>
      <c r="T1926" s="45">
        <f t="shared" si="665"/>
        <v>0</v>
      </c>
      <c r="U1926" s="45">
        <f t="shared" si="667"/>
        <v>0</v>
      </c>
      <c r="V1926" s="45">
        <f t="shared" si="668"/>
        <v>0</v>
      </c>
      <c r="W1926" s="45">
        <f t="shared" si="669"/>
        <v>0</v>
      </c>
      <c r="X1926" s="45">
        <f t="shared" si="670"/>
        <v>0</v>
      </c>
      <c r="Y1926" s="45">
        <f t="shared" si="671"/>
        <v>0</v>
      </c>
      <c r="Z1926" s="45">
        <f t="shared" si="672"/>
        <v>0</v>
      </c>
      <c r="AA1926" s="45">
        <f t="shared" si="673"/>
        <v>0</v>
      </c>
      <c r="AB1926" s="45">
        <f t="shared" si="674"/>
        <v>0</v>
      </c>
      <c r="AC1926" s="45">
        <f t="shared" si="675"/>
        <v>0</v>
      </c>
      <c r="AD1926" s="45">
        <f t="shared" si="676"/>
        <v>0</v>
      </c>
      <c r="AE1926" s="45">
        <f t="shared" si="677"/>
        <v>0</v>
      </c>
      <c r="AF1926" s="45">
        <f t="shared" si="678"/>
        <v>0</v>
      </c>
      <c r="AG1926" s="45">
        <f t="shared" si="679"/>
        <v>0</v>
      </c>
      <c r="AH1926" s="45">
        <f t="shared" si="680"/>
        <v>0</v>
      </c>
      <c r="AI1926" s="45">
        <f t="shared" si="681"/>
        <v>0</v>
      </c>
      <c r="AJ1926" s="45">
        <f t="shared" si="682"/>
        <v>0</v>
      </c>
      <c r="AK1926" s="45">
        <f t="shared" si="683"/>
        <v>0</v>
      </c>
      <c r="AL1926" s="45">
        <f t="shared" si="684"/>
        <v>0</v>
      </c>
      <c r="AM1926" s="45">
        <f t="shared" si="685"/>
        <v>0</v>
      </c>
      <c r="AN1926" s="45"/>
      <c r="AO1926" s="45"/>
      <c r="AP1926" s="45"/>
      <c r="AQ1926" s="45"/>
      <c r="AR1926" s="45"/>
      <c r="AS1926" s="45"/>
      <c r="AT1926" s="45"/>
      <c r="AU1926" s="45"/>
      <c r="AV1926" s="45"/>
      <c r="AW1926" s="45"/>
      <c r="AX1926" s="45"/>
      <c r="AY1926" s="45"/>
      <c r="AZ1926" s="45"/>
      <c r="BA1926" s="45"/>
      <c r="BB1926" s="45"/>
      <c r="BC1926" s="45"/>
      <c r="BD1926" s="45"/>
      <c r="BE1926" s="45"/>
      <c r="BF1926" s="45"/>
      <c r="BG1926" s="45"/>
      <c r="BH1926" s="45"/>
      <c r="BI1926" s="45"/>
      <c r="BJ1926" s="45"/>
      <c r="BK1926" s="45"/>
    </row>
    <row r="1927" spans="1:63">
      <c r="A1927" s="43"/>
      <c r="B1927" s="43"/>
      <c r="C1927" s="101"/>
      <c r="D1927" s="101"/>
      <c r="E1927" s="101"/>
      <c r="F1927" s="102"/>
      <c r="G1927" s="103"/>
      <c r="H1927" s="102"/>
      <c r="I1927" s="102"/>
      <c r="J1927" s="102"/>
      <c r="K1927" s="102"/>
      <c r="L1927" s="102" t="e">
        <f>IF(J1927="WAT",IF(I1927="PS","Pumped Storage","Hydro"),VLOOKUP(J1927,Instructions!$E$3:$F$42,2,FALSE))</f>
        <v>#N/A</v>
      </c>
      <c r="M1927" s="104"/>
      <c r="N1927" s="104"/>
      <c r="O1927" s="105"/>
      <c r="P1927" s="45"/>
      <c r="Q1927" s="45"/>
      <c r="R1927" s="45">
        <f t="shared" si="666"/>
        <v>0</v>
      </c>
      <c r="S1927" s="45">
        <f t="shared" si="665"/>
        <v>0</v>
      </c>
      <c r="T1927" s="45">
        <f t="shared" si="665"/>
        <v>0</v>
      </c>
      <c r="U1927" s="45">
        <f t="shared" si="667"/>
        <v>0</v>
      </c>
      <c r="V1927" s="45">
        <f t="shared" si="668"/>
        <v>0</v>
      </c>
      <c r="W1927" s="45">
        <f t="shared" si="669"/>
        <v>0</v>
      </c>
      <c r="X1927" s="45">
        <f t="shared" si="670"/>
        <v>0</v>
      </c>
      <c r="Y1927" s="45">
        <f t="shared" si="671"/>
        <v>0</v>
      </c>
      <c r="Z1927" s="45">
        <f t="shared" si="672"/>
        <v>0</v>
      </c>
      <c r="AA1927" s="45">
        <f t="shared" si="673"/>
        <v>0</v>
      </c>
      <c r="AB1927" s="45">
        <f t="shared" si="674"/>
        <v>0</v>
      </c>
      <c r="AC1927" s="45">
        <f t="shared" si="675"/>
        <v>0</v>
      </c>
      <c r="AD1927" s="45">
        <f t="shared" si="676"/>
        <v>0</v>
      </c>
      <c r="AE1927" s="45">
        <f t="shared" si="677"/>
        <v>0</v>
      </c>
      <c r="AF1927" s="45">
        <f t="shared" si="678"/>
        <v>0</v>
      </c>
      <c r="AG1927" s="45">
        <f t="shared" si="679"/>
        <v>0</v>
      </c>
      <c r="AH1927" s="45">
        <f t="shared" si="680"/>
        <v>0</v>
      </c>
      <c r="AI1927" s="45">
        <f t="shared" si="681"/>
        <v>0</v>
      </c>
      <c r="AJ1927" s="45">
        <f t="shared" si="682"/>
        <v>0</v>
      </c>
      <c r="AK1927" s="45">
        <f t="shared" si="683"/>
        <v>0</v>
      </c>
      <c r="AL1927" s="45">
        <f t="shared" si="684"/>
        <v>0</v>
      </c>
      <c r="AM1927" s="45">
        <f t="shared" si="685"/>
        <v>0</v>
      </c>
      <c r="AN1927" s="45"/>
      <c r="AO1927" s="45"/>
      <c r="AP1927" s="45"/>
      <c r="AQ1927" s="45"/>
      <c r="AR1927" s="45"/>
      <c r="AS1927" s="45"/>
      <c r="AT1927" s="45"/>
      <c r="AU1927" s="45"/>
      <c r="AV1927" s="45"/>
      <c r="AW1927" s="45"/>
      <c r="AX1927" s="45"/>
      <c r="AY1927" s="45"/>
      <c r="AZ1927" s="45"/>
      <c r="BA1927" s="45"/>
      <c r="BB1927" s="45"/>
      <c r="BC1927" s="45"/>
      <c r="BD1927" s="45"/>
      <c r="BE1927" s="45"/>
      <c r="BF1927" s="45"/>
      <c r="BG1927" s="45"/>
      <c r="BH1927" s="45"/>
      <c r="BI1927" s="45"/>
      <c r="BJ1927" s="45"/>
      <c r="BK1927" s="45"/>
    </row>
    <row r="1928" spans="1:63">
      <c r="A1928" s="43"/>
      <c r="B1928" s="43"/>
      <c r="C1928" s="101"/>
      <c r="D1928" s="101"/>
      <c r="E1928" s="101"/>
      <c r="F1928" s="102"/>
      <c r="G1928" s="103"/>
      <c r="H1928" s="102"/>
      <c r="I1928" s="102"/>
      <c r="J1928" s="102"/>
      <c r="K1928" s="102"/>
      <c r="L1928" s="102" t="e">
        <f>IF(J1928="WAT",IF(I1928="PS","Pumped Storage","Hydro"),VLOOKUP(J1928,Instructions!$E$3:$F$42,2,FALSE))</f>
        <v>#N/A</v>
      </c>
      <c r="M1928" s="104"/>
      <c r="N1928" s="104"/>
      <c r="O1928" s="105"/>
      <c r="P1928" s="45"/>
      <c r="Q1928" s="45"/>
      <c r="R1928" s="45">
        <f t="shared" si="666"/>
        <v>0</v>
      </c>
      <c r="S1928" s="45">
        <f t="shared" si="665"/>
        <v>0</v>
      </c>
      <c r="T1928" s="45">
        <f t="shared" si="665"/>
        <v>0</v>
      </c>
      <c r="U1928" s="45">
        <f t="shared" si="667"/>
        <v>0</v>
      </c>
      <c r="V1928" s="45">
        <f t="shared" si="668"/>
        <v>0</v>
      </c>
      <c r="W1928" s="45">
        <f t="shared" si="669"/>
        <v>0</v>
      </c>
      <c r="X1928" s="45">
        <f t="shared" si="670"/>
        <v>0</v>
      </c>
      <c r="Y1928" s="45">
        <f t="shared" si="671"/>
        <v>0</v>
      </c>
      <c r="Z1928" s="45">
        <f t="shared" si="672"/>
        <v>0</v>
      </c>
      <c r="AA1928" s="45">
        <f t="shared" si="673"/>
        <v>0</v>
      </c>
      <c r="AB1928" s="45">
        <f t="shared" si="674"/>
        <v>0</v>
      </c>
      <c r="AC1928" s="45">
        <f t="shared" si="675"/>
        <v>0</v>
      </c>
      <c r="AD1928" s="45">
        <f t="shared" si="676"/>
        <v>0</v>
      </c>
      <c r="AE1928" s="45">
        <f t="shared" si="677"/>
        <v>0</v>
      </c>
      <c r="AF1928" s="45">
        <f t="shared" si="678"/>
        <v>0</v>
      </c>
      <c r="AG1928" s="45">
        <f t="shared" si="679"/>
        <v>0</v>
      </c>
      <c r="AH1928" s="45">
        <f t="shared" si="680"/>
        <v>0</v>
      </c>
      <c r="AI1928" s="45">
        <f t="shared" si="681"/>
        <v>0</v>
      </c>
      <c r="AJ1928" s="45">
        <f t="shared" si="682"/>
        <v>0</v>
      </c>
      <c r="AK1928" s="45">
        <f t="shared" si="683"/>
        <v>0</v>
      </c>
      <c r="AL1928" s="45">
        <f t="shared" si="684"/>
        <v>0</v>
      </c>
      <c r="AM1928" s="45">
        <f t="shared" si="685"/>
        <v>0</v>
      </c>
      <c r="AN1928" s="45"/>
      <c r="AO1928" s="45"/>
      <c r="AP1928" s="45"/>
      <c r="AQ1928" s="45"/>
      <c r="AR1928" s="45"/>
      <c r="AS1928" s="45"/>
      <c r="AT1928" s="45"/>
      <c r="AU1928" s="45"/>
      <c r="AV1928" s="45"/>
      <c r="AW1928" s="45"/>
      <c r="AX1928" s="45"/>
      <c r="AY1928" s="45"/>
      <c r="AZ1928" s="45"/>
      <c r="BA1928" s="45"/>
      <c r="BB1928" s="45"/>
      <c r="BC1928" s="45"/>
      <c r="BD1928" s="45"/>
      <c r="BE1928" s="45"/>
      <c r="BF1928" s="45"/>
      <c r="BG1928" s="45"/>
      <c r="BH1928" s="45"/>
      <c r="BI1928" s="45"/>
      <c r="BJ1928" s="45"/>
      <c r="BK1928" s="45"/>
    </row>
    <row r="1929" spans="1:63">
      <c r="A1929" s="43"/>
      <c r="B1929" s="43"/>
      <c r="C1929" s="101"/>
      <c r="D1929" s="101"/>
      <c r="E1929" s="101"/>
      <c r="F1929" s="102"/>
      <c r="G1929" s="103"/>
      <c r="H1929" s="102"/>
      <c r="I1929" s="102"/>
      <c r="J1929" s="102"/>
      <c r="K1929" s="102"/>
      <c r="L1929" s="102" t="e">
        <f>IF(J1929="WAT",IF(I1929="PS","Pumped Storage","Hydro"),VLOOKUP(J1929,Instructions!$E$3:$F$42,2,FALSE))</f>
        <v>#N/A</v>
      </c>
      <c r="M1929" s="104"/>
      <c r="N1929" s="104"/>
      <c r="O1929" s="105"/>
      <c r="P1929" s="45"/>
      <c r="Q1929" s="45"/>
      <c r="R1929" s="45">
        <f t="shared" si="666"/>
        <v>0</v>
      </c>
      <c r="S1929" s="45">
        <f t="shared" si="665"/>
        <v>0</v>
      </c>
      <c r="T1929" s="45">
        <f t="shared" si="665"/>
        <v>0</v>
      </c>
      <c r="U1929" s="45">
        <f t="shared" si="667"/>
        <v>0</v>
      </c>
      <c r="V1929" s="45">
        <f t="shared" si="668"/>
        <v>0</v>
      </c>
      <c r="W1929" s="45">
        <f t="shared" si="669"/>
        <v>0</v>
      </c>
      <c r="X1929" s="45">
        <f t="shared" si="670"/>
        <v>0</v>
      </c>
      <c r="Y1929" s="45">
        <f t="shared" si="671"/>
        <v>0</v>
      </c>
      <c r="Z1929" s="45">
        <f t="shared" si="672"/>
        <v>0</v>
      </c>
      <c r="AA1929" s="45">
        <f t="shared" si="673"/>
        <v>0</v>
      </c>
      <c r="AB1929" s="45">
        <f t="shared" si="674"/>
        <v>0</v>
      </c>
      <c r="AC1929" s="45">
        <f t="shared" si="675"/>
        <v>0</v>
      </c>
      <c r="AD1929" s="45">
        <f t="shared" si="676"/>
        <v>0</v>
      </c>
      <c r="AE1929" s="45">
        <f t="shared" si="677"/>
        <v>0</v>
      </c>
      <c r="AF1929" s="45">
        <f t="shared" si="678"/>
        <v>0</v>
      </c>
      <c r="AG1929" s="45">
        <f t="shared" si="679"/>
        <v>0</v>
      </c>
      <c r="AH1929" s="45">
        <f t="shared" si="680"/>
        <v>0</v>
      </c>
      <c r="AI1929" s="45">
        <f t="shared" si="681"/>
        <v>0</v>
      </c>
      <c r="AJ1929" s="45">
        <f t="shared" si="682"/>
        <v>0</v>
      </c>
      <c r="AK1929" s="45">
        <f t="shared" si="683"/>
        <v>0</v>
      </c>
      <c r="AL1929" s="45">
        <f t="shared" si="684"/>
        <v>0</v>
      </c>
      <c r="AM1929" s="45">
        <f t="shared" si="685"/>
        <v>0</v>
      </c>
      <c r="AN1929" s="45"/>
      <c r="AO1929" s="45"/>
      <c r="AP1929" s="45"/>
      <c r="AQ1929" s="45"/>
      <c r="AR1929" s="45"/>
      <c r="AS1929" s="45"/>
      <c r="AT1929" s="45"/>
      <c r="AU1929" s="45"/>
      <c r="AV1929" s="45"/>
      <c r="AW1929" s="45"/>
      <c r="AX1929" s="45"/>
      <c r="AY1929" s="45"/>
      <c r="AZ1929" s="45"/>
      <c r="BA1929" s="45"/>
      <c r="BB1929" s="45"/>
      <c r="BC1929" s="45"/>
      <c r="BD1929" s="45"/>
      <c r="BE1929" s="45"/>
      <c r="BF1929" s="45"/>
      <c r="BG1929" s="45"/>
      <c r="BH1929" s="45"/>
      <c r="BI1929" s="45"/>
      <c r="BJ1929" s="45"/>
      <c r="BK1929" s="45"/>
    </row>
    <row r="1930" spans="1:63">
      <c r="A1930" s="43"/>
      <c r="B1930" s="43"/>
      <c r="C1930" s="101"/>
      <c r="D1930" s="101"/>
      <c r="E1930" s="101"/>
      <c r="F1930" s="102"/>
      <c r="G1930" s="103"/>
      <c r="H1930" s="102"/>
      <c r="I1930" s="102"/>
      <c r="J1930" s="102"/>
      <c r="K1930" s="102"/>
      <c r="L1930" s="102" t="e">
        <f>IF(J1930="WAT",IF(I1930="PS","Pumped Storage","Hydro"),VLOOKUP(J1930,Instructions!$E$3:$F$42,2,FALSE))</f>
        <v>#N/A</v>
      </c>
      <c r="M1930" s="104"/>
      <c r="N1930" s="104"/>
      <c r="O1930" s="105"/>
      <c r="P1930" s="45"/>
      <c r="Q1930" s="45"/>
      <c r="R1930" s="45">
        <f t="shared" si="666"/>
        <v>0</v>
      </c>
      <c r="S1930" s="45">
        <f t="shared" si="665"/>
        <v>0</v>
      </c>
      <c r="T1930" s="45">
        <f t="shared" si="665"/>
        <v>0</v>
      </c>
      <c r="U1930" s="45">
        <f t="shared" si="667"/>
        <v>0</v>
      </c>
      <c r="V1930" s="45">
        <f t="shared" si="668"/>
        <v>0</v>
      </c>
      <c r="W1930" s="45">
        <f t="shared" si="669"/>
        <v>0</v>
      </c>
      <c r="X1930" s="45">
        <f t="shared" si="670"/>
        <v>0</v>
      </c>
      <c r="Y1930" s="45">
        <f t="shared" si="671"/>
        <v>0</v>
      </c>
      <c r="Z1930" s="45">
        <f t="shared" si="672"/>
        <v>0</v>
      </c>
      <c r="AA1930" s="45">
        <f t="shared" si="673"/>
        <v>0</v>
      </c>
      <c r="AB1930" s="45">
        <f t="shared" si="674"/>
        <v>0</v>
      </c>
      <c r="AC1930" s="45">
        <f t="shared" si="675"/>
        <v>0</v>
      </c>
      <c r="AD1930" s="45">
        <f t="shared" si="676"/>
        <v>0</v>
      </c>
      <c r="AE1930" s="45">
        <f t="shared" si="677"/>
        <v>0</v>
      </c>
      <c r="AF1930" s="45">
        <f t="shared" si="678"/>
        <v>0</v>
      </c>
      <c r="AG1930" s="45">
        <f t="shared" si="679"/>
        <v>0</v>
      </c>
      <c r="AH1930" s="45">
        <f t="shared" si="680"/>
        <v>0</v>
      </c>
      <c r="AI1930" s="45">
        <f t="shared" si="681"/>
        <v>0</v>
      </c>
      <c r="AJ1930" s="45">
        <f t="shared" si="682"/>
        <v>0</v>
      </c>
      <c r="AK1930" s="45">
        <f t="shared" si="683"/>
        <v>0</v>
      </c>
      <c r="AL1930" s="45">
        <f t="shared" si="684"/>
        <v>0</v>
      </c>
      <c r="AM1930" s="45">
        <f t="shared" si="685"/>
        <v>0</v>
      </c>
      <c r="AN1930" s="45"/>
      <c r="AO1930" s="45"/>
      <c r="AP1930" s="45"/>
      <c r="AQ1930" s="45"/>
      <c r="AR1930" s="45"/>
      <c r="AS1930" s="45"/>
      <c r="AT1930" s="45"/>
      <c r="AU1930" s="45"/>
      <c r="AV1930" s="45"/>
      <c r="AW1930" s="45"/>
      <c r="AX1930" s="45"/>
      <c r="AY1930" s="45"/>
      <c r="AZ1930" s="45"/>
      <c r="BA1930" s="45"/>
      <c r="BB1930" s="45"/>
      <c r="BC1930" s="45"/>
      <c r="BD1930" s="45"/>
      <c r="BE1930" s="45"/>
      <c r="BF1930" s="45"/>
      <c r="BG1930" s="45"/>
      <c r="BH1930" s="45"/>
      <c r="BI1930" s="45"/>
      <c r="BJ1930" s="45"/>
      <c r="BK1930" s="45"/>
    </row>
    <row r="1931" spans="1:63">
      <c r="A1931" s="43"/>
      <c r="B1931" s="43"/>
      <c r="C1931" s="101"/>
      <c r="D1931" s="101"/>
      <c r="E1931" s="101"/>
      <c r="F1931" s="102"/>
      <c r="G1931" s="103"/>
      <c r="H1931" s="102"/>
      <c r="I1931" s="102"/>
      <c r="J1931" s="102"/>
      <c r="K1931" s="102"/>
      <c r="L1931" s="102" t="e">
        <f>IF(J1931="WAT",IF(I1931="PS","Pumped Storage","Hydro"),VLOOKUP(J1931,Instructions!$E$3:$F$42,2,FALSE))</f>
        <v>#N/A</v>
      </c>
      <c r="M1931" s="104"/>
      <c r="N1931" s="104"/>
      <c r="O1931" s="105"/>
      <c r="P1931" s="45"/>
      <c r="Q1931" s="45"/>
      <c r="R1931" s="45">
        <f t="shared" si="666"/>
        <v>0</v>
      </c>
      <c r="S1931" s="45">
        <f t="shared" si="665"/>
        <v>0</v>
      </c>
      <c r="T1931" s="45">
        <f t="shared" si="665"/>
        <v>0</v>
      </c>
      <c r="U1931" s="45">
        <f t="shared" si="667"/>
        <v>0</v>
      </c>
      <c r="V1931" s="45">
        <f t="shared" si="668"/>
        <v>0</v>
      </c>
      <c r="W1931" s="45">
        <f t="shared" si="669"/>
        <v>0</v>
      </c>
      <c r="X1931" s="45">
        <f t="shared" si="670"/>
        <v>0</v>
      </c>
      <c r="Y1931" s="45">
        <f t="shared" si="671"/>
        <v>0</v>
      </c>
      <c r="Z1931" s="45">
        <f t="shared" si="672"/>
        <v>0</v>
      </c>
      <c r="AA1931" s="45">
        <f t="shared" si="673"/>
        <v>0</v>
      </c>
      <c r="AB1931" s="45">
        <f t="shared" si="674"/>
        <v>0</v>
      </c>
      <c r="AC1931" s="45">
        <f t="shared" si="675"/>
        <v>0</v>
      </c>
      <c r="AD1931" s="45">
        <f t="shared" si="676"/>
        <v>0</v>
      </c>
      <c r="AE1931" s="45">
        <f t="shared" si="677"/>
        <v>0</v>
      </c>
      <c r="AF1931" s="45">
        <f t="shared" si="678"/>
        <v>0</v>
      </c>
      <c r="AG1931" s="45">
        <f t="shared" si="679"/>
        <v>0</v>
      </c>
      <c r="AH1931" s="45">
        <f t="shared" si="680"/>
        <v>0</v>
      </c>
      <c r="AI1931" s="45">
        <f t="shared" si="681"/>
        <v>0</v>
      </c>
      <c r="AJ1931" s="45">
        <f t="shared" si="682"/>
        <v>0</v>
      </c>
      <c r="AK1931" s="45">
        <f t="shared" si="683"/>
        <v>0</v>
      </c>
      <c r="AL1931" s="45">
        <f t="shared" si="684"/>
        <v>0</v>
      </c>
      <c r="AM1931" s="45">
        <f t="shared" si="685"/>
        <v>0</v>
      </c>
      <c r="AN1931" s="45"/>
      <c r="AO1931" s="45"/>
      <c r="AP1931" s="45"/>
      <c r="AQ1931" s="45"/>
      <c r="AR1931" s="45"/>
      <c r="AS1931" s="45"/>
      <c r="AT1931" s="45"/>
      <c r="AU1931" s="45"/>
      <c r="AV1931" s="45"/>
      <c r="AW1931" s="45"/>
      <c r="AX1931" s="45"/>
      <c r="AY1931" s="45"/>
      <c r="AZ1931" s="45"/>
      <c r="BA1931" s="45"/>
      <c r="BB1931" s="45"/>
      <c r="BC1931" s="45"/>
      <c r="BD1931" s="45"/>
      <c r="BE1931" s="45"/>
      <c r="BF1931" s="45"/>
      <c r="BG1931" s="45"/>
      <c r="BH1931" s="45"/>
      <c r="BI1931" s="45"/>
      <c r="BJ1931" s="45"/>
      <c r="BK1931" s="45"/>
    </row>
    <row r="1932" spans="1:63">
      <c r="A1932" s="43"/>
      <c r="B1932" s="43"/>
      <c r="C1932" s="101"/>
      <c r="D1932" s="101"/>
      <c r="E1932" s="101"/>
      <c r="F1932" s="102"/>
      <c r="G1932" s="103"/>
      <c r="H1932" s="102"/>
      <c r="I1932" s="102"/>
      <c r="J1932" s="102"/>
      <c r="K1932" s="102"/>
      <c r="L1932" s="102" t="e">
        <f>IF(J1932="WAT",IF(I1932="PS","Pumped Storage","Hydro"),VLOOKUP(J1932,Instructions!$E$3:$F$42,2,FALSE))</f>
        <v>#N/A</v>
      </c>
      <c r="M1932" s="104"/>
      <c r="N1932" s="104"/>
      <c r="O1932" s="105"/>
      <c r="P1932" s="45"/>
      <c r="Q1932" s="45"/>
      <c r="R1932" s="45">
        <f t="shared" si="666"/>
        <v>0</v>
      </c>
      <c r="S1932" s="45">
        <f t="shared" si="665"/>
        <v>0</v>
      </c>
      <c r="T1932" s="45">
        <f t="shared" si="665"/>
        <v>0</v>
      </c>
      <c r="U1932" s="45">
        <f t="shared" si="667"/>
        <v>0</v>
      </c>
      <c r="V1932" s="45">
        <f t="shared" si="668"/>
        <v>0</v>
      </c>
      <c r="W1932" s="45">
        <f t="shared" si="669"/>
        <v>0</v>
      </c>
      <c r="X1932" s="45">
        <f t="shared" si="670"/>
        <v>0</v>
      </c>
      <c r="Y1932" s="45">
        <f t="shared" si="671"/>
        <v>0</v>
      </c>
      <c r="Z1932" s="45">
        <f t="shared" si="672"/>
        <v>0</v>
      </c>
      <c r="AA1932" s="45">
        <f t="shared" si="673"/>
        <v>0</v>
      </c>
      <c r="AB1932" s="45">
        <f t="shared" si="674"/>
        <v>0</v>
      </c>
      <c r="AC1932" s="45">
        <f t="shared" si="675"/>
        <v>0</v>
      </c>
      <c r="AD1932" s="45">
        <f t="shared" si="676"/>
        <v>0</v>
      </c>
      <c r="AE1932" s="45">
        <f t="shared" si="677"/>
        <v>0</v>
      </c>
      <c r="AF1932" s="45">
        <f t="shared" si="678"/>
        <v>0</v>
      </c>
      <c r="AG1932" s="45">
        <f t="shared" si="679"/>
        <v>0</v>
      </c>
      <c r="AH1932" s="45">
        <f t="shared" si="680"/>
        <v>0</v>
      </c>
      <c r="AI1932" s="45">
        <f t="shared" si="681"/>
        <v>0</v>
      </c>
      <c r="AJ1932" s="45">
        <f t="shared" si="682"/>
        <v>0</v>
      </c>
      <c r="AK1932" s="45">
        <f t="shared" si="683"/>
        <v>0</v>
      </c>
      <c r="AL1932" s="45">
        <f t="shared" si="684"/>
        <v>0</v>
      </c>
      <c r="AM1932" s="45">
        <f t="shared" si="685"/>
        <v>0</v>
      </c>
      <c r="AN1932" s="45"/>
      <c r="AO1932" s="45"/>
      <c r="AP1932" s="45"/>
      <c r="AQ1932" s="45"/>
      <c r="AR1932" s="45"/>
      <c r="AS1932" s="45"/>
      <c r="AT1932" s="45"/>
      <c r="AU1932" s="45"/>
      <c r="AV1932" s="45"/>
      <c r="AW1932" s="45"/>
      <c r="AX1932" s="45"/>
      <c r="AY1932" s="45"/>
      <c r="AZ1932" s="45"/>
      <c r="BA1932" s="45"/>
      <c r="BB1932" s="45"/>
      <c r="BC1932" s="45"/>
      <c r="BD1932" s="45"/>
      <c r="BE1932" s="45"/>
      <c r="BF1932" s="45"/>
      <c r="BG1932" s="45"/>
      <c r="BH1932" s="45"/>
      <c r="BI1932" s="45"/>
      <c r="BJ1932" s="45"/>
      <c r="BK1932" s="45"/>
    </row>
    <row r="1933" spans="1:63">
      <c r="A1933" s="43"/>
      <c r="B1933" s="43"/>
      <c r="C1933" s="101"/>
      <c r="D1933" s="101"/>
      <c r="E1933" s="101"/>
      <c r="F1933" s="102"/>
      <c r="G1933" s="103"/>
      <c r="H1933" s="102"/>
      <c r="I1933" s="102"/>
      <c r="J1933" s="102"/>
      <c r="K1933" s="102"/>
      <c r="L1933" s="102" t="e">
        <f>IF(J1933="WAT",IF(I1933="PS","Pumped Storage","Hydro"),VLOOKUP(J1933,Instructions!$E$3:$F$42,2,FALSE))</f>
        <v>#N/A</v>
      </c>
      <c r="M1933" s="104"/>
      <c r="N1933" s="104"/>
      <c r="O1933" s="105"/>
      <c r="P1933" s="45"/>
      <c r="Q1933" s="45"/>
      <c r="R1933" s="45">
        <f t="shared" si="666"/>
        <v>0</v>
      </c>
      <c r="S1933" s="45">
        <f t="shared" si="665"/>
        <v>0</v>
      </c>
      <c r="T1933" s="45">
        <f t="shared" si="665"/>
        <v>0</v>
      </c>
      <c r="U1933" s="45">
        <f t="shared" si="667"/>
        <v>0</v>
      </c>
      <c r="V1933" s="45">
        <f t="shared" si="668"/>
        <v>0</v>
      </c>
      <c r="W1933" s="45">
        <f t="shared" si="669"/>
        <v>0</v>
      </c>
      <c r="X1933" s="45">
        <f t="shared" si="670"/>
        <v>0</v>
      </c>
      <c r="Y1933" s="45">
        <f t="shared" si="671"/>
        <v>0</v>
      </c>
      <c r="Z1933" s="45">
        <f t="shared" si="672"/>
        <v>0</v>
      </c>
      <c r="AA1933" s="45">
        <f t="shared" si="673"/>
        <v>0</v>
      </c>
      <c r="AB1933" s="45">
        <f t="shared" si="674"/>
        <v>0</v>
      </c>
      <c r="AC1933" s="45">
        <f t="shared" si="675"/>
        <v>0</v>
      </c>
      <c r="AD1933" s="45">
        <f t="shared" si="676"/>
        <v>0</v>
      </c>
      <c r="AE1933" s="45">
        <f t="shared" si="677"/>
        <v>0</v>
      </c>
      <c r="AF1933" s="45">
        <f t="shared" si="678"/>
        <v>0</v>
      </c>
      <c r="AG1933" s="45">
        <f t="shared" si="679"/>
        <v>0</v>
      </c>
      <c r="AH1933" s="45">
        <f t="shared" si="680"/>
        <v>0</v>
      </c>
      <c r="AI1933" s="45">
        <f t="shared" si="681"/>
        <v>0</v>
      </c>
      <c r="AJ1933" s="45">
        <f t="shared" si="682"/>
        <v>0</v>
      </c>
      <c r="AK1933" s="45">
        <f t="shared" si="683"/>
        <v>0</v>
      </c>
      <c r="AL1933" s="45">
        <f t="shared" si="684"/>
        <v>0</v>
      </c>
      <c r="AM1933" s="45">
        <f t="shared" si="685"/>
        <v>0</v>
      </c>
      <c r="AN1933" s="45"/>
      <c r="AO1933" s="45"/>
      <c r="AP1933" s="45"/>
      <c r="AQ1933" s="45"/>
      <c r="AR1933" s="45"/>
      <c r="AS1933" s="45"/>
      <c r="AT1933" s="45"/>
      <c r="AU1933" s="45"/>
      <c r="AV1933" s="45"/>
      <c r="AW1933" s="45"/>
      <c r="AX1933" s="45"/>
      <c r="AY1933" s="45"/>
      <c r="AZ1933" s="45"/>
      <c r="BA1933" s="45"/>
      <c r="BB1933" s="45"/>
      <c r="BC1933" s="45"/>
      <c r="BD1933" s="45"/>
      <c r="BE1933" s="45"/>
      <c r="BF1933" s="45"/>
      <c r="BG1933" s="45"/>
      <c r="BH1933" s="45"/>
      <c r="BI1933" s="45"/>
      <c r="BJ1933" s="45"/>
      <c r="BK1933" s="45"/>
    </row>
    <row r="1934" spans="1:63">
      <c r="A1934" s="43"/>
      <c r="B1934" s="43"/>
      <c r="C1934" s="101"/>
      <c r="D1934" s="101"/>
      <c r="E1934" s="101"/>
      <c r="F1934" s="102"/>
      <c r="G1934" s="103"/>
      <c r="H1934" s="102"/>
      <c r="I1934" s="102"/>
      <c r="J1934" s="102"/>
      <c r="K1934" s="102"/>
      <c r="L1934" s="102" t="e">
        <f>IF(J1934="WAT",IF(I1934="PS","Pumped Storage","Hydro"),VLOOKUP(J1934,Instructions!$E$3:$F$42,2,FALSE))</f>
        <v>#N/A</v>
      </c>
      <c r="M1934" s="104"/>
      <c r="N1934" s="104"/>
      <c r="O1934" s="105"/>
      <c r="P1934" s="45"/>
      <c r="Q1934" s="45"/>
      <c r="R1934" s="45">
        <f t="shared" si="666"/>
        <v>0</v>
      </c>
      <c r="S1934" s="45">
        <f t="shared" si="665"/>
        <v>0</v>
      </c>
      <c r="T1934" s="45">
        <f t="shared" si="665"/>
        <v>0</v>
      </c>
      <c r="U1934" s="45">
        <f t="shared" si="667"/>
        <v>0</v>
      </c>
      <c r="V1934" s="45">
        <f t="shared" si="668"/>
        <v>0</v>
      </c>
      <c r="W1934" s="45">
        <f t="shared" si="669"/>
        <v>0</v>
      </c>
      <c r="X1934" s="45">
        <f t="shared" si="670"/>
        <v>0</v>
      </c>
      <c r="Y1934" s="45">
        <f t="shared" si="671"/>
        <v>0</v>
      </c>
      <c r="Z1934" s="45">
        <f t="shared" si="672"/>
        <v>0</v>
      </c>
      <c r="AA1934" s="45">
        <f t="shared" si="673"/>
        <v>0</v>
      </c>
      <c r="AB1934" s="45">
        <f t="shared" si="674"/>
        <v>0</v>
      </c>
      <c r="AC1934" s="45">
        <f t="shared" si="675"/>
        <v>0</v>
      </c>
      <c r="AD1934" s="45">
        <f t="shared" si="676"/>
        <v>0</v>
      </c>
      <c r="AE1934" s="45">
        <f t="shared" si="677"/>
        <v>0</v>
      </c>
      <c r="AF1934" s="45">
        <f t="shared" si="678"/>
        <v>0</v>
      </c>
      <c r="AG1934" s="45">
        <f t="shared" si="679"/>
        <v>0</v>
      </c>
      <c r="AH1934" s="45">
        <f t="shared" si="680"/>
        <v>0</v>
      </c>
      <c r="AI1934" s="45">
        <f t="shared" si="681"/>
        <v>0</v>
      </c>
      <c r="AJ1934" s="45">
        <f t="shared" si="682"/>
        <v>0</v>
      </c>
      <c r="AK1934" s="45">
        <f t="shared" si="683"/>
        <v>0</v>
      </c>
      <c r="AL1934" s="45">
        <f t="shared" si="684"/>
        <v>0</v>
      </c>
      <c r="AM1934" s="45">
        <f t="shared" si="685"/>
        <v>0</v>
      </c>
      <c r="AN1934" s="45"/>
      <c r="AO1934" s="45"/>
      <c r="AP1934" s="45"/>
      <c r="AQ1934" s="45"/>
      <c r="AR1934" s="45"/>
      <c r="AS1934" s="45"/>
      <c r="AT1934" s="45"/>
      <c r="AU1934" s="45"/>
      <c r="AV1934" s="45"/>
      <c r="AW1934" s="45"/>
      <c r="AX1934" s="45"/>
      <c r="AY1934" s="45"/>
      <c r="AZ1934" s="45"/>
      <c r="BA1934" s="45"/>
      <c r="BB1934" s="45"/>
      <c r="BC1934" s="45"/>
      <c r="BD1934" s="45"/>
      <c r="BE1934" s="45"/>
      <c r="BF1934" s="45"/>
      <c r="BG1934" s="45"/>
      <c r="BH1934" s="45"/>
      <c r="BI1934" s="45"/>
      <c r="BJ1934" s="45"/>
      <c r="BK1934" s="45"/>
    </row>
    <row r="1935" spans="1:63">
      <c r="A1935" s="43"/>
      <c r="B1935" s="43"/>
      <c r="C1935" s="101"/>
      <c r="D1935" s="101"/>
      <c r="E1935" s="101"/>
      <c r="F1935" s="102"/>
      <c r="G1935" s="103"/>
      <c r="H1935" s="102"/>
      <c r="I1935" s="102"/>
      <c r="J1935" s="102"/>
      <c r="K1935" s="102"/>
      <c r="L1935" s="102" t="e">
        <f>IF(J1935="WAT",IF(I1935="PS","Pumped Storage","Hydro"),VLOOKUP(J1935,Instructions!$E$3:$F$42,2,FALSE))</f>
        <v>#N/A</v>
      </c>
      <c r="M1935" s="104"/>
      <c r="N1935" s="104"/>
      <c r="O1935" s="105"/>
      <c r="P1935" s="45"/>
      <c r="Q1935" s="45"/>
      <c r="R1935" s="45">
        <f t="shared" si="666"/>
        <v>0</v>
      </c>
      <c r="S1935" s="45">
        <f t="shared" si="665"/>
        <v>0</v>
      </c>
      <c r="T1935" s="45">
        <f t="shared" si="665"/>
        <v>0</v>
      </c>
      <c r="U1935" s="45">
        <f t="shared" si="667"/>
        <v>0</v>
      </c>
      <c r="V1935" s="45">
        <f t="shared" si="668"/>
        <v>0</v>
      </c>
      <c r="W1935" s="45">
        <f t="shared" si="669"/>
        <v>0</v>
      </c>
      <c r="X1935" s="45">
        <f t="shared" si="670"/>
        <v>0</v>
      </c>
      <c r="Y1935" s="45">
        <f t="shared" si="671"/>
        <v>0</v>
      </c>
      <c r="Z1935" s="45">
        <f t="shared" si="672"/>
        <v>0</v>
      </c>
      <c r="AA1935" s="45">
        <f t="shared" si="673"/>
        <v>0</v>
      </c>
      <c r="AB1935" s="45">
        <f t="shared" si="674"/>
        <v>0</v>
      </c>
      <c r="AC1935" s="45">
        <f t="shared" si="675"/>
        <v>0</v>
      </c>
      <c r="AD1935" s="45">
        <f t="shared" si="676"/>
        <v>0</v>
      </c>
      <c r="AE1935" s="45">
        <f t="shared" si="677"/>
        <v>0</v>
      </c>
      <c r="AF1935" s="45">
        <f t="shared" si="678"/>
        <v>0</v>
      </c>
      <c r="AG1935" s="45">
        <f t="shared" si="679"/>
        <v>0</v>
      </c>
      <c r="AH1935" s="45">
        <f t="shared" si="680"/>
        <v>0</v>
      </c>
      <c r="AI1935" s="45">
        <f t="shared" si="681"/>
        <v>0</v>
      </c>
      <c r="AJ1935" s="45">
        <f t="shared" si="682"/>
        <v>0</v>
      </c>
      <c r="AK1935" s="45">
        <f t="shared" si="683"/>
        <v>0</v>
      </c>
      <c r="AL1935" s="45">
        <f t="shared" si="684"/>
        <v>0</v>
      </c>
      <c r="AM1935" s="45">
        <f t="shared" si="685"/>
        <v>0</v>
      </c>
      <c r="AN1935" s="45"/>
      <c r="AO1935" s="45"/>
      <c r="AP1935" s="45"/>
      <c r="AQ1935" s="45"/>
      <c r="AR1935" s="45"/>
      <c r="AS1935" s="45"/>
      <c r="AT1935" s="45"/>
      <c r="AU1935" s="45"/>
      <c r="AV1935" s="45"/>
      <c r="AW1935" s="45"/>
      <c r="AX1935" s="45"/>
      <c r="AY1935" s="45"/>
      <c r="AZ1935" s="45"/>
      <c r="BA1935" s="45"/>
      <c r="BB1935" s="45"/>
      <c r="BC1935" s="45"/>
      <c r="BD1935" s="45"/>
      <c r="BE1935" s="45"/>
      <c r="BF1935" s="45"/>
      <c r="BG1935" s="45"/>
      <c r="BH1935" s="45"/>
      <c r="BI1935" s="45"/>
      <c r="BJ1935" s="45"/>
      <c r="BK1935" s="45"/>
    </row>
    <row r="1936" spans="1:63">
      <c r="A1936" s="43"/>
      <c r="B1936" s="43"/>
      <c r="C1936" s="101"/>
      <c r="D1936" s="101"/>
      <c r="E1936" s="101"/>
      <c r="F1936" s="102"/>
      <c r="G1936" s="103"/>
      <c r="H1936" s="102"/>
      <c r="I1936" s="102"/>
      <c r="J1936" s="102"/>
      <c r="K1936" s="102"/>
      <c r="L1936" s="102" t="e">
        <f>IF(J1936="WAT",IF(I1936="PS","Pumped Storage","Hydro"),VLOOKUP(J1936,Instructions!$E$3:$F$42,2,FALSE))</f>
        <v>#N/A</v>
      </c>
      <c r="M1936" s="104"/>
      <c r="N1936" s="104"/>
      <c r="O1936" s="105"/>
      <c r="P1936" s="45"/>
      <c r="Q1936" s="45"/>
      <c r="R1936" s="45">
        <f t="shared" si="666"/>
        <v>0</v>
      </c>
      <c r="S1936" s="45">
        <f t="shared" si="665"/>
        <v>0</v>
      </c>
      <c r="T1936" s="45">
        <f t="shared" si="665"/>
        <v>0</v>
      </c>
      <c r="U1936" s="45">
        <f t="shared" si="667"/>
        <v>0</v>
      </c>
      <c r="V1936" s="45">
        <f t="shared" si="668"/>
        <v>0</v>
      </c>
      <c r="W1936" s="45">
        <f t="shared" si="669"/>
        <v>0</v>
      </c>
      <c r="X1936" s="45">
        <f t="shared" si="670"/>
        <v>0</v>
      </c>
      <c r="Y1936" s="45">
        <f t="shared" si="671"/>
        <v>0</v>
      </c>
      <c r="Z1936" s="45">
        <f t="shared" si="672"/>
        <v>0</v>
      </c>
      <c r="AA1936" s="45">
        <f t="shared" si="673"/>
        <v>0</v>
      </c>
      <c r="AB1936" s="45">
        <f t="shared" si="674"/>
        <v>0</v>
      </c>
      <c r="AC1936" s="45">
        <f t="shared" si="675"/>
        <v>0</v>
      </c>
      <c r="AD1936" s="45">
        <f t="shared" si="676"/>
        <v>0</v>
      </c>
      <c r="AE1936" s="45">
        <f t="shared" si="677"/>
        <v>0</v>
      </c>
      <c r="AF1936" s="45">
        <f t="shared" si="678"/>
        <v>0</v>
      </c>
      <c r="AG1936" s="45">
        <f t="shared" si="679"/>
        <v>0</v>
      </c>
      <c r="AH1936" s="45">
        <f t="shared" si="680"/>
        <v>0</v>
      </c>
      <c r="AI1936" s="45">
        <f t="shared" si="681"/>
        <v>0</v>
      </c>
      <c r="AJ1936" s="45">
        <f t="shared" si="682"/>
        <v>0</v>
      </c>
      <c r="AK1936" s="45">
        <f t="shared" si="683"/>
        <v>0</v>
      </c>
      <c r="AL1936" s="45">
        <f t="shared" si="684"/>
        <v>0</v>
      </c>
      <c r="AM1936" s="45">
        <f t="shared" si="685"/>
        <v>0</v>
      </c>
      <c r="AN1936" s="45"/>
      <c r="AO1936" s="45"/>
      <c r="AP1936" s="45"/>
      <c r="AQ1936" s="45"/>
      <c r="AR1936" s="45"/>
      <c r="AS1936" s="45"/>
      <c r="AT1936" s="45"/>
      <c r="AU1936" s="45"/>
      <c r="AV1936" s="45"/>
      <c r="AW1936" s="45"/>
      <c r="AX1936" s="45"/>
      <c r="AY1936" s="45"/>
      <c r="AZ1936" s="45"/>
      <c r="BA1936" s="45"/>
      <c r="BB1936" s="45"/>
      <c r="BC1936" s="45"/>
      <c r="BD1936" s="45"/>
      <c r="BE1936" s="45"/>
      <c r="BF1936" s="45"/>
      <c r="BG1936" s="45"/>
      <c r="BH1936" s="45"/>
      <c r="BI1936" s="45"/>
      <c r="BJ1936" s="45"/>
      <c r="BK1936" s="45"/>
    </row>
    <row r="1937" spans="1:63">
      <c r="A1937" s="43"/>
      <c r="B1937" s="43"/>
      <c r="C1937" s="101"/>
      <c r="D1937" s="101"/>
      <c r="E1937" s="101"/>
      <c r="F1937" s="102"/>
      <c r="G1937" s="103"/>
      <c r="H1937" s="102"/>
      <c r="I1937" s="102"/>
      <c r="J1937" s="102"/>
      <c r="K1937" s="102"/>
      <c r="L1937" s="102" t="e">
        <f>IF(J1937="WAT",IF(I1937="PS","Pumped Storage","Hydro"),VLOOKUP(J1937,Instructions!$E$3:$F$42,2,FALSE))</f>
        <v>#N/A</v>
      </c>
      <c r="M1937" s="104"/>
      <c r="N1937" s="104"/>
      <c r="O1937" s="105"/>
      <c r="P1937" s="45"/>
      <c r="Q1937" s="45"/>
      <c r="R1937" s="45">
        <f t="shared" si="666"/>
        <v>0</v>
      </c>
      <c r="S1937" s="45">
        <f t="shared" si="665"/>
        <v>0</v>
      </c>
      <c r="T1937" s="45">
        <f t="shared" si="665"/>
        <v>0</v>
      </c>
      <c r="U1937" s="45">
        <f t="shared" si="667"/>
        <v>0</v>
      </c>
      <c r="V1937" s="45">
        <f t="shared" si="668"/>
        <v>0</v>
      </c>
      <c r="W1937" s="45">
        <f t="shared" si="669"/>
        <v>0</v>
      </c>
      <c r="X1937" s="45">
        <f t="shared" si="670"/>
        <v>0</v>
      </c>
      <c r="Y1937" s="45">
        <f t="shared" si="671"/>
        <v>0</v>
      </c>
      <c r="Z1937" s="45">
        <f t="shared" si="672"/>
        <v>0</v>
      </c>
      <c r="AA1937" s="45">
        <f t="shared" si="673"/>
        <v>0</v>
      </c>
      <c r="AB1937" s="45">
        <f t="shared" si="674"/>
        <v>0</v>
      </c>
      <c r="AC1937" s="45">
        <f t="shared" si="675"/>
        <v>0</v>
      </c>
      <c r="AD1937" s="45">
        <f t="shared" si="676"/>
        <v>0</v>
      </c>
      <c r="AE1937" s="45">
        <f t="shared" si="677"/>
        <v>0</v>
      </c>
      <c r="AF1937" s="45">
        <f t="shared" si="678"/>
        <v>0</v>
      </c>
      <c r="AG1937" s="45">
        <f t="shared" si="679"/>
        <v>0</v>
      </c>
      <c r="AH1937" s="45">
        <f t="shared" si="680"/>
        <v>0</v>
      </c>
      <c r="AI1937" s="45">
        <f t="shared" si="681"/>
        <v>0</v>
      </c>
      <c r="AJ1937" s="45">
        <f t="shared" si="682"/>
        <v>0</v>
      </c>
      <c r="AK1937" s="45">
        <f t="shared" si="683"/>
        <v>0</v>
      </c>
      <c r="AL1937" s="45">
        <f t="shared" si="684"/>
        <v>0</v>
      </c>
      <c r="AM1937" s="45">
        <f t="shared" si="685"/>
        <v>0</v>
      </c>
      <c r="AN1937" s="45"/>
      <c r="AO1937" s="45"/>
      <c r="AP1937" s="45"/>
      <c r="AQ1937" s="45"/>
      <c r="AR1937" s="45"/>
      <c r="AS1937" s="45"/>
      <c r="AT1937" s="45"/>
      <c r="AU1937" s="45"/>
      <c r="AV1937" s="45"/>
      <c r="AW1937" s="45"/>
      <c r="AX1937" s="45"/>
      <c r="AY1937" s="45"/>
      <c r="AZ1937" s="45"/>
      <c r="BA1937" s="45"/>
      <c r="BB1937" s="45"/>
      <c r="BC1937" s="45"/>
      <c r="BD1937" s="45"/>
      <c r="BE1937" s="45"/>
      <c r="BF1937" s="45"/>
      <c r="BG1937" s="45"/>
      <c r="BH1937" s="45"/>
      <c r="BI1937" s="45"/>
      <c r="BJ1937" s="45"/>
      <c r="BK1937" s="45"/>
    </row>
    <row r="1938" spans="1:63">
      <c r="A1938" s="43"/>
      <c r="B1938" s="43"/>
      <c r="C1938" s="101"/>
      <c r="D1938" s="101"/>
      <c r="E1938" s="101"/>
      <c r="F1938" s="102"/>
      <c r="G1938" s="103"/>
      <c r="H1938" s="102"/>
      <c r="I1938" s="102"/>
      <c r="J1938" s="102"/>
      <c r="K1938" s="102"/>
      <c r="L1938" s="102" t="e">
        <f>IF(J1938="WAT",IF(I1938="PS","Pumped Storage","Hydro"),VLOOKUP(J1938,Instructions!$E$3:$F$42,2,FALSE))</f>
        <v>#N/A</v>
      </c>
      <c r="M1938" s="104"/>
      <c r="N1938" s="104"/>
      <c r="O1938" s="105"/>
      <c r="P1938" s="45"/>
      <c r="Q1938" s="45"/>
      <c r="R1938" s="45">
        <f t="shared" si="666"/>
        <v>0</v>
      </c>
      <c r="S1938" s="45">
        <f t="shared" si="665"/>
        <v>0</v>
      </c>
      <c r="T1938" s="45">
        <f t="shared" si="665"/>
        <v>0</v>
      </c>
      <c r="U1938" s="45">
        <f t="shared" si="667"/>
        <v>0</v>
      </c>
      <c r="V1938" s="45">
        <f t="shared" si="668"/>
        <v>0</v>
      </c>
      <c r="W1938" s="45">
        <f t="shared" si="669"/>
        <v>0</v>
      </c>
      <c r="X1938" s="45">
        <f t="shared" si="670"/>
        <v>0</v>
      </c>
      <c r="Y1938" s="45">
        <f t="shared" si="671"/>
        <v>0</v>
      </c>
      <c r="Z1938" s="45">
        <f t="shared" si="672"/>
        <v>0</v>
      </c>
      <c r="AA1938" s="45">
        <f t="shared" si="673"/>
        <v>0</v>
      </c>
      <c r="AB1938" s="45">
        <f t="shared" si="674"/>
        <v>0</v>
      </c>
      <c r="AC1938" s="45">
        <f t="shared" si="675"/>
        <v>0</v>
      </c>
      <c r="AD1938" s="45">
        <f t="shared" si="676"/>
        <v>0</v>
      </c>
      <c r="AE1938" s="45">
        <f t="shared" si="677"/>
        <v>0</v>
      </c>
      <c r="AF1938" s="45">
        <f t="shared" si="678"/>
        <v>0</v>
      </c>
      <c r="AG1938" s="45">
        <f t="shared" si="679"/>
        <v>0</v>
      </c>
      <c r="AH1938" s="45">
        <f t="shared" si="680"/>
        <v>0</v>
      </c>
      <c r="AI1938" s="45">
        <f t="shared" si="681"/>
        <v>0</v>
      </c>
      <c r="AJ1938" s="45">
        <f t="shared" si="682"/>
        <v>0</v>
      </c>
      <c r="AK1938" s="45">
        <f t="shared" si="683"/>
        <v>0</v>
      </c>
      <c r="AL1938" s="45">
        <f t="shared" si="684"/>
        <v>0</v>
      </c>
      <c r="AM1938" s="45">
        <f t="shared" si="685"/>
        <v>0</v>
      </c>
      <c r="AN1938" s="45"/>
      <c r="AO1938" s="45"/>
      <c r="AP1938" s="45"/>
      <c r="AQ1938" s="45"/>
      <c r="AR1938" s="45"/>
      <c r="AS1938" s="45"/>
      <c r="AT1938" s="45"/>
      <c r="AU1938" s="45"/>
      <c r="AV1938" s="45"/>
      <c r="AW1938" s="45"/>
      <c r="AX1938" s="45"/>
      <c r="AY1938" s="45"/>
      <c r="AZ1938" s="45"/>
      <c r="BA1938" s="45"/>
      <c r="BB1938" s="45"/>
      <c r="BC1938" s="45"/>
      <c r="BD1938" s="45"/>
      <c r="BE1938" s="45"/>
      <c r="BF1938" s="45"/>
      <c r="BG1938" s="45"/>
      <c r="BH1938" s="45"/>
      <c r="BI1938" s="45"/>
      <c r="BJ1938" s="45"/>
      <c r="BK1938" s="45"/>
    </row>
    <row r="1939" spans="1:63">
      <c r="A1939" s="43"/>
      <c r="B1939" s="43"/>
      <c r="C1939" s="101"/>
      <c r="D1939" s="101"/>
      <c r="E1939" s="101"/>
      <c r="F1939" s="102"/>
      <c r="G1939" s="103"/>
      <c r="H1939" s="102"/>
      <c r="I1939" s="102"/>
      <c r="J1939" s="102"/>
      <c r="K1939" s="102"/>
      <c r="L1939" s="102" t="e">
        <f>IF(J1939="WAT",IF(I1939="PS","Pumped Storage","Hydro"),VLOOKUP(J1939,Instructions!$E$3:$F$42,2,FALSE))</f>
        <v>#N/A</v>
      </c>
      <c r="M1939" s="104"/>
      <c r="N1939" s="104"/>
      <c r="O1939" s="105"/>
      <c r="P1939" s="45"/>
      <c r="Q1939" s="45"/>
      <c r="R1939" s="45">
        <f t="shared" si="666"/>
        <v>0</v>
      </c>
      <c r="S1939" s="45">
        <f t="shared" si="665"/>
        <v>0</v>
      </c>
      <c r="T1939" s="45">
        <f t="shared" si="665"/>
        <v>0</v>
      </c>
      <c r="U1939" s="45">
        <f t="shared" si="667"/>
        <v>0</v>
      </c>
      <c r="V1939" s="45">
        <f t="shared" si="668"/>
        <v>0</v>
      </c>
      <c r="W1939" s="45">
        <f t="shared" si="669"/>
        <v>0</v>
      </c>
      <c r="X1939" s="45">
        <f t="shared" si="670"/>
        <v>0</v>
      </c>
      <c r="Y1939" s="45">
        <f t="shared" si="671"/>
        <v>0</v>
      </c>
      <c r="Z1939" s="45">
        <f t="shared" si="672"/>
        <v>0</v>
      </c>
      <c r="AA1939" s="45">
        <f t="shared" si="673"/>
        <v>0</v>
      </c>
      <c r="AB1939" s="45">
        <f t="shared" si="674"/>
        <v>0</v>
      </c>
      <c r="AC1939" s="45">
        <f t="shared" si="675"/>
        <v>0</v>
      </c>
      <c r="AD1939" s="45">
        <f t="shared" si="676"/>
        <v>0</v>
      </c>
      <c r="AE1939" s="45">
        <f t="shared" si="677"/>
        <v>0</v>
      </c>
      <c r="AF1939" s="45">
        <f t="shared" si="678"/>
        <v>0</v>
      </c>
      <c r="AG1939" s="45">
        <f t="shared" si="679"/>
        <v>0</v>
      </c>
      <c r="AH1939" s="45">
        <f t="shared" si="680"/>
        <v>0</v>
      </c>
      <c r="AI1939" s="45">
        <f t="shared" si="681"/>
        <v>0</v>
      </c>
      <c r="AJ1939" s="45">
        <f t="shared" si="682"/>
        <v>0</v>
      </c>
      <c r="AK1939" s="45">
        <f t="shared" si="683"/>
        <v>0</v>
      </c>
      <c r="AL1939" s="45">
        <f t="shared" si="684"/>
        <v>0</v>
      </c>
      <c r="AM1939" s="45">
        <f t="shared" si="685"/>
        <v>0</v>
      </c>
      <c r="AN1939" s="45"/>
      <c r="AO1939" s="45"/>
      <c r="AP1939" s="45"/>
      <c r="AQ1939" s="45"/>
      <c r="AR1939" s="45"/>
      <c r="AS1939" s="45"/>
      <c r="AT1939" s="45"/>
      <c r="AU1939" s="45"/>
      <c r="AV1939" s="45"/>
      <c r="AW1939" s="45"/>
      <c r="AX1939" s="45"/>
      <c r="AY1939" s="45"/>
      <c r="AZ1939" s="45"/>
      <c r="BA1939" s="45"/>
      <c r="BB1939" s="45"/>
      <c r="BC1939" s="45"/>
      <c r="BD1939" s="45"/>
      <c r="BE1939" s="45"/>
      <c r="BF1939" s="45"/>
      <c r="BG1939" s="45"/>
      <c r="BH1939" s="45"/>
      <c r="BI1939" s="45"/>
      <c r="BJ1939" s="45"/>
      <c r="BK1939" s="45"/>
    </row>
    <row r="1940" spans="1:63">
      <c r="A1940" s="43"/>
      <c r="B1940" s="43"/>
      <c r="C1940" s="101"/>
      <c r="D1940" s="101"/>
      <c r="E1940" s="101"/>
      <c r="F1940" s="102"/>
      <c r="G1940" s="103"/>
      <c r="H1940" s="102"/>
      <c r="I1940" s="102"/>
      <c r="J1940" s="102"/>
      <c r="K1940" s="102"/>
      <c r="L1940" s="102" t="e">
        <f>IF(J1940="WAT",IF(I1940="PS","Pumped Storage","Hydro"),VLOOKUP(J1940,Instructions!$E$3:$F$42,2,FALSE))</f>
        <v>#N/A</v>
      </c>
      <c r="M1940" s="104"/>
      <c r="N1940" s="104"/>
      <c r="O1940" s="105"/>
      <c r="P1940" s="45"/>
      <c r="Q1940" s="45"/>
      <c r="R1940" s="45">
        <f t="shared" si="666"/>
        <v>0</v>
      </c>
      <c r="S1940" s="45">
        <f t="shared" si="665"/>
        <v>0</v>
      </c>
      <c r="T1940" s="45">
        <f t="shared" si="665"/>
        <v>0</v>
      </c>
      <c r="U1940" s="45">
        <f t="shared" si="667"/>
        <v>0</v>
      </c>
      <c r="V1940" s="45">
        <f t="shared" si="668"/>
        <v>0</v>
      </c>
      <c r="W1940" s="45">
        <f t="shared" si="669"/>
        <v>0</v>
      </c>
      <c r="X1940" s="45">
        <f t="shared" si="670"/>
        <v>0</v>
      </c>
      <c r="Y1940" s="45">
        <f t="shared" si="671"/>
        <v>0</v>
      </c>
      <c r="Z1940" s="45">
        <f t="shared" si="672"/>
        <v>0</v>
      </c>
      <c r="AA1940" s="45">
        <f t="shared" si="673"/>
        <v>0</v>
      </c>
      <c r="AB1940" s="45">
        <f t="shared" si="674"/>
        <v>0</v>
      </c>
      <c r="AC1940" s="45">
        <f t="shared" si="675"/>
        <v>0</v>
      </c>
      <c r="AD1940" s="45">
        <f t="shared" si="676"/>
        <v>0</v>
      </c>
      <c r="AE1940" s="45">
        <f t="shared" si="677"/>
        <v>0</v>
      </c>
      <c r="AF1940" s="45">
        <f t="shared" si="678"/>
        <v>0</v>
      </c>
      <c r="AG1940" s="45">
        <f t="shared" si="679"/>
        <v>0</v>
      </c>
      <c r="AH1940" s="45">
        <f t="shared" si="680"/>
        <v>0</v>
      </c>
      <c r="AI1940" s="45">
        <f t="shared" si="681"/>
        <v>0</v>
      </c>
      <c r="AJ1940" s="45">
        <f t="shared" si="682"/>
        <v>0</v>
      </c>
      <c r="AK1940" s="45">
        <f t="shared" si="683"/>
        <v>0</v>
      </c>
      <c r="AL1940" s="45">
        <f t="shared" si="684"/>
        <v>0</v>
      </c>
      <c r="AM1940" s="45">
        <f t="shared" si="685"/>
        <v>0</v>
      </c>
      <c r="AN1940" s="45"/>
      <c r="AO1940" s="45"/>
      <c r="AP1940" s="45"/>
      <c r="AQ1940" s="45"/>
      <c r="AR1940" s="45"/>
      <c r="AS1940" s="45"/>
      <c r="AT1940" s="45"/>
      <c r="AU1940" s="45"/>
      <c r="AV1940" s="45"/>
      <c r="AW1940" s="45"/>
      <c r="AX1940" s="45"/>
      <c r="AY1940" s="45"/>
      <c r="AZ1940" s="45"/>
      <c r="BA1940" s="45"/>
      <c r="BB1940" s="45"/>
      <c r="BC1940" s="45"/>
      <c r="BD1940" s="45"/>
      <c r="BE1940" s="45"/>
      <c r="BF1940" s="45"/>
      <c r="BG1940" s="45"/>
      <c r="BH1940" s="45"/>
      <c r="BI1940" s="45"/>
      <c r="BJ1940" s="45"/>
      <c r="BK1940" s="45"/>
    </row>
    <row r="1941" spans="1:63">
      <c r="A1941" s="43"/>
      <c r="B1941" s="43"/>
      <c r="C1941" s="101"/>
      <c r="D1941" s="101"/>
      <c r="E1941" s="101"/>
      <c r="F1941" s="102"/>
      <c r="G1941" s="103"/>
      <c r="H1941" s="102"/>
      <c r="I1941" s="102"/>
      <c r="J1941" s="102"/>
      <c r="K1941" s="102"/>
      <c r="L1941" s="102" t="e">
        <f>IF(J1941="WAT",IF(I1941="PS","Pumped Storage","Hydro"),VLOOKUP(J1941,Instructions!$E$3:$F$42,2,FALSE))</f>
        <v>#N/A</v>
      </c>
      <c r="M1941" s="104"/>
      <c r="N1941" s="104"/>
      <c r="O1941" s="105"/>
      <c r="P1941" s="45"/>
      <c r="Q1941" s="45"/>
      <c r="R1941" s="45">
        <f t="shared" si="666"/>
        <v>0</v>
      </c>
      <c r="S1941" s="45">
        <f t="shared" si="665"/>
        <v>0</v>
      </c>
      <c r="T1941" s="45">
        <f t="shared" si="665"/>
        <v>0</v>
      </c>
      <c r="U1941" s="45">
        <f t="shared" si="667"/>
        <v>0</v>
      </c>
      <c r="V1941" s="45">
        <f t="shared" si="668"/>
        <v>0</v>
      </c>
      <c r="W1941" s="45">
        <f t="shared" si="669"/>
        <v>0</v>
      </c>
      <c r="X1941" s="45">
        <f t="shared" si="670"/>
        <v>0</v>
      </c>
      <c r="Y1941" s="45">
        <f t="shared" si="671"/>
        <v>0</v>
      </c>
      <c r="Z1941" s="45">
        <f t="shared" si="672"/>
        <v>0</v>
      </c>
      <c r="AA1941" s="45">
        <f t="shared" si="673"/>
        <v>0</v>
      </c>
      <c r="AB1941" s="45">
        <f t="shared" si="674"/>
        <v>0</v>
      </c>
      <c r="AC1941" s="45">
        <f t="shared" si="675"/>
        <v>0</v>
      </c>
      <c r="AD1941" s="45">
        <f t="shared" si="676"/>
        <v>0</v>
      </c>
      <c r="AE1941" s="45">
        <f t="shared" si="677"/>
        <v>0</v>
      </c>
      <c r="AF1941" s="45">
        <f t="shared" si="678"/>
        <v>0</v>
      </c>
      <c r="AG1941" s="45">
        <f t="shared" si="679"/>
        <v>0</v>
      </c>
      <c r="AH1941" s="45">
        <f t="shared" si="680"/>
        <v>0</v>
      </c>
      <c r="AI1941" s="45">
        <f t="shared" si="681"/>
        <v>0</v>
      </c>
      <c r="AJ1941" s="45">
        <f t="shared" si="682"/>
        <v>0</v>
      </c>
      <c r="AK1941" s="45">
        <f t="shared" si="683"/>
        <v>0</v>
      </c>
      <c r="AL1941" s="45">
        <f t="shared" si="684"/>
        <v>0</v>
      </c>
      <c r="AM1941" s="45">
        <f t="shared" si="685"/>
        <v>0</v>
      </c>
      <c r="AN1941" s="45"/>
      <c r="AO1941" s="45"/>
      <c r="AP1941" s="45"/>
      <c r="AQ1941" s="45"/>
      <c r="AR1941" s="45"/>
      <c r="AS1941" s="45"/>
      <c r="AT1941" s="45"/>
      <c r="AU1941" s="45"/>
      <c r="AV1941" s="45"/>
      <c r="AW1941" s="45"/>
      <c r="AX1941" s="45"/>
      <c r="AY1941" s="45"/>
      <c r="AZ1941" s="45"/>
      <c r="BA1941" s="45"/>
      <c r="BB1941" s="45"/>
      <c r="BC1941" s="45"/>
      <c r="BD1941" s="45"/>
      <c r="BE1941" s="45"/>
      <c r="BF1941" s="45"/>
      <c r="BG1941" s="45"/>
      <c r="BH1941" s="45"/>
      <c r="BI1941" s="45"/>
      <c r="BJ1941" s="45"/>
      <c r="BK1941" s="45"/>
    </row>
    <row r="1942" spans="1:63">
      <c r="A1942" s="43"/>
      <c r="B1942" s="43"/>
      <c r="C1942" s="101"/>
      <c r="D1942" s="101"/>
      <c r="E1942" s="101"/>
      <c r="F1942" s="102"/>
      <c r="G1942" s="103"/>
      <c r="H1942" s="102"/>
      <c r="I1942" s="102"/>
      <c r="J1942" s="102"/>
      <c r="K1942" s="102"/>
      <c r="L1942" s="102" t="e">
        <f>IF(J1942="WAT",IF(I1942="PS","Pumped Storage","Hydro"),VLOOKUP(J1942,Instructions!$E$3:$F$42,2,FALSE))</f>
        <v>#N/A</v>
      </c>
      <c r="M1942" s="104"/>
      <c r="N1942" s="104"/>
      <c r="O1942" s="105"/>
      <c r="P1942" s="45"/>
      <c r="Q1942" s="45"/>
      <c r="R1942" s="45">
        <f t="shared" si="666"/>
        <v>0</v>
      </c>
      <c r="S1942" s="45">
        <f t="shared" si="665"/>
        <v>0</v>
      </c>
      <c r="T1942" s="45">
        <f t="shared" si="665"/>
        <v>0</v>
      </c>
      <c r="U1942" s="45">
        <f t="shared" si="667"/>
        <v>0</v>
      </c>
      <c r="V1942" s="45">
        <f t="shared" si="668"/>
        <v>0</v>
      </c>
      <c r="W1942" s="45">
        <f t="shared" si="669"/>
        <v>0</v>
      </c>
      <c r="X1942" s="45">
        <f t="shared" si="670"/>
        <v>0</v>
      </c>
      <c r="Y1942" s="45">
        <f t="shared" si="671"/>
        <v>0</v>
      </c>
      <c r="Z1942" s="45">
        <f t="shared" si="672"/>
        <v>0</v>
      </c>
      <c r="AA1942" s="45">
        <f t="shared" si="673"/>
        <v>0</v>
      </c>
      <c r="AB1942" s="45">
        <f t="shared" si="674"/>
        <v>0</v>
      </c>
      <c r="AC1942" s="45">
        <f t="shared" si="675"/>
        <v>0</v>
      </c>
      <c r="AD1942" s="45">
        <f t="shared" si="676"/>
        <v>0</v>
      </c>
      <c r="AE1942" s="45">
        <f t="shared" si="677"/>
        <v>0</v>
      </c>
      <c r="AF1942" s="45">
        <f t="shared" si="678"/>
        <v>0</v>
      </c>
      <c r="AG1942" s="45">
        <f t="shared" si="679"/>
        <v>0</v>
      </c>
      <c r="AH1942" s="45">
        <f t="shared" si="680"/>
        <v>0</v>
      </c>
      <c r="AI1942" s="45">
        <f t="shared" si="681"/>
        <v>0</v>
      </c>
      <c r="AJ1942" s="45">
        <f t="shared" si="682"/>
        <v>0</v>
      </c>
      <c r="AK1942" s="45">
        <f t="shared" si="683"/>
        <v>0</v>
      </c>
      <c r="AL1942" s="45">
        <f t="shared" si="684"/>
        <v>0</v>
      </c>
      <c r="AM1942" s="45">
        <f t="shared" si="685"/>
        <v>0</v>
      </c>
      <c r="AN1942" s="45"/>
      <c r="AO1942" s="45"/>
      <c r="AP1942" s="45"/>
      <c r="AQ1942" s="45"/>
      <c r="AR1942" s="45"/>
      <c r="AS1942" s="45"/>
      <c r="AT1942" s="45"/>
      <c r="AU1942" s="45"/>
      <c r="AV1942" s="45"/>
      <c r="AW1942" s="45"/>
      <c r="AX1942" s="45"/>
      <c r="AY1942" s="45"/>
      <c r="AZ1942" s="45"/>
      <c r="BA1942" s="45"/>
      <c r="BB1942" s="45"/>
      <c r="BC1942" s="45"/>
      <c r="BD1942" s="45"/>
      <c r="BE1942" s="45"/>
      <c r="BF1942" s="45"/>
      <c r="BG1942" s="45"/>
      <c r="BH1942" s="45"/>
      <c r="BI1942" s="45"/>
      <c r="BJ1942" s="45"/>
      <c r="BK1942" s="45"/>
    </row>
    <row r="1943" spans="1:63">
      <c r="A1943" s="43"/>
      <c r="B1943" s="43"/>
      <c r="C1943" s="101"/>
      <c r="D1943" s="101"/>
      <c r="E1943" s="101"/>
      <c r="F1943" s="102"/>
      <c r="G1943" s="103"/>
      <c r="H1943" s="102"/>
      <c r="I1943" s="102"/>
      <c r="J1943" s="102"/>
      <c r="K1943" s="102"/>
      <c r="L1943" s="102" t="e">
        <f>IF(J1943="WAT",IF(I1943="PS","Pumped Storage","Hydro"),VLOOKUP(J1943,Instructions!$E$3:$F$42,2,FALSE))</f>
        <v>#N/A</v>
      </c>
      <c r="M1943" s="104"/>
      <c r="N1943" s="104"/>
      <c r="O1943" s="105"/>
      <c r="P1943" s="45"/>
      <c r="Q1943" s="45"/>
      <c r="R1943" s="45">
        <f t="shared" si="666"/>
        <v>0</v>
      </c>
      <c r="S1943" s="45">
        <f t="shared" ref="S1943:T1962" si="686">R1943</f>
        <v>0</v>
      </c>
      <c r="T1943" s="45">
        <f t="shared" si="686"/>
        <v>0</v>
      </c>
      <c r="U1943" s="45">
        <f t="shared" si="667"/>
        <v>0</v>
      </c>
      <c r="V1943" s="45">
        <f t="shared" si="668"/>
        <v>0</v>
      </c>
      <c r="W1943" s="45">
        <f t="shared" si="669"/>
        <v>0</v>
      </c>
      <c r="X1943" s="45">
        <f t="shared" si="670"/>
        <v>0</v>
      </c>
      <c r="Y1943" s="45">
        <f t="shared" si="671"/>
        <v>0</v>
      </c>
      <c r="Z1943" s="45">
        <f t="shared" si="672"/>
        <v>0</v>
      </c>
      <c r="AA1943" s="45">
        <f t="shared" si="673"/>
        <v>0</v>
      </c>
      <c r="AB1943" s="45">
        <f t="shared" si="674"/>
        <v>0</v>
      </c>
      <c r="AC1943" s="45">
        <f t="shared" si="675"/>
        <v>0</v>
      </c>
      <c r="AD1943" s="45">
        <f t="shared" si="676"/>
        <v>0</v>
      </c>
      <c r="AE1943" s="45">
        <f t="shared" si="677"/>
        <v>0</v>
      </c>
      <c r="AF1943" s="45">
        <f t="shared" si="678"/>
        <v>0</v>
      </c>
      <c r="AG1943" s="45">
        <f t="shared" si="679"/>
        <v>0</v>
      </c>
      <c r="AH1943" s="45">
        <f t="shared" si="680"/>
        <v>0</v>
      </c>
      <c r="AI1943" s="45">
        <f t="shared" si="681"/>
        <v>0</v>
      </c>
      <c r="AJ1943" s="45">
        <f t="shared" si="682"/>
        <v>0</v>
      </c>
      <c r="AK1943" s="45">
        <f t="shared" si="683"/>
        <v>0</v>
      </c>
      <c r="AL1943" s="45">
        <f t="shared" si="684"/>
        <v>0</v>
      </c>
      <c r="AM1943" s="45">
        <f t="shared" si="685"/>
        <v>0</v>
      </c>
      <c r="AN1943" s="45"/>
      <c r="AO1943" s="45"/>
      <c r="AP1943" s="45"/>
      <c r="AQ1943" s="45"/>
      <c r="AR1943" s="45"/>
      <c r="AS1943" s="45"/>
      <c r="AT1943" s="45"/>
      <c r="AU1943" s="45"/>
      <c r="AV1943" s="45"/>
      <c r="AW1943" s="45"/>
      <c r="AX1943" s="45"/>
      <c r="AY1943" s="45"/>
      <c r="AZ1943" s="45"/>
      <c r="BA1943" s="45"/>
      <c r="BB1943" s="45"/>
      <c r="BC1943" s="45"/>
      <c r="BD1943" s="45"/>
      <c r="BE1943" s="45"/>
      <c r="BF1943" s="45"/>
      <c r="BG1943" s="45"/>
      <c r="BH1943" s="45"/>
      <c r="BI1943" s="45"/>
      <c r="BJ1943" s="45"/>
      <c r="BK1943" s="45"/>
    </row>
    <row r="1944" spans="1:63">
      <c r="A1944" s="43"/>
      <c r="B1944" s="43"/>
      <c r="C1944" s="101"/>
      <c r="D1944" s="101"/>
      <c r="E1944" s="101"/>
      <c r="F1944" s="102"/>
      <c r="G1944" s="103"/>
      <c r="H1944" s="102"/>
      <c r="I1944" s="102"/>
      <c r="J1944" s="102"/>
      <c r="K1944" s="102"/>
      <c r="L1944" s="102" t="e">
        <f>IF(J1944="WAT",IF(I1944="PS","Pumped Storage","Hydro"),VLOOKUP(J1944,Instructions!$E$3:$F$42,2,FALSE))</f>
        <v>#N/A</v>
      </c>
      <c r="M1944" s="104"/>
      <c r="N1944" s="104"/>
      <c r="O1944" s="105"/>
      <c r="P1944" s="45"/>
      <c r="Q1944" s="45"/>
      <c r="R1944" s="45">
        <f t="shared" si="666"/>
        <v>0</v>
      </c>
      <c r="S1944" s="45">
        <f t="shared" si="686"/>
        <v>0</v>
      </c>
      <c r="T1944" s="45">
        <f t="shared" si="686"/>
        <v>0</v>
      </c>
      <c r="U1944" s="45">
        <f t="shared" si="667"/>
        <v>0</v>
      </c>
      <c r="V1944" s="45">
        <f t="shared" si="668"/>
        <v>0</v>
      </c>
      <c r="W1944" s="45">
        <f t="shared" si="669"/>
        <v>0</v>
      </c>
      <c r="X1944" s="45">
        <f t="shared" si="670"/>
        <v>0</v>
      </c>
      <c r="Y1944" s="45">
        <f t="shared" si="671"/>
        <v>0</v>
      </c>
      <c r="Z1944" s="45">
        <f t="shared" si="672"/>
        <v>0</v>
      </c>
      <c r="AA1944" s="45">
        <f t="shared" si="673"/>
        <v>0</v>
      </c>
      <c r="AB1944" s="45">
        <f t="shared" si="674"/>
        <v>0</v>
      </c>
      <c r="AC1944" s="45">
        <f t="shared" si="675"/>
        <v>0</v>
      </c>
      <c r="AD1944" s="45">
        <f t="shared" si="676"/>
        <v>0</v>
      </c>
      <c r="AE1944" s="45">
        <f t="shared" si="677"/>
        <v>0</v>
      </c>
      <c r="AF1944" s="45">
        <f t="shared" si="678"/>
        <v>0</v>
      </c>
      <c r="AG1944" s="45">
        <f t="shared" si="679"/>
        <v>0</v>
      </c>
      <c r="AH1944" s="45">
        <f t="shared" si="680"/>
        <v>0</v>
      </c>
      <c r="AI1944" s="45">
        <f t="shared" si="681"/>
        <v>0</v>
      </c>
      <c r="AJ1944" s="45">
        <f t="shared" si="682"/>
        <v>0</v>
      </c>
      <c r="AK1944" s="45">
        <f t="shared" si="683"/>
        <v>0</v>
      </c>
      <c r="AL1944" s="45">
        <f t="shared" si="684"/>
        <v>0</v>
      </c>
      <c r="AM1944" s="45">
        <f t="shared" si="685"/>
        <v>0</v>
      </c>
      <c r="AN1944" s="45"/>
      <c r="AO1944" s="45"/>
      <c r="AP1944" s="45"/>
      <c r="AQ1944" s="45"/>
      <c r="AR1944" s="45"/>
      <c r="AS1944" s="45"/>
      <c r="AT1944" s="45"/>
      <c r="AU1944" s="45"/>
      <c r="AV1944" s="45"/>
      <c r="AW1944" s="45"/>
      <c r="AX1944" s="45"/>
      <c r="AY1944" s="45"/>
      <c r="AZ1944" s="45"/>
      <c r="BA1944" s="45"/>
      <c r="BB1944" s="45"/>
      <c r="BC1944" s="45"/>
      <c r="BD1944" s="45"/>
      <c r="BE1944" s="45"/>
      <c r="BF1944" s="45"/>
      <c r="BG1944" s="45"/>
      <c r="BH1944" s="45"/>
      <c r="BI1944" s="45"/>
      <c r="BJ1944" s="45"/>
      <c r="BK1944" s="45"/>
    </row>
    <row r="1945" spans="1:63">
      <c r="A1945" s="43"/>
      <c r="B1945" s="43"/>
      <c r="C1945" s="101"/>
      <c r="D1945" s="101"/>
      <c r="E1945" s="101"/>
      <c r="F1945" s="102"/>
      <c r="G1945" s="103"/>
      <c r="H1945" s="102"/>
      <c r="I1945" s="102"/>
      <c r="J1945" s="102"/>
      <c r="K1945" s="102"/>
      <c r="L1945" s="102" t="e">
        <f>IF(J1945="WAT",IF(I1945="PS","Pumped Storage","Hydro"),VLOOKUP(J1945,Instructions!$E$3:$F$42,2,FALSE))</f>
        <v>#N/A</v>
      </c>
      <c r="M1945" s="104"/>
      <c r="N1945" s="104"/>
      <c r="O1945" s="105"/>
      <c r="P1945" s="45"/>
      <c r="Q1945" s="45"/>
      <c r="R1945" s="45">
        <f t="shared" si="666"/>
        <v>0</v>
      </c>
      <c r="S1945" s="45">
        <f t="shared" si="686"/>
        <v>0</v>
      </c>
      <c r="T1945" s="45">
        <f t="shared" si="686"/>
        <v>0</v>
      </c>
      <c r="U1945" s="45">
        <f t="shared" si="667"/>
        <v>0</v>
      </c>
      <c r="V1945" s="45">
        <f t="shared" si="668"/>
        <v>0</v>
      </c>
      <c r="W1945" s="45">
        <f t="shared" si="669"/>
        <v>0</v>
      </c>
      <c r="X1945" s="45">
        <f t="shared" si="670"/>
        <v>0</v>
      </c>
      <c r="Y1945" s="45">
        <f t="shared" si="671"/>
        <v>0</v>
      </c>
      <c r="Z1945" s="45">
        <f t="shared" si="672"/>
        <v>0</v>
      </c>
      <c r="AA1945" s="45">
        <f t="shared" si="673"/>
        <v>0</v>
      </c>
      <c r="AB1945" s="45">
        <f t="shared" si="674"/>
        <v>0</v>
      </c>
      <c r="AC1945" s="45">
        <f t="shared" si="675"/>
        <v>0</v>
      </c>
      <c r="AD1945" s="45">
        <f t="shared" si="676"/>
        <v>0</v>
      </c>
      <c r="AE1945" s="45">
        <f t="shared" si="677"/>
        <v>0</v>
      </c>
      <c r="AF1945" s="45">
        <f t="shared" si="678"/>
        <v>0</v>
      </c>
      <c r="AG1945" s="45">
        <f t="shared" si="679"/>
        <v>0</v>
      </c>
      <c r="AH1945" s="45">
        <f t="shared" si="680"/>
        <v>0</v>
      </c>
      <c r="AI1945" s="45">
        <f t="shared" si="681"/>
        <v>0</v>
      </c>
      <c r="AJ1945" s="45">
        <f t="shared" si="682"/>
        <v>0</v>
      </c>
      <c r="AK1945" s="45">
        <f t="shared" si="683"/>
        <v>0</v>
      </c>
      <c r="AL1945" s="45">
        <f t="shared" si="684"/>
        <v>0</v>
      </c>
      <c r="AM1945" s="45">
        <f t="shared" si="685"/>
        <v>0</v>
      </c>
      <c r="AN1945" s="45"/>
      <c r="AO1945" s="45"/>
      <c r="AP1945" s="45"/>
      <c r="AQ1945" s="45"/>
      <c r="AR1945" s="45"/>
      <c r="AS1945" s="45"/>
      <c r="AT1945" s="45"/>
      <c r="AU1945" s="45"/>
      <c r="AV1945" s="45"/>
      <c r="AW1945" s="45"/>
      <c r="AX1945" s="45"/>
      <c r="AY1945" s="45"/>
      <c r="AZ1945" s="45"/>
      <c r="BA1945" s="45"/>
      <c r="BB1945" s="45"/>
      <c r="BC1945" s="45"/>
      <c r="BD1945" s="45"/>
      <c r="BE1945" s="45"/>
      <c r="BF1945" s="45"/>
      <c r="BG1945" s="45"/>
      <c r="BH1945" s="45"/>
      <c r="BI1945" s="45"/>
      <c r="BJ1945" s="45"/>
      <c r="BK1945" s="45"/>
    </row>
    <row r="1946" spans="1:63">
      <c r="A1946" s="43"/>
      <c r="B1946" s="43"/>
      <c r="C1946" s="101"/>
      <c r="D1946" s="101"/>
      <c r="E1946" s="101"/>
      <c r="F1946" s="102"/>
      <c r="G1946" s="103"/>
      <c r="H1946" s="102"/>
      <c r="I1946" s="102"/>
      <c r="J1946" s="102"/>
      <c r="K1946" s="102"/>
      <c r="L1946" s="102" t="e">
        <f>IF(J1946="WAT",IF(I1946="PS","Pumped Storage","Hydro"),VLOOKUP(J1946,Instructions!$E$3:$F$42,2,FALSE))</f>
        <v>#N/A</v>
      </c>
      <c r="M1946" s="104"/>
      <c r="N1946" s="104"/>
      <c r="O1946" s="105"/>
      <c r="P1946" s="45"/>
      <c r="Q1946" s="45"/>
      <c r="R1946" s="45">
        <f t="shared" si="666"/>
        <v>0</v>
      </c>
      <c r="S1946" s="45">
        <f t="shared" si="686"/>
        <v>0</v>
      </c>
      <c r="T1946" s="45">
        <f t="shared" si="686"/>
        <v>0</v>
      </c>
      <c r="U1946" s="45">
        <f t="shared" si="667"/>
        <v>0</v>
      </c>
      <c r="V1946" s="45">
        <f t="shared" si="668"/>
        <v>0</v>
      </c>
      <c r="W1946" s="45">
        <f t="shared" si="669"/>
        <v>0</v>
      </c>
      <c r="X1946" s="45">
        <f t="shared" si="670"/>
        <v>0</v>
      </c>
      <c r="Y1946" s="45">
        <f t="shared" si="671"/>
        <v>0</v>
      </c>
      <c r="Z1946" s="45">
        <f t="shared" si="672"/>
        <v>0</v>
      </c>
      <c r="AA1946" s="45">
        <f t="shared" si="673"/>
        <v>0</v>
      </c>
      <c r="AB1946" s="45">
        <f t="shared" si="674"/>
        <v>0</v>
      </c>
      <c r="AC1946" s="45">
        <f t="shared" si="675"/>
        <v>0</v>
      </c>
      <c r="AD1946" s="45">
        <f t="shared" si="676"/>
        <v>0</v>
      </c>
      <c r="AE1946" s="45">
        <f t="shared" si="677"/>
        <v>0</v>
      </c>
      <c r="AF1946" s="45">
        <f t="shared" si="678"/>
        <v>0</v>
      </c>
      <c r="AG1946" s="45">
        <f t="shared" si="679"/>
        <v>0</v>
      </c>
      <c r="AH1946" s="45">
        <f t="shared" si="680"/>
        <v>0</v>
      </c>
      <c r="AI1946" s="45">
        <f t="shared" si="681"/>
        <v>0</v>
      </c>
      <c r="AJ1946" s="45">
        <f t="shared" si="682"/>
        <v>0</v>
      </c>
      <c r="AK1946" s="45">
        <f t="shared" si="683"/>
        <v>0</v>
      </c>
      <c r="AL1946" s="45">
        <f t="shared" si="684"/>
        <v>0</v>
      </c>
      <c r="AM1946" s="45">
        <f t="shared" si="685"/>
        <v>0</v>
      </c>
      <c r="AN1946" s="45"/>
      <c r="AO1946" s="45"/>
      <c r="AP1946" s="45"/>
      <c r="AQ1946" s="45"/>
      <c r="AR1946" s="45"/>
      <c r="AS1946" s="45"/>
      <c r="AT1946" s="45"/>
      <c r="AU1946" s="45"/>
      <c r="AV1946" s="45"/>
      <c r="AW1946" s="45"/>
      <c r="AX1946" s="45"/>
      <c r="AY1946" s="45"/>
      <c r="AZ1946" s="45"/>
      <c r="BA1946" s="45"/>
      <c r="BB1946" s="45"/>
      <c r="BC1946" s="45"/>
      <c r="BD1946" s="45"/>
      <c r="BE1946" s="45"/>
      <c r="BF1946" s="45"/>
      <c r="BG1946" s="45"/>
      <c r="BH1946" s="45"/>
      <c r="BI1946" s="45"/>
      <c r="BJ1946" s="45"/>
      <c r="BK1946" s="45"/>
    </row>
    <row r="1947" spans="1:63">
      <c r="A1947" s="43"/>
      <c r="B1947" s="43"/>
      <c r="C1947" s="101"/>
      <c r="D1947" s="101"/>
      <c r="E1947" s="101"/>
      <c r="F1947" s="102"/>
      <c r="G1947" s="103"/>
      <c r="H1947" s="102"/>
      <c r="I1947" s="102"/>
      <c r="J1947" s="102"/>
      <c r="K1947" s="102"/>
      <c r="L1947" s="102" t="e">
        <f>IF(J1947="WAT",IF(I1947="PS","Pumped Storage","Hydro"),VLOOKUP(J1947,Instructions!$E$3:$F$42,2,FALSE))</f>
        <v>#N/A</v>
      </c>
      <c r="M1947" s="104"/>
      <c r="N1947" s="104"/>
      <c r="O1947" s="105"/>
      <c r="P1947" s="45"/>
      <c r="Q1947" s="45"/>
      <c r="R1947" s="45">
        <f t="shared" si="666"/>
        <v>0</v>
      </c>
      <c r="S1947" s="45">
        <f t="shared" si="686"/>
        <v>0</v>
      </c>
      <c r="T1947" s="45">
        <f t="shared" si="686"/>
        <v>0</v>
      </c>
      <c r="U1947" s="45">
        <f t="shared" si="667"/>
        <v>0</v>
      </c>
      <c r="V1947" s="45">
        <f t="shared" si="668"/>
        <v>0</v>
      </c>
      <c r="W1947" s="45">
        <f t="shared" si="669"/>
        <v>0</v>
      </c>
      <c r="X1947" s="45">
        <f t="shared" si="670"/>
        <v>0</v>
      </c>
      <c r="Y1947" s="45">
        <f t="shared" si="671"/>
        <v>0</v>
      </c>
      <c r="Z1947" s="45">
        <f t="shared" si="672"/>
        <v>0</v>
      </c>
      <c r="AA1947" s="45">
        <f t="shared" si="673"/>
        <v>0</v>
      </c>
      <c r="AB1947" s="45">
        <f t="shared" si="674"/>
        <v>0</v>
      </c>
      <c r="AC1947" s="45">
        <f t="shared" si="675"/>
        <v>0</v>
      </c>
      <c r="AD1947" s="45">
        <f t="shared" si="676"/>
        <v>0</v>
      </c>
      <c r="AE1947" s="45">
        <f t="shared" si="677"/>
        <v>0</v>
      </c>
      <c r="AF1947" s="45">
        <f t="shared" si="678"/>
        <v>0</v>
      </c>
      <c r="AG1947" s="45">
        <f t="shared" si="679"/>
        <v>0</v>
      </c>
      <c r="AH1947" s="45">
        <f t="shared" si="680"/>
        <v>0</v>
      </c>
      <c r="AI1947" s="45">
        <f t="shared" si="681"/>
        <v>0</v>
      </c>
      <c r="AJ1947" s="45">
        <f t="shared" si="682"/>
        <v>0</v>
      </c>
      <c r="AK1947" s="45">
        <f t="shared" si="683"/>
        <v>0</v>
      </c>
      <c r="AL1947" s="45">
        <f t="shared" si="684"/>
        <v>0</v>
      </c>
      <c r="AM1947" s="45">
        <f t="shared" si="685"/>
        <v>0</v>
      </c>
      <c r="AN1947" s="45"/>
      <c r="AO1947" s="45"/>
      <c r="AP1947" s="45"/>
      <c r="AQ1947" s="45"/>
      <c r="AR1947" s="45"/>
      <c r="AS1947" s="45"/>
      <c r="AT1947" s="45"/>
      <c r="AU1947" s="45"/>
      <c r="AV1947" s="45"/>
      <c r="AW1947" s="45"/>
      <c r="AX1947" s="45"/>
      <c r="AY1947" s="45"/>
      <c r="AZ1947" s="45"/>
      <c r="BA1947" s="45"/>
      <c r="BB1947" s="45"/>
      <c r="BC1947" s="45"/>
      <c r="BD1947" s="45"/>
      <c r="BE1947" s="45"/>
      <c r="BF1947" s="45"/>
      <c r="BG1947" s="45"/>
      <c r="BH1947" s="45"/>
      <c r="BI1947" s="45"/>
      <c r="BJ1947" s="45"/>
      <c r="BK1947" s="45"/>
    </row>
    <row r="1948" spans="1:63">
      <c r="A1948" s="43"/>
      <c r="B1948" s="43"/>
      <c r="C1948" s="101"/>
      <c r="D1948" s="101"/>
      <c r="E1948" s="101"/>
      <c r="F1948" s="102"/>
      <c r="G1948" s="103"/>
      <c r="H1948" s="102"/>
      <c r="I1948" s="102"/>
      <c r="J1948" s="102"/>
      <c r="K1948" s="102"/>
      <c r="L1948" s="102" t="e">
        <f>IF(J1948="WAT",IF(I1948="PS","Pumped Storage","Hydro"),VLOOKUP(J1948,Instructions!$E$3:$F$42,2,FALSE))</f>
        <v>#N/A</v>
      </c>
      <c r="M1948" s="104"/>
      <c r="N1948" s="104"/>
      <c r="O1948" s="105"/>
      <c r="P1948" s="45"/>
      <c r="Q1948" s="45"/>
      <c r="R1948" s="45">
        <f t="shared" si="666"/>
        <v>0</v>
      </c>
      <c r="S1948" s="45">
        <f t="shared" si="686"/>
        <v>0</v>
      </c>
      <c r="T1948" s="45">
        <f t="shared" si="686"/>
        <v>0</v>
      </c>
      <c r="U1948" s="45">
        <f t="shared" si="667"/>
        <v>0</v>
      </c>
      <c r="V1948" s="45">
        <f t="shared" si="668"/>
        <v>0</v>
      </c>
      <c r="W1948" s="45">
        <f t="shared" si="669"/>
        <v>0</v>
      </c>
      <c r="X1948" s="45">
        <f t="shared" si="670"/>
        <v>0</v>
      </c>
      <c r="Y1948" s="45">
        <f t="shared" si="671"/>
        <v>0</v>
      </c>
      <c r="Z1948" s="45">
        <f t="shared" si="672"/>
        <v>0</v>
      </c>
      <c r="AA1948" s="45">
        <f t="shared" si="673"/>
        <v>0</v>
      </c>
      <c r="AB1948" s="45">
        <f t="shared" si="674"/>
        <v>0</v>
      </c>
      <c r="AC1948" s="45">
        <f t="shared" si="675"/>
        <v>0</v>
      </c>
      <c r="AD1948" s="45">
        <f t="shared" si="676"/>
        <v>0</v>
      </c>
      <c r="AE1948" s="45">
        <f t="shared" si="677"/>
        <v>0</v>
      </c>
      <c r="AF1948" s="45">
        <f t="shared" si="678"/>
        <v>0</v>
      </c>
      <c r="AG1948" s="45">
        <f t="shared" si="679"/>
        <v>0</v>
      </c>
      <c r="AH1948" s="45">
        <f t="shared" si="680"/>
        <v>0</v>
      </c>
      <c r="AI1948" s="45">
        <f t="shared" si="681"/>
        <v>0</v>
      </c>
      <c r="AJ1948" s="45">
        <f t="shared" si="682"/>
        <v>0</v>
      </c>
      <c r="AK1948" s="45">
        <f t="shared" si="683"/>
        <v>0</v>
      </c>
      <c r="AL1948" s="45">
        <f t="shared" si="684"/>
        <v>0</v>
      </c>
      <c r="AM1948" s="45">
        <f t="shared" si="685"/>
        <v>0</v>
      </c>
      <c r="AN1948" s="45"/>
      <c r="AO1948" s="45"/>
      <c r="AP1948" s="45"/>
      <c r="AQ1948" s="45"/>
      <c r="AR1948" s="45"/>
      <c r="AS1948" s="45"/>
      <c r="AT1948" s="45"/>
      <c r="AU1948" s="45"/>
      <c r="AV1948" s="45"/>
      <c r="AW1948" s="45"/>
      <c r="AX1948" s="45"/>
      <c r="AY1948" s="45"/>
      <c r="AZ1948" s="45"/>
      <c r="BA1948" s="45"/>
      <c r="BB1948" s="45"/>
      <c r="BC1948" s="45"/>
      <c r="BD1948" s="45"/>
      <c r="BE1948" s="45"/>
      <c r="BF1948" s="45"/>
      <c r="BG1948" s="45"/>
      <c r="BH1948" s="45"/>
      <c r="BI1948" s="45"/>
      <c r="BJ1948" s="45"/>
      <c r="BK1948" s="45"/>
    </row>
    <row r="1949" spans="1:63">
      <c r="A1949" s="43"/>
      <c r="B1949" s="43"/>
      <c r="C1949" s="101"/>
      <c r="D1949" s="101"/>
      <c r="E1949" s="101"/>
      <c r="F1949" s="102"/>
      <c r="G1949" s="103"/>
      <c r="H1949" s="102"/>
      <c r="I1949" s="102"/>
      <c r="J1949" s="102"/>
      <c r="K1949" s="102"/>
      <c r="L1949" s="102" t="e">
        <f>IF(J1949="WAT",IF(I1949="PS","Pumped Storage","Hydro"),VLOOKUP(J1949,Instructions!$E$3:$F$42,2,FALSE))</f>
        <v>#N/A</v>
      </c>
      <c r="M1949" s="104"/>
      <c r="N1949" s="104"/>
      <c r="O1949" s="105"/>
      <c r="P1949" s="45"/>
      <c r="Q1949" s="45"/>
      <c r="R1949" s="45">
        <f t="shared" si="666"/>
        <v>0</v>
      </c>
      <c r="S1949" s="45">
        <f t="shared" si="686"/>
        <v>0</v>
      </c>
      <c r="T1949" s="45">
        <f t="shared" si="686"/>
        <v>0</v>
      </c>
      <c r="U1949" s="45">
        <f t="shared" si="667"/>
        <v>0</v>
      </c>
      <c r="V1949" s="45">
        <f t="shared" si="668"/>
        <v>0</v>
      </c>
      <c r="W1949" s="45">
        <f t="shared" si="669"/>
        <v>0</v>
      </c>
      <c r="X1949" s="45">
        <f t="shared" si="670"/>
        <v>0</v>
      </c>
      <c r="Y1949" s="45">
        <f t="shared" si="671"/>
        <v>0</v>
      </c>
      <c r="Z1949" s="45">
        <f t="shared" si="672"/>
        <v>0</v>
      </c>
      <c r="AA1949" s="45">
        <f t="shared" si="673"/>
        <v>0</v>
      </c>
      <c r="AB1949" s="45">
        <f t="shared" si="674"/>
        <v>0</v>
      </c>
      <c r="AC1949" s="45">
        <f t="shared" si="675"/>
        <v>0</v>
      </c>
      <c r="AD1949" s="45">
        <f t="shared" si="676"/>
        <v>0</v>
      </c>
      <c r="AE1949" s="45">
        <f t="shared" si="677"/>
        <v>0</v>
      </c>
      <c r="AF1949" s="45">
        <f t="shared" si="678"/>
        <v>0</v>
      </c>
      <c r="AG1949" s="45">
        <f t="shared" si="679"/>
        <v>0</v>
      </c>
      <c r="AH1949" s="45">
        <f t="shared" si="680"/>
        <v>0</v>
      </c>
      <c r="AI1949" s="45">
        <f t="shared" si="681"/>
        <v>0</v>
      </c>
      <c r="AJ1949" s="45">
        <f t="shared" si="682"/>
        <v>0</v>
      </c>
      <c r="AK1949" s="45">
        <f t="shared" si="683"/>
        <v>0</v>
      </c>
      <c r="AL1949" s="45">
        <f t="shared" si="684"/>
        <v>0</v>
      </c>
      <c r="AM1949" s="45">
        <f t="shared" si="685"/>
        <v>0</v>
      </c>
      <c r="AN1949" s="45"/>
      <c r="AO1949" s="45"/>
      <c r="AP1949" s="45"/>
      <c r="AQ1949" s="45"/>
      <c r="AR1949" s="45"/>
      <c r="AS1949" s="45"/>
      <c r="AT1949" s="45"/>
      <c r="AU1949" s="45"/>
      <c r="AV1949" s="45"/>
      <c r="AW1949" s="45"/>
      <c r="AX1949" s="45"/>
      <c r="AY1949" s="45"/>
      <c r="AZ1949" s="45"/>
      <c r="BA1949" s="45"/>
      <c r="BB1949" s="45"/>
      <c r="BC1949" s="45"/>
      <c r="BD1949" s="45"/>
      <c r="BE1949" s="45"/>
      <c r="BF1949" s="45"/>
      <c r="BG1949" s="45"/>
      <c r="BH1949" s="45"/>
      <c r="BI1949" s="45"/>
      <c r="BJ1949" s="45"/>
      <c r="BK1949" s="45"/>
    </row>
    <row r="1950" spans="1:63">
      <c r="A1950" s="43"/>
      <c r="B1950" s="43"/>
      <c r="C1950" s="101"/>
      <c r="D1950" s="101"/>
      <c r="E1950" s="101"/>
      <c r="F1950" s="102"/>
      <c r="G1950" s="103"/>
      <c r="H1950" s="102"/>
      <c r="I1950" s="102"/>
      <c r="J1950" s="102"/>
      <c r="K1950" s="102"/>
      <c r="L1950" s="102" t="e">
        <f>IF(J1950="WAT",IF(I1950="PS","Pumped Storage","Hydro"),VLOOKUP(J1950,Instructions!$E$3:$F$42,2,FALSE))</f>
        <v>#N/A</v>
      </c>
      <c r="M1950" s="104"/>
      <c r="N1950" s="104"/>
      <c r="O1950" s="105"/>
      <c r="P1950" s="45"/>
      <c r="Q1950" s="45"/>
      <c r="R1950" s="45">
        <f t="shared" si="666"/>
        <v>0</v>
      </c>
      <c r="S1950" s="45">
        <f t="shared" si="686"/>
        <v>0</v>
      </c>
      <c r="T1950" s="45">
        <f t="shared" si="686"/>
        <v>0</v>
      </c>
      <c r="U1950" s="45">
        <f t="shared" si="667"/>
        <v>0</v>
      </c>
      <c r="V1950" s="45">
        <f t="shared" si="668"/>
        <v>0</v>
      </c>
      <c r="W1950" s="45">
        <f t="shared" si="669"/>
        <v>0</v>
      </c>
      <c r="X1950" s="45">
        <f t="shared" si="670"/>
        <v>0</v>
      </c>
      <c r="Y1950" s="45">
        <f t="shared" si="671"/>
        <v>0</v>
      </c>
      <c r="Z1950" s="45">
        <f t="shared" si="672"/>
        <v>0</v>
      </c>
      <c r="AA1950" s="45">
        <f t="shared" si="673"/>
        <v>0</v>
      </c>
      <c r="AB1950" s="45">
        <f t="shared" si="674"/>
        <v>0</v>
      </c>
      <c r="AC1950" s="45">
        <f t="shared" si="675"/>
        <v>0</v>
      </c>
      <c r="AD1950" s="45">
        <f t="shared" si="676"/>
        <v>0</v>
      </c>
      <c r="AE1950" s="45">
        <f t="shared" si="677"/>
        <v>0</v>
      </c>
      <c r="AF1950" s="45">
        <f t="shared" si="678"/>
        <v>0</v>
      </c>
      <c r="AG1950" s="45">
        <f t="shared" si="679"/>
        <v>0</v>
      </c>
      <c r="AH1950" s="45">
        <f t="shared" si="680"/>
        <v>0</v>
      </c>
      <c r="AI1950" s="45">
        <f t="shared" si="681"/>
        <v>0</v>
      </c>
      <c r="AJ1950" s="45">
        <f t="shared" si="682"/>
        <v>0</v>
      </c>
      <c r="AK1950" s="45">
        <f t="shared" si="683"/>
        <v>0</v>
      </c>
      <c r="AL1950" s="45">
        <f t="shared" si="684"/>
        <v>0</v>
      </c>
      <c r="AM1950" s="45">
        <f t="shared" si="685"/>
        <v>0</v>
      </c>
      <c r="AN1950" s="45"/>
      <c r="AO1950" s="45"/>
      <c r="AP1950" s="45"/>
      <c r="AQ1950" s="45"/>
      <c r="AR1950" s="45"/>
      <c r="AS1950" s="45"/>
      <c r="AT1950" s="45"/>
      <c r="AU1950" s="45"/>
      <c r="AV1950" s="45"/>
      <c r="AW1950" s="45"/>
      <c r="AX1950" s="45"/>
      <c r="AY1950" s="45"/>
      <c r="AZ1950" s="45"/>
      <c r="BA1950" s="45"/>
      <c r="BB1950" s="45"/>
      <c r="BC1950" s="45"/>
      <c r="BD1950" s="45"/>
      <c r="BE1950" s="45"/>
      <c r="BF1950" s="45"/>
      <c r="BG1950" s="45"/>
      <c r="BH1950" s="45"/>
      <c r="BI1950" s="45"/>
      <c r="BJ1950" s="45"/>
      <c r="BK1950" s="45"/>
    </row>
    <row r="1951" spans="1:63">
      <c r="A1951" s="43"/>
      <c r="B1951" s="43"/>
      <c r="C1951" s="101"/>
      <c r="D1951" s="101"/>
      <c r="E1951" s="101"/>
      <c r="F1951" s="102"/>
      <c r="G1951" s="103"/>
      <c r="H1951" s="102"/>
      <c r="I1951" s="102"/>
      <c r="J1951" s="102"/>
      <c r="K1951" s="102"/>
      <c r="L1951" s="102" t="e">
        <f>IF(J1951="WAT",IF(I1951="PS","Pumped Storage","Hydro"),VLOOKUP(J1951,Instructions!$E$3:$F$42,2,FALSE))</f>
        <v>#N/A</v>
      </c>
      <c r="M1951" s="104"/>
      <c r="N1951" s="104"/>
      <c r="O1951" s="105"/>
      <c r="P1951" s="45"/>
      <c r="Q1951" s="45"/>
      <c r="R1951" s="45">
        <f t="shared" si="666"/>
        <v>0</v>
      </c>
      <c r="S1951" s="45">
        <f t="shared" si="686"/>
        <v>0</v>
      </c>
      <c r="T1951" s="45">
        <f t="shared" si="686"/>
        <v>0</v>
      </c>
      <c r="U1951" s="45">
        <f t="shared" si="667"/>
        <v>0</v>
      </c>
      <c r="V1951" s="45">
        <f t="shared" si="668"/>
        <v>0</v>
      </c>
      <c r="W1951" s="45">
        <f t="shared" si="669"/>
        <v>0</v>
      </c>
      <c r="X1951" s="45">
        <f t="shared" si="670"/>
        <v>0</v>
      </c>
      <c r="Y1951" s="45">
        <f t="shared" si="671"/>
        <v>0</v>
      </c>
      <c r="Z1951" s="45">
        <f t="shared" si="672"/>
        <v>0</v>
      </c>
      <c r="AA1951" s="45">
        <f t="shared" si="673"/>
        <v>0</v>
      </c>
      <c r="AB1951" s="45">
        <f t="shared" si="674"/>
        <v>0</v>
      </c>
      <c r="AC1951" s="45">
        <f t="shared" si="675"/>
        <v>0</v>
      </c>
      <c r="AD1951" s="45">
        <f t="shared" si="676"/>
        <v>0</v>
      </c>
      <c r="AE1951" s="45">
        <f t="shared" si="677"/>
        <v>0</v>
      </c>
      <c r="AF1951" s="45">
        <f t="shared" si="678"/>
        <v>0</v>
      </c>
      <c r="AG1951" s="45">
        <f t="shared" si="679"/>
        <v>0</v>
      </c>
      <c r="AH1951" s="45">
        <f t="shared" si="680"/>
        <v>0</v>
      </c>
      <c r="AI1951" s="45">
        <f t="shared" si="681"/>
        <v>0</v>
      </c>
      <c r="AJ1951" s="45">
        <f t="shared" si="682"/>
        <v>0</v>
      </c>
      <c r="AK1951" s="45">
        <f t="shared" si="683"/>
        <v>0</v>
      </c>
      <c r="AL1951" s="45">
        <f t="shared" si="684"/>
        <v>0</v>
      </c>
      <c r="AM1951" s="45">
        <f t="shared" si="685"/>
        <v>0</v>
      </c>
      <c r="AN1951" s="45"/>
      <c r="AO1951" s="45"/>
      <c r="AP1951" s="45"/>
      <c r="AQ1951" s="45"/>
      <c r="AR1951" s="45"/>
      <c r="AS1951" s="45"/>
      <c r="AT1951" s="45"/>
      <c r="AU1951" s="45"/>
      <c r="AV1951" s="45"/>
      <c r="AW1951" s="45"/>
      <c r="AX1951" s="45"/>
      <c r="AY1951" s="45"/>
      <c r="AZ1951" s="45"/>
      <c r="BA1951" s="45"/>
      <c r="BB1951" s="45"/>
      <c r="BC1951" s="45"/>
      <c r="BD1951" s="45"/>
      <c r="BE1951" s="45"/>
      <c r="BF1951" s="45"/>
      <c r="BG1951" s="45"/>
      <c r="BH1951" s="45"/>
      <c r="BI1951" s="45"/>
      <c r="BJ1951" s="45"/>
      <c r="BK1951" s="45"/>
    </row>
    <row r="1952" spans="1:63">
      <c r="A1952" s="43"/>
      <c r="B1952" s="43"/>
      <c r="C1952" s="101"/>
      <c r="D1952" s="101"/>
      <c r="E1952" s="101"/>
      <c r="F1952" s="102"/>
      <c r="G1952" s="103"/>
      <c r="H1952" s="102"/>
      <c r="I1952" s="102"/>
      <c r="J1952" s="102"/>
      <c r="K1952" s="102"/>
      <c r="L1952" s="102" t="e">
        <f>IF(J1952="WAT",IF(I1952="PS","Pumped Storage","Hydro"),VLOOKUP(J1952,Instructions!$E$3:$F$42,2,FALSE))</f>
        <v>#N/A</v>
      </c>
      <c r="M1952" s="104"/>
      <c r="N1952" s="104"/>
      <c r="O1952" s="105"/>
      <c r="P1952" s="45"/>
      <c r="Q1952" s="45"/>
      <c r="R1952" s="45">
        <f t="shared" si="666"/>
        <v>0</v>
      </c>
      <c r="S1952" s="45">
        <f t="shared" si="686"/>
        <v>0</v>
      </c>
      <c r="T1952" s="45">
        <f t="shared" si="686"/>
        <v>0</v>
      </c>
      <c r="U1952" s="45">
        <f t="shared" si="667"/>
        <v>0</v>
      </c>
      <c r="V1952" s="45">
        <f t="shared" si="668"/>
        <v>0</v>
      </c>
      <c r="W1952" s="45">
        <f t="shared" si="669"/>
        <v>0</v>
      </c>
      <c r="X1952" s="45">
        <f t="shared" si="670"/>
        <v>0</v>
      </c>
      <c r="Y1952" s="45">
        <f t="shared" si="671"/>
        <v>0</v>
      </c>
      <c r="Z1952" s="45">
        <f t="shared" si="672"/>
        <v>0</v>
      </c>
      <c r="AA1952" s="45">
        <f t="shared" si="673"/>
        <v>0</v>
      </c>
      <c r="AB1952" s="45">
        <f t="shared" si="674"/>
        <v>0</v>
      </c>
      <c r="AC1952" s="45">
        <f t="shared" si="675"/>
        <v>0</v>
      </c>
      <c r="AD1952" s="45">
        <f t="shared" si="676"/>
        <v>0</v>
      </c>
      <c r="AE1952" s="45">
        <f t="shared" si="677"/>
        <v>0</v>
      </c>
      <c r="AF1952" s="45">
        <f t="shared" si="678"/>
        <v>0</v>
      </c>
      <c r="AG1952" s="45">
        <f t="shared" si="679"/>
        <v>0</v>
      </c>
      <c r="AH1952" s="45">
        <f t="shared" si="680"/>
        <v>0</v>
      </c>
      <c r="AI1952" s="45">
        <f t="shared" si="681"/>
        <v>0</v>
      </c>
      <c r="AJ1952" s="45">
        <f t="shared" si="682"/>
        <v>0</v>
      </c>
      <c r="AK1952" s="45">
        <f t="shared" si="683"/>
        <v>0</v>
      </c>
      <c r="AL1952" s="45">
        <f t="shared" si="684"/>
        <v>0</v>
      </c>
      <c r="AM1952" s="45">
        <f t="shared" si="685"/>
        <v>0</v>
      </c>
      <c r="AN1952" s="45"/>
      <c r="AO1952" s="45"/>
      <c r="AP1952" s="45"/>
      <c r="AQ1952" s="45"/>
      <c r="AR1952" s="45"/>
      <c r="AS1952" s="45"/>
      <c r="AT1952" s="45"/>
      <c r="AU1952" s="45"/>
      <c r="AV1952" s="45"/>
      <c r="AW1952" s="45"/>
      <c r="AX1952" s="45"/>
      <c r="AY1952" s="45"/>
      <c r="AZ1952" s="45"/>
      <c r="BA1952" s="45"/>
      <c r="BB1952" s="45"/>
      <c r="BC1952" s="45"/>
      <c r="BD1952" s="45"/>
      <c r="BE1952" s="45"/>
      <c r="BF1952" s="45"/>
      <c r="BG1952" s="45"/>
      <c r="BH1952" s="45"/>
      <c r="BI1952" s="45"/>
      <c r="BJ1952" s="45"/>
      <c r="BK1952" s="45"/>
    </row>
    <row r="1953" spans="1:63">
      <c r="A1953" s="43"/>
      <c r="B1953" s="43"/>
      <c r="C1953" s="101"/>
      <c r="D1953" s="101"/>
      <c r="E1953" s="101"/>
      <c r="F1953" s="102"/>
      <c r="G1953" s="103"/>
      <c r="H1953" s="102"/>
      <c r="I1953" s="102"/>
      <c r="J1953" s="102"/>
      <c r="K1953" s="102"/>
      <c r="L1953" s="102" t="e">
        <f>IF(J1953="WAT",IF(I1953="PS","Pumped Storage","Hydro"),VLOOKUP(J1953,Instructions!$E$3:$F$42,2,FALSE))</f>
        <v>#N/A</v>
      </c>
      <c r="M1953" s="104"/>
      <c r="N1953" s="104"/>
      <c r="O1953" s="105"/>
      <c r="P1953" s="45"/>
      <c r="Q1953" s="45"/>
      <c r="R1953" s="45">
        <f t="shared" si="666"/>
        <v>0</v>
      </c>
      <c r="S1953" s="45">
        <f t="shared" si="686"/>
        <v>0</v>
      </c>
      <c r="T1953" s="45">
        <f t="shared" si="686"/>
        <v>0</v>
      </c>
      <c r="U1953" s="45">
        <f t="shared" si="667"/>
        <v>0</v>
      </c>
      <c r="V1953" s="45">
        <f t="shared" si="668"/>
        <v>0</v>
      </c>
      <c r="W1953" s="45">
        <f t="shared" si="669"/>
        <v>0</v>
      </c>
      <c r="X1953" s="45">
        <f t="shared" si="670"/>
        <v>0</v>
      </c>
      <c r="Y1953" s="45">
        <f t="shared" si="671"/>
        <v>0</v>
      </c>
      <c r="Z1953" s="45">
        <f t="shared" si="672"/>
        <v>0</v>
      </c>
      <c r="AA1953" s="45">
        <f t="shared" si="673"/>
        <v>0</v>
      </c>
      <c r="AB1953" s="45">
        <f t="shared" si="674"/>
        <v>0</v>
      </c>
      <c r="AC1953" s="45">
        <f t="shared" si="675"/>
        <v>0</v>
      </c>
      <c r="AD1953" s="45">
        <f t="shared" si="676"/>
        <v>0</v>
      </c>
      <c r="AE1953" s="45">
        <f t="shared" si="677"/>
        <v>0</v>
      </c>
      <c r="AF1953" s="45">
        <f t="shared" si="678"/>
        <v>0</v>
      </c>
      <c r="AG1953" s="45">
        <f t="shared" si="679"/>
        <v>0</v>
      </c>
      <c r="AH1953" s="45">
        <f t="shared" si="680"/>
        <v>0</v>
      </c>
      <c r="AI1953" s="45">
        <f t="shared" si="681"/>
        <v>0</v>
      </c>
      <c r="AJ1953" s="45">
        <f t="shared" si="682"/>
        <v>0</v>
      </c>
      <c r="AK1953" s="45">
        <f t="shared" si="683"/>
        <v>0</v>
      </c>
      <c r="AL1953" s="45">
        <f t="shared" si="684"/>
        <v>0</v>
      </c>
      <c r="AM1953" s="45">
        <f t="shared" si="685"/>
        <v>0</v>
      </c>
      <c r="AN1953" s="45"/>
      <c r="AO1953" s="45"/>
      <c r="AP1953" s="45"/>
      <c r="AQ1953" s="45"/>
      <c r="AR1953" s="45"/>
      <c r="AS1953" s="45"/>
      <c r="AT1953" s="45"/>
      <c r="AU1953" s="45"/>
      <c r="AV1953" s="45"/>
      <c r="AW1953" s="45"/>
      <c r="AX1953" s="45"/>
      <c r="AY1953" s="45"/>
      <c r="AZ1953" s="45"/>
      <c r="BA1953" s="45"/>
      <c r="BB1953" s="45"/>
      <c r="BC1953" s="45"/>
      <c r="BD1953" s="45"/>
      <c r="BE1953" s="45"/>
      <c r="BF1953" s="45"/>
      <c r="BG1953" s="45"/>
      <c r="BH1953" s="45"/>
      <c r="BI1953" s="45"/>
      <c r="BJ1953" s="45"/>
      <c r="BK1953" s="45"/>
    </row>
    <row r="1954" spans="1:63">
      <c r="A1954" s="43"/>
      <c r="B1954" s="43"/>
      <c r="C1954" s="101"/>
      <c r="D1954" s="101"/>
      <c r="E1954" s="101"/>
      <c r="F1954" s="102"/>
      <c r="G1954" s="103"/>
      <c r="H1954" s="102"/>
      <c r="I1954" s="102"/>
      <c r="J1954" s="102"/>
      <c r="K1954" s="102"/>
      <c r="L1954" s="102" t="e">
        <f>IF(J1954="WAT",IF(I1954="PS","Pumped Storage","Hydro"),VLOOKUP(J1954,Instructions!$E$3:$F$42,2,FALSE))</f>
        <v>#N/A</v>
      </c>
      <c r="M1954" s="104"/>
      <c r="N1954" s="104"/>
      <c r="O1954" s="105"/>
      <c r="P1954" s="45"/>
      <c r="Q1954" s="45"/>
      <c r="R1954" s="45">
        <f t="shared" si="666"/>
        <v>0</v>
      </c>
      <c r="S1954" s="45">
        <f t="shared" si="686"/>
        <v>0</v>
      </c>
      <c r="T1954" s="45">
        <f t="shared" si="686"/>
        <v>0</v>
      </c>
      <c r="U1954" s="45">
        <f t="shared" si="667"/>
        <v>0</v>
      </c>
      <c r="V1954" s="45">
        <f t="shared" si="668"/>
        <v>0</v>
      </c>
      <c r="W1954" s="45">
        <f t="shared" si="669"/>
        <v>0</v>
      </c>
      <c r="X1954" s="45">
        <f t="shared" si="670"/>
        <v>0</v>
      </c>
      <c r="Y1954" s="45">
        <f t="shared" si="671"/>
        <v>0</v>
      </c>
      <c r="Z1954" s="45">
        <f t="shared" si="672"/>
        <v>0</v>
      </c>
      <c r="AA1954" s="45">
        <f t="shared" si="673"/>
        <v>0</v>
      </c>
      <c r="AB1954" s="45">
        <f t="shared" si="674"/>
        <v>0</v>
      </c>
      <c r="AC1954" s="45">
        <f t="shared" si="675"/>
        <v>0</v>
      </c>
      <c r="AD1954" s="45">
        <f t="shared" si="676"/>
        <v>0</v>
      </c>
      <c r="AE1954" s="45">
        <f t="shared" si="677"/>
        <v>0</v>
      </c>
      <c r="AF1954" s="45">
        <f t="shared" si="678"/>
        <v>0</v>
      </c>
      <c r="AG1954" s="45">
        <f t="shared" si="679"/>
        <v>0</v>
      </c>
      <c r="AH1954" s="45">
        <f t="shared" si="680"/>
        <v>0</v>
      </c>
      <c r="AI1954" s="45">
        <f t="shared" si="681"/>
        <v>0</v>
      </c>
      <c r="AJ1954" s="45">
        <f t="shared" si="682"/>
        <v>0</v>
      </c>
      <c r="AK1954" s="45">
        <f t="shared" si="683"/>
        <v>0</v>
      </c>
      <c r="AL1954" s="45">
        <f t="shared" si="684"/>
        <v>0</v>
      </c>
      <c r="AM1954" s="45">
        <f t="shared" si="685"/>
        <v>0</v>
      </c>
      <c r="AN1954" s="45"/>
      <c r="AO1954" s="45"/>
      <c r="AP1954" s="45"/>
      <c r="AQ1954" s="45"/>
      <c r="AR1954" s="45"/>
      <c r="AS1954" s="45"/>
      <c r="AT1954" s="45"/>
      <c r="AU1954" s="45"/>
      <c r="AV1954" s="45"/>
      <c r="AW1954" s="45"/>
      <c r="AX1954" s="45"/>
      <c r="AY1954" s="45"/>
      <c r="AZ1954" s="45"/>
      <c r="BA1954" s="45"/>
      <c r="BB1954" s="45"/>
      <c r="BC1954" s="45"/>
      <c r="BD1954" s="45"/>
      <c r="BE1954" s="45"/>
      <c r="BF1954" s="45"/>
      <c r="BG1954" s="45"/>
      <c r="BH1954" s="45"/>
      <c r="BI1954" s="45"/>
      <c r="BJ1954" s="45"/>
      <c r="BK1954" s="45"/>
    </row>
    <row r="1955" spans="1:63">
      <c r="A1955" s="43"/>
      <c r="B1955" s="43"/>
      <c r="C1955" s="101"/>
      <c r="D1955" s="101"/>
      <c r="E1955" s="101"/>
      <c r="F1955" s="102"/>
      <c r="G1955" s="103"/>
      <c r="H1955" s="102"/>
      <c r="I1955" s="102"/>
      <c r="J1955" s="102"/>
      <c r="K1955" s="102"/>
      <c r="L1955" s="102" t="e">
        <f>IF(J1955="WAT",IF(I1955="PS","Pumped Storage","Hydro"),VLOOKUP(J1955,Instructions!$E$3:$F$42,2,FALSE))</f>
        <v>#N/A</v>
      </c>
      <c r="M1955" s="104"/>
      <c r="N1955" s="104"/>
      <c r="O1955" s="105"/>
      <c r="P1955" s="45"/>
      <c r="Q1955" s="45"/>
      <c r="R1955" s="45">
        <f t="shared" si="666"/>
        <v>0</v>
      </c>
      <c r="S1955" s="45">
        <f t="shared" si="686"/>
        <v>0</v>
      </c>
      <c r="T1955" s="45">
        <f t="shared" si="686"/>
        <v>0</v>
      </c>
      <c r="U1955" s="45">
        <f t="shared" si="667"/>
        <v>0</v>
      </c>
      <c r="V1955" s="45">
        <f t="shared" si="668"/>
        <v>0</v>
      </c>
      <c r="W1955" s="45">
        <f t="shared" si="669"/>
        <v>0</v>
      </c>
      <c r="X1955" s="45">
        <f t="shared" si="670"/>
        <v>0</v>
      </c>
      <c r="Y1955" s="45">
        <f t="shared" si="671"/>
        <v>0</v>
      </c>
      <c r="Z1955" s="45">
        <f t="shared" si="672"/>
        <v>0</v>
      </c>
      <c r="AA1955" s="45">
        <f t="shared" si="673"/>
        <v>0</v>
      </c>
      <c r="AB1955" s="45">
        <f t="shared" si="674"/>
        <v>0</v>
      </c>
      <c r="AC1955" s="45">
        <f t="shared" si="675"/>
        <v>0</v>
      </c>
      <c r="AD1955" s="45">
        <f t="shared" si="676"/>
        <v>0</v>
      </c>
      <c r="AE1955" s="45">
        <f t="shared" si="677"/>
        <v>0</v>
      </c>
      <c r="AF1955" s="45">
        <f t="shared" si="678"/>
        <v>0</v>
      </c>
      <c r="AG1955" s="45">
        <f t="shared" si="679"/>
        <v>0</v>
      </c>
      <c r="AH1955" s="45">
        <f t="shared" si="680"/>
        <v>0</v>
      </c>
      <c r="AI1955" s="45">
        <f t="shared" si="681"/>
        <v>0</v>
      </c>
      <c r="AJ1955" s="45">
        <f t="shared" si="682"/>
        <v>0</v>
      </c>
      <c r="AK1955" s="45">
        <f t="shared" si="683"/>
        <v>0</v>
      </c>
      <c r="AL1955" s="45">
        <f t="shared" si="684"/>
        <v>0</v>
      </c>
      <c r="AM1955" s="45">
        <f t="shared" si="685"/>
        <v>0</v>
      </c>
      <c r="AN1955" s="45"/>
      <c r="AO1955" s="45"/>
      <c r="AP1955" s="45"/>
      <c r="AQ1955" s="45"/>
      <c r="AR1955" s="45"/>
      <c r="AS1955" s="45"/>
      <c r="AT1955" s="45"/>
      <c r="AU1955" s="45"/>
      <c r="AV1955" s="45"/>
      <c r="AW1955" s="45"/>
      <c r="AX1955" s="45"/>
      <c r="AY1955" s="45"/>
      <c r="AZ1955" s="45"/>
      <c r="BA1955" s="45"/>
      <c r="BB1955" s="45"/>
      <c r="BC1955" s="45"/>
      <c r="BD1955" s="45"/>
      <c r="BE1955" s="45"/>
      <c r="BF1955" s="45"/>
      <c r="BG1955" s="45"/>
      <c r="BH1955" s="45"/>
      <c r="BI1955" s="45"/>
      <c r="BJ1955" s="45"/>
      <c r="BK1955" s="45"/>
    </row>
    <row r="1956" spans="1:63">
      <c r="A1956" s="43"/>
      <c r="B1956" s="43"/>
      <c r="C1956" s="101"/>
      <c r="D1956" s="101"/>
      <c r="E1956" s="101"/>
      <c r="F1956" s="102"/>
      <c r="G1956" s="103"/>
      <c r="H1956" s="102"/>
      <c r="I1956" s="102"/>
      <c r="J1956" s="102"/>
      <c r="K1956" s="102"/>
      <c r="L1956" s="102" t="e">
        <f>IF(J1956="WAT",IF(I1956="PS","Pumped Storage","Hydro"),VLOOKUP(J1956,Instructions!$E$3:$F$42,2,FALSE))</f>
        <v>#N/A</v>
      </c>
      <c r="M1956" s="104"/>
      <c r="N1956" s="104"/>
      <c r="O1956" s="105"/>
      <c r="P1956" s="45"/>
      <c r="Q1956" s="45"/>
      <c r="R1956" s="45">
        <f t="shared" si="666"/>
        <v>0</v>
      </c>
      <c r="S1956" s="45">
        <f t="shared" si="686"/>
        <v>0</v>
      </c>
      <c r="T1956" s="45">
        <f t="shared" si="686"/>
        <v>0</v>
      </c>
      <c r="U1956" s="45">
        <f t="shared" si="667"/>
        <v>0</v>
      </c>
      <c r="V1956" s="45">
        <f t="shared" si="668"/>
        <v>0</v>
      </c>
      <c r="W1956" s="45">
        <f t="shared" si="669"/>
        <v>0</v>
      </c>
      <c r="X1956" s="45">
        <f t="shared" si="670"/>
        <v>0</v>
      </c>
      <c r="Y1956" s="45">
        <f t="shared" si="671"/>
        <v>0</v>
      </c>
      <c r="Z1956" s="45">
        <f t="shared" si="672"/>
        <v>0</v>
      </c>
      <c r="AA1956" s="45">
        <f t="shared" si="673"/>
        <v>0</v>
      </c>
      <c r="AB1956" s="45">
        <f t="shared" si="674"/>
        <v>0</v>
      </c>
      <c r="AC1956" s="45">
        <f t="shared" si="675"/>
        <v>0</v>
      </c>
      <c r="AD1956" s="45">
        <f t="shared" si="676"/>
        <v>0</v>
      </c>
      <c r="AE1956" s="45">
        <f t="shared" si="677"/>
        <v>0</v>
      </c>
      <c r="AF1956" s="45">
        <f t="shared" si="678"/>
        <v>0</v>
      </c>
      <c r="AG1956" s="45">
        <f t="shared" si="679"/>
        <v>0</v>
      </c>
      <c r="AH1956" s="45">
        <f t="shared" si="680"/>
        <v>0</v>
      </c>
      <c r="AI1956" s="45">
        <f t="shared" si="681"/>
        <v>0</v>
      </c>
      <c r="AJ1956" s="45">
        <f t="shared" si="682"/>
        <v>0</v>
      </c>
      <c r="AK1956" s="45">
        <f t="shared" si="683"/>
        <v>0</v>
      </c>
      <c r="AL1956" s="45">
        <f t="shared" si="684"/>
        <v>0</v>
      </c>
      <c r="AM1956" s="45">
        <f t="shared" si="685"/>
        <v>0</v>
      </c>
      <c r="AN1956" s="45"/>
      <c r="AO1956" s="45"/>
      <c r="AP1956" s="45"/>
      <c r="AQ1956" s="45"/>
      <c r="AR1956" s="45"/>
      <c r="AS1956" s="45"/>
      <c r="AT1956" s="45"/>
      <c r="AU1956" s="45"/>
      <c r="AV1956" s="45"/>
      <c r="AW1956" s="45"/>
      <c r="AX1956" s="45"/>
      <c r="AY1956" s="45"/>
      <c r="AZ1956" s="45"/>
      <c r="BA1956" s="45"/>
      <c r="BB1956" s="45"/>
      <c r="BC1956" s="45"/>
      <c r="BD1956" s="45"/>
      <c r="BE1956" s="45"/>
      <c r="BF1956" s="45"/>
      <c r="BG1956" s="45"/>
      <c r="BH1956" s="45"/>
      <c r="BI1956" s="45"/>
      <c r="BJ1956" s="45"/>
      <c r="BK1956" s="45"/>
    </row>
    <row r="1957" spans="1:63">
      <c r="A1957" s="43"/>
      <c r="B1957" s="43"/>
      <c r="C1957" s="101"/>
      <c r="D1957" s="101"/>
      <c r="E1957" s="101"/>
      <c r="F1957" s="102"/>
      <c r="G1957" s="103"/>
      <c r="H1957" s="102"/>
      <c r="I1957" s="102"/>
      <c r="J1957" s="102"/>
      <c r="K1957" s="102"/>
      <c r="L1957" s="102" t="e">
        <f>IF(J1957="WAT",IF(I1957="PS","Pumped Storage","Hydro"),VLOOKUP(J1957,Instructions!$E$3:$F$42,2,FALSE))</f>
        <v>#N/A</v>
      </c>
      <c r="M1957" s="104"/>
      <c r="N1957" s="104"/>
      <c r="O1957" s="105"/>
      <c r="P1957" s="45"/>
      <c r="Q1957" s="45"/>
      <c r="R1957" s="45">
        <f t="shared" si="666"/>
        <v>0</v>
      </c>
      <c r="S1957" s="45">
        <f t="shared" si="686"/>
        <v>0</v>
      </c>
      <c r="T1957" s="45">
        <f t="shared" si="686"/>
        <v>0</v>
      </c>
      <c r="U1957" s="45">
        <f t="shared" si="667"/>
        <v>0</v>
      </c>
      <c r="V1957" s="45">
        <f t="shared" si="668"/>
        <v>0</v>
      </c>
      <c r="W1957" s="45">
        <f t="shared" si="669"/>
        <v>0</v>
      </c>
      <c r="X1957" s="45">
        <f t="shared" si="670"/>
        <v>0</v>
      </c>
      <c r="Y1957" s="45">
        <f t="shared" si="671"/>
        <v>0</v>
      </c>
      <c r="Z1957" s="45">
        <f t="shared" si="672"/>
        <v>0</v>
      </c>
      <c r="AA1957" s="45">
        <f t="shared" si="673"/>
        <v>0</v>
      </c>
      <c r="AB1957" s="45">
        <f t="shared" si="674"/>
        <v>0</v>
      </c>
      <c r="AC1957" s="45">
        <f t="shared" si="675"/>
        <v>0</v>
      </c>
      <c r="AD1957" s="45">
        <f t="shared" si="676"/>
        <v>0</v>
      </c>
      <c r="AE1957" s="45">
        <f t="shared" si="677"/>
        <v>0</v>
      </c>
      <c r="AF1957" s="45">
        <f t="shared" si="678"/>
        <v>0</v>
      </c>
      <c r="AG1957" s="45">
        <f t="shared" si="679"/>
        <v>0</v>
      </c>
      <c r="AH1957" s="45">
        <f t="shared" si="680"/>
        <v>0</v>
      </c>
      <c r="AI1957" s="45">
        <f t="shared" si="681"/>
        <v>0</v>
      </c>
      <c r="AJ1957" s="45">
        <f t="shared" si="682"/>
        <v>0</v>
      </c>
      <c r="AK1957" s="45">
        <f t="shared" si="683"/>
        <v>0</v>
      </c>
      <c r="AL1957" s="45">
        <f t="shared" si="684"/>
        <v>0</v>
      </c>
      <c r="AM1957" s="45">
        <f t="shared" si="685"/>
        <v>0</v>
      </c>
      <c r="AN1957" s="45"/>
      <c r="AO1957" s="45"/>
      <c r="AP1957" s="45"/>
      <c r="AQ1957" s="45"/>
      <c r="AR1957" s="45"/>
      <c r="AS1957" s="45"/>
      <c r="AT1957" s="45"/>
      <c r="AU1957" s="45"/>
      <c r="AV1957" s="45"/>
      <c r="AW1957" s="45"/>
      <c r="AX1957" s="45"/>
      <c r="AY1957" s="45"/>
      <c r="AZ1957" s="45"/>
      <c r="BA1957" s="45"/>
      <c r="BB1957" s="45"/>
      <c r="BC1957" s="45"/>
      <c r="BD1957" s="45"/>
      <c r="BE1957" s="45"/>
      <c r="BF1957" s="45"/>
      <c r="BG1957" s="45"/>
      <c r="BH1957" s="45"/>
      <c r="BI1957" s="45"/>
      <c r="BJ1957" s="45"/>
      <c r="BK1957" s="45"/>
    </row>
    <row r="1958" spans="1:63">
      <c r="A1958" s="43"/>
      <c r="B1958" s="43"/>
      <c r="C1958" s="101"/>
      <c r="D1958" s="101"/>
      <c r="E1958" s="101"/>
      <c r="F1958" s="102"/>
      <c r="G1958" s="103"/>
      <c r="H1958" s="102"/>
      <c r="I1958" s="102"/>
      <c r="J1958" s="102"/>
      <c r="K1958" s="102"/>
      <c r="L1958" s="102" t="e">
        <f>IF(J1958="WAT",IF(I1958="PS","Pumped Storage","Hydro"),VLOOKUP(J1958,Instructions!$E$3:$F$42,2,FALSE))</f>
        <v>#N/A</v>
      </c>
      <c r="M1958" s="104"/>
      <c r="N1958" s="104"/>
      <c r="O1958" s="105"/>
      <c r="P1958" s="45"/>
      <c r="Q1958" s="45"/>
      <c r="R1958" s="45">
        <f t="shared" si="666"/>
        <v>0</v>
      </c>
      <c r="S1958" s="45">
        <f t="shared" si="686"/>
        <v>0</v>
      </c>
      <c r="T1958" s="45">
        <f t="shared" si="686"/>
        <v>0</v>
      </c>
      <c r="U1958" s="45">
        <f t="shared" si="667"/>
        <v>0</v>
      </c>
      <c r="V1958" s="45">
        <f t="shared" si="668"/>
        <v>0</v>
      </c>
      <c r="W1958" s="45">
        <f t="shared" si="669"/>
        <v>0</v>
      </c>
      <c r="X1958" s="45">
        <f t="shared" si="670"/>
        <v>0</v>
      </c>
      <c r="Y1958" s="45">
        <f t="shared" si="671"/>
        <v>0</v>
      </c>
      <c r="Z1958" s="45">
        <f t="shared" si="672"/>
        <v>0</v>
      </c>
      <c r="AA1958" s="45">
        <f t="shared" si="673"/>
        <v>0</v>
      </c>
      <c r="AB1958" s="45">
        <f t="shared" si="674"/>
        <v>0</v>
      </c>
      <c r="AC1958" s="45">
        <f t="shared" si="675"/>
        <v>0</v>
      </c>
      <c r="AD1958" s="45">
        <f t="shared" si="676"/>
        <v>0</v>
      </c>
      <c r="AE1958" s="45">
        <f t="shared" si="677"/>
        <v>0</v>
      </c>
      <c r="AF1958" s="45">
        <f t="shared" si="678"/>
        <v>0</v>
      </c>
      <c r="AG1958" s="45">
        <f t="shared" si="679"/>
        <v>0</v>
      </c>
      <c r="AH1958" s="45">
        <f t="shared" si="680"/>
        <v>0</v>
      </c>
      <c r="AI1958" s="45">
        <f t="shared" si="681"/>
        <v>0</v>
      </c>
      <c r="AJ1958" s="45">
        <f t="shared" si="682"/>
        <v>0</v>
      </c>
      <c r="AK1958" s="45">
        <f t="shared" si="683"/>
        <v>0</v>
      </c>
      <c r="AL1958" s="45">
        <f t="shared" si="684"/>
        <v>0</v>
      </c>
      <c r="AM1958" s="45">
        <f t="shared" si="685"/>
        <v>0</v>
      </c>
      <c r="AN1958" s="45"/>
      <c r="AO1958" s="45"/>
      <c r="AP1958" s="45"/>
      <c r="AQ1958" s="45"/>
      <c r="AR1958" s="45"/>
      <c r="AS1958" s="45"/>
      <c r="AT1958" s="45"/>
      <c r="AU1958" s="45"/>
      <c r="AV1958" s="45"/>
      <c r="AW1958" s="45"/>
      <c r="AX1958" s="45"/>
      <c r="AY1958" s="45"/>
      <c r="AZ1958" s="45"/>
      <c r="BA1958" s="45"/>
      <c r="BB1958" s="45"/>
      <c r="BC1958" s="45"/>
      <c r="BD1958" s="45"/>
      <c r="BE1958" s="45"/>
      <c r="BF1958" s="45"/>
      <c r="BG1958" s="45"/>
      <c r="BH1958" s="45"/>
      <c r="BI1958" s="45"/>
      <c r="BJ1958" s="45"/>
      <c r="BK1958" s="45"/>
    </row>
    <row r="1959" spans="1:63">
      <c r="A1959" s="43"/>
      <c r="B1959" s="43"/>
      <c r="C1959" s="101"/>
      <c r="D1959" s="101"/>
      <c r="E1959" s="101"/>
      <c r="F1959" s="102"/>
      <c r="G1959" s="103"/>
      <c r="H1959" s="102"/>
      <c r="I1959" s="102"/>
      <c r="J1959" s="102"/>
      <c r="K1959" s="102"/>
      <c r="L1959" s="102" t="e">
        <f>IF(J1959="WAT",IF(I1959="PS","Pumped Storage","Hydro"),VLOOKUP(J1959,Instructions!$E$3:$F$42,2,FALSE))</f>
        <v>#N/A</v>
      </c>
      <c r="M1959" s="104"/>
      <c r="N1959" s="104"/>
      <c r="O1959" s="105"/>
      <c r="P1959" s="45"/>
      <c r="Q1959" s="45"/>
      <c r="R1959" s="45">
        <f t="shared" si="666"/>
        <v>0</v>
      </c>
      <c r="S1959" s="45">
        <f t="shared" si="686"/>
        <v>0</v>
      </c>
      <c r="T1959" s="45">
        <f t="shared" si="686"/>
        <v>0</v>
      </c>
      <c r="U1959" s="45">
        <f t="shared" si="667"/>
        <v>0</v>
      </c>
      <c r="V1959" s="45">
        <f t="shared" si="668"/>
        <v>0</v>
      </c>
      <c r="W1959" s="45">
        <f t="shared" si="669"/>
        <v>0</v>
      </c>
      <c r="X1959" s="45">
        <f t="shared" si="670"/>
        <v>0</v>
      </c>
      <c r="Y1959" s="45">
        <f t="shared" si="671"/>
        <v>0</v>
      </c>
      <c r="Z1959" s="45">
        <f t="shared" si="672"/>
        <v>0</v>
      </c>
      <c r="AA1959" s="45">
        <f t="shared" si="673"/>
        <v>0</v>
      </c>
      <c r="AB1959" s="45">
        <f t="shared" si="674"/>
        <v>0</v>
      </c>
      <c r="AC1959" s="45">
        <f t="shared" si="675"/>
        <v>0</v>
      </c>
      <c r="AD1959" s="45">
        <f t="shared" si="676"/>
        <v>0</v>
      </c>
      <c r="AE1959" s="45">
        <f t="shared" si="677"/>
        <v>0</v>
      </c>
      <c r="AF1959" s="45">
        <f t="shared" si="678"/>
        <v>0</v>
      </c>
      <c r="AG1959" s="45">
        <f t="shared" si="679"/>
        <v>0</v>
      </c>
      <c r="AH1959" s="45">
        <f t="shared" si="680"/>
        <v>0</v>
      </c>
      <c r="AI1959" s="45">
        <f t="shared" si="681"/>
        <v>0</v>
      </c>
      <c r="AJ1959" s="45">
        <f t="shared" si="682"/>
        <v>0</v>
      </c>
      <c r="AK1959" s="45">
        <f t="shared" si="683"/>
        <v>0</v>
      </c>
      <c r="AL1959" s="45">
        <f t="shared" si="684"/>
        <v>0</v>
      </c>
      <c r="AM1959" s="45">
        <f t="shared" si="685"/>
        <v>0</v>
      </c>
      <c r="AN1959" s="45"/>
      <c r="AO1959" s="45"/>
      <c r="AP1959" s="45"/>
      <c r="AQ1959" s="45"/>
      <c r="AR1959" s="45"/>
      <c r="AS1959" s="45"/>
      <c r="AT1959" s="45"/>
      <c r="AU1959" s="45"/>
      <c r="AV1959" s="45"/>
      <c r="AW1959" s="45"/>
      <c r="AX1959" s="45"/>
      <c r="AY1959" s="45"/>
      <c r="AZ1959" s="45"/>
      <c r="BA1959" s="45"/>
      <c r="BB1959" s="45"/>
      <c r="BC1959" s="45"/>
      <c r="BD1959" s="45"/>
      <c r="BE1959" s="45"/>
      <c r="BF1959" s="45"/>
      <c r="BG1959" s="45"/>
      <c r="BH1959" s="45"/>
      <c r="BI1959" s="45"/>
      <c r="BJ1959" s="45"/>
      <c r="BK1959" s="45"/>
    </row>
    <row r="1960" spans="1:63">
      <c r="A1960" s="43"/>
      <c r="B1960" s="43"/>
      <c r="C1960" s="101"/>
      <c r="D1960" s="101"/>
      <c r="E1960" s="101"/>
      <c r="F1960" s="102"/>
      <c r="G1960" s="103"/>
      <c r="H1960" s="102"/>
      <c r="I1960" s="102"/>
      <c r="J1960" s="102"/>
      <c r="K1960" s="102"/>
      <c r="L1960" s="102" t="e">
        <f>IF(J1960="WAT",IF(I1960="PS","Pumped Storage","Hydro"),VLOOKUP(J1960,Instructions!$E$3:$F$42,2,FALSE))</f>
        <v>#N/A</v>
      </c>
      <c r="M1960" s="104"/>
      <c r="N1960" s="104"/>
      <c r="O1960" s="105"/>
      <c r="P1960" s="45"/>
      <c r="Q1960" s="45"/>
      <c r="R1960" s="45">
        <f t="shared" si="666"/>
        <v>0</v>
      </c>
      <c r="S1960" s="45">
        <f t="shared" si="686"/>
        <v>0</v>
      </c>
      <c r="T1960" s="45">
        <f t="shared" si="686"/>
        <v>0</v>
      </c>
      <c r="U1960" s="45">
        <f t="shared" si="667"/>
        <v>0</v>
      </c>
      <c r="V1960" s="45">
        <f t="shared" si="668"/>
        <v>0</v>
      </c>
      <c r="W1960" s="45">
        <f t="shared" si="669"/>
        <v>0</v>
      </c>
      <c r="X1960" s="45">
        <f t="shared" si="670"/>
        <v>0</v>
      </c>
      <c r="Y1960" s="45">
        <f t="shared" si="671"/>
        <v>0</v>
      </c>
      <c r="Z1960" s="45">
        <f t="shared" si="672"/>
        <v>0</v>
      </c>
      <c r="AA1960" s="45">
        <f t="shared" si="673"/>
        <v>0</v>
      </c>
      <c r="AB1960" s="45">
        <f t="shared" si="674"/>
        <v>0</v>
      </c>
      <c r="AC1960" s="45">
        <f t="shared" si="675"/>
        <v>0</v>
      </c>
      <c r="AD1960" s="45">
        <f t="shared" si="676"/>
        <v>0</v>
      </c>
      <c r="AE1960" s="45">
        <f t="shared" si="677"/>
        <v>0</v>
      </c>
      <c r="AF1960" s="45">
        <f t="shared" si="678"/>
        <v>0</v>
      </c>
      <c r="AG1960" s="45">
        <f t="shared" si="679"/>
        <v>0</v>
      </c>
      <c r="AH1960" s="45">
        <f t="shared" si="680"/>
        <v>0</v>
      </c>
      <c r="AI1960" s="45">
        <f t="shared" si="681"/>
        <v>0</v>
      </c>
      <c r="AJ1960" s="45">
        <f t="shared" si="682"/>
        <v>0</v>
      </c>
      <c r="AK1960" s="45">
        <f t="shared" si="683"/>
        <v>0</v>
      </c>
      <c r="AL1960" s="45">
        <f t="shared" si="684"/>
        <v>0</v>
      </c>
      <c r="AM1960" s="45">
        <f t="shared" si="685"/>
        <v>0</v>
      </c>
      <c r="AN1960" s="45"/>
      <c r="AO1960" s="45"/>
      <c r="AP1960" s="45"/>
      <c r="AQ1960" s="45"/>
      <c r="AR1960" s="45"/>
      <c r="AS1960" s="45"/>
      <c r="AT1960" s="45"/>
      <c r="AU1960" s="45"/>
      <c r="AV1960" s="45"/>
      <c r="AW1960" s="45"/>
      <c r="AX1960" s="45"/>
      <c r="AY1960" s="45"/>
      <c r="AZ1960" s="45"/>
      <c r="BA1960" s="45"/>
      <c r="BB1960" s="45"/>
      <c r="BC1960" s="45"/>
      <c r="BD1960" s="45"/>
      <c r="BE1960" s="45"/>
      <c r="BF1960" s="45"/>
      <c r="BG1960" s="45"/>
      <c r="BH1960" s="45"/>
      <c r="BI1960" s="45"/>
      <c r="BJ1960" s="45"/>
      <c r="BK1960" s="45"/>
    </row>
    <row r="1961" spans="1:63">
      <c r="A1961" s="43"/>
      <c r="B1961" s="43"/>
      <c r="C1961" s="101"/>
      <c r="D1961" s="101"/>
      <c r="E1961" s="101"/>
      <c r="F1961" s="102"/>
      <c r="G1961" s="103"/>
      <c r="H1961" s="102"/>
      <c r="I1961" s="102"/>
      <c r="J1961" s="102"/>
      <c r="K1961" s="102"/>
      <c r="L1961" s="102" t="e">
        <f>IF(J1961="WAT",IF(I1961="PS","Pumped Storage","Hydro"),VLOOKUP(J1961,Instructions!$E$3:$F$42,2,FALSE))</f>
        <v>#N/A</v>
      </c>
      <c r="M1961" s="104"/>
      <c r="N1961" s="104"/>
      <c r="O1961" s="105"/>
      <c r="P1961" s="45"/>
      <c r="Q1961" s="45"/>
      <c r="R1961" s="45">
        <f t="shared" si="666"/>
        <v>0</v>
      </c>
      <c r="S1961" s="45">
        <f t="shared" si="686"/>
        <v>0</v>
      </c>
      <c r="T1961" s="45">
        <f t="shared" si="686"/>
        <v>0</v>
      </c>
      <c r="U1961" s="45">
        <f t="shared" si="667"/>
        <v>0</v>
      </c>
      <c r="V1961" s="45">
        <f t="shared" si="668"/>
        <v>0</v>
      </c>
      <c r="W1961" s="45">
        <f t="shared" si="669"/>
        <v>0</v>
      </c>
      <c r="X1961" s="45">
        <f t="shared" si="670"/>
        <v>0</v>
      </c>
      <c r="Y1961" s="45">
        <f t="shared" si="671"/>
        <v>0</v>
      </c>
      <c r="Z1961" s="45">
        <f t="shared" si="672"/>
        <v>0</v>
      </c>
      <c r="AA1961" s="45">
        <f t="shared" si="673"/>
        <v>0</v>
      </c>
      <c r="AB1961" s="45">
        <f t="shared" si="674"/>
        <v>0</v>
      </c>
      <c r="AC1961" s="45">
        <f t="shared" si="675"/>
        <v>0</v>
      </c>
      <c r="AD1961" s="45">
        <f t="shared" si="676"/>
        <v>0</v>
      </c>
      <c r="AE1961" s="45">
        <f t="shared" si="677"/>
        <v>0</v>
      </c>
      <c r="AF1961" s="45">
        <f t="shared" si="678"/>
        <v>0</v>
      </c>
      <c r="AG1961" s="45">
        <f t="shared" si="679"/>
        <v>0</v>
      </c>
      <c r="AH1961" s="45">
        <f t="shared" si="680"/>
        <v>0</v>
      </c>
      <c r="AI1961" s="45">
        <f t="shared" si="681"/>
        <v>0</v>
      </c>
      <c r="AJ1961" s="45">
        <f t="shared" si="682"/>
        <v>0</v>
      </c>
      <c r="AK1961" s="45">
        <f t="shared" si="683"/>
        <v>0</v>
      </c>
      <c r="AL1961" s="45">
        <f t="shared" si="684"/>
        <v>0</v>
      </c>
      <c r="AM1961" s="45">
        <f t="shared" si="685"/>
        <v>0</v>
      </c>
      <c r="AN1961" s="45"/>
      <c r="AO1961" s="45"/>
      <c r="AP1961" s="45"/>
      <c r="AQ1961" s="45"/>
      <c r="AR1961" s="45"/>
      <c r="AS1961" s="45"/>
      <c r="AT1961" s="45"/>
      <c r="AU1961" s="45"/>
      <c r="AV1961" s="45"/>
      <c r="AW1961" s="45"/>
      <c r="AX1961" s="45"/>
      <c r="AY1961" s="45"/>
      <c r="AZ1961" s="45"/>
      <c r="BA1961" s="45"/>
      <c r="BB1961" s="45"/>
      <c r="BC1961" s="45"/>
      <c r="BD1961" s="45"/>
      <c r="BE1961" s="45"/>
      <c r="BF1961" s="45"/>
      <c r="BG1961" s="45"/>
      <c r="BH1961" s="45"/>
      <c r="BI1961" s="45"/>
      <c r="BJ1961" s="45"/>
      <c r="BK1961" s="45"/>
    </row>
    <row r="1962" spans="1:63">
      <c r="A1962" s="43"/>
      <c r="B1962" s="43"/>
      <c r="C1962" s="101"/>
      <c r="D1962" s="101"/>
      <c r="E1962" s="101"/>
      <c r="F1962" s="102"/>
      <c r="G1962" s="103"/>
      <c r="H1962" s="102"/>
      <c r="I1962" s="102"/>
      <c r="J1962" s="102"/>
      <c r="K1962" s="102"/>
      <c r="L1962" s="102" t="e">
        <f>IF(J1962="WAT",IF(I1962="PS","Pumped Storage","Hydro"),VLOOKUP(J1962,Instructions!$E$3:$F$42,2,FALSE))</f>
        <v>#N/A</v>
      </c>
      <c r="M1962" s="104"/>
      <c r="N1962" s="104"/>
      <c r="O1962" s="105"/>
      <c r="P1962" s="45"/>
      <c r="Q1962" s="45"/>
      <c r="R1962" s="45">
        <f t="shared" si="666"/>
        <v>0</v>
      </c>
      <c r="S1962" s="45">
        <f t="shared" si="686"/>
        <v>0</v>
      </c>
      <c r="T1962" s="45">
        <f t="shared" si="686"/>
        <v>0</v>
      </c>
      <c r="U1962" s="45">
        <f t="shared" si="667"/>
        <v>0</v>
      </c>
      <c r="V1962" s="45">
        <f t="shared" si="668"/>
        <v>0</v>
      </c>
      <c r="W1962" s="45">
        <f t="shared" si="669"/>
        <v>0</v>
      </c>
      <c r="X1962" s="45">
        <f t="shared" si="670"/>
        <v>0</v>
      </c>
      <c r="Y1962" s="45">
        <f t="shared" si="671"/>
        <v>0</v>
      </c>
      <c r="Z1962" s="45">
        <f t="shared" si="672"/>
        <v>0</v>
      </c>
      <c r="AA1962" s="45">
        <f t="shared" si="673"/>
        <v>0</v>
      </c>
      <c r="AB1962" s="45">
        <f t="shared" si="674"/>
        <v>0</v>
      </c>
      <c r="AC1962" s="45">
        <f t="shared" si="675"/>
        <v>0</v>
      </c>
      <c r="AD1962" s="45">
        <f t="shared" si="676"/>
        <v>0</v>
      </c>
      <c r="AE1962" s="45">
        <f t="shared" si="677"/>
        <v>0</v>
      </c>
      <c r="AF1962" s="45">
        <f t="shared" si="678"/>
        <v>0</v>
      </c>
      <c r="AG1962" s="45">
        <f t="shared" si="679"/>
        <v>0</v>
      </c>
      <c r="AH1962" s="45">
        <f t="shared" si="680"/>
        <v>0</v>
      </c>
      <c r="AI1962" s="45">
        <f t="shared" si="681"/>
        <v>0</v>
      </c>
      <c r="AJ1962" s="45">
        <f t="shared" si="682"/>
        <v>0</v>
      </c>
      <c r="AK1962" s="45">
        <f t="shared" si="683"/>
        <v>0</v>
      </c>
      <c r="AL1962" s="45">
        <f t="shared" si="684"/>
        <v>0</v>
      </c>
      <c r="AM1962" s="45">
        <f t="shared" si="685"/>
        <v>0</v>
      </c>
      <c r="AN1962" s="45"/>
      <c r="AO1962" s="45"/>
      <c r="AP1962" s="45"/>
      <c r="AQ1962" s="45"/>
      <c r="AR1962" s="45"/>
      <c r="AS1962" s="45"/>
      <c r="AT1962" s="45"/>
      <c r="AU1962" s="45"/>
      <c r="AV1962" s="45"/>
      <c r="AW1962" s="45"/>
      <c r="AX1962" s="45"/>
      <c r="AY1962" s="45"/>
      <c r="AZ1962" s="45"/>
      <c r="BA1962" s="45"/>
      <c r="BB1962" s="45"/>
      <c r="BC1962" s="45"/>
      <c r="BD1962" s="45"/>
      <c r="BE1962" s="45"/>
      <c r="BF1962" s="45"/>
      <c r="BG1962" s="45"/>
      <c r="BH1962" s="45"/>
      <c r="BI1962" s="45"/>
      <c r="BJ1962" s="45"/>
      <c r="BK1962" s="45"/>
    </row>
    <row r="1963" spans="1:63">
      <c r="A1963" s="43"/>
      <c r="B1963" s="43"/>
      <c r="C1963" s="101"/>
      <c r="D1963" s="101"/>
      <c r="E1963" s="101"/>
      <c r="F1963" s="102"/>
      <c r="G1963" s="103"/>
      <c r="H1963" s="102"/>
      <c r="I1963" s="102"/>
      <c r="J1963" s="102"/>
      <c r="K1963" s="102"/>
      <c r="L1963" s="102" t="e">
        <f>IF(J1963="WAT",IF(I1963="PS","Pumped Storage","Hydro"),VLOOKUP(J1963,Instructions!$E$3:$F$42,2,FALSE))</f>
        <v>#N/A</v>
      </c>
      <c r="M1963" s="104"/>
      <c r="N1963" s="104"/>
      <c r="O1963" s="105"/>
      <c r="P1963" s="45"/>
      <c r="Q1963" s="45"/>
      <c r="R1963" s="45">
        <f t="shared" si="666"/>
        <v>0</v>
      </c>
      <c r="S1963" s="45">
        <f t="shared" ref="S1963:T1982" si="687">R1963</f>
        <v>0</v>
      </c>
      <c r="T1963" s="45">
        <f t="shared" si="687"/>
        <v>0</v>
      </c>
      <c r="U1963" s="45">
        <f t="shared" si="667"/>
        <v>0</v>
      </c>
      <c r="V1963" s="45">
        <f t="shared" si="668"/>
        <v>0</v>
      </c>
      <c r="W1963" s="45">
        <f t="shared" si="669"/>
        <v>0</v>
      </c>
      <c r="X1963" s="45">
        <f t="shared" si="670"/>
        <v>0</v>
      </c>
      <c r="Y1963" s="45">
        <f t="shared" si="671"/>
        <v>0</v>
      </c>
      <c r="Z1963" s="45">
        <f t="shared" si="672"/>
        <v>0</v>
      </c>
      <c r="AA1963" s="45">
        <f t="shared" si="673"/>
        <v>0</v>
      </c>
      <c r="AB1963" s="45">
        <f t="shared" si="674"/>
        <v>0</v>
      </c>
      <c r="AC1963" s="45">
        <f t="shared" si="675"/>
        <v>0</v>
      </c>
      <c r="AD1963" s="45">
        <f t="shared" si="676"/>
        <v>0</v>
      </c>
      <c r="AE1963" s="45">
        <f t="shared" si="677"/>
        <v>0</v>
      </c>
      <c r="AF1963" s="45">
        <f t="shared" si="678"/>
        <v>0</v>
      </c>
      <c r="AG1963" s="45">
        <f t="shared" si="679"/>
        <v>0</v>
      </c>
      <c r="AH1963" s="45">
        <f t="shared" si="680"/>
        <v>0</v>
      </c>
      <c r="AI1963" s="45">
        <f t="shared" si="681"/>
        <v>0</v>
      </c>
      <c r="AJ1963" s="45">
        <f t="shared" si="682"/>
        <v>0</v>
      </c>
      <c r="AK1963" s="45">
        <f t="shared" si="683"/>
        <v>0</v>
      </c>
      <c r="AL1963" s="45">
        <f t="shared" si="684"/>
        <v>0</v>
      </c>
      <c r="AM1963" s="45">
        <f t="shared" si="685"/>
        <v>0</v>
      </c>
      <c r="AN1963" s="45"/>
      <c r="AO1963" s="45"/>
      <c r="AP1963" s="45"/>
      <c r="AQ1963" s="45"/>
      <c r="AR1963" s="45"/>
      <c r="AS1963" s="45"/>
      <c r="AT1963" s="45"/>
      <c r="AU1963" s="45"/>
      <c r="AV1963" s="45"/>
      <c r="AW1963" s="45"/>
      <c r="AX1963" s="45"/>
      <c r="AY1963" s="45"/>
      <c r="AZ1963" s="45"/>
      <c r="BA1963" s="45"/>
      <c r="BB1963" s="45"/>
      <c r="BC1963" s="45"/>
      <c r="BD1963" s="45"/>
      <c r="BE1963" s="45"/>
      <c r="BF1963" s="45"/>
      <c r="BG1963" s="45"/>
      <c r="BH1963" s="45"/>
      <c r="BI1963" s="45"/>
      <c r="BJ1963" s="45"/>
      <c r="BK1963" s="45"/>
    </row>
    <row r="1964" spans="1:63">
      <c r="A1964" s="43"/>
      <c r="B1964" s="43"/>
      <c r="C1964" s="101"/>
      <c r="D1964" s="101"/>
      <c r="E1964" s="101"/>
      <c r="F1964" s="102"/>
      <c r="G1964" s="103"/>
      <c r="H1964" s="102"/>
      <c r="I1964" s="102"/>
      <c r="J1964" s="102"/>
      <c r="K1964" s="102"/>
      <c r="L1964" s="102" t="e">
        <f>IF(J1964="WAT",IF(I1964="PS","Pumped Storage","Hydro"),VLOOKUP(J1964,Instructions!$E$3:$F$42,2,FALSE))</f>
        <v>#N/A</v>
      </c>
      <c r="M1964" s="104"/>
      <c r="N1964" s="104"/>
      <c r="O1964" s="105"/>
      <c r="P1964" s="45"/>
      <c r="Q1964" s="45"/>
      <c r="R1964" s="45">
        <f t="shared" si="666"/>
        <v>0</v>
      </c>
      <c r="S1964" s="45">
        <f t="shared" si="687"/>
        <v>0</v>
      </c>
      <c r="T1964" s="45">
        <f t="shared" si="687"/>
        <v>0</v>
      </c>
      <c r="U1964" s="45">
        <f t="shared" si="667"/>
        <v>0</v>
      </c>
      <c r="V1964" s="45">
        <f t="shared" si="668"/>
        <v>0</v>
      </c>
      <c r="W1964" s="45">
        <f t="shared" si="669"/>
        <v>0</v>
      </c>
      <c r="X1964" s="45">
        <f t="shared" si="670"/>
        <v>0</v>
      </c>
      <c r="Y1964" s="45">
        <f t="shared" si="671"/>
        <v>0</v>
      </c>
      <c r="Z1964" s="45">
        <f t="shared" si="672"/>
        <v>0</v>
      </c>
      <c r="AA1964" s="45">
        <f t="shared" si="673"/>
        <v>0</v>
      </c>
      <c r="AB1964" s="45">
        <f t="shared" si="674"/>
        <v>0</v>
      </c>
      <c r="AC1964" s="45">
        <f t="shared" si="675"/>
        <v>0</v>
      </c>
      <c r="AD1964" s="45">
        <f t="shared" si="676"/>
        <v>0</v>
      </c>
      <c r="AE1964" s="45">
        <f t="shared" si="677"/>
        <v>0</v>
      </c>
      <c r="AF1964" s="45">
        <f t="shared" si="678"/>
        <v>0</v>
      </c>
      <c r="AG1964" s="45">
        <f t="shared" si="679"/>
        <v>0</v>
      </c>
      <c r="AH1964" s="45">
        <f t="shared" si="680"/>
        <v>0</v>
      </c>
      <c r="AI1964" s="45">
        <f t="shared" si="681"/>
        <v>0</v>
      </c>
      <c r="AJ1964" s="45">
        <f t="shared" si="682"/>
        <v>0</v>
      </c>
      <c r="AK1964" s="45">
        <f t="shared" si="683"/>
        <v>0</v>
      </c>
      <c r="AL1964" s="45">
        <f t="shared" si="684"/>
        <v>0</v>
      </c>
      <c r="AM1964" s="45">
        <f t="shared" si="685"/>
        <v>0</v>
      </c>
      <c r="AN1964" s="45"/>
      <c r="AO1964" s="45"/>
      <c r="AP1964" s="45"/>
      <c r="AQ1964" s="45"/>
      <c r="AR1964" s="45"/>
      <c r="AS1964" s="45"/>
      <c r="AT1964" s="45"/>
      <c r="AU1964" s="45"/>
      <c r="AV1964" s="45"/>
      <c r="AW1964" s="45"/>
      <c r="AX1964" s="45"/>
      <c r="AY1964" s="45"/>
      <c r="AZ1964" s="45"/>
      <c r="BA1964" s="45"/>
      <c r="BB1964" s="45"/>
      <c r="BC1964" s="45"/>
      <c r="BD1964" s="45"/>
      <c r="BE1964" s="45"/>
      <c r="BF1964" s="45"/>
      <c r="BG1964" s="45"/>
      <c r="BH1964" s="45"/>
      <c r="BI1964" s="45"/>
      <c r="BJ1964" s="45"/>
      <c r="BK1964" s="45"/>
    </row>
    <row r="1965" spans="1:63">
      <c r="A1965" s="43"/>
      <c r="B1965" s="43"/>
      <c r="C1965" s="101"/>
      <c r="D1965" s="101"/>
      <c r="E1965" s="101"/>
      <c r="F1965" s="102"/>
      <c r="G1965" s="103"/>
      <c r="H1965" s="102"/>
      <c r="I1965" s="102"/>
      <c r="J1965" s="102"/>
      <c r="K1965" s="102"/>
      <c r="L1965" s="102" t="e">
        <f>IF(J1965="WAT",IF(I1965="PS","Pumped Storage","Hydro"),VLOOKUP(J1965,Instructions!$E$3:$F$42,2,FALSE))</f>
        <v>#N/A</v>
      </c>
      <c r="M1965" s="104"/>
      <c r="N1965" s="104"/>
      <c r="O1965" s="105"/>
      <c r="P1965" s="45"/>
      <c r="Q1965" s="45"/>
      <c r="R1965" s="45">
        <f t="shared" si="666"/>
        <v>0</v>
      </c>
      <c r="S1965" s="45">
        <f t="shared" si="687"/>
        <v>0</v>
      </c>
      <c r="T1965" s="45">
        <f t="shared" si="687"/>
        <v>0</v>
      </c>
      <c r="U1965" s="45">
        <f t="shared" si="667"/>
        <v>0</v>
      </c>
      <c r="V1965" s="45">
        <f t="shared" si="668"/>
        <v>0</v>
      </c>
      <c r="W1965" s="45">
        <f t="shared" si="669"/>
        <v>0</v>
      </c>
      <c r="X1965" s="45">
        <f t="shared" si="670"/>
        <v>0</v>
      </c>
      <c r="Y1965" s="45">
        <f t="shared" si="671"/>
        <v>0</v>
      </c>
      <c r="Z1965" s="45">
        <f t="shared" si="672"/>
        <v>0</v>
      </c>
      <c r="AA1965" s="45">
        <f t="shared" si="673"/>
        <v>0</v>
      </c>
      <c r="AB1965" s="45">
        <f t="shared" si="674"/>
        <v>0</v>
      </c>
      <c r="AC1965" s="45">
        <f t="shared" si="675"/>
        <v>0</v>
      </c>
      <c r="AD1965" s="45">
        <f t="shared" si="676"/>
        <v>0</v>
      </c>
      <c r="AE1965" s="45">
        <f t="shared" si="677"/>
        <v>0</v>
      </c>
      <c r="AF1965" s="45">
        <f t="shared" si="678"/>
        <v>0</v>
      </c>
      <c r="AG1965" s="45">
        <f t="shared" si="679"/>
        <v>0</v>
      </c>
      <c r="AH1965" s="45">
        <f t="shared" si="680"/>
        <v>0</v>
      </c>
      <c r="AI1965" s="45">
        <f t="shared" si="681"/>
        <v>0</v>
      </c>
      <c r="AJ1965" s="45">
        <f t="shared" si="682"/>
        <v>0</v>
      </c>
      <c r="AK1965" s="45">
        <f t="shared" si="683"/>
        <v>0</v>
      </c>
      <c r="AL1965" s="45">
        <f t="shared" si="684"/>
        <v>0</v>
      </c>
      <c r="AM1965" s="45">
        <f t="shared" si="685"/>
        <v>0</v>
      </c>
      <c r="AN1965" s="45"/>
      <c r="AO1965" s="45"/>
      <c r="AP1965" s="45"/>
      <c r="AQ1965" s="45"/>
      <c r="AR1965" s="45"/>
      <c r="AS1965" s="45"/>
      <c r="AT1965" s="45"/>
      <c r="AU1965" s="45"/>
      <c r="AV1965" s="45"/>
      <c r="AW1965" s="45"/>
      <c r="AX1965" s="45"/>
      <c r="AY1965" s="45"/>
      <c r="AZ1965" s="45"/>
      <c r="BA1965" s="45"/>
      <c r="BB1965" s="45"/>
      <c r="BC1965" s="45"/>
      <c r="BD1965" s="45"/>
      <c r="BE1965" s="45"/>
      <c r="BF1965" s="45"/>
      <c r="BG1965" s="45"/>
      <c r="BH1965" s="45"/>
      <c r="BI1965" s="45"/>
      <c r="BJ1965" s="45"/>
      <c r="BK1965" s="45"/>
    </row>
    <row r="1966" spans="1:63">
      <c r="A1966" s="43"/>
      <c r="B1966" s="43"/>
      <c r="C1966" s="101"/>
      <c r="D1966" s="101"/>
      <c r="E1966" s="101"/>
      <c r="F1966" s="102"/>
      <c r="G1966" s="103"/>
      <c r="H1966" s="102"/>
      <c r="I1966" s="102"/>
      <c r="J1966" s="102"/>
      <c r="K1966" s="102"/>
      <c r="L1966" s="102" t="e">
        <f>IF(J1966="WAT",IF(I1966="PS","Pumped Storage","Hydro"),VLOOKUP(J1966,Instructions!$E$3:$F$42,2,FALSE))</f>
        <v>#N/A</v>
      </c>
      <c r="M1966" s="104"/>
      <c r="N1966" s="104"/>
      <c r="O1966" s="105"/>
      <c r="P1966" s="45"/>
      <c r="Q1966" s="45"/>
      <c r="R1966" s="45">
        <f t="shared" si="666"/>
        <v>0</v>
      </c>
      <c r="S1966" s="45">
        <f t="shared" si="687"/>
        <v>0</v>
      </c>
      <c r="T1966" s="45">
        <f t="shared" si="687"/>
        <v>0</v>
      </c>
      <c r="U1966" s="45">
        <f t="shared" si="667"/>
        <v>0</v>
      </c>
      <c r="V1966" s="45">
        <f t="shared" si="668"/>
        <v>0</v>
      </c>
      <c r="W1966" s="45">
        <f t="shared" si="669"/>
        <v>0</v>
      </c>
      <c r="X1966" s="45">
        <f t="shared" si="670"/>
        <v>0</v>
      </c>
      <c r="Y1966" s="45">
        <f t="shared" si="671"/>
        <v>0</v>
      </c>
      <c r="Z1966" s="45">
        <f t="shared" si="672"/>
        <v>0</v>
      </c>
      <c r="AA1966" s="45">
        <f t="shared" si="673"/>
        <v>0</v>
      </c>
      <c r="AB1966" s="45">
        <f t="shared" si="674"/>
        <v>0</v>
      </c>
      <c r="AC1966" s="45">
        <f t="shared" si="675"/>
        <v>0</v>
      </c>
      <c r="AD1966" s="45">
        <f t="shared" si="676"/>
        <v>0</v>
      </c>
      <c r="AE1966" s="45">
        <f t="shared" si="677"/>
        <v>0</v>
      </c>
      <c r="AF1966" s="45">
        <f t="shared" si="678"/>
        <v>0</v>
      </c>
      <c r="AG1966" s="45">
        <f t="shared" si="679"/>
        <v>0</v>
      </c>
      <c r="AH1966" s="45">
        <f t="shared" si="680"/>
        <v>0</v>
      </c>
      <c r="AI1966" s="45">
        <f t="shared" si="681"/>
        <v>0</v>
      </c>
      <c r="AJ1966" s="45">
        <f t="shared" si="682"/>
        <v>0</v>
      </c>
      <c r="AK1966" s="45">
        <f t="shared" si="683"/>
        <v>0</v>
      </c>
      <c r="AL1966" s="45">
        <f t="shared" si="684"/>
        <v>0</v>
      </c>
      <c r="AM1966" s="45">
        <f t="shared" si="685"/>
        <v>0</v>
      </c>
      <c r="AN1966" s="45"/>
      <c r="AO1966" s="45"/>
      <c r="AP1966" s="45"/>
      <c r="AQ1966" s="45"/>
      <c r="AR1966" s="45"/>
      <c r="AS1966" s="45"/>
      <c r="AT1966" s="45"/>
      <c r="AU1966" s="45"/>
      <c r="AV1966" s="45"/>
      <c r="AW1966" s="45"/>
      <c r="AX1966" s="45"/>
      <c r="AY1966" s="45"/>
      <c r="AZ1966" s="45"/>
      <c r="BA1966" s="45"/>
      <c r="BB1966" s="45"/>
      <c r="BC1966" s="45"/>
      <c r="BD1966" s="45"/>
      <c r="BE1966" s="45"/>
      <c r="BF1966" s="45"/>
      <c r="BG1966" s="45"/>
      <c r="BH1966" s="45"/>
      <c r="BI1966" s="45"/>
      <c r="BJ1966" s="45"/>
      <c r="BK1966" s="45"/>
    </row>
    <row r="1967" spans="1:63">
      <c r="A1967" s="43"/>
      <c r="B1967" s="43"/>
      <c r="C1967" s="101"/>
      <c r="D1967" s="101"/>
      <c r="E1967" s="101"/>
      <c r="F1967" s="102"/>
      <c r="G1967" s="103"/>
      <c r="H1967" s="102"/>
      <c r="I1967" s="102"/>
      <c r="J1967" s="102"/>
      <c r="K1967" s="102"/>
      <c r="L1967" s="102" t="e">
        <f>IF(J1967="WAT",IF(I1967="PS","Pumped Storage","Hydro"),VLOOKUP(J1967,Instructions!$E$3:$F$42,2,FALSE))</f>
        <v>#N/A</v>
      </c>
      <c r="M1967" s="104"/>
      <c r="N1967" s="104"/>
      <c r="O1967" s="105"/>
      <c r="P1967" s="45"/>
      <c r="Q1967" s="45"/>
      <c r="R1967" s="45">
        <f t="shared" si="666"/>
        <v>0</v>
      </c>
      <c r="S1967" s="45">
        <f t="shared" si="687"/>
        <v>0</v>
      </c>
      <c r="T1967" s="45">
        <f t="shared" si="687"/>
        <v>0</v>
      </c>
      <c r="U1967" s="45">
        <f t="shared" si="667"/>
        <v>0</v>
      </c>
      <c r="V1967" s="45">
        <f t="shared" si="668"/>
        <v>0</v>
      </c>
      <c r="W1967" s="45">
        <f t="shared" si="669"/>
        <v>0</v>
      </c>
      <c r="X1967" s="45">
        <f t="shared" si="670"/>
        <v>0</v>
      </c>
      <c r="Y1967" s="45">
        <f t="shared" si="671"/>
        <v>0</v>
      </c>
      <c r="Z1967" s="45">
        <f t="shared" si="672"/>
        <v>0</v>
      </c>
      <c r="AA1967" s="45">
        <f t="shared" si="673"/>
        <v>0</v>
      </c>
      <c r="AB1967" s="45">
        <f t="shared" si="674"/>
        <v>0</v>
      </c>
      <c r="AC1967" s="45">
        <f t="shared" si="675"/>
        <v>0</v>
      </c>
      <c r="AD1967" s="45">
        <f t="shared" si="676"/>
        <v>0</v>
      </c>
      <c r="AE1967" s="45">
        <f t="shared" si="677"/>
        <v>0</v>
      </c>
      <c r="AF1967" s="45">
        <f t="shared" si="678"/>
        <v>0</v>
      </c>
      <c r="AG1967" s="45">
        <f t="shared" si="679"/>
        <v>0</v>
      </c>
      <c r="AH1967" s="45">
        <f t="shared" si="680"/>
        <v>0</v>
      </c>
      <c r="AI1967" s="45">
        <f t="shared" si="681"/>
        <v>0</v>
      </c>
      <c r="AJ1967" s="45">
        <f t="shared" si="682"/>
        <v>0</v>
      </c>
      <c r="AK1967" s="45">
        <f t="shared" si="683"/>
        <v>0</v>
      </c>
      <c r="AL1967" s="45">
        <f t="shared" si="684"/>
        <v>0</v>
      </c>
      <c r="AM1967" s="45">
        <f t="shared" si="685"/>
        <v>0</v>
      </c>
      <c r="AN1967" s="45"/>
      <c r="AO1967" s="45"/>
      <c r="AP1967" s="45"/>
      <c r="AQ1967" s="45"/>
      <c r="AR1967" s="45"/>
      <c r="AS1967" s="45"/>
      <c r="AT1967" s="45"/>
      <c r="AU1967" s="45"/>
      <c r="AV1967" s="45"/>
      <c r="AW1967" s="45"/>
      <c r="AX1967" s="45"/>
      <c r="AY1967" s="45"/>
      <c r="AZ1967" s="45"/>
      <c r="BA1967" s="45"/>
      <c r="BB1967" s="45"/>
      <c r="BC1967" s="45"/>
      <c r="BD1967" s="45"/>
      <c r="BE1967" s="45"/>
      <c r="BF1967" s="45"/>
      <c r="BG1967" s="45"/>
      <c r="BH1967" s="45"/>
      <c r="BI1967" s="45"/>
      <c r="BJ1967" s="45"/>
      <c r="BK1967" s="45"/>
    </row>
    <row r="1968" spans="1:63">
      <c r="A1968" s="43"/>
      <c r="B1968" s="43"/>
      <c r="C1968" s="101"/>
      <c r="D1968" s="101"/>
      <c r="E1968" s="101"/>
      <c r="F1968" s="102"/>
      <c r="G1968" s="103"/>
      <c r="H1968" s="102"/>
      <c r="I1968" s="102"/>
      <c r="J1968" s="102"/>
      <c r="K1968" s="102"/>
      <c r="L1968" s="102" t="e">
        <f>IF(J1968="WAT",IF(I1968="PS","Pumped Storage","Hydro"),VLOOKUP(J1968,Instructions!$E$3:$F$42,2,FALSE))</f>
        <v>#N/A</v>
      </c>
      <c r="M1968" s="104"/>
      <c r="N1968" s="104"/>
      <c r="O1968" s="105"/>
      <c r="P1968" s="45"/>
      <c r="Q1968" s="45"/>
      <c r="R1968" s="45">
        <f t="shared" si="666"/>
        <v>0</v>
      </c>
      <c r="S1968" s="45">
        <f t="shared" si="687"/>
        <v>0</v>
      </c>
      <c r="T1968" s="45">
        <f t="shared" si="687"/>
        <v>0</v>
      </c>
      <c r="U1968" s="45">
        <f t="shared" si="667"/>
        <v>0</v>
      </c>
      <c r="V1968" s="45">
        <f t="shared" si="668"/>
        <v>0</v>
      </c>
      <c r="W1968" s="45">
        <f t="shared" si="669"/>
        <v>0</v>
      </c>
      <c r="X1968" s="45">
        <f t="shared" si="670"/>
        <v>0</v>
      </c>
      <c r="Y1968" s="45">
        <f t="shared" si="671"/>
        <v>0</v>
      </c>
      <c r="Z1968" s="45">
        <f t="shared" si="672"/>
        <v>0</v>
      </c>
      <c r="AA1968" s="45">
        <f t="shared" si="673"/>
        <v>0</v>
      </c>
      <c r="AB1968" s="45">
        <f t="shared" si="674"/>
        <v>0</v>
      </c>
      <c r="AC1968" s="45">
        <f t="shared" si="675"/>
        <v>0</v>
      </c>
      <c r="AD1968" s="45">
        <f t="shared" si="676"/>
        <v>0</v>
      </c>
      <c r="AE1968" s="45">
        <f t="shared" si="677"/>
        <v>0</v>
      </c>
      <c r="AF1968" s="45">
        <f t="shared" si="678"/>
        <v>0</v>
      </c>
      <c r="AG1968" s="45">
        <f t="shared" si="679"/>
        <v>0</v>
      </c>
      <c r="AH1968" s="45">
        <f t="shared" si="680"/>
        <v>0</v>
      </c>
      <c r="AI1968" s="45">
        <f t="shared" si="681"/>
        <v>0</v>
      </c>
      <c r="AJ1968" s="45">
        <f t="shared" si="682"/>
        <v>0</v>
      </c>
      <c r="AK1968" s="45">
        <f t="shared" si="683"/>
        <v>0</v>
      </c>
      <c r="AL1968" s="45">
        <f t="shared" si="684"/>
        <v>0</v>
      </c>
      <c r="AM1968" s="45">
        <f t="shared" si="685"/>
        <v>0</v>
      </c>
      <c r="AN1968" s="45"/>
      <c r="AO1968" s="45"/>
      <c r="AP1968" s="45"/>
      <c r="AQ1968" s="45"/>
      <c r="AR1968" s="45"/>
      <c r="AS1968" s="45"/>
      <c r="AT1968" s="45"/>
      <c r="AU1968" s="45"/>
      <c r="AV1968" s="45"/>
      <c r="AW1968" s="45"/>
      <c r="AX1968" s="45"/>
      <c r="AY1968" s="45"/>
      <c r="AZ1968" s="45"/>
      <c r="BA1968" s="45"/>
      <c r="BB1968" s="45"/>
      <c r="BC1968" s="45"/>
      <c r="BD1968" s="45"/>
      <c r="BE1968" s="45"/>
      <c r="BF1968" s="45"/>
      <c r="BG1968" s="45"/>
      <c r="BH1968" s="45"/>
      <c r="BI1968" s="45"/>
      <c r="BJ1968" s="45"/>
      <c r="BK1968" s="45"/>
    </row>
    <row r="1969" spans="1:63">
      <c r="A1969" s="43"/>
      <c r="B1969" s="43"/>
      <c r="C1969" s="101"/>
      <c r="D1969" s="101"/>
      <c r="E1969" s="101"/>
      <c r="F1969" s="102"/>
      <c r="G1969" s="103"/>
      <c r="H1969" s="102"/>
      <c r="I1969" s="102"/>
      <c r="J1969" s="102"/>
      <c r="K1969" s="102"/>
      <c r="L1969" s="102" t="e">
        <f>IF(J1969="WAT",IF(I1969="PS","Pumped Storage","Hydro"),VLOOKUP(J1969,Instructions!$E$3:$F$42,2,FALSE))</f>
        <v>#N/A</v>
      </c>
      <c r="M1969" s="104"/>
      <c r="N1969" s="104"/>
      <c r="O1969" s="105"/>
      <c r="P1969" s="45"/>
      <c r="Q1969" s="45"/>
      <c r="R1969" s="45">
        <f t="shared" si="666"/>
        <v>0</v>
      </c>
      <c r="S1969" s="45">
        <f t="shared" si="687"/>
        <v>0</v>
      </c>
      <c r="T1969" s="45">
        <f t="shared" si="687"/>
        <v>0</v>
      </c>
      <c r="U1969" s="45">
        <f t="shared" si="667"/>
        <v>0</v>
      </c>
      <c r="V1969" s="45">
        <f t="shared" si="668"/>
        <v>0</v>
      </c>
      <c r="W1969" s="45">
        <f t="shared" si="669"/>
        <v>0</v>
      </c>
      <c r="X1969" s="45">
        <f t="shared" si="670"/>
        <v>0</v>
      </c>
      <c r="Y1969" s="45">
        <f t="shared" si="671"/>
        <v>0</v>
      </c>
      <c r="Z1969" s="45">
        <f t="shared" si="672"/>
        <v>0</v>
      </c>
      <c r="AA1969" s="45">
        <f t="shared" si="673"/>
        <v>0</v>
      </c>
      <c r="AB1969" s="45">
        <f t="shared" si="674"/>
        <v>0</v>
      </c>
      <c r="AC1969" s="45">
        <f t="shared" si="675"/>
        <v>0</v>
      </c>
      <c r="AD1969" s="45">
        <f t="shared" si="676"/>
        <v>0</v>
      </c>
      <c r="AE1969" s="45">
        <f t="shared" si="677"/>
        <v>0</v>
      </c>
      <c r="AF1969" s="45">
        <f t="shared" si="678"/>
        <v>0</v>
      </c>
      <c r="AG1969" s="45">
        <f t="shared" si="679"/>
        <v>0</v>
      </c>
      <c r="AH1969" s="45">
        <f t="shared" si="680"/>
        <v>0</v>
      </c>
      <c r="AI1969" s="45">
        <f t="shared" si="681"/>
        <v>0</v>
      </c>
      <c r="AJ1969" s="45">
        <f t="shared" si="682"/>
        <v>0</v>
      </c>
      <c r="AK1969" s="45">
        <f t="shared" si="683"/>
        <v>0</v>
      </c>
      <c r="AL1969" s="45">
        <f t="shared" si="684"/>
        <v>0</v>
      </c>
      <c r="AM1969" s="45">
        <f t="shared" si="685"/>
        <v>0</v>
      </c>
      <c r="AN1969" s="45"/>
      <c r="AO1969" s="45"/>
      <c r="AP1969" s="45"/>
      <c r="AQ1969" s="45"/>
      <c r="AR1969" s="45"/>
      <c r="AS1969" s="45"/>
      <c r="AT1969" s="45"/>
      <c r="AU1969" s="45"/>
      <c r="AV1969" s="45"/>
      <c r="AW1969" s="45"/>
      <c r="AX1969" s="45"/>
      <c r="AY1969" s="45"/>
      <c r="AZ1969" s="45"/>
      <c r="BA1969" s="45"/>
      <c r="BB1969" s="45"/>
      <c r="BC1969" s="45"/>
      <c r="BD1969" s="45"/>
      <c r="BE1969" s="45"/>
      <c r="BF1969" s="45"/>
      <c r="BG1969" s="45"/>
      <c r="BH1969" s="45"/>
      <c r="BI1969" s="45"/>
      <c r="BJ1969" s="45"/>
      <c r="BK1969" s="45"/>
    </row>
    <row r="1970" spans="1:63">
      <c r="A1970" s="43"/>
      <c r="B1970" s="43"/>
      <c r="C1970" s="101"/>
      <c r="D1970" s="101"/>
      <c r="E1970" s="101"/>
      <c r="F1970" s="102"/>
      <c r="G1970" s="103"/>
      <c r="H1970" s="102"/>
      <c r="I1970" s="102"/>
      <c r="J1970" s="102"/>
      <c r="K1970" s="102"/>
      <c r="L1970" s="102" t="e">
        <f>IF(J1970="WAT",IF(I1970="PS","Pumped Storage","Hydro"),VLOOKUP(J1970,Instructions!$E$3:$F$42,2,FALSE))</f>
        <v>#N/A</v>
      </c>
      <c r="M1970" s="104"/>
      <c r="N1970" s="104"/>
      <c r="O1970" s="105"/>
      <c r="P1970" s="45"/>
      <c r="Q1970" s="45"/>
      <c r="R1970" s="45">
        <f t="shared" si="666"/>
        <v>0</v>
      </c>
      <c r="S1970" s="45">
        <f t="shared" si="687"/>
        <v>0</v>
      </c>
      <c r="T1970" s="45">
        <f t="shared" si="687"/>
        <v>0</v>
      </c>
      <c r="U1970" s="45">
        <f t="shared" si="667"/>
        <v>0</v>
      </c>
      <c r="V1970" s="45">
        <f t="shared" si="668"/>
        <v>0</v>
      </c>
      <c r="W1970" s="45">
        <f t="shared" si="669"/>
        <v>0</v>
      </c>
      <c r="X1970" s="45">
        <f t="shared" si="670"/>
        <v>0</v>
      </c>
      <c r="Y1970" s="45">
        <f t="shared" si="671"/>
        <v>0</v>
      </c>
      <c r="Z1970" s="45">
        <f t="shared" si="672"/>
        <v>0</v>
      </c>
      <c r="AA1970" s="45">
        <f t="shared" si="673"/>
        <v>0</v>
      </c>
      <c r="AB1970" s="45">
        <f t="shared" si="674"/>
        <v>0</v>
      </c>
      <c r="AC1970" s="45">
        <f t="shared" si="675"/>
        <v>0</v>
      </c>
      <c r="AD1970" s="45">
        <f t="shared" si="676"/>
        <v>0</v>
      </c>
      <c r="AE1970" s="45">
        <f t="shared" si="677"/>
        <v>0</v>
      </c>
      <c r="AF1970" s="45">
        <f t="shared" si="678"/>
        <v>0</v>
      </c>
      <c r="AG1970" s="45">
        <f t="shared" si="679"/>
        <v>0</v>
      </c>
      <c r="AH1970" s="45">
        <f t="shared" si="680"/>
        <v>0</v>
      </c>
      <c r="AI1970" s="45">
        <f t="shared" si="681"/>
        <v>0</v>
      </c>
      <c r="AJ1970" s="45">
        <f t="shared" si="682"/>
        <v>0</v>
      </c>
      <c r="AK1970" s="45">
        <f t="shared" si="683"/>
        <v>0</v>
      </c>
      <c r="AL1970" s="45">
        <f t="shared" si="684"/>
        <v>0</v>
      </c>
      <c r="AM1970" s="45">
        <f t="shared" si="685"/>
        <v>0</v>
      </c>
      <c r="AN1970" s="45"/>
      <c r="AO1970" s="45"/>
      <c r="AP1970" s="45"/>
      <c r="AQ1970" s="45"/>
      <c r="AR1970" s="45"/>
      <c r="AS1970" s="45"/>
      <c r="AT1970" s="45"/>
      <c r="AU1970" s="45"/>
      <c r="AV1970" s="45"/>
      <c r="AW1970" s="45"/>
      <c r="AX1970" s="45"/>
      <c r="AY1970" s="45"/>
      <c r="AZ1970" s="45"/>
      <c r="BA1970" s="45"/>
      <c r="BB1970" s="45"/>
      <c r="BC1970" s="45"/>
      <c r="BD1970" s="45"/>
      <c r="BE1970" s="45"/>
      <c r="BF1970" s="45"/>
      <c r="BG1970" s="45"/>
      <c r="BH1970" s="45"/>
      <c r="BI1970" s="45"/>
      <c r="BJ1970" s="45"/>
      <c r="BK1970" s="45"/>
    </row>
    <row r="1971" spans="1:63">
      <c r="A1971" s="43"/>
      <c r="B1971" s="43"/>
      <c r="C1971" s="101"/>
      <c r="D1971" s="101"/>
      <c r="E1971" s="101"/>
      <c r="F1971" s="102"/>
      <c r="G1971" s="103"/>
      <c r="H1971" s="102"/>
      <c r="I1971" s="102"/>
      <c r="J1971" s="102"/>
      <c r="K1971" s="102"/>
      <c r="L1971" s="102" t="e">
        <f>IF(J1971="WAT",IF(I1971="PS","Pumped Storage","Hydro"),VLOOKUP(J1971,Instructions!$E$3:$F$42,2,FALSE))</f>
        <v>#N/A</v>
      </c>
      <c r="M1971" s="104"/>
      <c r="N1971" s="104"/>
      <c r="O1971" s="105"/>
      <c r="P1971" s="45"/>
      <c r="Q1971" s="45"/>
      <c r="R1971" s="45">
        <f t="shared" si="666"/>
        <v>0</v>
      </c>
      <c r="S1971" s="45">
        <f t="shared" si="687"/>
        <v>0</v>
      </c>
      <c r="T1971" s="45">
        <f t="shared" si="687"/>
        <v>0</v>
      </c>
      <c r="U1971" s="45">
        <f t="shared" si="667"/>
        <v>0</v>
      </c>
      <c r="V1971" s="45">
        <f t="shared" si="668"/>
        <v>0</v>
      </c>
      <c r="W1971" s="45">
        <f t="shared" si="669"/>
        <v>0</v>
      </c>
      <c r="X1971" s="45">
        <f t="shared" si="670"/>
        <v>0</v>
      </c>
      <c r="Y1971" s="45">
        <f t="shared" si="671"/>
        <v>0</v>
      </c>
      <c r="Z1971" s="45">
        <f t="shared" si="672"/>
        <v>0</v>
      </c>
      <c r="AA1971" s="45">
        <f t="shared" si="673"/>
        <v>0</v>
      </c>
      <c r="AB1971" s="45">
        <f t="shared" si="674"/>
        <v>0</v>
      </c>
      <c r="AC1971" s="45">
        <f t="shared" si="675"/>
        <v>0</v>
      </c>
      <c r="AD1971" s="45">
        <f t="shared" si="676"/>
        <v>0</v>
      </c>
      <c r="AE1971" s="45">
        <f t="shared" si="677"/>
        <v>0</v>
      </c>
      <c r="AF1971" s="45">
        <f t="shared" si="678"/>
        <v>0</v>
      </c>
      <c r="AG1971" s="45">
        <f t="shared" si="679"/>
        <v>0</v>
      </c>
      <c r="AH1971" s="45">
        <f t="shared" si="680"/>
        <v>0</v>
      </c>
      <c r="AI1971" s="45">
        <f t="shared" si="681"/>
        <v>0</v>
      </c>
      <c r="AJ1971" s="45">
        <f t="shared" si="682"/>
        <v>0</v>
      </c>
      <c r="AK1971" s="45">
        <f t="shared" si="683"/>
        <v>0</v>
      </c>
      <c r="AL1971" s="45">
        <f t="shared" si="684"/>
        <v>0</v>
      </c>
      <c r="AM1971" s="45">
        <f t="shared" si="685"/>
        <v>0</v>
      </c>
      <c r="AN1971" s="45"/>
      <c r="AO1971" s="45"/>
      <c r="AP1971" s="45"/>
      <c r="AQ1971" s="45"/>
      <c r="AR1971" s="45"/>
      <c r="AS1971" s="45"/>
      <c r="AT1971" s="45"/>
      <c r="AU1971" s="45"/>
      <c r="AV1971" s="45"/>
      <c r="AW1971" s="45"/>
      <c r="AX1971" s="45"/>
      <c r="AY1971" s="45"/>
      <c r="AZ1971" s="45"/>
      <c r="BA1971" s="45"/>
      <c r="BB1971" s="45"/>
      <c r="BC1971" s="45"/>
      <c r="BD1971" s="45"/>
      <c r="BE1971" s="45"/>
      <c r="BF1971" s="45"/>
      <c r="BG1971" s="45"/>
      <c r="BH1971" s="45"/>
      <c r="BI1971" s="45"/>
      <c r="BJ1971" s="45"/>
      <c r="BK1971" s="45"/>
    </row>
    <row r="1972" spans="1:63">
      <c r="A1972" s="43"/>
      <c r="B1972" s="43"/>
      <c r="C1972" s="101"/>
      <c r="D1972" s="101"/>
      <c r="E1972" s="101"/>
      <c r="F1972" s="102"/>
      <c r="G1972" s="103"/>
      <c r="H1972" s="102"/>
      <c r="I1972" s="102"/>
      <c r="J1972" s="102"/>
      <c r="K1972" s="102"/>
      <c r="L1972" s="102" t="e">
        <f>IF(J1972="WAT",IF(I1972="PS","Pumped Storage","Hydro"),VLOOKUP(J1972,Instructions!$E$3:$F$42,2,FALSE))</f>
        <v>#N/A</v>
      </c>
      <c r="M1972" s="104"/>
      <c r="N1972" s="104"/>
      <c r="O1972" s="105"/>
      <c r="P1972" s="45"/>
      <c r="Q1972" s="45"/>
      <c r="R1972" s="45">
        <f t="shared" si="666"/>
        <v>0</v>
      </c>
      <c r="S1972" s="45">
        <f t="shared" si="687"/>
        <v>0</v>
      </c>
      <c r="T1972" s="45">
        <f t="shared" si="687"/>
        <v>0</v>
      </c>
      <c r="U1972" s="45">
        <f t="shared" si="667"/>
        <v>0</v>
      </c>
      <c r="V1972" s="45">
        <f t="shared" si="668"/>
        <v>0</v>
      </c>
      <c r="W1972" s="45">
        <f t="shared" si="669"/>
        <v>0</v>
      </c>
      <c r="X1972" s="45">
        <f t="shared" si="670"/>
        <v>0</v>
      </c>
      <c r="Y1972" s="45">
        <f t="shared" si="671"/>
        <v>0</v>
      </c>
      <c r="Z1972" s="45">
        <f t="shared" si="672"/>
        <v>0</v>
      </c>
      <c r="AA1972" s="45">
        <f t="shared" si="673"/>
        <v>0</v>
      </c>
      <c r="AB1972" s="45">
        <f t="shared" si="674"/>
        <v>0</v>
      </c>
      <c r="AC1972" s="45">
        <f t="shared" si="675"/>
        <v>0</v>
      </c>
      <c r="AD1972" s="45">
        <f t="shared" si="676"/>
        <v>0</v>
      </c>
      <c r="AE1972" s="45">
        <f t="shared" si="677"/>
        <v>0</v>
      </c>
      <c r="AF1972" s="45">
        <f t="shared" si="678"/>
        <v>0</v>
      </c>
      <c r="AG1972" s="45">
        <f t="shared" si="679"/>
        <v>0</v>
      </c>
      <c r="AH1972" s="45">
        <f t="shared" si="680"/>
        <v>0</v>
      </c>
      <c r="AI1972" s="45">
        <f t="shared" si="681"/>
        <v>0</v>
      </c>
      <c r="AJ1972" s="45">
        <f t="shared" si="682"/>
        <v>0</v>
      </c>
      <c r="AK1972" s="45">
        <f t="shared" si="683"/>
        <v>0</v>
      </c>
      <c r="AL1972" s="45">
        <f t="shared" si="684"/>
        <v>0</v>
      </c>
      <c r="AM1972" s="45">
        <f t="shared" si="685"/>
        <v>0</v>
      </c>
      <c r="AN1972" s="45"/>
      <c r="AO1972" s="45"/>
      <c r="AP1972" s="45"/>
      <c r="AQ1972" s="45"/>
      <c r="AR1972" s="45"/>
      <c r="AS1972" s="45"/>
      <c r="AT1972" s="45"/>
      <c r="AU1972" s="45"/>
      <c r="AV1972" s="45"/>
      <c r="AW1972" s="45"/>
      <c r="AX1972" s="45"/>
      <c r="AY1972" s="45"/>
      <c r="AZ1972" s="45"/>
      <c r="BA1972" s="45"/>
      <c r="BB1972" s="45"/>
      <c r="BC1972" s="45"/>
      <c r="BD1972" s="45"/>
      <c r="BE1972" s="45"/>
      <c r="BF1972" s="45"/>
      <c r="BG1972" s="45"/>
      <c r="BH1972" s="45"/>
      <c r="BI1972" s="45"/>
      <c r="BJ1972" s="45"/>
      <c r="BK1972" s="45"/>
    </row>
    <row r="1973" spans="1:63">
      <c r="A1973" s="43"/>
      <c r="B1973" s="43"/>
      <c r="C1973" s="101"/>
      <c r="D1973" s="101"/>
      <c r="E1973" s="101"/>
      <c r="F1973" s="102"/>
      <c r="G1973" s="103"/>
      <c r="H1973" s="102"/>
      <c r="I1973" s="102"/>
      <c r="J1973" s="102"/>
      <c r="K1973" s="102"/>
      <c r="L1973" s="102" t="e">
        <f>IF(J1973="WAT",IF(I1973="PS","Pumped Storage","Hydro"),VLOOKUP(J1973,Instructions!$E$3:$F$42,2,FALSE))</f>
        <v>#N/A</v>
      </c>
      <c r="M1973" s="104"/>
      <c r="N1973" s="104"/>
      <c r="O1973" s="105"/>
      <c r="P1973" s="45"/>
      <c r="Q1973" s="45"/>
      <c r="R1973" s="45">
        <f t="shared" si="666"/>
        <v>0</v>
      </c>
      <c r="S1973" s="45">
        <f t="shared" si="687"/>
        <v>0</v>
      </c>
      <c r="T1973" s="45">
        <f t="shared" si="687"/>
        <v>0</v>
      </c>
      <c r="U1973" s="45">
        <f t="shared" si="667"/>
        <v>0</v>
      </c>
      <c r="V1973" s="45">
        <f t="shared" si="668"/>
        <v>0</v>
      </c>
      <c r="W1973" s="45">
        <f t="shared" si="669"/>
        <v>0</v>
      </c>
      <c r="X1973" s="45">
        <f t="shared" si="670"/>
        <v>0</v>
      </c>
      <c r="Y1973" s="45">
        <f t="shared" si="671"/>
        <v>0</v>
      </c>
      <c r="Z1973" s="45">
        <f t="shared" si="672"/>
        <v>0</v>
      </c>
      <c r="AA1973" s="45">
        <f t="shared" si="673"/>
        <v>0</v>
      </c>
      <c r="AB1973" s="45">
        <f t="shared" si="674"/>
        <v>0</v>
      </c>
      <c r="AC1973" s="45">
        <f t="shared" si="675"/>
        <v>0</v>
      </c>
      <c r="AD1973" s="45">
        <f t="shared" si="676"/>
        <v>0</v>
      </c>
      <c r="AE1973" s="45">
        <f t="shared" si="677"/>
        <v>0</v>
      </c>
      <c r="AF1973" s="45">
        <f t="shared" si="678"/>
        <v>0</v>
      </c>
      <c r="AG1973" s="45">
        <f t="shared" si="679"/>
        <v>0</v>
      </c>
      <c r="AH1973" s="45">
        <f t="shared" si="680"/>
        <v>0</v>
      </c>
      <c r="AI1973" s="45">
        <f t="shared" si="681"/>
        <v>0</v>
      </c>
      <c r="AJ1973" s="45">
        <f t="shared" si="682"/>
        <v>0</v>
      </c>
      <c r="AK1973" s="45">
        <f t="shared" si="683"/>
        <v>0</v>
      </c>
      <c r="AL1973" s="45">
        <f t="shared" si="684"/>
        <v>0</v>
      </c>
      <c r="AM1973" s="45">
        <f t="shared" si="685"/>
        <v>0</v>
      </c>
      <c r="AN1973" s="45"/>
      <c r="AO1973" s="45"/>
      <c r="AP1973" s="45"/>
      <c r="AQ1973" s="45"/>
      <c r="AR1973" s="45"/>
      <c r="AS1973" s="45"/>
      <c r="AT1973" s="45"/>
      <c r="AU1973" s="45"/>
      <c r="AV1973" s="45"/>
      <c r="AW1973" s="45"/>
      <c r="AX1973" s="45"/>
      <c r="AY1973" s="45"/>
      <c r="AZ1973" s="45"/>
      <c r="BA1973" s="45"/>
      <c r="BB1973" s="45"/>
      <c r="BC1973" s="45"/>
      <c r="BD1973" s="45"/>
      <c r="BE1973" s="45"/>
      <c r="BF1973" s="45"/>
      <c r="BG1973" s="45"/>
      <c r="BH1973" s="45"/>
      <c r="BI1973" s="45"/>
      <c r="BJ1973" s="45"/>
      <c r="BK1973" s="45"/>
    </row>
    <row r="1974" spans="1:63">
      <c r="A1974" s="43"/>
      <c r="B1974" s="43"/>
      <c r="C1974" s="101"/>
      <c r="D1974" s="101"/>
      <c r="E1974" s="101"/>
      <c r="F1974" s="102"/>
      <c r="G1974" s="103"/>
      <c r="H1974" s="102"/>
      <c r="I1974" s="102"/>
      <c r="J1974" s="102"/>
      <c r="K1974" s="102"/>
      <c r="L1974" s="102" t="e">
        <f>IF(J1974="WAT",IF(I1974="PS","Pumped Storage","Hydro"),VLOOKUP(J1974,Instructions!$E$3:$F$42,2,FALSE))</f>
        <v>#N/A</v>
      </c>
      <c r="M1974" s="104"/>
      <c r="N1974" s="104"/>
      <c r="O1974" s="105"/>
      <c r="P1974" s="45"/>
      <c r="Q1974" s="45"/>
      <c r="R1974" s="45">
        <f t="shared" si="666"/>
        <v>0</v>
      </c>
      <c r="S1974" s="45">
        <f t="shared" si="687"/>
        <v>0</v>
      </c>
      <c r="T1974" s="45">
        <f t="shared" si="687"/>
        <v>0</v>
      </c>
      <c r="U1974" s="45">
        <f t="shared" si="667"/>
        <v>0</v>
      </c>
      <c r="V1974" s="45">
        <f t="shared" si="668"/>
        <v>0</v>
      </c>
      <c r="W1974" s="45">
        <f t="shared" si="669"/>
        <v>0</v>
      </c>
      <c r="X1974" s="45">
        <f t="shared" si="670"/>
        <v>0</v>
      </c>
      <c r="Y1974" s="45">
        <f t="shared" si="671"/>
        <v>0</v>
      </c>
      <c r="Z1974" s="45">
        <f t="shared" si="672"/>
        <v>0</v>
      </c>
      <c r="AA1974" s="45">
        <f t="shared" si="673"/>
        <v>0</v>
      </c>
      <c r="AB1974" s="45">
        <f t="shared" si="674"/>
        <v>0</v>
      </c>
      <c r="AC1974" s="45">
        <f t="shared" si="675"/>
        <v>0</v>
      </c>
      <c r="AD1974" s="45">
        <f t="shared" si="676"/>
        <v>0</v>
      </c>
      <c r="AE1974" s="45">
        <f t="shared" si="677"/>
        <v>0</v>
      </c>
      <c r="AF1974" s="45">
        <f t="shared" si="678"/>
        <v>0</v>
      </c>
      <c r="AG1974" s="45">
        <f t="shared" si="679"/>
        <v>0</v>
      </c>
      <c r="AH1974" s="45">
        <f t="shared" si="680"/>
        <v>0</v>
      </c>
      <c r="AI1974" s="45">
        <f t="shared" si="681"/>
        <v>0</v>
      </c>
      <c r="AJ1974" s="45">
        <f t="shared" si="682"/>
        <v>0</v>
      </c>
      <c r="AK1974" s="45">
        <f t="shared" si="683"/>
        <v>0</v>
      </c>
      <c r="AL1974" s="45">
        <f t="shared" si="684"/>
        <v>0</v>
      </c>
      <c r="AM1974" s="45">
        <f t="shared" si="685"/>
        <v>0</v>
      </c>
      <c r="AN1974" s="45"/>
      <c r="AO1974" s="45"/>
      <c r="AP1974" s="45"/>
      <c r="AQ1974" s="45"/>
      <c r="AR1974" s="45"/>
      <c r="AS1974" s="45"/>
      <c r="AT1974" s="45"/>
      <c r="AU1974" s="45"/>
      <c r="AV1974" s="45"/>
      <c r="AW1974" s="45"/>
      <c r="AX1974" s="45"/>
      <c r="AY1974" s="45"/>
      <c r="AZ1974" s="45"/>
      <c r="BA1974" s="45"/>
      <c r="BB1974" s="45"/>
      <c r="BC1974" s="45"/>
      <c r="BD1974" s="45"/>
      <c r="BE1974" s="45"/>
      <c r="BF1974" s="45"/>
      <c r="BG1974" s="45"/>
      <c r="BH1974" s="45"/>
      <c r="BI1974" s="45"/>
      <c r="BJ1974" s="45"/>
      <c r="BK1974" s="45"/>
    </row>
    <row r="1975" spans="1:63">
      <c r="A1975" s="43"/>
      <c r="B1975" s="43"/>
      <c r="C1975" s="101"/>
      <c r="D1975" s="101"/>
      <c r="E1975" s="101"/>
      <c r="F1975" s="102"/>
      <c r="G1975" s="103"/>
      <c r="H1975" s="102"/>
      <c r="I1975" s="102"/>
      <c r="J1975" s="102"/>
      <c r="K1975" s="102"/>
      <c r="L1975" s="102" t="e">
        <f>IF(J1975="WAT",IF(I1975="PS","Pumped Storage","Hydro"),VLOOKUP(J1975,Instructions!$E$3:$F$42,2,FALSE))</f>
        <v>#N/A</v>
      </c>
      <c r="M1975" s="104"/>
      <c r="N1975" s="104"/>
      <c r="O1975" s="105"/>
      <c r="P1975" s="45"/>
      <c r="Q1975" s="45"/>
      <c r="R1975" s="45">
        <f t="shared" si="666"/>
        <v>0</v>
      </c>
      <c r="S1975" s="45">
        <f t="shared" si="687"/>
        <v>0</v>
      </c>
      <c r="T1975" s="45">
        <f t="shared" si="687"/>
        <v>0</v>
      </c>
      <c r="U1975" s="45">
        <f t="shared" si="667"/>
        <v>0</v>
      </c>
      <c r="V1975" s="45">
        <f t="shared" si="668"/>
        <v>0</v>
      </c>
      <c r="W1975" s="45">
        <f t="shared" si="669"/>
        <v>0</v>
      </c>
      <c r="X1975" s="45">
        <f t="shared" si="670"/>
        <v>0</v>
      </c>
      <c r="Y1975" s="45">
        <f t="shared" si="671"/>
        <v>0</v>
      </c>
      <c r="Z1975" s="45">
        <f t="shared" si="672"/>
        <v>0</v>
      </c>
      <c r="AA1975" s="45">
        <f t="shared" si="673"/>
        <v>0</v>
      </c>
      <c r="AB1975" s="45">
        <f t="shared" si="674"/>
        <v>0</v>
      </c>
      <c r="AC1975" s="45">
        <f t="shared" si="675"/>
        <v>0</v>
      </c>
      <c r="AD1975" s="45">
        <f t="shared" si="676"/>
        <v>0</v>
      </c>
      <c r="AE1975" s="45">
        <f t="shared" si="677"/>
        <v>0</v>
      </c>
      <c r="AF1975" s="45">
        <f t="shared" si="678"/>
        <v>0</v>
      </c>
      <c r="AG1975" s="45">
        <f t="shared" si="679"/>
        <v>0</v>
      </c>
      <c r="AH1975" s="45">
        <f t="shared" si="680"/>
        <v>0</v>
      </c>
      <c r="AI1975" s="45">
        <f t="shared" si="681"/>
        <v>0</v>
      </c>
      <c r="AJ1975" s="45">
        <f t="shared" si="682"/>
        <v>0</v>
      </c>
      <c r="AK1975" s="45">
        <f t="shared" si="683"/>
        <v>0</v>
      </c>
      <c r="AL1975" s="45">
        <f t="shared" si="684"/>
        <v>0</v>
      </c>
      <c r="AM1975" s="45">
        <f t="shared" si="685"/>
        <v>0</v>
      </c>
      <c r="AN1975" s="45"/>
      <c r="AO1975" s="45"/>
      <c r="AP1975" s="45"/>
      <c r="AQ1975" s="45"/>
      <c r="AR1975" s="45"/>
      <c r="AS1975" s="45"/>
      <c r="AT1975" s="45"/>
      <c r="AU1975" s="45"/>
      <c r="AV1975" s="45"/>
      <c r="AW1975" s="45"/>
      <c r="AX1975" s="45"/>
      <c r="AY1975" s="45"/>
      <c r="AZ1975" s="45"/>
      <c r="BA1975" s="45"/>
      <c r="BB1975" s="45"/>
      <c r="BC1975" s="45"/>
      <c r="BD1975" s="45"/>
      <c r="BE1975" s="45"/>
      <c r="BF1975" s="45"/>
      <c r="BG1975" s="45"/>
      <c r="BH1975" s="45"/>
      <c r="BI1975" s="45"/>
      <c r="BJ1975" s="45"/>
      <c r="BK1975" s="45"/>
    </row>
    <row r="1976" spans="1:63">
      <c r="A1976" s="43"/>
      <c r="B1976" s="43"/>
      <c r="C1976" s="101"/>
      <c r="D1976" s="101"/>
      <c r="E1976" s="101"/>
      <c r="F1976" s="102"/>
      <c r="G1976" s="103"/>
      <c r="H1976" s="102"/>
      <c r="I1976" s="102"/>
      <c r="J1976" s="102"/>
      <c r="K1976" s="102"/>
      <c r="L1976" s="102" t="e">
        <f>IF(J1976="WAT",IF(I1976="PS","Pumped Storage","Hydro"),VLOOKUP(J1976,Instructions!$E$3:$F$42,2,FALSE))</f>
        <v>#N/A</v>
      </c>
      <c r="M1976" s="104"/>
      <c r="N1976" s="104"/>
      <c r="O1976" s="105"/>
      <c r="P1976" s="45"/>
      <c r="Q1976" s="45"/>
      <c r="R1976" s="45">
        <f t="shared" si="666"/>
        <v>0</v>
      </c>
      <c r="S1976" s="45">
        <f t="shared" si="687"/>
        <v>0</v>
      </c>
      <c r="T1976" s="45">
        <f t="shared" si="687"/>
        <v>0</v>
      </c>
      <c r="U1976" s="45">
        <f t="shared" si="667"/>
        <v>0</v>
      </c>
      <c r="V1976" s="45">
        <f t="shared" si="668"/>
        <v>0</v>
      </c>
      <c r="W1976" s="45">
        <f t="shared" si="669"/>
        <v>0</v>
      </c>
      <c r="X1976" s="45">
        <f t="shared" si="670"/>
        <v>0</v>
      </c>
      <c r="Y1976" s="45">
        <f t="shared" si="671"/>
        <v>0</v>
      </c>
      <c r="Z1976" s="45">
        <f t="shared" si="672"/>
        <v>0</v>
      </c>
      <c r="AA1976" s="45">
        <f t="shared" si="673"/>
        <v>0</v>
      </c>
      <c r="AB1976" s="45">
        <f t="shared" si="674"/>
        <v>0</v>
      </c>
      <c r="AC1976" s="45">
        <f t="shared" si="675"/>
        <v>0</v>
      </c>
      <c r="AD1976" s="45">
        <f t="shared" si="676"/>
        <v>0</v>
      </c>
      <c r="AE1976" s="45">
        <f t="shared" si="677"/>
        <v>0</v>
      </c>
      <c r="AF1976" s="45">
        <f t="shared" si="678"/>
        <v>0</v>
      </c>
      <c r="AG1976" s="45">
        <f t="shared" si="679"/>
        <v>0</v>
      </c>
      <c r="AH1976" s="45">
        <f t="shared" si="680"/>
        <v>0</v>
      </c>
      <c r="AI1976" s="45">
        <f t="shared" si="681"/>
        <v>0</v>
      </c>
      <c r="AJ1976" s="45">
        <f t="shared" si="682"/>
        <v>0</v>
      </c>
      <c r="AK1976" s="45">
        <f t="shared" si="683"/>
        <v>0</v>
      </c>
      <c r="AL1976" s="45">
        <f t="shared" si="684"/>
        <v>0</v>
      </c>
      <c r="AM1976" s="45">
        <f t="shared" si="685"/>
        <v>0</v>
      </c>
      <c r="AN1976" s="45"/>
      <c r="AO1976" s="45"/>
      <c r="AP1976" s="45"/>
      <c r="AQ1976" s="45"/>
      <c r="AR1976" s="45"/>
      <c r="AS1976" s="45"/>
      <c r="AT1976" s="45"/>
      <c r="AU1976" s="45"/>
      <c r="AV1976" s="45"/>
      <c r="AW1976" s="45"/>
      <c r="AX1976" s="45"/>
      <c r="AY1976" s="45"/>
      <c r="AZ1976" s="45"/>
      <c r="BA1976" s="45"/>
      <c r="BB1976" s="45"/>
      <c r="BC1976" s="45"/>
      <c r="BD1976" s="45"/>
      <c r="BE1976" s="45"/>
      <c r="BF1976" s="45"/>
      <c r="BG1976" s="45"/>
      <c r="BH1976" s="45"/>
      <c r="BI1976" s="45"/>
      <c r="BJ1976" s="45"/>
      <c r="BK1976" s="45"/>
    </row>
    <row r="1977" spans="1:63">
      <c r="A1977" s="43"/>
      <c r="B1977" s="43"/>
      <c r="C1977" s="101"/>
      <c r="D1977" s="101"/>
      <c r="E1977" s="101"/>
      <c r="F1977" s="102"/>
      <c r="G1977" s="103"/>
      <c r="H1977" s="102"/>
      <c r="I1977" s="102"/>
      <c r="J1977" s="102"/>
      <c r="K1977" s="102"/>
      <c r="L1977" s="102" t="e">
        <f>IF(J1977="WAT",IF(I1977="PS","Pumped Storage","Hydro"),VLOOKUP(J1977,Instructions!$E$3:$F$42,2,FALSE))</f>
        <v>#N/A</v>
      </c>
      <c r="M1977" s="104"/>
      <c r="N1977" s="104"/>
      <c r="O1977" s="105"/>
      <c r="P1977" s="45"/>
      <c r="Q1977" s="45"/>
      <c r="R1977" s="45">
        <f t="shared" si="666"/>
        <v>0</v>
      </c>
      <c r="S1977" s="45">
        <f t="shared" si="687"/>
        <v>0</v>
      </c>
      <c r="T1977" s="45">
        <f t="shared" si="687"/>
        <v>0</v>
      </c>
      <c r="U1977" s="45">
        <f t="shared" si="667"/>
        <v>0</v>
      </c>
      <c r="V1977" s="45">
        <f t="shared" si="668"/>
        <v>0</v>
      </c>
      <c r="W1977" s="45">
        <f t="shared" si="669"/>
        <v>0</v>
      </c>
      <c r="X1977" s="45">
        <f t="shared" si="670"/>
        <v>0</v>
      </c>
      <c r="Y1977" s="45">
        <f t="shared" si="671"/>
        <v>0</v>
      </c>
      <c r="Z1977" s="45">
        <f t="shared" si="672"/>
        <v>0</v>
      </c>
      <c r="AA1977" s="45">
        <f t="shared" si="673"/>
        <v>0</v>
      </c>
      <c r="AB1977" s="45">
        <f t="shared" si="674"/>
        <v>0</v>
      </c>
      <c r="AC1977" s="45">
        <f t="shared" si="675"/>
        <v>0</v>
      </c>
      <c r="AD1977" s="45">
        <f t="shared" si="676"/>
        <v>0</v>
      </c>
      <c r="AE1977" s="45">
        <f t="shared" si="677"/>
        <v>0</v>
      </c>
      <c r="AF1977" s="45">
        <f t="shared" si="678"/>
        <v>0</v>
      </c>
      <c r="AG1977" s="45">
        <f t="shared" si="679"/>
        <v>0</v>
      </c>
      <c r="AH1977" s="45">
        <f t="shared" si="680"/>
        <v>0</v>
      </c>
      <c r="AI1977" s="45">
        <f t="shared" si="681"/>
        <v>0</v>
      </c>
      <c r="AJ1977" s="45">
        <f t="shared" si="682"/>
        <v>0</v>
      </c>
      <c r="AK1977" s="45">
        <f t="shared" si="683"/>
        <v>0</v>
      </c>
      <c r="AL1977" s="45">
        <f t="shared" si="684"/>
        <v>0</v>
      </c>
      <c r="AM1977" s="45">
        <f t="shared" si="685"/>
        <v>0</v>
      </c>
      <c r="AN1977" s="45"/>
      <c r="AO1977" s="45"/>
      <c r="AP1977" s="45"/>
      <c r="AQ1977" s="45"/>
      <c r="AR1977" s="45"/>
      <c r="AS1977" s="45"/>
      <c r="AT1977" s="45"/>
      <c r="AU1977" s="45"/>
      <c r="AV1977" s="45"/>
      <c r="AW1977" s="45"/>
      <c r="AX1977" s="45"/>
      <c r="AY1977" s="45"/>
      <c r="AZ1977" s="45"/>
      <c r="BA1977" s="45"/>
      <c r="BB1977" s="45"/>
      <c r="BC1977" s="45"/>
      <c r="BD1977" s="45"/>
      <c r="BE1977" s="45"/>
      <c r="BF1977" s="45"/>
      <c r="BG1977" s="45"/>
      <c r="BH1977" s="45"/>
      <c r="BI1977" s="45"/>
      <c r="BJ1977" s="45"/>
      <c r="BK1977" s="45"/>
    </row>
    <row r="1978" spans="1:63">
      <c r="A1978" s="43"/>
      <c r="B1978" s="43"/>
      <c r="C1978" s="101"/>
      <c r="D1978" s="101"/>
      <c r="E1978" s="101"/>
      <c r="F1978" s="102"/>
      <c r="G1978" s="103"/>
      <c r="H1978" s="102"/>
      <c r="I1978" s="102"/>
      <c r="J1978" s="102"/>
      <c r="K1978" s="102"/>
      <c r="L1978" s="102" t="e">
        <f>IF(J1978="WAT",IF(I1978="PS","Pumped Storage","Hydro"),VLOOKUP(J1978,Instructions!$E$3:$F$42,2,FALSE))</f>
        <v>#N/A</v>
      </c>
      <c r="M1978" s="104"/>
      <c r="N1978" s="104"/>
      <c r="O1978" s="105"/>
      <c r="P1978" s="45"/>
      <c r="Q1978" s="45"/>
      <c r="R1978" s="45">
        <f t="shared" si="666"/>
        <v>0</v>
      </c>
      <c r="S1978" s="45">
        <f t="shared" si="687"/>
        <v>0</v>
      </c>
      <c r="T1978" s="45">
        <f t="shared" si="687"/>
        <v>0</v>
      </c>
      <c r="U1978" s="45">
        <f t="shared" si="667"/>
        <v>0</v>
      </c>
      <c r="V1978" s="45">
        <f t="shared" si="668"/>
        <v>0</v>
      </c>
      <c r="W1978" s="45">
        <f t="shared" si="669"/>
        <v>0</v>
      </c>
      <c r="X1978" s="45">
        <f t="shared" si="670"/>
        <v>0</v>
      </c>
      <c r="Y1978" s="45">
        <f t="shared" si="671"/>
        <v>0</v>
      </c>
      <c r="Z1978" s="45">
        <f t="shared" si="672"/>
        <v>0</v>
      </c>
      <c r="AA1978" s="45">
        <f t="shared" si="673"/>
        <v>0</v>
      </c>
      <c r="AB1978" s="45">
        <f t="shared" si="674"/>
        <v>0</v>
      </c>
      <c r="AC1978" s="45">
        <f t="shared" si="675"/>
        <v>0</v>
      </c>
      <c r="AD1978" s="45">
        <f t="shared" si="676"/>
        <v>0</v>
      </c>
      <c r="AE1978" s="45">
        <f t="shared" si="677"/>
        <v>0</v>
      </c>
      <c r="AF1978" s="45">
        <f t="shared" si="678"/>
        <v>0</v>
      </c>
      <c r="AG1978" s="45">
        <f t="shared" si="679"/>
        <v>0</v>
      </c>
      <c r="AH1978" s="45">
        <f t="shared" si="680"/>
        <v>0</v>
      </c>
      <c r="AI1978" s="45">
        <f t="shared" si="681"/>
        <v>0</v>
      </c>
      <c r="AJ1978" s="45">
        <f t="shared" si="682"/>
        <v>0</v>
      </c>
      <c r="AK1978" s="45">
        <f t="shared" si="683"/>
        <v>0</v>
      </c>
      <c r="AL1978" s="45">
        <f t="shared" si="684"/>
        <v>0</v>
      </c>
      <c r="AM1978" s="45">
        <f t="shared" si="685"/>
        <v>0</v>
      </c>
      <c r="AN1978" s="45"/>
      <c r="AO1978" s="45"/>
      <c r="AP1978" s="45"/>
      <c r="AQ1978" s="45"/>
      <c r="AR1978" s="45"/>
      <c r="AS1978" s="45"/>
      <c r="AT1978" s="45"/>
      <c r="AU1978" s="45"/>
      <c r="AV1978" s="45"/>
      <c r="AW1978" s="45"/>
      <c r="AX1978" s="45"/>
      <c r="AY1978" s="45"/>
      <c r="AZ1978" s="45"/>
      <c r="BA1978" s="45"/>
      <c r="BB1978" s="45"/>
      <c r="BC1978" s="45"/>
      <c r="BD1978" s="45"/>
      <c r="BE1978" s="45"/>
      <c r="BF1978" s="45"/>
      <c r="BG1978" s="45"/>
      <c r="BH1978" s="45"/>
      <c r="BI1978" s="45"/>
      <c r="BJ1978" s="45"/>
      <c r="BK1978" s="45"/>
    </row>
    <row r="1979" spans="1:63">
      <c r="A1979" s="43"/>
      <c r="B1979" s="43"/>
      <c r="C1979" s="101"/>
      <c r="D1979" s="101"/>
      <c r="E1979" s="101"/>
      <c r="F1979" s="102"/>
      <c r="G1979" s="103"/>
      <c r="H1979" s="102"/>
      <c r="I1979" s="102"/>
      <c r="J1979" s="102"/>
      <c r="K1979" s="102"/>
      <c r="L1979" s="102" t="e">
        <f>IF(J1979="WAT",IF(I1979="PS","Pumped Storage","Hydro"),VLOOKUP(J1979,Instructions!$E$3:$F$42,2,FALSE))</f>
        <v>#N/A</v>
      </c>
      <c r="M1979" s="104"/>
      <c r="N1979" s="104"/>
      <c r="O1979" s="105"/>
      <c r="P1979" s="45"/>
      <c r="Q1979" s="45"/>
      <c r="R1979" s="45">
        <f t="shared" si="666"/>
        <v>0</v>
      </c>
      <c r="S1979" s="45">
        <f t="shared" si="687"/>
        <v>0</v>
      </c>
      <c r="T1979" s="45">
        <f t="shared" si="687"/>
        <v>0</v>
      </c>
      <c r="U1979" s="45">
        <f t="shared" si="667"/>
        <v>0</v>
      </c>
      <c r="V1979" s="45">
        <f t="shared" si="668"/>
        <v>0</v>
      </c>
      <c r="W1979" s="45">
        <f t="shared" si="669"/>
        <v>0</v>
      </c>
      <c r="X1979" s="45">
        <f t="shared" si="670"/>
        <v>0</v>
      </c>
      <c r="Y1979" s="45">
        <f t="shared" si="671"/>
        <v>0</v>
      </c>
      <c r="Z1979" s="45">
        <f t="shared" si="672"/>
        <v>0</v>
      </c>
      <c r="AA1979" s="45">
        <f t="shared" si="673"/>
        <v>0</v>
      </c>
      <c r="AB1979" s="45">
        <f t="shared" si="674"/>
        <v>0</v>
      </c>
      <c r="AC1979" s="45">
        <f t="shared" si="675"/>
        <v>0</v>
      </c>
      <c r="AD1979" s="45">
        <f t="shared" si="676"/>
        <v>0</v>
      </c>
      <c r="AE1979" s="45">
        <f t="shared" si="677"/>
        <v>0</v>
      </c>
      <c r="AF1979" s="45">
        <f t="shared" si="678"/>
        <v>0</v>
      </c>
      <c r="AG1979" s="45">
        <f t="shared" si="679"/>
        <v>0</v>
      </c>
      <c r="AH1979" s="45">
        <f t="shared" si="680"/>
        <v>0</v>
      </c>
      <c r="AI1979" s="45">
        <f t="shared" si="681"/>
        <v>0</v>
      </c>
      <c r="AJ1979" s="45">
        <f t="shared" si="682"/>
        <v>0</v>
      </c>
      <c r="AK1979" s="45">
        <f t="shared" si="683"/>
        <v>0</v>
      </c>
      <c r="AL1979" s="45">
        <f t="shared" si="684"/>
        <v>0</v>
      </c>
      <c r="AM1979" s="45">
        <f t="shared" si="685"/>
        <v>0</v>
      </c>
      <c r="AN1979" s="45"/>
      <c r="AO1979" s="45"/>
      <c r="AP1979" s="45"/>
      <c r="AQ1979" s="45"/>
      <c r="AR1979" s="45"/>
      <c r="AS1979" s="45"/>
      <c r="AT1979" s="45"/>
      <c r="AU1979" s="45"/>
      <c r="AV1979" s="45"/>
      <c r="AW1979" s="45"/>
      <c r="AX1979" s="45"/>
      <c r="AY1979" s="45"/>
      <c r="AZ1979" s="45"/>
      <c r="BA1979" s="45"/>
      <c r="BB1979" s="45"/>
      <c r="BC1979" s="45"/>
      <c r="BD1979" s="45"/>
      <c r="BE1979" s="45"/>
      <c r="BF1979" s="45"/>
      <c r="BG1979" s="45"/>
      <c r="BH1979" s="45"/>
      <c r="BI1979" s="45"/>
      <c r="BJ1979" s="45"/>
      <c r="BK1979" s="45"/>
    </row>
    <row r="1980" spans="1:63">
      <c r="A1980" s="43"/>
      <c r="B1980" s="43"/>
      <c r="C1980" s="101"/>
      <c r="D1980" s="101"/>
      <c r="E1980" s="101"/>
      <c r="F1980" s="102"/>
      <c r="G1980" s="103"/>
      <c r="H1980" s="102"/>
      <c r="I1980" s="102"/>
      <c r="J1980" s="102"/>
      <c r="K1980" s="102"/>
      <c r="L1980" s="102" t="e">
        <f>IF(J1980="WAT",IF(I1980="PS","Pumped Storage","Hydro"),VLOOKUP(J1980,Instructions!$E$3:$F$42,2,FALSE))</f>
        <v>#N/A</v>
      </c>
      <c r="M1980" s="104"/>
      <c r="N1980" s="104"/>
      <c r="O1980" s="105"/>
      <c r="P1980" s="45"/>
      <c r="Q1980" s="45"/>
      <c r="R1980" s="45">
        <f t="shared" si="666"/>
        <v>0</v>
      </c>
      <c r="S1980" s="45">
        <f t="shared" si="687"/>
        <v>0</v>
      </c>
      <c r="T1980" s="45">
        <f t="shared" si="687"/>
        <v>0</v>
      </c>
      <c r="U1980" s="45">
        <f t="shared" si="667"/>
        <v>0</v>
      </c>
      <c r="V1980" s="45">
        <f t="shared" si="668"/>
        <v>0</v>
      </c>
      <c r="W1980" s="45">
        <f t="shared" si="669"/>
        <v>0</v>
      </c>
      <c r="X1980" s="45">
        <f t="shared" si="670"/>
        <v>0</v>
      </c>
      <c r="Y1980" s="45">
        <f t="shared" si="671"/>
        <v>0</v>
      </c>
      <c r="Z1980" s="45">
        <f t="shared" si="672"/>
        <v>0</v>
      </c>
      <c r="AA1980" s="45">
        <f t="shared" si="673"/>
        <v>0</v>
      </c>
      <c r="AB1980" s="45">
        <f t="shared" si="674"/>
        <v>0</v>
      </c>
      <c r="AC1980" s="45">
        <f t="shared" si="675"/>
        <v>0</v>
      </c>
      <c r="AD1980" s="45">
        <f t="shared" si="676"/>
        <v>0</v>
      </c>
      <c r="AE1980" s="45">
        <f t="shared" si="677"/>
        <v>0</v>
      </c>
      <c r="AF1980" s="45">
        <f t="shared" si="678"/>
        <v>0</v>
      </c>
      <c r="AG1980" s="45">
        <f t="shared" si="679"/>
        <v>0</v>
      </c>
      <c r="AH1980" s="45">
        <f t="shared" si="680"/>
        <v>0</v>
      </c>
      <c r="AI1980" s="45">
        <f t="shared" si="681"/>
        <v>0</v>
      </c>
      <c r="AJ1980" s="45">
        <f t="shared" si="682"/>
        <v>0</v>
      </c>
      <c r="AK1980" s="45">
        <f t="shared" si="683"/>
        <v>0</v>
      </c>
      <c r="AL1980" s="45">
        <f t="shared" si="684"/>
        <v>0</v>
      </c>
      <c r="AM1980" s="45">
        <f t="shared" si="685"/>
        <v>0</v>
      </c>
      <c r="AN1980" s="45"/>
      <c r="AO1980" s="45"/>
      <c r="AP1980" s="45"/>
      <c r="AQ1980" s="45"/>
      <c r="AR1980" s="45"/>
      <c r="AS1980" s="45"/>
      <c r="AT1980" s="45"/>
      <c r="AU1980" s="45"/>
      <c r="AV1980" s="45"/>
      <c r="AW1980" s="45"/>
      <c r="AX1980" s="45"/>
      <c r="AY1980" s="45"/>
      <c r="AZ1980" s="45"/>
      <c r="BA1980" s="45"/>
      <c r="BB1980" s="45"/>
      <c r="BC1980" s="45"/>
      <c r="BD1980" s="45"/>
      <c r="BE1980" s="45"/>
      <c r="BF1980" s="45"/>
      <c r="BG1980" s="45"/>
      <c r="BH1980" s="45"/>
      <c r="BI1980" s="45"/>
      <c r="BJ1980" s="45"/>
      <c r="BK1980" s="45"/>
    </row>
    <row r="1981" spans="1:63">
      <c r="A1981" s="43"/>
      <c r="B1981" s="43"/>
      <c r="C1981" s="101"/>
      <c r="D1981" s="101"/>
      <c r="E1981" s="101"/>
      <c r="F1981" s="102"/>
      <c r="G1981" s="103"/>
      <c r="H1981" s="102"/>
      <c r="I1981" s="102"/>
      <c r="J1981" s="102"/>
      <c r="K1981" s="102"/>
      <c r="L1981" s="102" t="e">
        <f>IF(J1981="WAT",IF(I1981="PS","Pumped Storage","Hydro"),VLOOKUP(J1981,Instructions!$E$3:$F$42,2,FALSE))</f>
        <v>#N/A</v>
      </c>
      <c r="M1981" s="104"/>
      <c r="N1981" s="104"/>
      <c r="O1981" s="105"/>
      <c r="P1981" s="45"/>
      <c r="Q1981" s="45"/>
      <c r="R1981" s="45">
        <f t="shared" si="666"/>
        <v>0</v>
      </c>
      <c r="S1981" s="45">
        <f t="shared" si="687"/>
        <v>0</v>
      </c>
      <c r="T1981" s="45">
        <f t="shared" si="687"/>
        <v>0</v>
      </c>
      <c r="U1981" s="45">
        <f t="shared" si="667"/>
        <v>0</v>
      </c>
      <c r="V1981" s="45">
        <f t="shared" si="668"/>
        <v>0</v>
      </c>
      <c r="W1981" s="45">
        <f t="shared" si="669"/>
        <v>0</v>
      </c>
      <c r="X1981" s="45">
        <f t="shared" si="670"/>
        <v>0</v>
      </c>
      <c r="Y1981" s="45">
        <f t="shared" si="671"/>
        <v>0</v>
      </c>
      <c r="Z1981" s="45">
        <f t="shared" si="672"/>
        <v>0</v>
      </c>
      <c r="AA1981" s="45">
        <f t="shared" si="673"/>
        <v>0</v>
      </c>
      <c r="AB1981" s="45">
        <f t="shared" si="674"/>
        <v>0</v>
      </c>
      <c r="AC1981" s="45">
        <f t="shared" si="675"/>
        <v>0</v>
      </c>
      <c r="AD1981" s="45">
        <f t="shared" si="676"/>
        <v>0</v>
      </c>
      <c r="AE1981" s="45">
        <f t="shared" si="677"/>
        <v>0</v>
      </c>
      <c r="AF1981" s="45">
        <f t="shared" si="678"/>
        <v>0</v>
      </c>
      <c r="AG1981" s="45">
        <f t="shared" si="679"/>
        <v>0</v>
      </c>
      <c r="AH1981" s="45">
        <f t="shared" si="680"/>
        <v>0</v>
      </c>
      <c r="AI1981" s="45">
        <f t="shared" si="681"/>
        <v>0</v>
      </c>
      <c r="AJ1981" s="45">
        <f t="shared" si="682"/>
        <v>0</v>
      </c>
      <c r="AK1981" s="45">
        <f t="shared" si="683"/>
        <v>0</v>
      </c>
      <c r="AL1981" s="45">
        <f t="shared" si="684"/>
        <v>0</v>
      </c>
      <c r="AM1981" s="45">
        <f t="shared" si="685"/>
        <v>0</v>
      </c>
      <c r="AN1981" s="45"/>
      <c r="AO1981" s="45"/>
      <c r="AP1981" s="45"/>
      <c r="AQ1981" s="45"/>
      <c r="AR1981" s="45"/>
      <c r="AS1981" s="45"/>
      <c r="AT1981" s="45"/>
      <c r="AU1981" s="45"/>
      <c r="AV1981" s="45"/>
      <c r="AW1981" s="45"/>
      <c r="AX1981" s="45"/>
      <c r="AY1981" s="45"/>
      <c r="AZ1981" s="45"/>
      <c r="BA1981" s="45"/>
      <c r="BB1981" s="45"/>
      <c r="BC1981" s="45"/>
      <c r="BD1981" s="45"/>
      <c r="BE1981" s="45"/>
      <c r="BF1981" s="45"/>
      <c r="BG1981" s="45"/>
      <c r="BH1981" s="45"/>
      <c r="BI1981" s="45"/>
      <c r="BJ1981" s="45"/>
      <c r="BK1981" s="45"/>
    </row>
    <row r="1982" spans="1:63">
      <c r="A1982" s="43"/>
      <c r="B1982" s="43"/>
      <c r="C1982" s="101"/>
      <c r="D1982" s="101"/>
      <c r="E1982" s="101"/>
      <c r="F1982" s="102"/>
      <c r="G1982" s="103"/>
      <c r="H1982" s="102"/>
      <c r="I1982" s="102"/>
      <c r="J1982" s="102"/>
      <c r="K1982" s="102"/>
      <c r="L1982" s="102" t="e">
        <f>IF(J1982="WAT",IF(I1982="PS","Pumped Storage","Hydro"),VLOOKUP(J1982,Instructions!$E$3:$F$42,2,FALSE))</f>
        <v>#N/A</v>
      </c>
      <c r="M1982" s="104"/>
      <c r="N1982" s="104"/>
      <c r="O1982" s="105"/>
      <c r="P1982" s="45"/>
      <c r="Q1982" s="45"/>
      <c r="R1982" s="45">
        <f t="shared" si="666"/>
        <v>0</v>
      </c>
      <c r="S1982" s="45">
        <f t="shared" si="687"/>
        <v>0</v>
      </c>
      <c r="T1982" s="45">
        <f t="shared" si="687"/>
        <v>0</v>
      </c>
      <c r="U1982" s="45">
        <f t="shared" si="667"/>
        <v>0</v>
      </c>
      <c r="V1982" s="45">
        <f t="shared" si="668"/>
        <v>0</v>
      </c>
      <c r="W1982" s="45">
        <f t="shared" si="669"/>
        <v>0</v>
      </c>
      <c r="X1982" s="45">
        <f t="shared" si="670"/>
        <v>0</v>
      </c>
      <c r="Y1982" s="45">
        <f t="shared" si="671"/>
        <v>0</v>
      </c>
      <c r="Z1982" s="45">
        <f t="shared" si="672"/>
        <v>0</v>
      </c>
      <c r="AA1982" s="45">
        <f t="shared" si="673"/>
        <v>0</v>
      </c>
      <c r="AB1982" s="45">
        <f t="shared" si="674"/>
        <v>0</v>
      </c>
      <c r="AC1982" s="45">
        <f t="shared" si="675"/>
        <v>0</v>
      </c>
      <c r="AD1982" s="45">
        <f t="shared" si="676"/>
        <v>0</v>
      </c>
      <c r="AE1982" s="45">
        <f t="shared" si="677"/>
        <v>0</v>
      </c>
      <c r="AF1982" s="45">
        <f t="shared" si="678"/>
        <v>0</v>
      </c>
      <c r="AG1982" s="45">
        <f t="shared" si="679"/>
        <v>0</v>
      </c>
      <c r="AH1982" s="45">
        <f t="shared" si="680"/>
        <v>0</v>
      </c>
      <c r="AI1982" s="45">
        <f t="shared" si="681"/>
        <v>0</v>
      </c>
      <c r="AJ1982" s="45">
        <f t="shared" si="682"/>
        <v>0</v>
      </c>
      <c r="AK1982" s="45">
        <f t="shared" si="683"/>
        <v>0</v>
      </c>
      <c r="AL1982" s="45">
        <f t="shared" si="684"/>
        <v>0</v>
      </c>
      <c r="AM1982" s="45">
        <f t="shared" si="685"/>
        <v>0</v>
      </c>
      <c r="AN1982" s="45"/>
      <c r="AO1982" s="45"/>
      <c r="AP1982" s="45"/>
      <c r="AQ1982" s="45"/>
      <c r="AR1982" s="45"/>
      <c r="AS1982" s="45"/>
      <c r="AT1982" s="45"/>
      <c r="AU1982" s="45"/>
      <c r="AV1982" s="45"/>
      <c r="AW1982" s="45"/>
      <c r="AX1982" s="45"/>
      <c r="AY1982" s="45"/>
      <c r="AZ1982" s="45"/>
      <c r="BA1982" s="45"/>
      <c r="BB1982" s="45"/>
      <c r="BC1982" s="45"/>
      <c r="BD1982" s="45"/>
      <c r="BE1982" s="45"/>
      <c r="BF1982" s="45"/>
      <c r="BG1982" s="45"/>
      <c r="BH1982" s="45"/>
      <c r="BI1982" s="45"/>
      <c r="BJ1982" s="45"/>
      <c r="BK1982" s="45"/>
    </row>
    <row r="1983" spans="1:63">
      <c r="A1983" s="43"/>
      <c r="B1983" s="43"/>
      <c r="C1983" s="101"/>
      <c r="D1983" s="101"/>
      <c r="E1983" s="101"/>
      <c r="F1983" s="102"/>
      <c r="G1983" s="103"/>
      <c r="H1983" s="102"/>
      <c r="I1983" s="102"/>
      <c r="J1983" s="102"/>
      <c r="K1983" s="102"/>
      <c r="L1983" s="102" t="e">
        <f>IF(J1983="WAT",IF(I1983="PS","Pumped Storage","Hydro"),VLOOKUP(J1983,Instructions!$E$3:$F$42,2,FALSE))</f>
        <v>#N/A</v>
      </c>
      <c r="M1983" s="104"/>
      <c r="N1983" s="104"/>
      <c r="O1983" s="105"/>
      <c r="P1983" s="45"/>
      <c r="Q1983" s="45"/>
      <c r="R1983" s="45">
        <f t="shared" si="666"/>
        <v>0</v>
      </c>
      <c r="S1983" s="45">
        <f t="shared" ref="S1983:T2002" si="688">R1983</f>
        <v>0</v>
      </c>
      <c r="T1983" s="45">
        <f t="shared" si="688"/>
        <v>0</v>
      </c>
      <c r="U1983" s="45">
        <f t="shared" si="667"/>
        <v>0</v>
      </c>
      <c r="V1983" s="45">
        <f t="shared" si="668"/>
        <v>0</v>
      </c>
      <c r="W1983" s="45">
        <f t="shared" si="669"/>
        <v>0</v>
      </c>
      <c r="X1983" s="45">
        <f t="shared" si="670"/>
        <v>0</v>
      </c>
      <c r="Y1983" s="45">
        <f t="shared" si="671"/>
        <v>0</v>
      </c>
      <c r="Z1983" s="45">
        <f t="shared" si="672"/>
        <v>0</v>
      </c>
      <c r="AA1983" s="45">
        <f t="shared" si="673"/>
        <v>0</v>
      </c>
      <c r="AB1983" s="45">
        <f t="shared" si="674"/>
        <v>0</v>
      </c>
      <c r="AC1983" s="45">
        <f t="shared" si="675"/>
        <v>0</v>
      </c>
      <c r="AD1983" s="45">
        <f t="shared" si="676"/>
        <v>0</v>
      </c>
      <c r="AE1983" s="45">
        <f t="shared" si="677"/>
        <v>0</v>
      </c>
      <c r="AF1983" s="45">
        <f t="shared" si="678"/>
        <v>0</v>
      </c>
      <c r="AG1983" s="45">
        <f t="shared" si="679"/>
        <v>0</v>
      </c>
      <c r="AH1983" s="45">
        <f t="shared" si="680"/>
        <v>0</v>
      </c>
      <c r="AI1983" s="45">
        <f t="shared" si="681"/>
        <v>0</v>
      </c>
      <c r="AJ1983" s="45">
        <f t="shared" si="682"/>
        <v>0</v>
      </c>
      <c r="AK1983" s="45">
        <f t="shared" si="683"/>
        <v>0</v>
      </c>
      <c r="AL1983" s="45">
        <f t="shared" si="684"/>
        <v>0</v>
      </c>
      <c r="AM1983" s="45">
        <f t="shared" si="685"/>
        <v>0</v>
      </c>
      <c r="AN1983" s="45"/>
      <c r="AO1983" s="45"/>
      <c r="AP1983" s="45"/>
      <c r="AQ1983" s="45"/>
      <c r="AR1983" s="45"/>
      <c r="AS1983" s="45"/>
      <c r="AT1983" s="45"/>
      <c r="AU1983" s="45"/>
      <c r="AV1983" s="45"/>
      <c r="AW1983" s="45"/>
      <c r="AX1983" s="45"/>
      <c r="AY1983" s="45"/>
      <c r="AZ1983" s="45"/>
      <c r="BA1983" s="45"/>
      <c r="BB1983" s="45"/>
      <c r="BC1983" s="45"/>
      <c r="BD1983" s="45"/>
      <c r="BE1983" s="45"/>
      <c r="BF1983" s="45"/>
      <c r="BG1983" s="45"/>
      <c r="BH1983" s="45"/>
      <c r="BI1983" s="45"/>
      <c r="BJ1983" s="45"/>
      <c r="BK1983" s="45"/>
    </row>
    <row r="1984" spans="1:63">
      <c r="A1984" s="43"/>
      <c r="B1984" s="43"/>
      <c r="C1984" s="101"/>
      <c r="D1984" s="101"/>
      <c r="E1984" s="101"/>
      <c r="F1984" s="102"/>
      <c r="G1984" s="103"/>
      <c r="H1984" s="102"/>
      <c r="I1984" s="102"/>
      <c r="J1984" s="102"/>
      <c r="K1984" s="102"/>
      <c r="L1984" s="102" t="e">
        <f>IF(J1984="WAT",IF(I1984="PS","Pumped Storage","Hydro"),VLOOKUP(J1984,Instructions!$E$3:$F$42,2,FALSE))</f>
        <v>#N/A</v>
      </c>
      <c r="M1984" s="104"/>
      <c r="N1984" s="104"/>
      <c r="O1984" s="105"/>
      <c r="P1984" s="45"/>
      <c r="Q1984" s="45"/>
      <c r="R1984" s="45">
        <f t="shared" si="666"/>
        <v>0</v>
      </c>
      <c r="S1984" s="45">
        <f t="shared" si="688"/>
        <v>0</v>
      </c>
      <c r="T1984" s="45">
        <f t="shared" si="688"/>
        <v>0</v>
      </c>
      <c r="U1984" s="45">
        <f t="shared" si="667"/>
        <v>0</v>
      </c>
      <c r="V1984" s="45">
        <f t="shared" si="668"/>
        <v>0</v>
      </c>
      <c r="W1984" s="45">
        <f t="shared" si="669"/>
        <v>0</v>
      </c>
      <c r="X1984" s="45">
        <f t="shared" si="670"/>
        <v>0</v>
      </c>
      <c r="Y1984" s="45">
        <f t="shared" si="671"/>
        <v>0</v>
      </c>
      <c r="Z1984" s="45">
        <f t="shared" si="672"/>
        <v>0</v>
      </c>
      <c r="AA1984" s="45">
        <f t="shared" si="673"/>
        <v>0</v>
      </c>
      <c r="AB1984" s="45">
        <f t="shared" si="674"/>
        <v>0</v>
      </c>
      <c r="AC1984" s="45">
        <f t="shared" si="675"/>
        <v>0</v>
      </c>
      <c r="AD1984" s="45">
        <f t="shared" si="676"/>
        <v>0</v>
      </c>
      <c r="AE1984" s="45">
        <f t="shared" si="677"/>
        <v>0</v>
      </c>
      <c r="AF1984" s="45">
        <f t="shared" si="678"/>
        <v>0</v>
      </c>
      <c r="AG1984" s="45">
        <f t="shared" si="679"/>
        <v>0</v>
      </c>
      <c r="AH1984" s="45">
        <f t="shared" si="680"/>
        <v>0</v>
      </c>
      <c r="AI1984" s="45">
        <f t="shared" si="681"/>
        <v>0</v>
      </c>
      <c r="AJ1984" s="45">
        <f t="shared" si="682"/>
        <v>0</v>
      </c>
      <c r="AK1984" s="45">
        <f t="shared" si="683"/>
        <v>0</v>
      </c>
      <c r="AL1984" s="45">
        <f t="shared" si="684"/>
        <v>0</v>
      </c>
      <c r="AM1984" s="45">
        <f t="shared" si="685"/>
        <v>0</v>
      </c>
      <c r="AN1984" s="45"/>
      <c r="AO1984" s="45"/>
      <c r="AP1984" s="45"/>
      <c r="AQ1984" s="45"/>
      <c r="AR1984" s="45"/>
      <c r="AS1984" s="45"/>
      <c r="AT1984" s="45"/>
      <c r="AU1984" s="45"/>
      <c r="AV1984" s="45"/>
      <c r="AW1984" s="45"/>
      <c r="AX1984" s="45"/>
      <c r="AY1984" s="45"/>
      <c r="AZ1984" s="45"/>
      <c r="BA1984" s="45"/>
      <c r="BB1984" s="45"/>
      <c r="BC1984" s="45"/>
      <c r="BD1984" s="45"/>
      <c r="BE1984" s="45"/>
      <c r="BF1984" s="45"/>
      <c r="BG1984" s="45"/>
      <c r="BH1984" s="45"/>
      <c r="BI1984" s="45"/>
      <c r="BJ1984" s="45"/>
      <c r="BK1984" s="45"/>
    </row>
    <row r="1985" spans="1:63">
      <c r="A1985" s="43"/>
      <c r="B1985" s="43"/>
      <c r="C1985" s="101"/>
      <c r="D1985" s="101"/>
      <c r="E1985" s="101"/>
      <c r="F1985" s="102"/>
      <c r="G1985" s="103"/>
      <c r="H1985" s="102"/>
      <c r="I1985" s="102"/>
      <c r="J1985" s="102"/>
      <c r="K1985" s="102"/>
      <c r="L1985" s="102" t="e">
        <f>IF(J1985="WAT",IF(I1985="PS","Pumped Storage","Hydro"),VLOOKUP(J1985,Instructions!$E$3:$F$42,2,FALSE))</f>
        <v>#N/A</v>
      </c>
      <c r="M1985" s="104"/>
      <c r="N1985" s="104"/>
      <c r="O1985" s="105"/>
      <c r="P1985" s="45"/>
      <c r="Q1985" s="45"/>
      <c r="R1985" s="45">
        <f t="shared" si="666"/>
        <v>0</v>
      </c>
      <c r="S1985" s="45">
        <f t="shared" si="688"/>
        <v>0</v>
      </c>
      <c r="T1985" s="45">
        <f t="shared" si="688"/>
        <v>0</v>
      </c>
      <c r="U1985" s="45">
        <f t="shared" si="667"/>
        <v>0</v>
      </c>
      <c r="V1985" s="45">
        <f t="shared" si="668"/>
        <v>0</v>
      </c>
      <c r="W1985" s="45">
        <f t="shared" si="669"/>
        <v>0</v>
      </c>
      <c r="X1985" s="45">
        <f t="shared" si="670"/>
        <v>0</v>
      </c>
      <c r="Y1985" s="45">
        <f t="shared" si="671"/>
        <v>0</v>
      </c>
      <c r="Z1985" s="45">
        <f t="shared" si="672"/>
        <v>0</v>
      </c>
      <c r="AA1985" s="45">
        <f t="shared" si="673"/>
        <v>0</v>
      </c>
      <c r="AB1985" s="45">
        <f t="shared" si="674"/>
        <v>0</v>
      </c>
      <c r="AC1985" s="45">
        <f t="shared" si="675"/>
        <v>0</v>
      </c>
      <c r="AD1985" s="45">
        <f t="shared" si="676"/>
        <v>0</v>
      </c>
      <c r="AE1985" s="45">
        <f t="shared" si="677"/>
        <v>0</v>
      </c>
      <c r="AF1985" s="45">
        <f t="shared" si="678"/>
        <v>0</v>
      </c>
      <c r="AG1985" s="45">
        <f t="shared" si="679"/>
        <v>0</v>
      </c>
      <c r="AH1985" s="45">
        <f t="shared" si="680"/>
        <v>0</v>
      </c>
      <c r="AI1985" s="45">
        <f t="shared" si="681"/>
        <v>0</v>
      </c>
      <c r="AJ1985" s="45">
        <f t="shared" si="682"/>
        <v>0</v>
      </c>
      <c r="AK1985" s="45">
        <f t="shared" si="683"/>
        <v>0</v>
      </c>
      <c r="AL1985" s="45">
        <f t="shared" si="684"/>
        <v>0</v>
      </c>
      <c r="AM1985" s="45">
        <f t="shared" si="685"/>
        <v>0</v>
      </c>
      <c r="AN1985" s="45"/>
      <c r="AO1985" s="45"/>
      <c r="AP1985" s="45"/>
      <c r="AQ1985" s="45"/>
      <c r="AR1985" s="45"/>
      <c r="AS1985" s="45"/>
      <c r="AT1985" s="45"/>
      <c r="AU1985" s="45"/>
      <c r="AV1985" s="45"/>
      <c r="AW1985" s="45"/>
      <c r="AX1985" s="45"/>
      <c r="AY1985" s="45"/>
      <c r="AZ1985" s="45"/>
      <c r="BA1985" s="45"/>
      <c r="BB1985" s="45"/>
      <c r="BC1985" s="45"/>
      <c r="BD1985" s="45"/>
      <c r="BE1985" s="45"/>
      <c r="BF1985" s="45"/>
      <c r="BG1985" s="45"/>
      <c r="BH1985" s="45"/>
      <c r="BI1985" s="45"/>
      <c r="BJ1985" s="45"/>
      <c r="BK1985" s="45"/>
    </row>
    <row r="1986" spans="1:63">
      <c r="A1986" s="43"/>
      <c r="B1986" s="43"/>
      <c r="C1986" s="101"/>
      <c r="D1986" s="101"/>
      <c r="E1986" s="101"/>
      <c r="F1986" s="102"/>
      <c r="G1986" s="103"/>
      <c r="H1986" s="102"/>
      <c r="I1986" s="102"/>
      <c r="J1986" s="102"/>
      <c r="K1986" s="102"/>
      <c r="L1986" s="102" t="e">
        <f>IF(J1986="WAT",IF(I1986="PS","Pumped Storage","Hydro"),VLOOKUP(J1986,Instructions!$E$3:$F$42,2,FALSE))</f>
        <v>#N/A</v>
      </c>
      <c r="M1986" s="104"/>
      <c r="N1986" s="104"/>
      <c r="O1986" s="105"/>
      <c r="P1986" s="45"/>
      <c r="Q1986" s="45"/>
      <c r="R1986" s="45">
        <f t="shared" si="666"/>
        <v>0</v>
      </c>
      <c r="S1986" s="45">
        <f t="shared" si="688"/>
        <v>0</v>
      </c>
      <c r="T1986" s="45">
        <f t="shared" si="688"/>
        <v>0</v>
      </c>
      <c r="U1986" s="45">
        <f t="shared" si="667"/>
        <v>0</v>
      </c>
      <c r="V1986" s="45">
        <f t="shared" si="668"/>
        <v>0</v>
      </c>
      <c r="W1986" s="45">
        <f t="shared" si="669"/>
        <v>0</v>
      </c>
      <c r="X1986" s="45">
        <f t="shared" si="670"/>
        <v>0</v>
      </c>
      <c r="Y1986" s="45">
        <f t="shared" si="671"/>
        <v>0</v>
      </c>
      <c r="Z1986" s="45">
        <f t="shared" si="672"/>
        <v>0</v>
      </c>
      <c r="AA1986" s="45">
        <f t="shared" si="673"/>
        <v>0</v>
      </c>
      <c r="AB1986" s="45">
        <f t="shared" si="674"/>
        <v>0</v>
      </c>
      <c r="AC1986" s="45">
        <f t="shared" si="675"/>
        <v>0</v>
      </c>
      <c r="AD1986" s="45">
        <f t="shared" si="676"/>
        <v>0</v>
      </c>
      <c r="AE1986" s="45">
        <f t="shared" si="677"/>
        <v>0</v>
      </c>
      <c r="AF1986" s="45">
        <f t="shared" si="678"/>
        <v>0</v>
      </c>
      <c r="AG1986" s="45">
        <f t="shared" si="679"/>
        <v>0</v>
      </c>
      <c r="AH1986" s="45">
        <f t="shared" si="680"/>
        <v>0</v>
      </c>
      <c r="AI1986" s="45">
        <f t="shared" si="681"/>
        <v>0</v>
      </c>
      <c r="AJ1986" s="45">
        <f t="shared" si="682"/>
        <v>0</v>
      </c>
      <c r="AK1986" s="45">
        <f t="shared" si="683"/>
        <v>0</v>
      </c>
      <c r="AL1986" s="45">
        <f t="shared" si="684"/>
        <v>0</v>
      </c>
      <c r="AM1986" s="45">
        <f t="shared" si="685"/>
        <v>0</v>
      </c>
      <c r="AN1986" s="45"/>
      <c r="AO1986" s="45"/>
      <c r="AP1986" s="45"/>
      <c r="AQ1986" s="45"/>
      <c r="AR1986" s="45"/>
      <c r="AS1986" s="45"/>
      <c r="AT1986" s="45"/>
      <c r="AU1986" s="45"/>
      <c r="AV1986" s="45"/>
      <c r="AW1986" s="45"/>
      <c r="AX1986" s="45"/>
      <c r="AY1986" s="45"/>
      <c r="AZ1986" s="45"/>
      <c r="BA1986" s="45"/>
      <c r="BB1986" s="45"/>
      <c r="BC1986" s="45"/>
      <c r="BD1986" s="45"/>
      <c r="BE1986" s="45"/>
      <c r="BF1986" s="45"/>
      <c r="BG1986" s="45"/>
      <c r="BH1986" s="45"/>
      <c r="BI1986" s="45"/>
      <c r="BJ1986" s="45"/>
      <c r="BK1986" s="45"/>
    </row>
    <row r="1987" spans="1:63">
      <c r="A1987" s="43"/>
      <c r="B1987" s="43"/>
      <c r="C1987" s="101"/>
      <c r="D1987" s="101"/>
      <c r="E1987" s="101"/>
      <c r="F1987" s="102"/>
      <c r="G1987" s="103"/>
      <c r="H1987" s="102"/>
      <c r="I1987" s="102"/>
      <c r="J1987" s="102"/>
      <c r="K1987" s="102"/>
      <c r="L1987" s="102" t="e">
        <f>IF(J1987="WAT",IF(I1987="PS","Pumped Storage","Hydro"),VLOOKUP(J1987,Instructions!$E$3:$F$42,2,FALSE))</f>
        <v>#N/A</v>
      </c>
      <c r="M1987" s="104"/>
      <c r="N1987" s="104"/>
      <c r="O1987" s="105"/>
      <c r="P1987" s="45"/>
      <c r="Q1987" s="45"/>
      <c r="R1987" s="45">
        <f t="shared" si="666"/>
        <v>0</v>
      </c>
      <c r="S1987" s="45">
        <f t="shared" si="688"/>
        <v>0</v>
      </c>
      <c r="T1987" s="45">
        <f t="shared" si="688"/>
        <v>0</v>
      </c>
      <c r="U1987" s="45">
        <f t="shared" si="667"/>
        <v>0</v>
      </c>
      <c r="V1987" s="45">
        <f t="shared" si="668"/>
        <v>0</v>
      </c>
      <c r="W1987" s="45">
        <f t="shared" si="669"/>
        <v>0</v>
      </c>
      <c r="X1987" s="45">
        <f t="shared" si="670"/>
        <v>0</v>
      </c>
      <c r="Y1987" s="45">
        <f t="shared" si="671"/>
        <v>0</v>
      </c>
      <c r="Z1987" s="45">
        <f t="shared" si="672"/>
        <v>0</v>
      </c>
      <c r="AA1987" s="45">
        <f t="shared" si="673"/>
        <v>0</v>
      </c>
      <c r="AB1987" s="45">
        <f t="shared" si="674"/>
        <v>0</v>
      </c>
      <c r="AC1987" s="45">
        <f t="shared" si="675"/>
        <v>0</v>
      </c>
      <c r="AD1987" s="45">
        <f t="shared" si="676"/>
        <v>0</v>
      </c>
      <c r="AE1987" s="45">
        <f t="shared" si="677"/>
        <v>0</v>
      </c>
      <c r="AF1987" s="45">
        <f t="shared" si="678"/>
        <v>0</v>
      </c>
      <c r="AG1987" s="45">
        <f t="shared" si="679"/>
        <v>0</v>
      </c>
      <c r="AH1987" s="45">
        <f t="shared" si="680"/>
        <v>0</v>
      </c>
      <c r="AI1987" s="45">
        <f t="shared" si="681"/>
        <v>0</v>
      </c>
      <c r="AJ1987" s="45">
        <f t="shared" si="682"/>
        <v>0</v>
      </c>
      <c r="AK1987" s="45">
        <f t="shared" si="683"/>
        <v>0</v>
      </c>
      <c r="AL1987" s="45">
        <f t="shared" si="684"/>
        <v>0</v>
      </c>
      <c r="AM1987" s="45">
        <f t="shared" si="685"/>
        <v>0</v>
      </c>
      <c r="AN1987" s="45"/>
      <c r="AO1987" s="45"/>
      <c r="AP1987" s="45"/>
      <c r="AQ1987" s="45"/>
      <c r="AR1987" s="45"/>
      <c r="AS1987" s="45"/>
      <c r="AT1987" s="45"/>
      <c r="AU1987" s="45"/>
      <c r="AV1987" s="45"/>
      <c r="AW1987" s="45"/>
      <c r="AX1987" s="45"/>
      <c r="AY1987" s="45"/>
      <c r="AZ1987" s="45"/>
      <c r="BA1987" s="45"/>
      <c r="BB1987" s="45"/>
      <c r="BC1987" s="45"/>
      <c r="BD1987" s="45"/>
      <c r="BE1987" s="45"/>
      <c r="BF1987" s="45"/>
      <c r="BG1987" s="45"/>
      <c r="BH1987" s="45"/>
      <c r="BI1987" s="45"/>
      <c r="BJ1987" s="45"/>
      <c r="BK1987" s="45"/>
    </row>
    <row r="1988" spans="1:63">
      <c r="A1988" s="43"/>
      <c r="B1988" s="43"/>
      <c r="C1988" s="101"/>
      <c r="D1988" s="101"/>
      <c r="E1988" s="101"/>
      <c r="F1988" s="102"/>
      <c r="G1988" s="103"/>
      <c r="H1988" s="102"/>
      <c r="I1988" s="102"/>
      <c r="J1988" s="102"/>
      <c r="K1988" s="102"/>
      <c r="L1988" s="102" t="e">
        <f>IF(J1988="WAT",IF(I1988="PS","Pumped Storage","Hydro"),VLOOKUP(J1988,Instructions!$E$3:$F$42,2,FALSE))</f>
        <v>#N/A</v>
      </c>
      <c r="M1988" s="104"/>
      <c r="N1988" s="104"/>
      <c r="O1988" s="105"/>
      <c r="P1988" s="45"/>
      <c r="Q1988" s="45"/>
      <c r="R1988" s="45">
        <f t="shared" ref="R1988:R2051" si="689">P1988</f>
        <v>0</v>
      </c>
      <c r="S1988" s="45">
        <f t="shared" si="688"/>
        <v>0</v>
      </c>
      <c r="T1988" s="45">
        <f t="shared" si="688"/>
        <v>0</v>
      </c>
      <c r="U1988" s="45">
        <f t="shared" ref="U1988:U2051" si="690">T1988</f>
        <v>0</v>
      </c>
      <c r="V1988" s="45">
        <f t="shared" ref="V1988:V2051" si="691">U1988</f>
        <v>0</v>
      </c>
      <c r="W1988" s="45">
        <f t="shared" ref="W1988:W2051" si="692">V1988</f>
        <v>0</v>
      </c>
      <c r="X1988" s="45">
        <f t="shared" ref="X1988:X2051" si="693">W1988</f>
        <v>0</v>
      </c>
      <c r="Y1988" s="45">
        <f t="shared" ref="Y1988:Y2051" si="694">X1988</f>
        <v>0</v>
      </c>
      <c r="Z1988" s="45">
        <f t="shared" ref="Z1988:Z2051" si="695">Y1988</f>
        <v>0</v>
      </c>
      <c r="AA1988" s="45">
        <f t="shared" ref="AA1988:AA2051" si="696">Z1988</f>
        <v>0</v>
      </c>
      <c r="AB1988" s="45">
        <f t="shared" ref="AB1988:AB2051" si="697">AA1988</f>
        <v>0</v>
      </c>
      <c r="AC1988" s="45">
        <f t="shared" ref="AC1988:AC2051" si="698">Q1988</f>
        <v>0</v>
      </c>
      <c r="AD1988" s="45">
        <f t="shared" ref="AD1988:AD2051" si="699">AC1988</f>
        <v>0</v>
      </c>
      <c r="AE1988" s="45">
        <f t="shared" ref="AE1988:AE2051" si="700">AD1988</f>
        <v>0</v>
      </c>
      <c r="AF1988" s="45">
        <f t="shared" ref="AF1988:AF2051" si="701">AE1988</f>
        <v>0</v>
      </c>
      <c r="AG1988" s="45">
        <f t="shared" ref="AG1988:AG2051" si="702">AF1988</f>
        <v>0</v>
      </c>
      <c r="AH1988" s="45">
        <f t="shared" ref="AH1988:AH2051" si="703">AG1988</f>
        <v>0</v>
      </c>
      <c r="AI1988" s="45">
        <f t="shared" ref="AI1988:AI2051" si="704">AH1988</f>
        <v>0</v>
      </c>
      <c r="AJ1988" s="45">
        <f t="shared" ref="AJ1988:AJ2051" si="705">AI1988</f>
        <v>0</v>
      </c>
      <c r="AK1988" s="45">
        <f t="shared" ref="AK1988:AK2051" si="706">AJ1988</f>
        <v>0</v>
      </c>
      <c r="AL1988" s="45">
        <f t="shared" ref="AL1988:AL2051" si="707">AK1988</f>
        <v>0</v>
      </c>
      <c r="AM1988" s="45">
        <f t="shared" ref="AM1988:AM2051" si="708">AL1988</f>
        <v>0</v>
      </c>
      <c r="AN1988" s="45"/>
      <c r="AO1988" s="45"/>
      <c r="AP1988" s="45"/>
      <c r="AQ1988" s="45"/>
      <c r="AR1988" s="45"/>
      <c r="AS1988" s="45"/>
      <c r="AT1988" s="45"/>
      <c r="AU1988" s="45"/>
      <c r="AV1988" s="45"/>
      <c r="AW1988" s="45"/>
      <c r="AX1988" s="45"/>
      <c r="AY1988" s="45"/>
      <c r="AZ1988" s="45"/>
      <c r="BA1988" s="45"/>
      <c r="BB1988" s="45"/>
      <c r="BC1988" s="45"/>
      <c r="BD1988" s="45"/>
      <c r="BE1988" s="45"/>
      <c r="BF1988" s="45"/>
      <c r="BG1988" s="45"/>
      <c r="BH1988" s="45"/>
      <c r="BI1988" s="45"/>
      <c r="BJ1988" s="45"/>
      <c r="BK1988" s="45"/>
    </row>
    <row r="1989" spans="1:63">
      <c r="A1989" s="43"/>
      <c r="B1989" s="43"/>
      <c r="C1989" s="101"/>
      <c r="D1989" s="101"/>
      <c r="E1989" s="101"/>
      <c r="F1989" s="102"/>
      <c r="G1989" s="103"/>
      <c r="H1989" s="102"/>
      <c r="I1989" s="102"/>
      <c r="J1989" s="102"/>
      <c r="K1989" s="102"/>
      <c r="L1989" s="102" t="e">
        <f>IF(J1989="WAT",IF(I1989="PS","Pumped Storage","Hydro"),VLOOKUP(J1989,Instructions!$E$3:$F$42,2,FALSE))</f>
        <v>#N/A</v>
      </c>
      <c r="M1989" s="104"/>
      <c r="N1989" s="104"/>
      <c r="O1989" s="105"/>
      <c r="P1989" s="45"/>
      <c r="Q1989" s="45"/>
      <c r="R1989" s="45">
        <f t="shared" si="689"/>
        <v>0</v>
      </c>
      <c r="S1989" s="45">
        <f t="shared" si="688"/>
        <v>0</v>
      </c>
      <c r="T1989" s="45">
        <f t="shared" si="688"/>
        <v>0</v>
      </c>
      <c r="U1989" s="45">
        <f t="shared" si="690"/>
        <v>0</v>
      </c>
      <c r="V1989" s="45">
        <f t="shared" si="691"/>
        <v>0</v>
      </c>
      <c r="W1989" s="45">
        <f t="shared" si="692"/>
        <v>0</v>
      </c>
      <c r="X1989" s="45">
        <f t="shared" si="693"/>
        <v>0</v>
      </c>
      <c r="Y1989" s="45">
        <f t="shared" si="694"/>
        <v>0</v>
      </c>
      <c r="Z1989" s="45">
        <f t="shared" si="695"/>
        <v>0</v>
      </c>
      <c r="AA1989" s="45">
        <f t="shared" si="696"/>
        <v>0</v>
      </c>
      <c r="AB1989" s="45">
        <f t="shared" si="697"/>
        <v>0</v>
      </c>
      <c r="AC1989" s="45">
        <f t="shared" si="698"/>
        <v>0</v>
      </c>
      <c r="AD1989" s="45">
        <f t="shared" si="699"/>
        <v>0</v>
      </c>
      <c r="AE1989" s="45">
        <f t="shared" si="700"/>
        <v>0</v>
      </c>
      <c r="AF1989" s="45">
        <f t="shared" si="701"/>
        <v>0</v>
      </c>
      <c r="AG1989" s="45">
        <f t="shared" si="702"/>
        <v>0</v>
      </c>
      <c r="AH1989" s="45">
        <f t="shared" si="703"/>
        <v>0</v>
      </c>
      <c r="AI1989" s="45">
        <f t="shared" si="704"/>
        <v>0</v>
      </c>
      <c r="AJ1989" s="45">
        <f t="shared" si="705"/>
        <v>0</v>
      </c>
      <c r="AK1989" s="45">
        <f t="shared" si="706"/>
        <v>0</v>
      </c>
      <c r="AL1989" s="45">
        <f t="shared" si="707"/>
        <v>0</v>
      </c>
      <c r="AM1989" s="45">
        <f t="shared" si="708"/>
        <v>0</v>
      </c>
      <c r="AN1989" s="45"/>
      <c r="AO1989" s="45"/>
      <c r="AP1989" s="45"/>
      <c r="AQ1989" s="45"/>
      <c r="AR1989" s="45"/>
      <c r="AS1989" s="45"/>
      <c r="AT1989" s="45"/>
      <c r="AU1989" s="45"/>
      <c r="AV1989" s="45"/>
      <c r="AW1989" s="45"/>
      <c r="AX1989" s="45"/>
      <c r="AY1989" s="45"/>
      <c r="AZ1989" s="45"/>
      <c r="BA1989" s="45"/>
      <c r="BB1989" s="45"/>
      <c r="BC1989" s="45"/>
      <c r="BD1989" s="45"/>
      <c r="BE1989" s="45"/>
      <c r="BF1989" s="45"/>
      <c r="BG1989" s="45"/>
      <c r="BH1989" s="45"/>
      <c r="BI1989" s="45"/>
      <c r="BJ1989" s="45"/>
      <c r="BK1989" s="45"/>
    </row>
    <row r="1990" spans="1:63">
      <c r="A1990" s="43"/>
      <c r="B1990" s="43"/>
      <c r="C1990" s="101"/>
      <c r="D1990" s="101"/>
      <c r="E1990" s="101"/>
      <c r="F1990" s="102"/>
      <c r="G1990" s="103"/>
      <c r="H1990" s="102"/>
      <c r="I1990" s="102"/>
      <c r="J1990" s="102"/>
      <c r="K1990" s="102"/>
      <c r="L1990" s="102" t="e">
        <f>IF(J1990="WAT",IF(I1990="PS","Pumped Storage","Hydro"),VLOOKUP(J1990,Instructions!$E$3:$F$42,2,FALSE))</f>
        <v>#N/A</v>
      </c>
      <c r="M1990" s="104"/>
      <c r="N1990" s="104"/>
      <c r="O1990" s="105"/>
      <c r="P1990" s="45"/>
      <c r="Q1990" s="45"/>
      <c r="R1990" s="45">
        <f t="shared" si="689"/>
        <v>0</v>
      </c>
      <c r="S1990" s="45">
        <f t="shared" si="688"/>
        <v>0</v>
      </c>
      <c r="T1990" s="45">
        <f t="shared" si="688"/>
        <v>0</v>
      </c>
      <c r="U1990" s="45">
        <f t="shared" si="690"/>
        <v>0</v>
      </c>
      <c r="V1990" s="45">
        <f t="shared" si="691"/>
        <v>0</v>
      </c>
      <c r="W1990" s="45">
        <f t="shared" si="692"/>
        <v>0</v>
      </c>
      <c r="X1990" s="45">
        <f t="shared" si="693"/>
        <v>0</v>
      </c>
      <c r="Y1990" s="45">
        <f t="shared" si="694"/>
        <v>0</v>
      </c>
      <c r="Z1990" s="45">
        <f t="shared" si="695"/>
        <v>0</v>
      </c>
      <c r="AA1990" s="45">
        <f t="shared" si="696"/>
        <v>0</v>
      </c>
      <c r="AB1990" s="45">
        <f t="shared" si="697"/>
        <v>0</v>
      </c>
      <c r="AC1990" s="45">
        <f t="shared" si="698"/>
        <v>0</v>
      </c>
      <c r="AD1990" s="45">
        <f t="shared" si="699"/>
        <v>0</v>
      </c>
      <c r="AE1990" s="45">
        <f t="shared" si="700"/>
        <v>0</v>
      </c>
      <c r="AF1990" s="45">
        <f t="shared" si="701"/>
        <v>0</v>
      </c>
      <c r="AG1990" s="45">
        <f t="shared" si="702"/>
        <v>0</v>
      </c>
      <c r="AH1990" s="45">
        <f t="shared" si="703"/>
        <v>0</v>
      </c>
      <c r="AI1990" s="45">
        <f t="shared" si="704"/>
        <v>0</v>
      </c>
      <c r="AJ1990" s="45">
        <f t="shared" si="705"/>
        <v>0</v>
      </c>
      <c r="AK1990" s="45">
        <f t="shared" si="706"/>
        <v>0</v>
      </c>
      <c r="AL1990" s="45">
        <f t="shared" si="707"/>
        <v>0</v>
      </c>
      <c r="AM1990" s="45">
        <f t="shared" si="708"/>
        <v>0</v>
      </c>
      <c r="AN1990" s="45"/>
      <c r="AO1990" s="45"/>
      <c r="AP1990" s="45"/>
      <c r="AQ1990" s="45"/>
      <c r="AR1990" s="45"/>
      <c r="AS1990" s="45"/>
      <c r="AT1990" s="45"/>
      <c r="AU1990" s="45"/>
      <c r="AV1990" s="45"/>
      <c r="AW1990" s="45"/>
      <c r="AX1990" s="45"/>
      <c r="AY1990" s="45"/>
      <c r="AZ1990" s="45"/>
      <c r="BA1990" s="45"/>
      <c r="BB1990" s="45"/>
      <c r="BC1990" s="45"/>
      <c r="BD1990" s="45"/>
      <c r="BE1990" s="45"/>
      <c r="BF1990" s="45"/>
      <c r="BG1990" s="45"/>
      <c r="BH1990" s="45"/>
      <c r="BI1990" s="45"/>
      <c r="BJ1990" s="45"/>
      <c r="BK1990" s="45"/>
    </row>
    <row r="1991" spans="1:63">
      <c r="A1991" s="43"/>
      <c r="B1991" s="43"/>
      <c r="C1991" s="101"/>
      <c r="D1991" s="101"/>
      <c r="E1991" s="101"/>
      <c r="F1991" s="102"/>
      <c r="G1991" s="103"/>
      <c r="H1991" s="102"/>
      <c r="I1991" s="102"/>
      <c r="J1991" s="102"/>
      <c r="K1991" s="102"/>
      <c r="L1991" s="102" t="e">
        <f>IF(J1991="WAT",IF(I1991="PS","Pumped Storage","Hydro"),VLOOKUP(J1991,Instructions!$E$3:$F$42,2,FALSE))</f>
        <v>#N/A</v>
      </c>
      <c r="M1991" s="104"/>
      <c r="N1991" s="104"/>
      <c r="O1991" s="105"/>
      <c r="P1991" s="45"/>
      <c r="Q1991" s="45"/>
      <c r="R1991" s="45">
        <f t="shared" si="689"/>
        <v>0</v>
      </c>
      <c r="S1991" s="45">
        <f t="shared" si="688"/>
        <v>0</v>
      </c>
      <c r="T1991" s="45">
        <f t="shared" si="688"/>
        <v>0</v>
      </c>
      <c r="U1991" s="45">
        <f t="shared" si="690"/>
        <v>0</v>
      </c>
      <c r="V1991" s="45">
        <f t="shared" si="691"/>
        <v>0</v>
      </c>
      <c r="W1991" s="45">
        <f t="shared" si="692"/>
        <v>0</v>
      </c>
      <c r="X1991" s="45">
        <f t="shared" si="693"/>
        <v>0</v>
      </c>
      <c r="Y1991" s="45">
        <f t="shared" si="694"/>
        <v>0</v>
      </c>
      <c r="Z1991" s="45">
        <f t="shared" si="695"/>
        <v>0</v>
      </c>
      <c r="AA1991" s="45">
        <f t="shared" si="696"/>
        <v>0</v>
      </c>
      <c r="AB1991" s="45">
        <f t="shared" si="697"/>
        <v>0</v>
      </c>
      <c r="AC1991" s="45">
        <f t="shared" si="698"/>
        <v>0</v>
      </c>
      <c r="AD1991" s="45">
        <f t="shared" si="699"/>
        <v>0</v>
      </c>
      <c r="AE1991" s="45">
        <f t="shared" si="700"/>
        <v>0</v>
      </c>
      <c r="AF1991" s="45">
        <f t="shared" si="701"/>
        <v>0</v>
      </c>
      <c r="AG1991" s="45">
        <f t="shared" si="702"/>
        <v>0</v>
      </c>
      <c r="AH1991" s="45">
        <f t="shared" si="703"/>
        <v>0</v>
      </c>
      <c r="AI1991" s="45">
        <f t="shared" si="704"/>
        <v>0</v>
      </c>
      <c r="AJ1991" s="45">
        <f t="shared" si="705"/>
        <v>0</v>
      </c>
      <c r="AK1991" s="45">
        <f t="shared" si="706"/>
        <v>0</v>
      </c>
      <c r="AL1991" s="45">
        <f t="shared" si="707"/>
        <v>0</v>
      </c>
      <c r="AM1991" s="45">
        <f t="shared" si="708"/>
        <v>0</v>
      </c>
      <c r="AN1991" s="45"/>
      <c r="AO1991" s="45"/>
      <c r="AP1991" s="45"/>
      <c r="AQ1991" s="45"/>
      <c r="AR1991" s="45"/>
      <c r="AS1991" s="45"/>
      <c r="AT1991" s="45"/>
      <c r="AU1991" s="45"/>
      <c r="AV1991" s="45"/>
      <c r="AW1991" s="45"/>
      <c r="AX1991" s="45"/>
      <c r="AY1991" s="45"/>
      <c r="AZ1991" s="45"/>
      <c r="BA1991" s="45"/>
      <c r="BB1991" s="45"/>
      <c r="BC1991" s="45"/>
      <c r="BD1991" s="45"/>
      <c r="BE1991" s="45"/>
      <c r="BF1991" s="45"/>
      <c r="BG1991" s="45"/>
      <c r="BH1991" s="45"/>
      <c r="BI1991" s="45"/>
      <c r="BJ1991" s="45"/>
      <c r="BK1991" s="45"/>
    </row>
    <row r="1992" spans="1:63">
      <c r="A1992" s="43"/>
      <c r="B1992" s="43"/>
      <c r="C1992" s="101"/>
      <c r="D1992" s="101"/>
      <c r="E1992" s="101"/>
      <c r="F1992" s="102"/>
      <c r="G1992" s="103"/>
      <c r="H1992" s="102"/>
      <c r="I1992" s="102"/>
      <c r="J1992" s="102"/>
      <c r="K1992" s="102"/>
      <c r="L1992" s="102" t="e">
        <f>IF(J1992="WAT",IF(I1992="PS","Pumped Storage","Hydro"),VLOOKUP(J1992,Instructions!$E$3:$F$42,2,FALSE))</f>
        <v>#N/A</v>
      </c>
      <c r="M1992" s="104"/>
      <c r="N1992" s="104"/>
      <c r="O1992" s="105"/>
      <c r="P1992" s="45"/>
      <c r="Q1992" s="45"/>
      <c r="R1992" s="45">
        <f t="shared" si="689"/>
        <v>0</v>
      </c>
      <c r="S1992" s="45">
        <f t="shared" si="688"/>
        <v>0</v>
      </c>
      <c r="T1992" s="45">
        <f t="shared" si="688"/>
        <v>0</v>
      </c>
      <c r="U1992" s="45">
        <f t="shared" si="690"/>
        <v>0</v>
      </c>
      <c r="V1992" s="45">
        <f t="shared" si="691"/>
        <v>0</v>
      </c>
      <c r="W1992" s="45">
        <f t="shared" si="692"/>
        <v>0</v>
      </c>
      <c r="X1992" s="45">
        <f t="shared" si="693"/>
        <v>0</v>
      </c>
      <c r="Y1992" s="45">
        <f t="shared" si="694"/>
        <v>0</v>
      </c>
      <c r="Z1992" s="45">
        <f t="shared" si="695"/>
        <v>0</v>
      </c>
      <c r="AA1992" s="45">
        <f t="shared" si="696"/>
        <v>0</v>
      </c>
      <c r="AB1992" s="45">
        <f t="shared" si="697"/>
        <v>0</v>
      </c>
      <c r="AC1992" s="45">
        <f t="shared" si="698"/>
        <v>0</v>
      </c>
      <c r="AD1992" s="45">
        <f t="shared" si="699"/>
        <v>0</v>
      </c>
      <c r="AE1992" s="45">
        <f t="shared" si="700"/>
        <v>0</v>
      </c>
      <c r="AF1992" s="45">
        <f t="shared" si="701"/>
        <v>0</v>
      </c>
      <c r="AG1992" s="45">
        <f t="shared" si="702"/>
        <v>0</v>
      </c>
      <c r="AH1992" s="45">
        <f t="shared" si="703"/>
        <v>0</v>
      </c>
      <c r="AI1992" s="45">
        <f t="shared" si="704"/>
        <v>0</v>
      </c>
      <c r="AJ1992" s="45">
        <f t="shared" si="705"/>
        <v>0</v>
      </c>
      <c r="AK1992" s="45">
        <f t="shared" si="706"/>
        <v>0</v>
      </c>
      <c r="AL1992" s="45">
        <f t="shared" si="707"/>
        <v>0</v>
      </c>
      <c r="AM1992" s="45">
        <f t="shared" si="708"/>
        <v>0</v>
      </c>
      <c r="AN1992" s="45"/>
      <c r="AO1992" s="45"/>
      <c r="AP1992" s="45"/>
      <c r="AQ1992" s="45"/>
      <c r="AR1992" s="45"/>
      <c r="AS1992" s="45"/>
      <c r="AT1992" s="45"/>
      <c r="AU1992" s="45"/>
      <c r="AV1992" s="45"/>
      <c r="AW1992" s="45"/>
      <c r="AX1992" s="45"/>
      <c r="AY1992" s="45"/>
      <c r="AZ1992" s="45"/>
      <c r="BA1992" s="45"/>
      <c r="BB1992" s="45"/>
      <c r="BC1992" s="45"/>
      <c r="BD1992" s="45"/>
      <c r="BE1992" s="45"/>
      <c r="BF1992" s="45"/>
      <c r="BG1992" s="45"/>
      <c r="BH1992" s="45"/>
      <c r="BI1992" s="45"/>
      <c r="BJ1992" s="45"/>
      <c r="BK1992" s="45"/>
    </row>
    <row r="1993" spans="1:63">
      <c r="A1993" s="43"/>
      <c r="B1993" s="43"/>
      <c r="C1993" s="101"/>
      <c r="D1993" s="101"/>
      <c r="E1993" s="101"/>
      <c r="F1993" s="102"/>
      <c r="G1993" s="103"/>
      <c r="H1993" s="102"/>
      <c r="I1993" s="102"/>
      <c r="J1993" s="102"/>
      <c r="K1993" s="102"/>
      <c r="L1993" s="102" t="e">
        <f>IF(J1993="WAT",IF(I1993="PS","Pumped Storage","Hydro"),VLOOKUP(J1993,Instructions!$E$3:$F$42,2,FALSE))</f>
        <v>#N/A</v>
      </c>
      <c r="M1993" s="104"/>
      <c r="N1993" s="104"/>
      <c r="O1993" s="105"/>
      <c r="P1993" s="45"/>
      <c r="Q1993" s="45"/>
      <c r="R1993" s="45">
        <f t="shared" si="689"/>
        <v>0</v>
      </c>
      <c r="S1993" s="45">
        <f t="shared" si="688"/>
        <v>0</v>
      </c>
      <c r="T1993" s="45">
        <f t="shared" si="688"/>
        <v>0</v>
      </c>
      <c r="U1993" s="45">
        <f t="shared" si="690"/>
        <v>0</v>
      </c>
      <c r="V1993" s="45">
        <f t="shared" si="691"/>
        <v>0</v>
      </c>
      <c r="W1993" s="45">
        <f t="shared" si="692"/>
        <v>0</v>
      </c>
      <c r="X1993" s="45">
        <f t="shared" si="693"/>
        <v>0</v>
      </c>
      <c r="Y1993" s="45">
        <f t="shared" si="694"/>
        <v>0</v>
      </c>
      <c r="Z1993" s="45">
        <f t="shared" si="695"/>
        <v>0</v>
      </c>
      <c r="AA1993" s="45">
        <f t="shared" si="696"/>
        <v>0</v>
      </c>
      <c r="AB1993" s="45">
        <f t="shared" si="697"/>
        <v>0</v>
      </c>
      <c r="AC1993" s="45">
        <f t="shared" si="698"/>
        <v>0</v>
      </c>
      <c r="AD1993" s="45">
        <f t="shared" si="699"/>
        <v>0</v>
      </c>
      <c r="AE1993" s="45">
        <f t="shared" si="700"/>
        <v>0</v>
      </c>
      <c r="AF1993" s="45">
        <f t="shared" si="701"/>
        <v>0</v>
      </c>
      <c r="AG1993" s="45">
        <f t="shared" si="702"/>
        <v>0</v>
      </c>
      <c r="AH1993" s="45">
        <f t="shared" si="703"/>
        <v>0</v>
      </c>
      <c r="AI1993" s="45">
        <f t="shared" si="704"/>
        <v>0</v>
      </c>
      <c r="AJ1993" s="45">
        <f t="shared" si="705"/>
        <v>0</v>
      </c>
      <c r="AK1993" s="45">
        <f t="shared" si="706"/>
        <v>0</v>
      </c>
      <c r="AL1993" s="45">
        <f t="shared" si="707"/>
        <v>0</v>
      </c>
      <c r="AM1993" s="45">
        <f t="shared" si="708"/>
        <v>0</v>
      </c>
      <c r="AN1993" s="45"/>
      <c r="AO1993" s="45"/>
      <c r="AP1993" s="45"/>
      <c r="AQ1993" s="45"/>
      <c r="AR1993" s="45"/>
      <c r="AS1993" s="45"/>
      <c r="AT1993" s="45"/>
      <c r="AU1993" s="45"/>
      <c r="AV1993" s="45"/>
      <c r="AW1993" s="45"/>
      <c r="AX1993" s="45"/>
      <c r="AY1993" s="45"/>
      <c r="AZ1993" s="45"/>
      <c r="BA1993" s="45"/>
      <c r="BB1993" s="45"/>
      <c r="BC1993" s="45"/>
      <c r="BD1993" s="45"/>
      <c r="BE1993" s="45"/>
      <c r="BF1993" s="45"/>
      <c r="BG1993" s="45"/>
      <c r="BH1993" s="45"/>
      <c r="BI1993" s="45"/>
      <c r="BJ1993" s="45"/>
      <c r="BK1993" s="45"/>
    </row>
    <row r="1994" spans="1:63">
      <c r="A1994" s="43"/>
      <c r="B1994" s="43"/>
      <c r="C1994" s="101"/>
      <c r="D1994" s="101"/>
      <c r="E1994" s="101"/>
      <c r="F1994" s="102"/>
      <c r="G1994" s="103"/>
      <c r="H1994" s="102"/>
      <c r="I1994" s="102"/>
      <c r="J1994" s="102"/>
      <c r="K1994" s="102"/>
      <c r="L1994" s="102" t="e">
        <f>IF(J1994="WAT",IF(I1994="PS","Pumped Storage","Hydro"),VLOOKUP(J1994,Instructions!$E$3:$F$42,2,FALSE))</f>
        <v>#N/A</v>
      </c>
      <c r="M1994" s="104"/>
      <c r="N1994" s="104"/>
      <c r="O1994" s="105"/>
      <c r="P1994" s="45"/>
      <c r="Q1994" s="45"/>
      <c r="R1994" s="45">
        <f t="shared" si="689"/>
        <v>0</v>
      </c>
      <c r="S1994" s="45">
        <f t="shared" si="688"/>
        <v>0</v>
      </c>
      <c r="T1994" s="45">
        <f t="shared" si="688"/>
        <v>0</v>
      </c>
      <c r="U1994" s="45">
        <f t="shared" si="690"/>
        <v>0</v>
      </c>
      <c r="V1994" s="45">
        <f t="shared" si="691"/>
        <v>0</v>
      </c>
      <c r="W1994" s="45">
        <f t="shared" si="692"/>
        <v>0</v>
      </c>
      <c r="X1994" s="45">
        <f t="shared" si="693"/>
        <v>0</v>
      </c>
      <c r="Y1994" s="45">
        <f t="shared" si="694"/>
        <v>0</v>
      </c>
      <c r="Z1994" s="45">
        <f t="shared" si="695"/>
        <v>0</v>
      </c>
      <c r="AA1994" s="45">
        <f t="shared" si="696"/>
        <v>0</v>
      </c>
      <c r="AB1994" s="45">
        <f t="shared" si="697"/>
        <v>0</v>
      </c>
      <c r="AC1994" s="45">
        <f t="shared" si="698"/>
        <v>0</v>
      </c>
      <c r="AD1994" s="45">
        <f t="shared" si="699"/>
        <v>0</v>
      </c>
      <c r="AE1994" s="45">
        <f t="shared" si="700"/>
        <v>0</v>
      </c>
      <c r="AF1994" s="45">
        <f t="shared" si="701"/>
        <v>0</v>
      </c>
      <c r="AG1994" s="45">
        <f t="shared" si="702"/>
        <v>0</v>
      </c>
      <c r="AH1994" s="45">
        <f t="shared" si="703"/>
        <v>0</v>
      </c>
      <c r="AI1994" s="45">
        <f t="shared" si="704"/>
        <v>0</v>
      </c>
      <c r="AJ1994" s="45">
        <f t="shared" si="705"/>
        <v>0</v>
      </c>
      <c r="AK1994" s="45">
        <f t="shared" si="706"/>
        <v>0</v>
      </c>
      <c r="AL1994" s="45">
        <f t="shared" si="707"/>
        <v>0</v>
      </c>
      <c r="AM1994" s="45">
        <f t="shared" si="708"/>
        <v>0</v>
      </c>
      <c r="AN1994" s="45"/>
      <c r="AO1994" s="45"/>
      <c r="AP1994" s="45"/>
      <c r="AQ1994" s="45"/>
      <c r="AR1994" s="45"/>
      <c r="AS1994" s="45"/>
      <c r="AT1994" s="45"/>
      <c r="AU1994" s="45"/>
      <c r="AV1994" s="45"/>
      <c r="AW1994" s="45"/>
      <c r="AX1994" s="45"/>
      <c r="AY1994" s="45"/>
      <c r="AZ1994" s="45"/>
      <c r="BA1994" s="45"/>
      <c r="BB1994" s="45"/>
      <c r="BC1994" s="45"/>
      <c r="BD1994" s="45"/>
      <c r="BE1994" s="45"/>
      <c r="BF1994" s="45"/>
      <c r="BG1994" s="45"/>
      <c r="BH1994" s="45"/>
      <c r="BI1994" s="45"/>
      <c r="BJ1994" s="45"/>
      <c r="BK1994" s="45"/>
    </row>
    <row r="1995" spans="1:63">
      <c r="A1995" s="43"/>
      <c r="B1995" s="43"/>
      <c r="C1995" s="101"/>
      <c r="D1995" s="101"/>
      <c r="E1995" s="101"/>
      <c r="F1995" s="102"/>
      <c r="G1995" s="103"/>
      <c r="H1995" s="102"/>
      <c r="I1995" s="102"/>
      <c r="J1995" s="102"/>
      <c r="K1995" s="102"/>
      <c r="L1995" s="102" t="e">
        <f>IF(J1995="WAT",IF(I1995="PS","Pumped Storage","Hydro"),VLOOKUP(J1995,Instructions!$E$3:$F$42,2,FALSE))</f>
        <v>#N/A</v>
      </c>
      <c r="M1995" s="104"/>
      <c r="N1995" s="104"/>
      <c r="O1995" s="105"/>
      <c r="P1995" s="45"/>
      <c r="Q1995" s="45"/>
      <c r="R1995" s="45">
        <f t="shared" si="689"/>
        <v>0</v>
      </c>
      <c r="S1995" s="45">
        <f t="shared" si="688"/>
        <v>0</v>
      </c>
      <c r="T1995" s="45">
        <f t="shared" si="688"/>
        <v>0</v>
      </c>
      <c r="U1995" s="45">
        <f t="shared" si="690"/>
        <v>0</v>
      </c>
      <c r="V1995" s="45">
        <f t="shared" si="691"/>
        <v>0</v>
      </c>
      <c r="W1995" s="45">
        <f t="shared" si="692"/>
        <v>0</v>
      </c>
      <c r="X1995" s="45">
        <f t="shared" si="693"/>
        <v>0</v>
      </c>
      <c r="Y1995" s="45">
        <f t="shared" si="694"/>
        <v>0</v>
      </c>
      <c r="Z1995" s="45">
        <f t="shared" si="695"/>
        <v>0</v>
      </c>
      <c r="AA1995" s="45">
        <f t="shared" si="696"/>
        <v>0</v>
      </c>
      <c r="AB1995" s="45">
        <f t="shared" si="697"/>
        <v>0</v>
      </c>
      <c r="AC1995" s="45">
        <f t="shared" si="698"/>
        <v>0</v>
      </c>
      <c r="AD1995" s="45">
        <f t="shared" si="699"/>
        <v>0</v>
      </c>
      <c r="AE1995" s="45">
        <f t="shared" si="700"/>
        <v>0</v>
      </c>
      <c r="AF1995" s="45">
        <f t="shared" si="701"/>
        <v>0</v>
      </c>
      <c r="AG1995" s="45">
        <f t="shared" si="702"/>
        <v>0</v>
      </c>
      <c r="AH1995" s="45">
        <f t="shared" si="703"/>
        <v>0</v>
      </c>
      <c r="AI1995" s="45">
        <f t="shared" si="704"/>
        <v>0</v>
      </c>
      <c r="AJ1995" s="45">
        <f t="shared" si="705"/>
        <v>0</v>
      </c>
      <c r="AK1995" s="45">
        <f t="shared" si="706"/>
        <v>0</v>
      </c>
      <c r="AL1995" s="45">
        <f t="shared" si="707"/>
        <v>0</v>
      </c>
      <c r="AM1995" s="45">
        <f t="shared" si="708"/>
        <v>0</v>
      </c>
      <c r="AN1995" s="45"/>
      <c r="AO1995" s="45"/>
      <c r="AP1995" s="45"/>
      <c r="AQ1995" s="45"/>
      <c r="AR1995" s="45"/>
      <c r="AS1995" s="45"/>
      <c r="AT1995" s="45"/>
      <c r="AU1995" s="45"/>
      <c r="AV1995" s="45"/>
      <c r="AW1995" s="45"/>
      <c r="AX1995" s="45"/>
      <c r="AY1995" s="45"/>
      <c r="AZ1995" s="45"/>
      <c r="BA1995" s="45"/>
      <c r="BB1995" s="45"/>
      <c r="BC1995" s="45"/>
      <c r="BD1995" s="45"/>
      <c r="BE1995" s="45"/>
      <c r="BF1995" s="45"/>
      <c r="BG1995" s="45"/>
      <c r="BH1995" s="45"/>
      <c r="BI1995" s="45"/>
      <c r="BJ1995" s="45"/>
      <c r="BK1995" s="45"/>
    </row>
    <row r="1996" spans="1:63">
      <c r="A1996" s="43"/>
      <c r="B1996" s="43"/>
      <c r="C1996" s="101"/>
      <c r="D1996" s="101"/>
      <c r="E1996" s="101"/>
      <c r="F1996" s="102"/>
      <c r="G1996" s="103"/>
      <c r="H1996" s="102"/>
      <c r="I1996" s="102"/>
      <c r="J1996" s="102"/>
      <c r="K1996" s="102"/>
      <c r="L1996" s="102" t="e">
        <f>IF(J1996="WAT",IF(I1996="PS","Pumped Storage","Hydro"),VLOOKUP(J1996,Instructions!$E$3:$F$42,2,FALSE))</f>
        <v>#N/A</v>
      </c>
      <c r="M1996" s="104"/>
      <c r="N1996" s="104"/>
      <c r="O1996" s="105"/>
      <c r="P1996" s="45"/>
      <c r="Q1996" s="45"/>
      <c r="R1996" s="45">
        <f t="shared" si="689"/>
        <v>0</v>
      </c>
      <c r="S1996" s="45">
        <f t="shared" si="688"/>
        <v>0</v>
      </c>
      <c r="T1996" s="45">
        <f t="shared" si="688"/>
        <v>0</v>
      </c>
      <c r="U1996" s="45">
        <f t="shared" si="690"/>
        <v>0</v>
      </c>
      <c r="V1996" s="45">
        <f t="shared" si="691"/>
        <v>0</v>
      </c>
      <c r="W1996" s="45">
        <f t="shared" si="692"/>
        <v>0</v>
      </c>
      <c r="X1996" s="45">
        <f t="shared" si="693"/>
        <v>0</v>
      </c>
      <c r="Y1996" s="45">
        <f t="shared" si="694"/>
        <v>0</v>
      </c>
      <c r="Z1996" s="45">
        <f t="shared" si="695"/>
        <v>0</v>
      </c>
      <c r="AA1996" s="45">
        <f t="shared" si="696"/>
        <v>0</v>
      </c>
      <c r="AB1996" s="45">
        <f t="shared" si="697"/>
        <v>0</v>
      </c>
      <c r="AC1996" s="45">
        <f t="shared" si="698"/>
        <v>0</v>
      </c>
      <c r="AD1996" s="45">
        <f t="shared" si="699"/>
        <v>0</v>
      </c>
      <c r="AE1996" s="45">
        <f t="shared" si="700"/>
        <v>0</v>
      </c>
      <c r="AF1996" s="45">
        <f t="shared" si="701"/>
        <v>0</v>
      </c>
      <c r="AG1996" s="45">
        <f t="shared" si="702"/>
        <v>0</v>
      </c>
      <c r="AH1996" s="45">
        <f t="shared" si="703"/>
        <v>0</v>
      </c>
      <c r="AI1996" s="45">
        <f t="shared" si="704"/>
        <v>0</v>
      </c>
      <c r="AJ1996" s="45">
        <f t="shared" si="705"/>
        <v>0</v>
      </c>
      <c r="AK1996" s="45">
        <f t="shared" si="706"/>
        <v>0</v>
      </c>
      <c r="AL1996" s="45">
        <f t="shared" si="707"/>
        <v>0</v>
      </c>
      <c r="AM1996" s="45">
        <f t="shared" si="708"/>
        <v>0</v>
      </c>
      <c r="AN1996" s="45"/>
      <c r="AO1996" s="45"/>
      <c r="AP1996" s="45"/>
      <c r="AQ1996" s="45"/>
      <c r="AR1996" s="45"/>
      <c r="AS1996" s="45"/>
      <c r="AT1996" s="45"/>
      <c r="AU1996" s="45"/>
      <c r="AV1996" s="45"/>
      <c r="AW1996" s="45"/>
      <c r="AX1996" s="45"/>
      <c r="AY1996" s="45"/>
      <c r="AZ1996" s="45"/>
      <c r="BA1996" s="45"/>
      <c r="BB1996" s="45"/>
      <c r="BC1996" s="45"/>
      <c r="BD1996" s="45"/>
      <c r="BE1996" s="45"/>
      <c r="BF1996" s="45"/>
      <c r="BG1996" s="45"/>
      <c r="BH1996" s="45"/>
      <c r="BI1996" s="45"/>
      <c r="BJ1996" s="45"/>
      <c r="BK1996" s="45"/>
    </row>
    <row r="1997" spans="1:63">
      <c r="A1997" s="43"/>
      <c r="B1997" s="43"/>
      <c r="C1997" s="101"/>
      <c r="D1997" s="101"/>
      <c r="E1997" s="101"/>
      <c r="F1997" s="102"/>
      <c r="G1997" s="103"/>
      <c r="H1997" s="102"/>
      <c r="I1997" s="102"/>
      <c r="J1997" s="102"/>
      <c r="K1997" s="102"/>
      <c r="L1997" s="102" t="e">
        <f>IF(J1997="WAT",IF(I1997="PS","Pumped Storage","Hydro"),VLOOKUP(J1997,Instructions!$E$3:$F$42,2,FALSE))</f>
        <v>#N/A</v>
      </c>
      <c r="M1997" s="104"/>
      <c r="N1997" s="104"/>
      <c r="O1997" s="105"/>
      <c r="P1997" s="45"/>
      <c r="Q1997" s="45"/>
      <c r="R1997" s="45">
        <f t="shared" si="689"/>
        <v>0</v>
      </c>
      <c r="S1997" s="45">
        <f t="shared" si="688"/>
        <v>0</v>
      </c>
      <c r="T1997" s="45">
        <f t="shared" si="688"/>
        <v>0</v>
      </c>
      <c r="U1997" s="45">
        <f t="shared" si="690"/>
        <v>0</v>
      </c>
      <c r="V1997" s="45">
        <f t="shared" si="691"/>
        <v>0</v>
      </c>
      <c r="W1997" s="45">
        <f t="shared" si="692"/>
        <v>0</v>
      </c>
      <c r="X1997" s="45">
        <f t="shared" si="693"/>
        <v>0</v>
      </c>
      <c r="Y1997" s="45">
        <f t="shared" si="694"/>
        <v>0</v>
      </c>
      <c r="Z1997" s="45">
        <f t="shared" si="695"/>
        <v>0</v>
      </c>
      <c r="AA1997" s="45">
        <f t="shared" si="696"/>
        <v>0</v>
      </c>
      <c r="AB1997" s="45">
        <f t="shared" si="697"/>
        <v>0</v>
      </c>
      <c r="AC1997" s="45">
        <f t="shared" si="698"/>
        <v>0</v>
      </c>
      <c r="AD1997" s="45">
        <f t="shared" si="699"/>
        <v>0</v>
      </c>
      <c r="AE1997" s="45">
        <f t="shared" si="700"/>
        <v>0</v>
      </c>
      <c r="AF1997" s="45">
        <f t="shared" si="701"/>
        <v>0</v>
      </c>
      <c r="AG1997" s="45">
        <f t="shared" si="702"/>
        <v>0</v>
      </c>
      <c r="AH1997" s="45">
        <f t="shared" si="703"/>
        <v>0</v>
      </c>
      <c r="AI1997" s="45">
        <f t="shared" si="704"/>
        <v>0</v>
      </c>
      <c r="AJ1997" s="45">
        <f t="shared" si="705"/>
        <v>0</v>
      </c>
      <c r="AK1997" s="45">
        <f t="shared" si="706"/>
        <v>0</v>
      </c>
      <c r="AL1997" s="45">
        <f t="shared" si="707"/>
        <v>0</v>
      </c>
      <c r="AM1997" s="45">
        <f t="shared" si="708"/>
        <v>0</v>
      </c>
      <c r="AN1997" s="45"/>
      <c r="AO1997" s="45"/>
      <c r="AP1997" s="45"/>
      <c r="AQ1997" s="45"/>
      <c r="AR1997" s="45"/>
      <c r="AS1997" s="45"/>
      <c r="AT1997" s="45"/>
      <c r="AU1997" s="45"/>
      <c r="AV1997" s="45"/>
      <c r="AW1997" s="45"/>
      <c r="AX1997" s="45"/>
      <c r="AY1997" s="45"/>
      <c r="AZ1997" s="45"/>
      <c r="BA1997" s="45"/>
      <c r="BB1997" s="45"/>
      <c r="BC1997" s="45"/>
      <c r="BD1997" s="45"/>
      <c r="BE1997" s="45"/>
      <c r="BF1997" s="45"/>
      <c r="BG1997" s="45"/>
      <c r="BH1997" s="45"/>
      <c r="BI1997" s="45"/>
      <c r="BJ1997" s="45"/>
      <c r="BK1997" s="45"/>
    </row>
    <row r="1998" spans="1:63">
      <c r="A1998" s="43"/>
      <c r="B1998" s="43"/>
      <c r="C1998" s="101"/>
      <c r="D1998" s="101"/>
      <c r="E1998" s="101"/>
      <c r="F1998" s="102"/>
      <c r="G1998" s="103"/>
      <c r="H1998" s="102"/>
      <c r="I1998" s="102"/>
      <c r="J1998" s="102"/>
      <c r="K1998" s="102"/>
      <c r="L1998" s="102" t="e">
        <f>IF(J1998="WAT",IF(I1998="PS","Pumped Storage","Hydro"),VLOOKUP(J1998,Instructions!$E$3:$F$42,2,FALSE))</f>
        <v>#N/A</v>
      </c>
      <c r="M1998" s="104"/>
      <c r="N1998" s="104"/>
      <c r="O1998" s="105"/>
      <c r="P1998" s="45"/>
      <c r="Q1998" s="45"/>
      <c r="R1998" s="45">
        <f t="shared" si="689"/>
        <v>0</v>
      </c>
      <c r="S1998" s="45">
        <f t="shared" si="688"/>
        <v>0</v>
      </c>
      <c r="T1998" s="45">
        <f t="shared" si="688"/>
        <v>0</v>
      </c>
      <c r="U1998" s="45">
        <f t="shared" si="690"/>
        <v>0</v>
      </c>
      <c r="V1998" s="45">
        <f t="shared" si="691"/>
        <v>0</v>
      </c>
      <c r="W1998" s="45">
        <f t="shared" si="692"/>
        <v>0</v>
      </c>
      <c r="X1998" s="45">
        <f t="shared" si="693"/>
        <v>0</v>
      </c>
      <c r="Y1998" s="45">
        <f t="shared" si="694"/>
        <v>0</v>
      </c>
      <c r="Z1998" s="45">
        <f t="shared" si="695"/>
        <v>0</v>
      </c>
      <c r="AA1998" s="45">
        <f t="shared" si="696"/>
        <v>0</v>
      </c>
      <c r="AB1998" s="45">
        <f t="shared" si="697"/>
        <v>0</v>
      </c>
      <c r="AC1998" s="45">
        <f t="shared" si="698"/>
        <v>0</v>
      </c>
      <c r="AD1998" s="45">
        <f t="shared" si="699"/>
        <v>0</v>
      </c>
      <c r="AE1998" s="45">
        <f t="shared" si="700"/>
        <v>0</v>
      </c>
      <c r="AF1998" s="45">
        <f t="shared" si="701"/>
        <v>0</v>
      </c>
      <c r="AG1998" s="45">
        <f t="shared" si="702"/>
        <v>0</v>
      </c>
      <c r="AH1998" s="45">
        <f t="shared" si="703"/>
        <v>0</v>
      </c>
      <c r="AI1998" s="45">
        <f t="shared" si="704"/>
        <v>0</v>
      </c>
      <c r="AJ1998" s="45">
        <f t="shared" si="705"/>
        <v>0</v>
      </c>
      <c r="AK1998" s="45">
        <f t="shared" si="706"/>
        <v>0</v>
      </c>
      <c r="AL1998" s="45">
        <f t="shared" si="707"/>
        <v>0</v>
      </c>
      <c r="AM1998" s="45">
        <f t="shared" si="708"/>
        <v>0</v>
      </c>
      <c r="AN1998" s="45"/>
      <c r="AO1998" s="45"/>
      <c r="AP1998" s="45"/>
      <c r="AQ1998" s="45"/>
      <c r="AR1998" s="45"/>
      <c r="AS1998" s="45"/>
      <c r="AT1998" s="45"/>
      <c r="AU1998" s="45"/>
      <c r="AV1998" s="45"/>
      <c r="AW1998" s="45"/>
      <c r="AX1998" s="45"/>
      <c r="AY1998" s="45"/>
      <c r="AZ1998" s="45"/>
      <c r="BA1998" s="45"/>
      <c r="BB1998" s="45"/>
      <c r="BC1998" s="45"/>
      <c r="BD1998" s="45"/>
      <c r="BE1998" s="45"/>
      <c r="BF1998" s="45"/>
      <c r="BG1998" s="45"/>
      <c r="BH1998" s="45"/>
      <c r="BI1998" s="45"/>
      <c r="BJ1998" s="45"/>
      <c r="BK1998" s="45"/>
    </row>
    <row r="1999" spans="1:63">
      <c r="A1999" s="43"/>
      <c r="B1999" s="43"/>
      <c r="C1999" s="101"/>
      <c r="D1999" s="101"/>
      <c r="E1999" s="101"/>
      <c r="F1999" s="102"/>
      <c r="G1999" s="103"/>
      <c r="H1999" s="102"/>
      <c r="I1999" s="102"/>
      <c r="J1999" s="102"/>
      <c r="K1999" s="102"/>
      <c r="L1999" s="102" t="e">
        <f>IF(J1999="WAT",IF(I1999="PS","Pumped Storage","Hydro"),VLOOKUP(J1999,Instructions!$E$3:$F$42,2,FALSE))</f>
        <v>#N/A</v>
      </c>
      <c r="M1999" s="104"/>
      <c r="N1999" s="104"/>
      <c r="O1999" s="105"/>
      <c r="P1999" s="45"/>
      <c r="Q1999" s="45"/>
      <c r="R1999" s="45">
        <f t="shared" si="689"/>
        <v>0</v>
      </c>
      <c r="S1999" s="45">
        <f t="shared" si="688"/>
        <v>0</v>
      </c>
      <c r="T1999" s="45">
        <f t="shared" si="688"/>
        <v>0</v>
      </c>
      <c r="U1999" s="45">
        <f t="shared" si="690"/>
        <v>0</v>
      </c>
      <c r="V1999" s="45">
        <f t="shared" si="691"/>
        <v>0</v>
      </c>
      <c r="W1999" s="45">
        <f t="shared" si="692"/>
        <v>0</v>
      </c>
      <c r="X1999" s="45">
        <f t="shared" si="693"/>
        <v>0</v>
      </c>
      <c r="Y1999" s="45">
        <f t="shared" si="694"/>
        <v>0</v>
      </c>
      <c r="Z1999" s="45">
        <f t="shared" si="695"/>
        <v>0</v>
      </c>
      <c r="AA1999" s="45">
        <f t="shared" si="696"/>
        <v>0</v>
      </c>
      <c r="AB1999" s="45">
        <f t="shared" si="697"/>
        <v>0</v>
      </c>
      <c r="AC1999" s="45">
        <f t="shared" si="698"/>
        <v>0</v>
      </c>
      <c r="AD1999" s="45">
        <f t="shared" si="699"/>
        <v>0</v>
      </c>
      <c r="AE1999" s="45">
        <f t="shared" si="700"/>
        <v>0</v>
      </c>
      <c r="AF1999" s="45">
        <f t="shared" si="701"/>
        <v>0</v>
      </c>
      <c r="AG1999" s="45">
        <f t="shared" si="702"/>
        <v>0</v>
      </c>
      <c r="AH1999" s="45">
        <f t="shared" si="703"/>
        <v>0</v>
      </c>
      <c r="AI1999" s="45">
        <f t="shared" si="704"/>
        <v>0</v>
      </c>
      <c r="AJ1999" s="45">
        <f t="shared" si="705"/>
        <v>0</v>
      </c>
      <c r="AK1999" s="45">
        <f t="shared" si="706"/>
        <v>0</v>
      </c>
      <c r="AL1999" s="45">
        <f t="shared" si="707"/>
        <v>0</v>
      </c>
      <c r="AM1999" s="45">
        <f t="shared" si="708"/>
        <v>0</v>
      </c>
      <c r="AN1999" s="45"/>
      <c r="AO1999" s="45"/>
      <c r="AP1999" s="45"/>
      <c r="AQ1999" s="45"/>
      <c r="AR1999" s="45"/>
      <c r="AS1999" s="45"/>
      <c r="AT1999" s="45"/>
      <c r="AU1999" s="45"/>
      <c r="AV1999" s="45"/>
      <c r="AW1999" s="45"/>
      <c r="AX1999" s="45"/>
      <c r="AY1999" s="45"/>
      <c r="AZ1999" s="45"/>
      <c r="BA1999" s="45"/>
      <c r="BB1999" s="45"/>
      <c r="BC1999" s="45"/>
      <c r="BD1999" s="45"/>
      <c r="BE1999" s="45"/>
      <c r="BF1999" s="45"/>
      <c r="BG1999" s="45"/>
      <c r="BH1999" s="45"/>
      <c r="BI1999" s="45"/>
      <c r="BJ1999" s="45"/>
      <c r="BK1999" s="45"/>
    </row>
    <row r="2000" spans="1:63">
      <c r="A2000" s="43"/>
      <c r="B2000" s="43"/>
      <c r="C2000" s="101"/>
      <c r="D2000" s="101"/>
      <c r="E2000" s="101"/>
      <c r="F2000" s="102"/>
      <c r="G2000" s="103"/>
      <c r="H2000" s="102"/>
      <c r="I2000" s="102"/>
      <c r="J2000" s="102"/>
      <c r="K2000" s="102"/>
      <c r="L2000" s="102" t="e">
        <f>IF(J2000="WAT",IF(I2000="PS","Pumped Storage","Hydro"),VLOOKUP(J2000,Instructions!$E$3:$F$42,2,FALSE))</f>
        <v>#N/A</v>
      </c>
      <c r="M2000" s="104"/>
      <c r="N2000" s="104"/>
      <c r="O2000" s="105"/>
      <c r="P2000" s="45"/>
      <c r="Q2000" s="45"/>
      <c r="R2000" s="45">
        <f t="shared" si="689"/>
        <v>0</v>
      </c>
      <c r="S2000" s="45">
        <f t="shared" si="688"/>
        <v>0</v>
      </c>
      <c r="T2000" s="45">
        <f t="shared" si="688"/>
        <v>0</v>
      </c>
      <c r="U2000" s="45">
        <f t="shared" si="690"/>
        <v>0</v>
      </c>
      <c r="V2000" s="45">
        <f t="shared" si="691"/>
        <v>0</v>
      </c>
      <c r="W2000" s="45">
        <f t="shared" si="692"/>
        <v>0</v>
      </c>
      <c r="X2000" s="45">
        <f t="shared" si="693"/>
        <v>0</v>
      </c>
      <c r="Y2000" s="45">
        <f t="shared" si="694"/>
        <v>0</v>
      </c>
      <c r="Z2000" s="45">
        <f t="shared" si="695"/>
        <v>0</v>
      </c>
      <c r="AA2000" s="45">
        <f t="shared" si="696"/>
        <v>0</v>
      </c>
      <c r="AB2000" s="45">
        <f t="shared" si="697"/>
        <v>0</v>
      </c>
      <c r="AC2000" s="45">
        <f t="shared" si="698"/>
        <v>0</v>
      </c>
      <c r="AD2000" s="45">
        <f t="shared" si="699"/>
        <v>0</v>
      </c>
      <c r="AE2000" s="45">
        <f t="shared" si="700"/>
        <v>0</v>
      </c>
      <c r="AF2000" s="45">
        <f t="shared" si="701"/>
        <v>0</v>
      </c>
      <c r="AG2000" s="45">
        <f t="shared" si="702"/>
        <v>0</v>
      </c>
      <c r="AH2000" s="45">
        <f t="shared" si="703"/>
        <v>0</v>
      </c>
      <c r="AI2000" s="45">
        <f t="shared" si="704"/>
        <v>0</v>
      </c>
      <c r="AJ2000" s="45">
        <f t="shared" si="705"/>
        <v>0</v>
      </c>
      <c r="AK2000" s="45">
        <f t="shared" si="706"/>
        <v>0</v>
      </c>
      <c r="AL2000" s="45">
        <f t="shared" si="707"/>
        <v>0</v>
      </c>
      <c r="AM2000" s="45">
        <f t="shared" si="708"/>
        <v>0</v>
      </c>
      <c r="AN2000" s="45"/>
      <c r="AO2000" s="45"/>
      <c r="AP2000" s="45"/>
      <c r="AQ2000" s="45"/>
      <c r="AR2000" s="45"/>
      <c r="AS2000" s="45"/>
      <c r="AT2000" s="45"/>
      <c r="AU2000" s="45"/>
      <c r="AV2000" s="45"/>
      <c r="AW2000" s="45"/>
      <c r="AX2000" s="45"/>
      <c r="AY2000" s="45"/>
      <c r="AZ2000" s="45"/>
      <c r="BA2000" s="45"/>
      <c r="BB2000" s="45"/>
      <c r="BC2000" s="45"/>
      <c r="BD2000" s="45"/>
      <c r="BE2000" s="45"/>
      <c r="BF2000" s="45"/>
      <c r="BG2000" s="45"/>
      <c r="BH2000" s="45"/>
      <c r="BI2000" s="45"/>
      <c r="BJ2000" s="45"/>
      <c r="BK2000" s="45"/>
    </row>
    <row r="2001" spans="1:63">
      <c r="A2001" s="43"/>
      <c r="B2001" s="43"/>
      <c r="C2001" s="101"/>
      <c r="D2001" s="101"/>
      <c r="E2001" s="101"/>
      <c r="F2001" s="102"/>
      <c r="G2001" s="103"/>
      <c r="H2001" s="102"/>
      <c r="I2001" s="102"/>
      <c r="J2001" s="102"/>
      <c r="K2001" s="102"/>
      <c r="L2001" s="102" t="e">
        <f>IF(J2001="WAT",IF(I2001="PS","Pumped Storage","Hydro"),VLOOKUP(J2001,Instructions!$E$3:$F$42,2,FALSE))</f>
        <v>#N/A</v>
      </c>
      <c r="M2001" s="104"/>
      <c r="N2001" s="104"/>
      <c r="O2001" s="105"/>
      <c r="P2001" s="45"/>
      <c r="Q2001" s="45"/>
      <c r="R2001" s="45">
        <f t="shared" si="689"/>
        <v>0</v>
      </c>
      <c r="S2001" s="45">
        <f t="shared" si="688"/>
        <v>0</v>
      </c>
      <c r="T2001" s="45">
        <f t="shared" si="688"/>
        <v>0</v>
      </c>
      <c r="U2001" s="45">
        <f t="shared" si="690"/>
        <v>0</v>
      </c>
      <c r="V2001" s="45">
        <f t="shared" si="691"/>
        <v>0</v>
      </c>
      <c r="W2001" s="45">
        <f t="shared" si="692"/>
        <v>0</v>
      </c>
      <c r="X2001" s="45">
        <f t="shared" si="693"/>
        <v>0</v>
      </c>
      <c r="Y2001" s="45">
        <f t="shared" si="694"/>
        <v>0</v>
      </c>
      <c r="Z2001" s="45">
        <f t="shared" si="695"/>
        <v>0</v>
      </c>
      <c r="AA2001" s="45">
        <f t="shared" si="696"/>
        <v>0</v>
      </c>
      <c r="AB2001" s="45">
        <f t="shared" si="697"/>
        <v>0</v>
      </c>
      <c r="AC2001" s="45">
        <f t="shared" si="698"/>
        <v>0</v>
      </c>
      <c r="AD2001" s="45">
        <f t="shared" si="699"/>
        <v>0</v>
      </c>
      <c r="AE2001" s="45">
        <f t="shared" si="700"/>
        <v>0</v>
      </c>
      <c r="AF2001" s="45">
        <f t="shared" si="701"/>
        <v>0</v>
      </c>
      <c r="AG2001" s="45">
        <f t="shared" si="702"/>
        <v>0</v>
      </c>
      <c r="AH2001" s="45">
        <f t="shared" si="703"/>
        <v>0</v>
      </c>
      <c r="AI2001" s="45">
        <f t="shared" si="704"/>
        <v>0</v>
      </c>
      <c r="AJ2001" s="45">
        <f t="shared" si="705"/>
        <v>0</v>
      </c>
      <c r="AK2001" s="45">
        <f t="shared" si="706"/>
        <v>0</v>
      </c>
      <c r="AL2001" s="45">
        <f t="shared" si="707"/>
        <v>0</v>
      </c>
      <c r="AM2001" s="45">
        <f t="shared" si="708"/>
        <v>0</v>
      </c>
      <c r="AN2001" s="45"/>
      <c r="AO2001" s="45"/>
      <c r="AP2001" s="45"/>
      <c r="AQ2001" s="45"/>
      <c r="AR2001" s="45"/>
      <c r="AS2001" s="45"/>
      <c r="AT2001" s="45"/>
      <c r="AU2001" s="45"/>
      <c r="AV2001" s="45"/>
      <c r="AW2001" s="45"/>
      <c r="AX2001" s="45"/>
      <c r="AY2001" s="45"/>
      <c r="AZ2001" s="45"/>
      <c r="BA2001" s="45"/>
      <c r="BB2001" s="45"/>
      <c r="BC2001" s="45"/>
      <c r="BD2001" s="45"/>
      <c r="BE2001" s="45"/>
      <c r="BF2001" s="45"/>
      <c r="BG2001" s="45"/>
      <c r="BH2001" s="45"/>
      <c r="BI2001" s="45"/>
      <c r="BJ2001" s="45"/>
      <c r="BK2001" s="45"/>
    </row>
    <row r="2002" spans="1:63">
      <c r="A2002" s="43"/>
      <c r="B2002" s="43"/>
      <c r="C2002" s="101"/>
      <c r="D2002" s="101"/>
      <c r="E2002" s="101"/>
      <c r="F2002" s="102"/>
      <c r="G2002" s="103"/>
      <c r="H2002" s="102"/>
      <c r="I2002" s="102"/>
      <c r="J2002" s="102"/>
      <c r="K2002" s="102"/>
      <c r="L2002" s="102" t="e">
        <f>IF(J2002="WAT",IF(I2002="PS","Pumped Storage","Hydro"),VLOOKUP(J2002,Instructions!$E$3:$F$42,2,FALSE))</f>
        <v>#N/A</v>
      </c>
      <c r="M2002" s="104"/>
      <c r="N2002" s="104"/>
      <c r="O2002" s="105"/>
      <c r="P2002" s="45"/>
      <c r="Q2002" s="45"/>
      <c r="R2002" s="45">
        <f t="shared" si="689"/>
        <v>0</v>
      </c>
      <c r="S2002" s="45">
        <f t="shared" si="688"/>
        <v>0</v>
      </c>
      <c r="T2002" s="45">
        <f t="shared" si="688"/>
        <v>0</v>
      </c>
      <c r="U2002" s="45">
        <f t="shared" si="690"/>
        <v>0</v>
      </c>
      <c r="V2002" s="45">
        <f t="shared" si="691"/>
        <v>0</v>
      </c>
      <c r="W2002" s="45">
        <f t="shared" si="692"/>
        <v>0</v>
      </c>
      <c r="X2002" s="45">
        <f t="shared" si="693"/>
        <v>0</v>
      </c>
      <c r="Y2002" s="45">
        <f t="shared" si="694"/>
        <v>0</v>
      </c>
      <c r="Z2002" s="45">
        <f t="shared" si="695"/>
        <v>0</v>
      </c>
      <c r="AA2002" s="45">
        <f t="shared" si="696"/>
        <v>0</v>
      </c>
      <c r="AB2002" s="45">
        <f t="shared" si="697"/>
        <v>0</v>
      </c>
      <c r="AC2002" s="45">
        <f t="shared" si="698"/>
        <v>0</v>
      </c>
      <c r="AD2002" s="45">
        <f t="shared" si="699"/>
        <v>0</v>
      </c>
      <c r="AE2002" s="45">
        <f t="shared" si="700"/>
        <v>0</v>
      </c>
      <c r="AF2002" s="45">
        <f t="shared" si="701"/>
        <v>0</v>
      </c>
      <c r="AG2002" s="45">
        <f t="shared" si="702"/>
        <v>0</v>
      </c>
      <c r="AH2002" s="45">
        <f t="shared" si="703"/>
        <v>0</v>
      </c>
      <c r="AI2002" s="45">
        <f t="shared" si="704"/>
        <v>0</v>
      </c>
      <c r="AJ2002" s="45">
        <f t="shared" si="705"/>
        <v>0</v>
      </c>
      <c r="AK2002" s="45">
        <f t="shared" si="706"/>
        <v>0</v>
      </c>
      <c r="AL2002" s="45">
        <f t="shared" si="707"/>
        <v>0</v>
      </c>
      <c r="AM2002" s="45">
        <f t="shared" si="708"/>
        <v>0</v>
      </c>
      <c r="AN2002" s="45"/>
      <c r="AO2002" s="45"/>
      <c r="AP2002" s="45"/>
      <c r="AQ2002" s="45"/>
      <c r="AR2002" s="45"/>
      <c r="AS2002" s="45"/>
      <c r="AT2002" s="45"/>
      <c r="AU2002" s="45"/>
      <c r="AV2002" s="45"/>
      <c r="AW2002" s="45"/>
      <c r="AX2002" s="45"/>
      <c r="AY2002" s="45"/>
      <c r="AZ2002" s="45"/>
      <c r="BA2002" s="45"/>
      <c r="BB2002" s="45"/>
      <c r="BC2002" s="45"/>
      <c r="BD2002" s="45"/>
      <c r="BE2002" s="45"/>
      <c r="BF2002" s="45"/>
      <c r="BG2002" s="45"/>
      <c r="BH2002" s="45"/>
      <c r="BI2002" s="45"/>
      <c r="BJ2002" s="45"/>
      <c r="BK2002" s="45"/>
    </row>
    <row r="2003" spans="1:63">
      <c r="A2003" s="43"/>
      <c r="B2003" s="43"/>
      <c r="C2003" s="101"/>
      <c r="D2003" s="101"/>
      <c r="E2003" s="101"/>
      <c r="F2003" s="102"/>
      <c r="G2003" s="103"/>
      <c r="H2003" s="102"/>
      <c r="I2003" s="102"/>
      <c r="J2003" s="102"/>
      <c r="K2003" s="102"/>
      <c r="L2003" s="102" t="e">
        <f>IF(J2003="WAT",IF(I2003="PS","Pumped Storage","Hydro"),VLOOKUP(J2003,Instructions!$E$3:$F$42,2,FALSE))</f>
        <v>#N/A</v>
      </c>
      <c r="M2003" s="104"/>
      <c r="N2003" s="104"/>
      <c r="O2003" s="105"/>
      <c r="P2003" s="45"/>
      <c r="Q2003" s="45"/>
      <c r="R2003" s="45">
        <f t="shared" si="689"/>
        <v>0</v>
      </c>
      <c r="S2003" s="45">
        <f t="shared" ref="S2003:T2022" si="709">R2003</f>
        <v>0</v>
      </c>
      <c r="T2003" s="45">
        <f t="shared" si="709"/>
        <v>0</v>
      </c>
      <c r="U2003" s="45">
        <f t="shared" si="690"/>
        <v>0</v>
      </c>
      <c r="V2003" s="45">
        <f t="shared" si="691"/>
        <v>0</v>
      </c>
      <c r="W2003" s="45">
        <f t="shared" si="692"/>
        <v>0</v>
      </c>
      <c r="X2003" s="45">
        <f t="shared" si="693"/>
        <v>0</v>
      </c>
      <c r="Y2003" s="45">
        <f t="shared" si="694"/>
        <v>0</v>
      </c>
      <c r="Z2003" s="45">
        <f t="shared" si="695"/>
        <v>0</v>
      </c>
      <c r="AA2003" s="45">
        <f t="shared" si="696"/>
        <v>0</v>
      </c>
      <c r="AB2003" s="45">
        <f t="shared" si="697"/>
        <v>0</v>
      </c>
      <c r="AC2003" s="45">
        <f t="shared" si="698"/>
        <v>0</v>
      </c>
      <c r="AD2003" s="45">
        <f t="shared" si="699"/>
        <v>0</v>
      </c>
      <c r="AE2003" s="45">
        <f t="shared" si="700"/>
        <v>0</v>
      </c>
      <c r="AF2003" s="45">
        <f t="shared" si="701"/>
        <v>0</v>
      </c>
      <c r="AG2003" s="45">
        <f t="shared" si="702"/>
        <v>0</v>
      </c>
      <c r="AH2003" s="45">
        <f t="shared" si="703"/>
        <v>0</v>
      </c>
      <c r="AI2003" s="45">
        <f t="shared" si="704"/>
        <v>0</v>
      </c>
      <c r="AJ2003" s="45">
        <f t="shared" si="705"/>
        <v>0</v>
      </c>
      <c r="AK2003" s="45">
        <f t="shared" si="706"/>
        <v>0</v>
      </c>
      <c r="AL2003" s="45">
        <f t="shared" si="707"/>
        <v>0</v>
      </c>
      <c r="AM2003" s="45">
        <f t="shared" si="708"/>
        <v>0</v>
      </c>
      <c r="AN2003" s="45"/>
      <c r="AO2003" s="45"/>
      <c r="AP2003" s="45"/>
      <c r="AQ2003" s="45"/>
      <c r="AR2003" s="45"/>
      <c r="AS2003" s="45"/>
      <c r="AT2003" s="45"/>
      <c r="AU2003" s="45"/>
      <c r="AV2003" s="45"/>
      <c r="AW2003" s="45"/>
      <c r="AX2003" s="45"/>
      <c r="AY2003" s="45"/>
      <c r="AZ2003" s="45"/>
      <c r="BA2003" s="45"/>
      <c r="BB2003" s="45"/>
      <c r="BC2003" s="45"/>
      <c r="BD2003" s="45"/>
      <c r="BE2003" s="45"/>
      <c r="BF2003" s="45"/>
      <c r="BG2003" s="45"/>
      <c r="BH2003" s="45"/>
      <c r="BI2003" s="45"/>
      <c r="BJ2003" s="45"/>
      <c r="BK2003" s="45"/>
    </row>
    <row r="2004" spans="1:63">
      <c r="A2004" s="43"/>
      <c r="B2004" s="43"/>
      <c r="C2004" s="101"/>
      <c r="D2004" s="101"/>
      <c r="E2004" s="101"/>
      <c r="F2004" s="102"/>
      <c r="G2004" s="103"/>
      <c r="H2004" s="102"/>
      <c r="I2004" s="102"/>
      <c r="J2004" s="102"/>
      <c r="K2004" s="102"/>
      <c r="L2004" s="102" t="e">
        <f>IF(J2004="WAT",IF(I2004="PS","Pumped Storage","Hydro"),VLOOKUP(J2004,Instructions!$E$3:$F$42,2,FALSE))</f>
        <v>#N/A</v>
      </c>
      <c r="M2004" s="104"/>
      <c r="N2004" s="104"/>
      <c r="O2004" s="105"/>
      <c r="P2004" s="45"/>
      <c r="Q2004" s="45"/>
      <c r="R2004" s="45">
        <f t="shared" si="689"/>
        <v>0</v>
      </c>
      <c r="S2004" s="45">
        <f t="shared" si="709"/>
        <v>0</v>
      </c>
      <c r="T2004" s="45">
        <f t="shared" si="709"/>
        <v>0</v>
      </c>
      <c r="U2004" s="45">
        <f t="shared" si="690"/>
        <v>0</v>
      </c>
      <c r="V2004" s="45">
        <f t="shared" si="691"/>
        <v>0</v>
      </c>
      <c r="W2004" s="45">
        <f t="shared" si="692"/>
        <v>0</v>
      </c>
      <c r="X2004" s="45">
        <f t="shared" si="693"/>
        <v>0</v>
      </c>
      <c r="Y2004" s="45">
        <f t="shared" si="694"/>
        <v>0</v>
      </c>
      <c r="Z2004" s="45">
        <f t="shared" si="695"/>
        <v>0</v>
      </c>
      <c r="AA2004" s="45">
        <f t="shared" si="696"/>
        <v>0</v>
      </c>
      <c r="AB2004" s="45">
        <f t="shared" si="697"/>
        <v>0</v>
      </c>
      <c r="AC2004" s="45">
        <f t="shared" si="698"/>
        <v>0</v>
      </c>
      <c r="AD2004" s="45">
        <f t="shared" si="699"/>
        <v>0</v>
      </c>
      <c r="AE2004" s="45">
        <f t="shared" si="700"/>
        <v>0</v>
      </c>
      <c r="AF2004" s="45">
        <f t="shared" si="701"/>
        <v>0</v>
      </c>
      <c r="AG2004" s="45">
        <f t="shared" si="702"/>
        <v>0</v>
      </c>
      <c r="AH2004" s="45">
        <f t="shared" si="703"/>
        <v>0</v>
      </c>
      <c r="AI2004" s="45">
        <f t="shared" si="704"/>
        <v>0</v>
      </c>
      <c r="AJ2004" s="45">
        <f t="shared" si="705"/>
        <v>0</v>
      </c>
      <c r="AK2004" s="45">
        <f t="shared" si="706"/>
        <v>0</v>
      </c>
      <c r="AL2004" s="45">
        <f t="shared" si="707"/>
        <v>0</v>
      </c>
      <c r="AM2004" s="45">
        <f t="shared" si="708"/>
        <v>0</v>
      </c>
      <c r="AN2004" s="45"/>
      <c r="AO2004" s="45"/>
      <c r="AP2004" s="45"/>
      <c r="AQ2004" s="45"/>
      <c r="AR2004" s="45"/>
      <c r="AS2004" s="45"/>
      <c r="AT2004" s="45"/>
      <c r="AU2004" s="45"/>
      <c r="AV2004" s="45"/>
      <c r="AW2004" s="45"/>
      <c r="AX2004" s="45"/>
      <c r="AY2004" s="45"/>
      <c r="AZ2004" s="45"/>
      <c r="BA2004" s="45"/>
      <c r="BB2004" s="45"/>
      <c r="BC2004" s="45"/>
      <c r="BD2004" s="45"/>
      <c r="BE2004" s="45"/>
      <c r="BF2004" s="45"/>
      <c r="BG2004" s="45"/>
      <c r="BH2004" s="45"/>
      <c r="BI2004" s="45"/>
      <c r="BJ2004" s="45"/>
      <c r="BK2004" s="45"/>
    </row>
    <row r="2005" spans="1:63">
      <c r="A2005" s="43"/>
      <c r="B2005" s="43"/>
      <c r="C2005" s="101"/>
      <c r="D2005" s="101"/>
      <c r="E2005" s="101"/>
      <c r="F2005" s="102"/>
      <c r="G2005" s="103"/>
      <c r="H2005" s="102"/>
      <c r="I2005" s="102"/>
      <c r="J2005" s="102"/>
      <c r="K2005" s="102"/>
      <c r="L2005" s="102" t="e">
        <f>IF(J2005="WAT",IF(I2005="PS","Pumped Storage","Hydro"),VLOOKUP(J2005,Instructions!$E$3:$F$42,2,FALSE))</f>
        <v>#N/A</v>
      </c>
      <c r="M2005" s="104"/>
      <c r="N2005" s="104"/>
      <c r="O2005" s="105"/>
      <c r="P2005" s="45"/>
      <c r="Q2005" s="45"/>
      <c r="R2005" s="45">
        <f t="shared" si="689"/>
        <v>0</v>
      </c>
      <c r="S2005" s="45">
        <f t="shared" si="709"/>
        <v>0</v>
      </c>
      <c r="T2005" s="45">
        <f t="shared" si="709"/>
        <v>0</v>
      </c>
      <c r="U2005" s="45">
        <f t="shared" si="690"/>
        <v>0</v>
      </c>
      <c r="V2005" s="45">
        <f t="shared" si="691"/>
        <v>0</v>
      </c>
      <c r="W2005" s="45">
        <f t="shared" si="692"/>
        <v>0</v>
      </c>
      <c r="X2005" s="45">
        <f t="shared" si="693"/>
        <v>0</v>
      </c>
      <c r="Y2005" s="45">
        <f t="shared" si="694"/>
        <v>0</v>
      </c>
      <c r="Z2005" s="45">
        <f t="shared" si="695"/>
        <v>0</v>
      </c>
      <c r="AA2005" s="45">
        <f t="shared" si="696"/>
        <v>0</v>
      </c>
      <c r="AB2005" s="45">
        <f t="shared" si="697"/>
        <v>0</v>
      </c>
      <c r="AC2005" s="45">
        <f t="shared" si="698"/>
        <v>0</v>
      </c>
      <c r="AD2005" s="45">
        <f t="shared" si="699"/>
        <v>0</v>
      </c>
      <c r="AE2005" s="45">
        <f t="shared" si="700"/>
        <v>0</v>
      </c>
      <c r="AF2005" s="45">
        <f t="shared" si="701"/>
        <v>0</v>
      </c>
      <c r="AG2005" s="45">
        <f t="shared" si="702"/>
        <v>0</v>
      </c>
      <c r="AH2005" s="45">
        <f t="shared" si="703"/>
        <v>0</v>
      </c>
      <c r="AI2005" s="45">
        <f t="shared" si="704"/>
        <v>0</v>
      </c>
      <c r="AJ2005" s="45">
        <f t="shared" si="705"/>
        <v>0</v>
      </c>
      <c r="AK2005" s="45">
        <f t="shared" si="706"/>
        <v>0</v>
      </c>
      <c r="AL2005" s="45">
        <f t="shared" si="707"/>
        <v>0</v>
      </c>
      <c r="AM2005" s="45">
        <f t="shared" si="708"/>
        <v>0</v>
      </c>
      <c r="AN2005" s="45"/>
      <c r="AO2005" s="45"/>
      <c r="AP2005" s="45"/>
      <c r="AQ2005" s="45"/>
      <c r="AR2005" s="45"/>
      <c r="AS2005" s="45"/>
      <c r="AT2005" s="45"/>
      <c r="AU2005" s="45"/>
      <c r="AV2005" s="45"/>
      <c r="AW2005" s="45"/>
      <c r="AX2005" s="45"/>
      <c r="AY2005" s="45"/>
      <c r="AZ2005" s="45"/>
      <c r="BA2005" s="45"/>
      <c r="BB2005" s="45"/>
      <c r="BC2005" s="45"/>
      <c r="BD2005" s="45"/>
      <c r="BE2005" s="45"/>
      <c r="BF2005" s="45"/>
      <c r="BG2005" s="45"/>
      <c r="BH2005" s="45"/>
      <c r="BI2005" s="45"/>
      <c r="BJ2005" s="45"/>
      <c r="BK2005" s="45"/>
    </row>
    <row r="2006" spans="1:63">
      <c r="A2006" s="43"/>
      <c r="B2006" s="43"/>
      <c r="C2006" s="101"/>
      <c r="D2006" s="101"/>
      <c r="E2006" s="101"/>
      <c r="F2006" s="102"/>
      <c r="G2006" s="103"/>
      <c r="H2006" s="102"/>
      <c r="I2006" s="102"/>
      <c r="J2006" s="102"/>
      <c r="K2006" s="102"/>
      <c r="L2006" s="102" t="e">
        <f>IF(J2006="WAT",IF(I2006="PS","Pumped Storage","Hydro"),VLOOKUP(J2006,Instructions!$E$3:$F$42,2,FALSE))</f>
        <v>#N/A</v>
      </c>
      <c r="M2006" s="104"/>
      <c r="N2006" s="104"/>
      <c r="O2006" s="105"/>
      <c r="P2006" s="45"/>
      <c r="Q2006" s="45"/>
      <c r="R2006" s="45">
        <f t="shared" si="689"/>
        <v>0</v>
      </c>
      <c r="S2006" s="45">
        <f t="shared" si="709"/>
        <v>0</v>
      </c>
      <c r="T2006" s="45">
        <f t="shared" si="709"/>
        <v>0</v>
      </c>
      <c r="U2006" s="45">
        <f t="shared" si="690"/>
        <v>0</v>
      </c>
      <c r="V2006" s="45">
        <f t="shared" si="691"/>
        <v>0</v>
      </c>
      <c r="W2006" s="45">
        <f t="shared" si="692"/>
        <v>0</v>
      </c>
      <c r="X2006" s="45">
        <f t="shared" si="693"/>
        <v>0</v>
      </c>
      <c r="Y2006" s="45">
        <f t="shared" si="694"/>
        <v>0</v>
      </c>
      <c r="Z2006" s="45">
        <f t="shared" si="695"/>
        <v>0</v>
      </c>
      <c r="AA2006" s="45">
        <f t="shared" si="696"/>
        <v>0</v>
      </c>
      <c r="AB2006" s="45">
        <f t="shared" si="697"/>
        <v>0</v>
      </c>
      <c r="AC2006" s="45">
        <f t="shared" si="698"/>
        <v>0</v>
      </c>
      <c r="AD2006" s="45">
        <f t="shared" si="699"/>
        <v>0</v>
      </c>
      <c r="AE2006" s="45">
        <f t="shared" si="700"/>
        <v>0</v>
      </c>
      <c r="AF2006" s="45">
        <f t="shared" si="701"/>
        <v>0</v>
      </c>
      <c r="AG2006" s="45">
        <f t="shared" si="702"/>
        <v>0</v>
      </c>
      <c r="AH2006" s="45">
        <f t="shared" si="703"/>
        <v>0</v>
      </c>
      <c r="AI2006" s="45">
        <f t="shared" si="704"/>
        <v>0</v>
      </c>
      <c r="AJ2006" s="45">
        <f t="shared" si="705"/>
        <v>0</v>
      </c>
      <c r="AK2006" s="45">
        <f t="shared" si="706"/>
        <v>0</v>
      </c>
      <c r="AL2006" s="45">
        <f t="shared" si="707"/>
        <v>0</v>
      </c>
      <c r="AM2006" s="45">
        <f t="shared" si="708"/>
        <v>0</v>
      </c>
      <c r="AN2006" s="45"/>
      <c r="AO2006" s="45"/>
      <c r="AP2006" s="45"/>
      <c r="AQ2006" s="45"/>
      <c r="AR2006" s="45"/>
      <c r="AS2006" s="45"/>
      <c r="AT2006" s="45"/>
      <c r="AU2006" s="45"/>
      <c r="AV2006" s="45"/>
      <c r="AW2006" s="45"/>
      <c r="AX2006" s="45"/>
      <c r="AY2006" s="45"/>
      <c r="AZ2006" s="45"/>
      <c r="BA2006" s="45"/>
      <c r="BB2006" s="45"/>
      <c r="BC2006" s="45"/>
      <c r="BD2006" s="45"/>
      <c r="BE2006" s="45"/>
      <c r="BF2006" s="45"/>
      <c r="BG2006" s="45"/>
      <c r="BH2006" s="45"/>
      <c r="BI2006" s="45"/>
      <c r="BJ2006" s="45"/>
      <c r="BK2006" s="45"/>
    </row>
    <row r="2007" spans="1:63">
      <c r="A2007" s="43"/>
      <c r="B2007" s="43"/>
      <c r="C2007" s="101"/>
      <c r="D2007" s="101"/>
      <c r="E2007" s="101"/>
      <c r="F2007" s="102"/>
      <c r="G2007" s="103"/>
      <c r="H2007" s="102"/>
      <c r="I2007" s="102"/>
      <c r="J2007" s="102"/>
      <c r="K2007" s="102"/>
      <c r="L2007" s="102" t="e">
        <f>IF(J2007="WAT",IF(I2007="PS","Pumped Storage","Hydro"),VLOOKUP(J2007,Instructions!$E$3:$F$42,2,FALSE))</f>
        <v>#N/A</v>
      </c>
      <c r="M2007" s="104"/>
      <c r="N2007" s="104"/>
      <c r="O2007" s="105"/>
      <c r="P2007" s="45"/>
      <c r="Q2007" s="45"/>
      <c r="R2007" s="45">
        <f t="shared" si="689"/>
        <v>0</v>
      </c>
      <c r="S2007" s="45">
        <f t="shared" si="709"/>
        <v>0</v>
      </c>
      <c r="T2007" s="45">
        <f t="shared" si="709"/>
        <v>0</v>
      </c>
      <c r="U2007" s="45">
        <f t="shared" si="690"/>
        <v>0</v>
      </c>
      <c r="V2007" s="45">
        <f t="shared" si="691"/>
        <v>0</v>
      </c>
      <c r="W2007" s="45">
        <f t="shared" si="692"/>
        <v>0</v>
      </c>
      <c r="X2007" s="45">
        <f t="shared" si="693"/>
        <v>0</v>
      </c>
      <c r="Y2007" s="45">
        <f t="shared" si="694"/>
        <v>0</v>
      </c>
      <c r="Z2007" s="45">
        <f t="shared" si="695"/>
        <v>0</v>
      </c>
      <c r="AA2007" s="45">
        <f t="shared" si="696"/>
        <v>0</v>
      </c>
      <c r="AB2007" s="45">
        <f t="shared" si="697"/>
        <v>0</v>
      </c>
      <c r="AC2007" s="45">
        <f t="shared" si="698"/>
        <v>0</v>
      </c>
      <c r="AD2007" s="45">
        <f t="shared" si="699"/>
        <v>0</v>
      </c>
      <c r="AE2007" s="45">
        <f t="shared" si="700"/>
        <v>0</v>
      </c>
      <c r="AF2007" s="45">
        <f t="shared" si="701"/>
        <v>0</v>
      </c>
      <c r="AG2007" s="45">
        <f t="shared" si="702"/>
        <v>0</v>
      </c>
      <c r="AH2007" s="45">
        <f t="shared" si="703"/>
        <v>0</v>
      </c>
      <c r="AI2007" s="45">
        <f t="shared" si="704"/>
        <v>0</v>
      </c>
      <c r="AJ2007" s="45">
        <f t="shared" si="705"/>
        <v>0</v>
      </c>
      <c r="AK2007" s="45">
        <f t="shared" si="706"/>
        <v>0</v>
      </c>
      <c r="AL2007" s="45">
        <f t="shared" si="707"/>
        <v>0</v>
      </c>
      <c r="AM2007" s="45">
        <f t="shared" si="708"/>
        <v>0</v>
      </c>
      <c r="AN2007" s="45"/>
      <c r="AO2007" s="45"/>
      <c r="AP2007" s="45"/>
      <c r="AQ2007" s="45"/>
      <c r="AR2007" s="45"/>
      <c r="AS2007" s="45"/>
      <c r="AT2007" s="45"/>
      <c r="AU2007" s="45"/>
      <c r="AV2007" s="45"/>
      <c r="AW2007" s="45"/>
      <c r="AX2007" s="45"/>
      <c r="AY2007" s="45"/>
      <c r="AZ2007" s="45"/>
      <c r="BA2007" s="45"/>
      <c r="BB2007" s="45"/>
      <c r="BC2007" s="45"/>
      <c r="BD2007" s="45"/>
      <c r="BE2007" s="45"/>
      <c r="BF2007" s="45"/>
      <c r="BG2007" s="45"/>
      <c r="BH2007" s="45"/>
      <c r="BI2007" s="45"/>
      <c r="BJ2007" s="45"/>
      <c r="BK2007" s="45"/>
    </row>
    <row r="2008" spans="1:63">
      <c r="A2008" s="43"/>
      <c r="B2008" s="43"/>
      <c r="C2008" s="101"/>
      <c r="D2008" s="101"/>
      <c r="E2008" s="101"/>
      <c r="F2008" s="102"/>
      <c r="G2008" s="103"/>
      <c r="H2008" s="102"/>
      <c r="I2008" s="102"/>
      <c r="J2008" s="102"/>
      <c r="K2008" s="102"/>
      <c r="L2008" s="102" t="e">
        <f>IF(J2008="WAT",IF(I2008="PS","Pumped Storage","Hydro"),VLOOKUP(J2008,Instructions!$E$3:$F$42,2,FALSE))</f>
        <v>#N/A</v>
      </c>
      <c r="M2008" s="104"/>
      <c r="N2008" s="104"/>
      <c r="O2008" s="105"/>
      <c r="P2008" s="45"/>
      <c r="Q2008" s="45"/>
      <c r="R2008" s="45">
        <f t="shared" si="689"/>
        <v>0</v>
      </c>
      <c r="S2008" s="45">
        <f t="shared" si="709"/>
        <v>0</v>
      </c>
      <c r="T2008" s="45">
        <f t="shared" si="709"/>
        <v>0</v>
      </c>
      <c r="U2008" s="45">
        <f t="shared" si="690"/>
        <v>0</v>
      </c>
      <c r="V2008" s="45">
        <f t="shared" si="691"/>
        <v>0</v>
      </c>
      <c r="W2008" s="45">
        <f t="shared" si="692"/>
        <v>0</v>
      </c>
      <c r="X2008" s="45">
        <f t="shared" si="693"/>
        <v>0</v>
      </c>
      <c r="Y2008" s="45">
        <f t="shared" si="694"/>
        <v>0</v>
      </c>
      <c r="Z2008" s="45">
        <f t="shared" si="695"/>
        <v>0</v>
      </c>
      <c r="AA2008" s="45">
        <f t="shared" si="696"/>
        <v>0</v>
      </c>
      <c r="AB2008" s="45">
        <f t="shared" si="697"/>
        <v>0</v>
      </c>
      <c r="AC2008" s="45">
        <f t="shared" si="698"/>
        <v>0</v>
      </c>
      <c r="AD2008" s="45">
        <f t="shared" si="699"/>
        <v>0</v>
      </c>
      <c r="AE2008" s="45">
        <f t="shared" si="700"/>
        <v>0</v>
      </c>
      <c r="AF2008" s="45">
        <f t="shared" si="701"/>
        <v>0</v>
      </c>
      <c r="AG2008" s="45">
        <f t="shared" si="702"/>
        <v>0</v>
      </c>
      <c r="AH2008" s="45">
        <f t="shared" si="703"/>
        <v>0</v>
      </c>
      <c r="AI2008" s="45">
        <f t="shared" si="704"/>
        <v>0</v>
      </c>
      <c r="AJ2008" s="45">
        <f t="shared" si="705"/>
        <v>0</v>
      </c>
      <c r="AK2008" s="45">
        <f t="shared" si="706"/>
        <v>0</v>
      </c>
      <c r="AL2008" s="45">
        <f t="shared" si="707"/>
        <v>0</v>
      </c>
      <c r="AM2008" s="45">
        <f t="shared" si="708"/>
        <v>0</v>
      </c>
      <c r="AN2008" s="45"/>
      <c r="AO2008" s="45"/>
      <c r="AP2008" s="45"/>
      <c r="AQ2008" s="45"/>
      <c r="AR2008" s="45"/>
      <c r="AS2008" s="45"/>
      <c r="AT2008" s="45"/>
      <c r="AU2008" s="45"/>
      <c r="AV2008" s="45"/>
      <c r="AW2008" s="45"/>
      <c r="AX2008" s="45"/>
      <c r="AY2008" s="45"/>
      <c r="AZ2008" s="45"/>
      <c r="BA2008" s="45"/>
      <c r="BB2008" s="45"/>
      <c r="BC2008" s="45"/>
      <c r="BD2008" s="45"/>
      <c r="BE2008" s="45"/>
      <c r="BF2008" s="45"/>
      <c r="BG2008" s="45"/>
      <c r="BH2008" s="45"/>
      <c r="BI2008" s="45"/>
      <c r="BJ2008" s="45"/>
      <c r="BK2008" s="45"/>
    </row>
    <row r="2009" spans="1:63">
      <c r="A2009" s="43"/>
      <c r="B2009" s="43"/>
      <c r="C2009" s="101"/>
      <c r="D2009" s="101"/>
      <c r="E2009" s="101"/>
      <c r="F2009" s="102"/>
      <c r="G2009" s="103"/>
      <c r="H2009" s="102"/>
      <c r="I2009" s="102"/>
      <c r="J2009" s="102"/>
      <c r="K2009" s="102"/>
      <c r="L2009" s="102" t="e">
        <f>IF(J2009="WAT",IF(I2009="PS","Pumped Storage","Hydro"),VLOOKUP(J2009,Instructions!$E$3:$F$42,2,FALSE))</f>
        <v>#N/A</v>
      </c>
      <c r="M2009" s="104"/>
      <c r="N2009" s="104"/>
      <c r="O2009" s="105"/>
      <c r="P2009" s="45"/>
      <c r="Q2009" s="45"/>
      <c r="R2009" s="45">
        <f t="shared" si="689"/>
        <v>0</v>
      </c>
      <c r="S2009" s="45">
        <f t="shared" si="709"/>
        <v>0</v>
      </c>
      <c r="T2009" s="45">
        <f t="shared" si="709"/>
        <v>0</v>
      </c>
      <c r="U2009" s="45">
        <f t="shared" si="690"/>
        <v>0</v>
      </c>
      <c r="V2009" s="45">
        <f t="shared" si="691"/>
        <v>0</v>
      </c>
      <c r="W2009" s="45">
        <f t="shared" si="692"/>
        <v>0</v>
      </c>
      <c r="X2009" s="45">
        <f t="shared" si="693"/>
        <v>0</v>
      </c>
      <c r="Y2009" s="45">
        <f t="shared" si="694"/>
        <v>0</v>
      </c>
      <c r="Z2009" s="45">
        <f t="shared" si="695"/>
        <v>0</v>
      </c>
      <c r="AA2009" s="45">
        <f t="shared" si="696"/>
        <v>0</v>
      </c>
      <c r="AB2009" s="45">
        <f t="shared" si="697"/>
        <v>0</v>
      </c>
      <c r="AC2009" s="45">
        <f t="shared" si="698"/>
        <v>0</v>
      </c>
      <c r="AD2009" s="45">
        <f t="shared" si="699"/>
        <v>0</v>
      </c>
      <c r="AE2009" s="45">
        <f t="shared" si="700"/>
        <v>0</v>
      </c>
      <c r="AF2009" s="45">
        <f t="shared" si="701"/>
        <v>0</v>
      </c>
      <c r="AG2009" s="45">
        <f t="shared" si="702"/>
        <v>0</v>
      </c>
      <c r="AH2009" s="45">
        <f t="shared" si="703"/>
        <v>0</v>
      </c>
      <c r="AI2009" s="45">
        <f t="shared" si="704"/>
        <v>0</v>
      </c>
      <c r="AJ2009" s="45">
        <f t="shared" si="705"/>
        <v>0</v>
      </c>
      <c r="AK2009" s="45">
        <f t="shared" si="706"/>
        <v>0</v>
      </c>
      <c r="AL2009" s="45">
        <f t="shared" si="707"/>
        <v>0</v>
      </c>
      <c r="AM2009" s="45">
        <f t="shared" si="708"/>
        <v>0</v>
      </c>
      <c r="AN2009" s="45"/>
      <c r="AO2009" s="45"/>
      <c r="AP2009" s="45"/>
      <c r="AQ2009" s="45"/>
      <c r="AR2009" s="45"/>
      <c r="AS2009" s="45"/>
      <c r="AT2009" s="45"/>
      <c r="AU2009" s="45"/>
      <c r="AV2009" s="45"/>
      <c r="AW2009" s="45"/>
      <c r="AX2009" s="45"/>
      <c r="AY2009" s="45"/>
      <c r="AZ2009" s="45"/>
      <c r="BA2009" s="45"/>
      <c r="BB2009" s="45"/>
      <c r="BC2009" s="45"/>
      <c r="BD2009" s="45"/>
      <c r="BE2009" s="45"/>
      <c r="BF2009" s="45"/>
      <c r="BG2009" s="45"/>
      <c r="BH2009" s="45"/>
      <c r="BI2009" s="45"/>
      <c r="BJ2009" s="45"/>
      <c r="BK2009" s="45"/>
    </row>
    <row r="2010" spans="1:63">
      <c r="A2010" s="43"/>
      <c r="B2010" s="43"/>
      <c r="C2010" s="101"/>
      <c r="D2010" s="101"/>
      <c r="E2010" s="101"/>
      <c r="F2010" s="102"/>
      <c r="G2010" s="103"/>
      <c r="H2010" s="102"/>
      <c r="I2010" s="102"/>
      <c r="J2010" s="102"/>
      <c r="K2010" s="102"/>
      <c r="L2010" s="102" t="e">
        <f>IF(J2010="WAT",IF(I2010="PS","Pumped Storage","Hydro"),VLOOKUP(J2010,Instructions!$E$3:$F$42,2,FALSE))</f>
        <v>#N/A</v>
      </c>
      <c r="M2010" s="104"/>
      <c r="N2010" s="104"/>
      <c r="O2010" s="105"/>
      <c r="P2010" s="45"/>
      <c r="Q2010" s="45"/>
      <c r="R2010" s="45">
        <f t="shared" si="689"/>
        <v>0</v>
      </c>
      <c r="S2010" s="45">
        <f t="shared" si="709"/>
        <v>0</v>
      </c>
      <c r="T2010" s="45">
        <f t="shared" si="709"/>
        <v>0</v>
      </c>
      <c r="U2010" s="45">
        <f t="shared" si="690"/>
        <v>0</v>
      </c>
      <c r="V2010" s="45">
        <f t="shared" si="691"/>
        <v>0</v>
      </c>
      <c r="W2010" s="45">
        <f t="shared" si="692"/>
        <v>0</v>
      </c>
      <c r="X2010" s="45">
        <f t="shared" si="693"/>
        <v>0</v>
      </c>
      <c r="Y2010" s="45">
        <f t="shared" si="694"/>
        <v>0</v>
      </c>
      <c r="Z2010" s="45">
        <f t="shared" si="695"/>
        <v>0</v>
      </c>
      <c r="AA2010" s="45">
        <f t="shared" si="696"/>
        <v>0</v>
      </c>
      <c r="AB2010" s="45">
        <f t="shared" si="697"/>
        <v>0</v>
      </c>
      <c r="AC2010" s="45">
        <f t="shared" si="698"/>
        <v>0</v>
      </c>
      <c r="AD2010" s="45">
        <f t="shared" si="699"/>
        <v>0</v>
      </c>
      <c r="AE2010" s="45">
        <f t="shared" si="700"/>
        <v>0</v>
      </c>
      <c r="AF2010" s="45">
        <f t="shared" si="701"/>
        <v>0</v>
      </c>
      <c r="AG2010" s="45">
        <f t="shared" si="702"/>
        <v>0</v>
      </c>
      <c r="AH2010" s="45">
        <f t="shared" si="703"/>
        <v>0</v>
      </c>
      <c r="AI2010" s="45">
        <f t="shared" si="704"/>
        <v>0</v>
      </c>
      <c r="AJ2010" s="45">
        <f t="shared" si="705"/>
        <v>0</v>
      </c>
      <c r="AK2010" s="45">
        <f t="shared" si="706"/>
        <v>0</v>
      </c>
      <c r="AL2010" s="45">
        <f t="shared" si="707"/>
        <v>0</v>
      </c>
      <c r="AM2010" s="45">
        <f t="shared" si="708"/>
        <v>0</v>
      </c>
      <c r="AN2010" s="45"/>
      <c r="AO2010" s="45"/>
      <c r="AP2010" s="45"/>
      <c r="AQ2010" s="45"/>
      <c r="AR2010" s="45"/>
      <c r="AS2010" s="45"/>
      <c r="AT2010" s="45"/>
      <c r="AU2010" s="45"/>
      <c r="AV2010" s="45"/>
      <c r="AW2010" s="45"/>
      <c r="AX2010" s="45"/>
      <c r="AY2010" s="45"/>
      <c r="AZ2010" s="45"/>
      <c r="BA2010" s="45"/>
      <c r="BB2010" s="45"/>
      <c r="BC2010" s="45"/>
      <c r="BD2010" s="45"/>
      <c r="BE2010" s="45"/>
      <c r="BF2010" s="45"/>
      <c r="BG2010" s="45"/>
      <c r="BH2010" s="45"/>
      <c r="BI2010" s="45"/>
      <c r="BJ2010" s="45"/>
      <c r="BK2010" s="45"/>
    </row>
    <row r="2011" spans="1:63">
      <c r="A2011" s="43"/>
      <c r="B2011" s="43"/>
      <c r="C2011" s="101"/>
      <c r="D2011" s="101"/>
      <c r="E2011" s="101"/>
      <c r="F2011" s="102"/>
      <c r="G2011" s="103"/>
      <c r="H2011" s="102"/>
      <c r="I2011" s="102"/>
      <c r="J2011" s="102"/>
      <c r="K2011" s="102"/>
      <c r="L2011" s="102" t="e">
        <f>IF(J2011="WAT",IF(I2011="PS","Pumped Storage","Hydro"),VLOOKUP(J2011,Instructions!$E$3:$F$42,2,FALSE))</f>
        <v>#N/A</v>
      </c>
      <c r="M2011" s="104"/>
      <c r="N2011" s="104"/>
      <c r="O2011" s="105"/>
      <c r="P2011" s="45"/>
      <c r="Q2011" s="45"/>
      <c r="R2011" s="45">
        <f t="shared" si="689"/>
        <v>0</v>
      </c>
      <c r="S2011" s="45">
        <f t="shared" si="709"/>
        <v>0</v>
      </c>
      <c r="T2011" s="45">
        <f t="shared" si="709"/>
        <v>0</v>
      </c>
      <c r="U2011" s="45">
        <f t="shared" si="690"/>
        <v>0</v>
      </c>
      <c r="V2011" s="45">
        <f t="shared" si="691"/>
        <v>0</v>
      </c>
      <c r="W2011" s="45">
        <f t="shared" si="692"/>
        <v>0</v>
      </c>
      <c r="X2011" s="45">
        <f t="shared" si="693"/>
        <v>0</v>
      </c>
      <c r="Y2011" s="45">
        <f t="shared" si="694"/>
        <v>0</v>
      </c>
      <c r="Z2011" s="45">
        <f t="shared" si="695"/>
        <v>0</v>
      </c>
      <c r="AA2011" s="45">
        <f t="shared" si="696"/>
        <v>0</v>
      </c>
      <c r="AB2011" s="45">
        <f t="shared" si="697"/>
        <v>0</v>
      </c>
      <c r="AC2011" s="45">
        <f t="shared" si="698"/>
        <v>0</v>
      </c>
      <c r="AD2011" s="45">
        <f t="shared" si="699"/>
        <v>0</v>
      </c>
      <c r="AE2011" s="45">
        <f t="shared" si="700"/>
        <v>0</v>
      </c>
      <c r="AF2011" s="45">
        <f t="shared" si="701"/>
        <v>0</v>
      </c>
      <c r="AG2011" s="45">
        <f t="shared" si="702"/>
        <v>0</v>
      </c>
      <c r="AH2011" s="45">
        <f t="shared" si="703"/>
        <v>0</v>
      </c>
      <c r="AI2011" s="45">
        <f t="shared" si="704"/>
        <v>0</v>
      </c>
      <c r="AJ2011" s="45">
        <f t="shared" si="705"/>
        <v>0</v>
      </c>
      <c r="AK2011" s="45">
        <f t="shared" si="706"/>
        <v>0</v>
      </c>
      <c r="AL2011" s="45">
        <f t="shared" si="707"/>
        <v>0</v>
      </c>
      <c r="AM2011" s="45">
        <f t="shared" si="708"/>
        <v>0</v>
      </c>
      <c r="AN2011" s="45"/>
      <c r="AO2011" s="45"/>
      <c r="AP2011" s="45"/>
      <c r="AQ2011" s="45"/>
      <c r="AR2011" s="45"/>
      <c r="AS2011" s="45"/>
      <c r="AT2011" s="45"/>
      <c r="AU2011" s="45"/>
      <c r="AV2011" s="45"/>
      <c r="AW2011" s="45"/>
      <c r="AX2011" s="45"/>
      <c r="AY2011" s="45"/>
      <c r="AZ2011" s="45"/>
      <c r="BA2011" s="45"/>
      <c r="BB2011" s="45"/>
      <c r="BC2011" s="45"/>
      <c r="BD2011" s="45"/>
      <c r="BE2011" s="45"/>
      <c r="BF2011" s="45"/>
      <c r="BG2011" s="45"/>
      <c r="BH2011" s="45"/>
      <c r="BI2011" s="45"/>
      <c r="BJ2011" s="45"/>
      <c r="BK2011" s="45"/>
    </row>
    <row r="2012" spans="1:63">
      <c r="A2012" s="43"/>
      <c r="B2012" s="43"/>
      <c r="C2012" s="101"/>
      <c r="D2012" s="101"/>
      <c r="E2012" s="101"/>
      <c r="F2012" s="102"/>
      <c r="G2012" s="103"/>
      <c r="H2012" s="102"/>
      <c r="I2012" s="102"/>
      <c r="J2012" s="102"/>
      <c r="K2012" s="102"/>
      <c r="L2012" s="102" t="e">
        <f>IF(J2012="WAT",IF(I2012="PS","Pumped Storage","Hydro"),VLOOKUP(J2012,Instructions!$E$3:$F$42,2,FALSE))</f>
        <v>#N/A</v>
      </c>
      <c r="M2012" s="104"/>
      <c r="N2012" s="104"/>
      <c r="O2012" s="105"/>
      <c r="P2012" s="45"/>
      <c r="Q2012" s="45"/>
      <c r="R2012" s="45">
        <f t="shared" si="689"/>
        <v>0</v>
      </c>
      <c r="S2012" s="45">
        <f t="shared" si="709"/>
        <v>0</v>
      </c>
      <c r="T2012" s="45">
        <f t="shared" si="709"/>
        <v>0</v>
      </c>
      <c r="U2012" s="45">
        <f t="shared" si="690"/>
        <v>0</v>
      </c>
      <c r="V2012" s="45">
        <f t="shared" si="691"/>
        <v>0</v>
      </c>
      <c r="W2012" s="45">
        <f t="shared" si="692"/>
        <v>0</v>
      </c>
      <c r="X2012" s="45">
        <f t="shared" si="693"/>
        <v>0</v>
      </c>
      <c r="Y2012" s="45">
        <f t="shared" si="694"/>
        <v>0</v>
      </c>
      <c r="Z2012" s="45">
        <f t="shared" si="695"/>
        <v>0</v>
      </c>
      <c r="AA2012" s="45">
        <f t="shared" si="696"/>
        <v>0</v>
      </c>
      <c r="AB2012" s="45">
        <f t="shared" si="697"/>
        <v>0</v>
      </c>
      <c r="AC2012" s="45">
        <f t="shared" si="698"/>
        <v>0</v>
      </c>
      <c r="AD2012" s="45">
        <f t="shared" si="699"/>
        <v>0</v>
      </c>
      <c r="AE2012" s="45">
        <f t="shared" si="700"/>
        <v>0</v>
      </c>
      <c r="AF2012" s="45">
        <f t="shared" si="701"/>
        <v>0</v>
      </c>
      <c r="AG2012" s="45">
        <f t="shared" si="702"/>
        <v>0</v>
      </c>
      <c r="AH2012" s="45">
        <f t="shared" si="703"/>
        <v>0</v>
      </c>
      <c r="AI2012" s="45">
        <f t="shared" si="704"/>
        <v>0</v>
      </c>
      <c r="AJ2012" s="45">
        <f t="shared" si="705"/>
        <v>0</v>
      </c>
      <c r="AK2012" s="45">
        <f t="shared" si="706"/>
        <v>0</v>
      </c>
      <c r="AL2012" s="45">
        <f t="shared" si="707"/>
        <v>0</v>
      </c>
      <c r="AM2012" s="45">
        <f t="shared" si="708"/>
        <v>0</v>
      </c>
      <c r="AN2012" s="45"/>
      <c r="AO2012" s="45"/>
      <c r="AP2012" s="45"/>
      <c r="AQ2012" s="45"/>
      <c r="AR2012" s="45"/>
      <c r="AS2012" s="45"/>
      <c r="AT2012" s="45"/>
      <c r="AU2012" s="45"/>
      <c r="AV2012" s="45"/>
      <c r="AW2012" s="45"/>
      <c r="AX2012" s="45"/>
      <c r="AY2012" s="45"/>
      <c r="AZ2012" s="45"/>
      <c r="BA2012" s="45"/>
      <c r="BB2012" s="45"/>
      <c r="BC2012" s="45"/>
      <c r="BD2012" s="45"/>
      <c r="BE2012" s="45"/>
      <c r="BF2012" s="45"/>
      <c r="BG2012" s="45"/>
      <c r="BH2012" s="45"/>
      <c r="BI2012" s="45"/>
      <c r="BJ2012" s="45"/>
      <c r="BK2012" s="45"/>
    </row>
    <row r="2013" spans="1:63">
      <c r="A2013" s="43"/>
      <c r="B2013" s="43"/>
      <c r="C2013" s="101"/>
      <c r="D2013" s="101"/>
      <c r="E2013" s="101"/>
      <c r="F2013" s="102"/>
      <c r="G2013" s="103"/>
      <c r="H2013" s="102"/>
      <c r="I2013" s="102"/>
      <c r="J2013" s="102"/>
      <c r="K2013" s="102"/>
      <c r="L2013" s="102" t="e">
        <f>IF(J2013="WAT",IF(I2013="PS","Pumped Storage","Hydro"),VLOOKUP(J2013,Instructions!$E$3:$F$42,2,FALSE))</f>
        <v>#N/A</v>
      </c>
      <c r="M2013" s="104"/>
      <c r="N2013" s="104"/>
      <c r="O2013" s="105"/>
      <c r="P2013" s="45"/>
      <c r="Q2013" s="45"/>
      <c r="R2013" s="45">
        <f t="shared" si="689"/>
        <v>0</v>
      </c>
      <c r="S2013" s="45">
        <f t="shared" si="709"/>
        <v>0</v>
      </c>
      <c r="T2013" s="45">
        <f t="shared" si="709"/>
        <v>0</v>
      </c>
      <c r="U2013" s="45">
        <f t="shared" si="690"/>
        <v>0</v>
      </c>
      <c r="V2013" s="45">
        <f t="shared" si="691"/>
        <v>0</v>
      </c>
      <c r="W2013" s="45">
        <f t="shared" si="692"/>
        <v>0</v>
      </c>
      <c r="X2013" s="45">
        <f t="shared" si="693"/>
        <v>0</v>
      </c>
      <c r="Y2013" s="45">
        <f t="shared" si="694"/>
        <v>0</v>
      </c>
      <c r="Z2013" s="45">
        <f t="shared" si="695"/>
        <v>0</v>
      </c>
      <c r="AA2013" s="45">
        <f t="shared" si="696"/>
        <v>0</v>
      </c>
      <c r="AB2013" s="45">
        <f t="shared" si="697"/>
        <v>0</v>
      </c>
      <c r="AC2013" s="45">
        <f t="shared" si="698"/>
        <v>0</v>
      </c>
      <c r="AD2013" s="45">
        <f t="shared" si="699"/>
        <v>0</v>
      </c>
      <c r="AE2013" s="45">
        <f t="shared" si="700"/>
        <v>0</v>
      </c>
      <c r="AF2013" s="45">
        <f t="shared" si="701"/>
        <v>0</v>
      </c>
      <c r="AG2013" s="45">
        <f t="shared" si="702"/>
        <v>0</v>
      </c>
      <c r="AH2013" s="45">
        <f t="shared" si="703"/>
        <v>0</v>
      </c>
      <c r="AI2013" s="45">
        <f t="shared" si="704"/>
        <v>0</v>
      </c>
      <c r="AJ2013" s="45">
        <f t="shared" si="705"/>
        <v>0</v>
      </c>
      <c r="AK2013" s="45">
        <f t="shared" si="706"/>
        <v>0</v>
      </c>
      <c r="AL2013" s="45">
        <f t="shared" si="707"/>
        <v>0</v>
      </c>
      <c r="AM2013" s="45">
        <f t="shared" si="708"/>
        <v>0</v>
      </c>
      <c r="AN2013" s="45"/>
      <c r="AO2013" s="45"/>
      <c r="AP2013" s="45"/>
      <c r="AQ2013" s="45"/>
      <c r="AR2013" s="45"/>
      <c r="AS2013" s="45"/>
      <c r="AT2013" s="45"/>
      <c r="AU2013" s="45"/>
      <c r="AV2013" s="45"/>
      <c r="AW2013" s="45"/>
      <c r="AX2013" s="45"/>
      <c r="AY2013" s="45"/>
      <c r="AZ2013" s="45"/>
      <c r="BA2013" s="45"/>
      <c r="BB2013" s="45"/>
      <c r="BC2013" s="45"/>
      <c r="BD2013" s="45"/>
      <c r="BE2013" s="45"/>
      <c r="BF2013" s="45"/>
      <c r="BG2013" s="45"/>
      <c r="BH2013" s="45"/>
      <c r="BI2013" s="45"/>
      <c r="BJ2013" s="45"/>
      <c r="BK2013" s="45"/>
    </row>
    <row r="2014" spans="1:63">
      <c r="A2014" s="43"/>
      <c r="B2014" s="43"/>
      <c r="C2014" s="101"/>
      <c r="D2014" s="101"/>
      <c r="E2014" s="101"/>
      <c r="F2014" s="102"/>
      <c r="G2014" s="103"/>
      <c r="H2014" s="102"/>
      <c r="I2014" s="102"/>
      <c r="J2014" s="102"/>
      <c r="K2014" s="102"/>
      <c r="L2014" s="102" t="e">
        <f>IF(J2014="WAT",IF(I2014="PS","Pumped Storage","Hydro"),VLOOKUP(J2014,Instructions!$E$3:$F$42,2,FALSE))</f>
        <v>#N/A</v>
      </c>
      <c r="M2014" s="104"/>
      <c r="N2014" s="104"/>
      <c r="O2014" s="105"/>
      <c r="P2014" s="45"/>
      <c r="Q2014" s="45"/>
      <c r="R2014" s="45">
        <f t="shared" si="689"/>
        <v>0</v>
      </c>
      <c r="S2014" s="45">
        <f t="shared" si="709"/>
        <v>0</v>
      </c>
      <c r="T2014" s="45">
        <f t="shared" si="709"/>
        <v>0</v>
      </c>
      <c r="U2014" s="45">
        <f t="shared" si="690"/>
        <v>0</v>
      </c>
      <c r="V2014" s="45">
        <f t="shared" si="691"/>
        <v>0</v>
      </c>
      <c r="W2014" s="45">
        <f t="shared" si="692"/>
        <v>0</v>
      </c>
      <c r="X2014" s="45">
        <f t="shared" si="693"/>
        <v>0</v>
      </c>
      <c r="Y2014" s="45">
        <f t="shared" si="694"/>
        <v>0</v>
      </c>
      <c r="Z2014" s="45">
        <f t="shared" si="695"/>
        <v>0</v>
      </c>
      <c r="AA2014" s="45">
        <f t="shared" si="696"/>
        <v>0</v>
      </c>
      <c r="AB2014" s="45">
        <f t="shared" si="697"/>
        <v>0</v>
      </c>
      <c r="AC2014" s="45">
        <f t="shared" si="698"/>
        <v>0</v>
      </c>
      <c r="AD2014" s="45">
        <f t="shared" si="699"/>
        <v>0</v>
      </c>
      <c r="AE2014" s="45">
        <f t="shared" si="700"/>
        <v>0</v>
      </c>
      <c r="AF2014" s="45">
        <f t="shared" si="701"/>
        <v>0</v>
      </c>
      <c r="AG2014" s="45">
        <f t="shared" si="702"/>
        <v>0</v>
      </c>
      <c r="AH2014" s="45">
        <f t="shared" si="703"/>
        <v>0</v>
      </c>
      <c r="AI2014" s="45">
        <f t="shared" si="704"/>
        <v>0</v>
      </c>
      <c r="AJ2014" s="45">
        <f t="shared" si="705"/>
        <v>0</v>
      </c>
      <c r="AK2014" s="45">
        <f t="shared" si="706"/>
        <v>0</v>
      </c>
      <c r="AL2014" s="45">
        <f t="shared" si="707"/>
        <v>0</v>
      </c>
      <c r="AM2014" s="45">
        <f t="shared" si="708"/>
        <v>0</v>
      </c>
      <c r="AN2014" s="45"/>
      <c r="AO2014" s="45"/>
      <c r="AP2014" s="45"/>
      <c r="AQ2014" s="45"/>
      <c r="AR2014" s="45"/>
      <c r="AS2014" s="45"/>
      <c r="AT2014" s="45"/>
      <c r="AU2014" s="45"/>
      <c r="AV2014" s="45"/>
      <c r="AW2014" s="45"/>
      <c r="AX2014" s="45"/>
      <c r="AY2014" s="45"/>
      <c r="AZ2014" s="45"/>
      <c r="BA2014" s="45"/>
      <c r="BB2014" s="45"/>
      <c r="BC2014" s="45"/>
      <c r="BD2014" s="45"/>
      <c r="BE2014" s="45"/>
      <c r="BF2014" s="45"/>
      <c r="BG2014" s="45"/>
      <c r="BH2014" s="45"/>
      <c r="BI2014" s="45"/>
      <c r="BJ2014" s="45"/>
      <c r="BK2014" s="45"/>
    </row>
    <row r="2015" spans="1:63">
      <c r="A2015" s="43"/>
      <c r="B2015" s="43"/>
      <c r="C2015" s="101"/>
      <c r="D2015" s="101"/>
      <c r="E2015" s="101"/>
      <c r="F2015" s="102"/>
      <c r="G2015" s="103"/>
      <c r="H2015" s="102"/>
      <c r="I2015" s="102"/>
      <c r="J2015" s="102"/>
      <c r="K2015" s="102"/>
      <c r="L2015" s="102" t="e">
        <f>IF(J2015="WAT",IF(I2015="PS","Pumped Storage","Hydro"),VLOOKUP(J2015,Instructions!$E$3:$F$42,2,FALSE))</f>
        <v>#N/A</v>
      </c>
      <c r="M2015" s="104"/>
      <c r="N2015" s="104"/>
      <c r="O2015" s="105"/>
      <c r="P2015" s="45"/>
      <c r="Q2015" s="45"/>
      <c r="R2015" s="45">
        <f t="shared" si="689"/>
        <v>0</v>
      </c>
      <c r="S2015" s="45">
        <f t="shared" si="709"/>
        <v>0</v>
      </c>
      <c r="T2015" s="45">
        <f t="shared" si="709"/>
        <v>0</v>
      </c>
      <c r="U2015" s="45">
        <f t="shared" si="690"/>
        <v>0</v>
      </c>
      <c r="V2015" s="45">
        <f t="shared" si="691"/>
        <v>0</v>
      </c>
      <c r="W2015" s="45">
        <f t="shared" si="692"/>
        <v>0</v>
      </c>
      <c r="X2015" s="45">
        <f t="shared" si="693"/>
        <v>0</v>
      </c>
      <c r="Y2015" s="45">
        <f t="shared" si="694"/>
        <v>0</v>
      </c>
      <c r="Z2015" s="45">
        <f t="shared" si="695"/>
        <v>0</v>
      </c>
      <c r="AA2015" s="45">
        <f t="shared" si="696"/>
        <v>0</v>
      </c>
      <c r="AB2015" s="45">
        <f t="shared" si="697"/>
        <v>0</v>
      </c>
      <c r="AC2015" s="45">
        <f t="shared" si="698"/>
        <v>0</v>
      </c>
      <c r="AD2015" s="45">
        <f t="shared" si="699"/>
        <v>0</v>
      </c>
      <c r="AE2015" s="45">
        <f t="shared" si="700"/>
        <v>0</v>
      </c>
      <c r="AF2015" s="45">
        <f t="shared" si="701"/>
        <v>0</v>
      </c>
      <c r="AG2015" s="45">
        <f t="shared" si="702"/>
        <v>0</v>
      </c>
      <c r="AH2015" s="45">
        <f t="shared" si="703"/>
        <v>0</v>
      </c>
      <c r="AI2015" s="45">
        <f t="shared" si="704"/>
        <v>0</v>
      </c>
      <c r="AJ2015" s="45">
        <f t="shared" si="705"/>
        <v>0</v>
      </c>
      <c r="AK2015" s="45">
        <f t="shared" si="706"/>
        <v>0</v>
      </c>
      <c r="AL2015" s="45">
        <f t="shared" si="707"/>
        <v>0</v>
      </c>
      <c r="AM2015" s="45">
        <f t="shared" si="708"/>
        <v>0</v>
      </c>
      <c r="AN2015" s="45"/>
      <c r="AO2015" s="45"/>
      <c r="AP2015" s="45"/>
      <c r="AQ2015" s="45"/>
      <c r="AR2015" s="45"/>
      <c r="AS2015" s="45"/>
      <c r="AT2015" s="45"/>
      <c r="AU2015" s="45"/>
      <c r="AV2015" s="45"/>
      <c r="AW2015" s="45"/>
      <c r="AX2015" s="45"/>
      <c r="AY2015" s="45"/>
      <c r="AZ2015" s="45"/>
      <c r="BA2015" s="45"/>
      <c r="BB2015" s="45"/>
      <c r="BC2015" s="45"/>
      <c r="BD2015" s="45"/>
      <c r="BE2015" s="45"/>
      <c r="BF2015" s="45"/>
      <c r="BG2015" s="45"/>
      <c r="BH2015" s="45"/>
      <c r="BI2015" s="45"/>
      <c r="BJ2015" s="45"/>
      <c r="BK2015" s="45"/>
    </row>
    <row r="2016" spans="1:63">
      <c r="A2016" s="43"/>
      <c r="B2016" s="43"/>
      <c r="C2016" s="101"/>
      <c r="D2016" s="101"/>
      <c r="E2016" s="101"/>
      <c r="F2016" s="102"/>
      <c r="G2016" s="103"/>
      <c r="H2016" s="102"/>
      <c r="I2016" s="102"/>
      <c r="J2016" s="102"/>
      <c r="K2016" s="102"/>
      <c r="L2016" s="102" t="e">
        <f>IF(J2016="WAT",IF(I2016="PS","Pumped Storage","Hydro"),VLOOKUP(J2016,Instructions!$E$3:$F$42,2,FALSE))</f>
        <v>#N/A</v>
      </c>
      <c r="M2016" s="104"/>
      <c r="N2016" s="104"/>
      <c r="O2016" s="105"/>
      <c r="P2016" s="45"/>
      <c r="Q2016" s="45"/>
      <c r="R2016" s="45">
        <f t="shared" si="689"/>
        <v>0</v>
      </c>
      <c r="S2016" s="45">
        <f t="shared" si="709"/>
        <v>0</v>
      </c>
      <c r="T2016" s="45">
        <f t="shared" si="709"/>
        <v>0</v>
      </c>
      <c r="U2016" s="45">
        <f t="shared" si="690"/>
        <v>0</v>
      </c>
      <c r="V2016" s="45">
        <f t="shared" si="691"/>
        <v>0</v>
      </c>
      <c r="W2016" s="45">
        <f t="shared" si="692"/>
        <v>0</v>
      </c>
      <c r="X2016" s="45">
        <f t="shared" si="693"/>
        <v>0</v>
      </c>
      <c r="Y2016" s="45">
        <f t="shared" si="694"/>
        <v>0</v>
      </c>
      <c r="Z2016" s="45">
        <f t="shared" si="695"/>
        <v>0</v>
      </c>
      <c r="AA2016" s="45">
        <f t="shared" si="696"/>
        <v>0</v>
      </c>
      <c r="AB2016" s="45">
        <f t="shared" si="697"/>
        <v>0</v>
      </c>
      <c r="AC2016" s="45">
        <f t="shared" si="698"/>
        <v>0</v>
      </c>
      <c r="AD2016" s="45">
        <f t="shared" si="699"/>
        <v>0</v>
      </c>
      <c r="AE2016" s="45">
        <f t="shared" si="700"/>
        <v>0</v>
      </c>
      <c r="AF2016" s="45">
        <f t="shared" si="701"/>
        <v>0</v>
      </c>
      <c r="AG2016" s="45">
        <f t="shared" si="702"/>
        <v>0</v>
      </c>
      <c r="AH2016" s="45">
        <f t="shared" si="703"/>
        <v>0</v>
      </c>
      <c r="AI2016" s="45">
        <f t="shared" si="704"/>
        <v>0</v>
      </c>
      <c r="AJ2016" s="45">
        <f t="shared" si="705"/>
        <v>0</v>
      </c>
      <c r="AK2016" s="45">
        <f t="shared" si="706"/>
        <v>0</v>
      </c>
      <c r="AL2016" s="45">
        <f t="shared" si="707"/>
        <v>0</v>
      </c>
      <c r="AM2016" s="45">
        <f t="shared" si="708"/>
        <v>0</v>
      </c>
      <c r="AN2016" s="45"/>
      <c r="AO2016" s="45"/>
      <c r="AP2016" s="45"/>
      <c r="AQ2016" s="45"/>
      <c r="AR2016" s="45"/>
      <c r="AS2016" s="45"/>
      <c r="AT2016" s="45"/>
      <c r="AU2016" s="45"/>
      <c r="AV2016" s="45"/>
      <c r="AW2016" s="45"/>
      <c r="AX2016" s="45"/>
      <c r="AY2016" s="45"/>
      <c r="AZ2016" s="45"/>
      <c r="BA2016" s="45"/>
      <c r="BB2016" s="45"/>
      <c r="BC2016" s="45"/>
      <c r="BD2016" s="45"/>
      <c r="BE2016" s="45"/>
      <c r="BF2016" s="45"/>
      <c r="BG2016" s="45"/>
      <c r="BH2016" s="45"/>
      <c r="BI2016" s="45"/>
      <c r="BJ2016" s="45"/>
      <c r="BK2016" s="45"/>
    </row>
    <row r="2017" spans="1:63">
      <c r="A2017" s="43"/>
      <c r="B2017" s="43"/>
      <c r="C2017" s="101"/>
      <c r="D2017" s="101"/>
      <c r="E2017" s="101"/>
      <c r="F2017" s="102"/>
      <c r="G2017" s="103"/>
      <c r="H2017" s="102"/>
      <c r="I2017" s="102"/>
      <c r="J2017" s="102"/>
      <c r="K2017" s="102"/>
      <c r="L2017" s="102" t="e">
        <f>IF(J2017="WAT",IF(I2017="PS","Pumped Storage","Hydro"),VLOOKUP(J2017,Instructions!$E$3:$F$42,2,FALSE))</f>
        <v>#N/A</v>
      </c>
      <c r="M2017" s="104"/>
      <c r="N2017" s="104"/>
      <c r="O2017" s="105"/>
      <c r="P2017" s="45"/>
      <c r="Q2017" s="45"/>
      <c r="R2017" s="45">
        <f t="shared" si="689"/>
        <v>0</v>
      </c>
      <c r="S2017" s="45">
        <f t="shared" si="709"/>
        <v>0</v>
      </c>
      <c r="T2017" s="45">
        <f t="shared" si="709"/>
        <v>0</v>
      </c>
      <c r="U2017" s="45">
        <f t="shared" si="690"/>
        <v>0</v>
      </c>
      <c r="V2017" s="45">
        <f t="shared" si="691"/>
        <v>0</v>
      </c>
      <c r="W2017" s="45">
        <f t="shared" si="692"/>
        <v>0</v>
      </c>
      <c r="X2017" s="45">
        <f t="shared" si="693"/>
        <v>0</v>
      </c>
      <c r="Y2017" s="45">
        <f t="shared" si="694"/>
        <v>0</v>
      </c>
      <c r="Z2017" s="45">
        <f t="shared" si="695"/>
        <v>0</v>
      </c>
      <c r="AA2017" s="45">
        <f t="shared" si="696"/>
        <v>0</v>
      </c>
      <c r="AB2017" s="45">
        <f t="shared" si="697"/>
        <v>0</v>
      </c>
      <c r="AC2017" s="45">
        <f t="shared" si="698"/>
        <v>0</v>
      </c>
      <c r="AD2017" s="45">
        <f t="shared" si="699"/>
        <v>0</v>
      </c>
      <c r="AE2017" s="45">
        <f t="shared" si="700"/>
        <v>0</v>
      </c>
      <c r="AF2017" s="45">
        <f t="shared" si="701"/>
        <v>0</v>
      </c>
      <c r="AG2017" s="45">
        <f t="shared" si="702"/>
        <v>0</v>
      </c>
      <c r="AH2017" s="45">
        <f t="shared" si="703"/>
        <v>0</v>
      </c>
      <c r="AI2017" s="45">
        <f t="shared" si="704"/>
        <v>0</v>
      </c>
      <c r="AJ2017" s="45">
        <f t="shared" si="705"/>
        <v>0</v>
      </c>
      <c r="AK2017" s="45">
        <f t="shared" si="706"/>
        <v>0</v>
      </c>
      <c r="AL2017" s="45">
        <f t="shared" si="707"/>
        <v>0</v>
      </c>
      <c r="AM2017" s="45">
        <f t="shared" si="708"/>
        <v>0</v>
      </c>
      <c r="AN2017" s="45"/>
      <c r="AO2017" s="45"/>
      <c r="AP2017" s="45"/>
      <c r="AQ2017" s="45"/>
      <c r="AR2017" s="45"/>
      <c r="AS2017" s="45"/>
      <c r="AT2017" s="45"/>
      <c r="AU2017" s="45"/>
      <c r="AV2017" s="45"/>
      <c r="AW2017" s="45"/>
      <c r="AX2017" s="45"/>
      <c r="AY2017" s="45"/>
      <c r="AZ2017" s="45"/>
      <c r="BA2017" s="45"/>
      <c r="BB2017" s="45"/>
      <c r="BC2017" s="45"/>
      <c r="BD2017" s="45"/>
      <c r="BE2017" s="45"/>
      <c r="BF2017" s="45"/>
      <c r="BG2017" s="45"/>
      <c r="BH2017" s="45"/>
      <c r="BI2017" s="45"/>
      <c r="BJ2017" s="45"/>
      <c r="BK2017" s="45"/>
    </row>
    <row r="2018" spans="1:63">
      <c r="A2018" s="43"/>
      <c r="B2018" s="43"/>
      <c r="C2018" s="101"/>
      <c r="D2018" s="101"/>
      <c r="E2018" s="101"/>
      <c r="F2018" s="102"/>
      <c r="G2018" s="103"/>
      <c r="H2018" s="102"/>
      <c r="I2018" s="102"/>
      <c r="J2018" s="102"/>
      <c r="K2018" s="102"/>
      <c r="L2018" s="102" t="e">
        <f>IF(J2018="WAT",IF(I2018="PS","Pumped Storage","Hydro"),VLOOKUP(J2018,Instructions!$E$3:$F$42,2,FALSE))</f>
        <v>#N/A</v>
      </c>
      <c r="M2018" s="104"/>
      <c r="N2018" s="104"/>
      <c r="O2018" s="105"/>
      <c r="P2018" s="45"/>
      <c r="Q2018" s="45"/>
      <c r="R2018" s="45">
        <f t="shared" si="689"/>
        <v>0</v>
      </c>
      <c r="S2018" s="45">
        <f t="shared" si="709"/>
        <v>0</v>
      </c>
      <c r="T2018" s="45">
        <f t="shared" si="709"/>
        <v>0</v>
      </c>
      <c r="U2018" s="45">
        <f t="shared" si="690"/>
        <v>0</v>
      </c>
      <c r="V2018" s="45">
        <f t="shared" si="691"/>
        <v>0</v>
      </c>
      <c r="W2018" s="45">
        <f t="shared" si="692"/>
        <v>0</v>
      </c>
      <c r="X2018" s="45">
        <f t="shared" si="693"/>
        <v>0</v>
      </c>
      <c r="Y2018" s="45">
        <f t="shared" si="694"/>
        <v>0</v>
      </c>
      <c r="Z2018" s="45">
        <f t="shared" si="695"/>
        <v>0</v>
      </c>
      <c r="AA2018" s="45">
        <f t="shared" si="696"/>
        <v>0</v>
      </c>
      <c r="AB2018" s="45">
        <f t="shared" si="697"/>
        <v>0</v>
      </c>
      <c r="AC2018" s="45">
        <f t="shared" si="698"/>
        <v>0</v>
      </c>
      <c r="AD2018" s="45">
        <f t="shared" si="699"/>
        <v>0</v>
      </c>
      <c r="AE2018" s="45">
        <f t="shared" si="700"/>
        <v>0</v>
      </c>
      <c r="AF2018" s="45">
        <f t="shared" si="701"/>
        <v>0</v>
      </c>
      <c r="AG2018" s="45">
        <f t="shared" si="702"/>
        <v>0</v>
      </c>
      <c r="AH2018" s="45">
        <f t="shared" si="703"/>
        <v>0</v>
      </c>
      <c r="AI2018" s="45">
        <f t="shared" si="704"/>
        <v>0</v>
      </c>
      <c r="AJ2018" s="45">
        <f t="shared" si="705"/>
        <v>0</v>
      </c>
      <c r="AK2018" s="45">
        <f t="shared" si="706"/>
        <v>0</v>
      </c>
      <c r="AL2018" s="45">
        <f t="shared" si="707"/>
        <v>0</v>
      </c>
      <c r="AM2018" s="45">
        <f t="shared" si="708"/>
        <v>0</v>
      </c>
      <c r="AN2018" s="45"/>
      <c r="AO2018" s="45"/>
      <c r="AP2018" s="45"/>
      <c r="AQ2018" s="45"/>
      <c r="AR2018" s="45"/>
      <c r="AS2018" s="45"/>
      <c r="AT2018" s="45"/>
      <c r="AU2018" s="45"/>
      <c r="AV2018" s="45"/>
      <c r="AW2018" s="45"/>
      <c r="AX2018" s="45"/>
      <c r="AY2018" s="45"/>
      <c r="AZ2018" s="45"/>
      <c r="BA2018" s="45"/>
      <c r="BB2018" s="45"/>
      <c r="BC2018" s="45"/>
      <c r="BD2018" s="45"/>
      <c r="BE2018" s="45"/>
      <c r="BF2018" s="45"/>
      <c r="BG2018" s="45"/>
      <c r="BH2018" s="45"/>
      <c r="BI2018" s="45"/>
      <c r="BJ2018" s="45"/>
      <c r="BK2018" s="45"/>
    </row>
    <row r="2019" spans="1:63">
      <c r="A2019" s="43"/>
      <c r="B2019" s="43"/>
      <c r="C2019" s="101"/>
      <c r="D2019" s="101"/>
      <c r="E2019" s="101"/>
      <c r="F2019" s="102"/>
      <c r="G2019" s="103"/>
      <c r="H2019" s="102"/>
      <c r="I2019" s="102"/>
      <c r="J2019" s="102"/>
      <c r="K2019" s="102"/>
      <c r="L2019" s="102" t="e">
        <f>IF(J2019="WAT",IF(I2019="PS","Pumped Storage","Hydro"),VLOOKUP(J2019,Instructions!$E$3:$F$42,2,FALSE))</f>
        <v>#N/A</v>
      </c>
      <c r="M2019" s="104"/>
      <c r="N2019" s="104"/>
      <c r="O2019" s="105"/>
      <c r="P2019" s="45"/>
      <c r="Q2019" s="45"/>
      <c r="R2019" s="45">
        <f t="shared" si="689"/>
        <v>0</v>
      </c>
      <c r="S2019" s="45">
        <f t="shared" si="709"/>
        <v>0</v>
      </c>
      <c r="T2019" s="45">
        <f t="shared" si="709"/>
        <v>0</v>
      </c>
      <c r="U2019" s="45">
        <f t="shared" si="690"/>
        <v>0</v>
      </c>
      <c r="V2019" s="45">
        <f t="shared" si="691"/>
        <v>0</v>
      </c>
      <c r="W2019" s="45">
        <f t="shared" si="692"/>
        <v>0</v>
      </c>
      <c r="X2019" s="45">
        <f t="shared" si="693"/>
        <v>0</v>
      </c>
      <c r="Y2019" s="45">
        <f t="shared" si="694"/>
        <v>0</v>
      </c>
      <c r="Z2019" s="45">
        <f t="shared" si="695"/>
        <v>0</v>
      </c>
      <c r="AA2019" s="45">
        <f t="shared" si="696"/>
        <v>0</v>
      </c>
      <c r="AB2019" s="45">
        <f t="shared" si="697"/>
        <v>0</v>
      </c>
      <c r="AC2019" s="45">
        <f t="shared" si="698"/>
        <v>0</v>
      </c>
      <c r="AD2019" s="45">
        <f t="shared" si="699"/>
        <v>0</v>
      </c>
      <c r="AE2019" s="45">
        <f t="shared" si="700"/>
        <v>0</v>
      </c>
      <c r="AF2019" s="45">
        <f t="shared" si="701"/>
        <v>0</v>
      </c>
      <c r="AG2019" s="45">
        <f t="shared" si="702"/>
        <v>0</v>
      </c>
      <c r="AH2019" s="45">
        <f t="shared" si="703"/>
        <v>0</v>
      </c>
      <c r="AI2019" s="45">
        <f t="shared" si="704"/>
        <v>0</v>
      </c>
      <c r="AJ2019" s="45">
        <f t="shared" si="705"/>
        <v>0</v>
      </c>
      <c r="AK2019" s="45">
        <f t="shared" si="706"/>
        <v>0</v>
      </c>
      <c r="AL2019" s="45">
        <f t="shared" si="707"/>
        <v>0</v>
      </c>
      <c r="AM2019" s="45">
        <f t="shared" si="708"/>
        <v>0</v>
      </c>
      <c r="AN2019" s="45"/>
      <c r="AO2019" s="45"/>
      <c r="AP2019" s="45"/>
      <c r="AQ2019" s="45"/>
      <c r="AR2019" s="45"/>
      <c r="AS2019" s="45"/>
      <c r="AT2019" s="45"/>
      <c r="AU2019" s="45"/>
      <c r="AV2019" s="45"/>
      <c r="AW2019" s="45"/>
      <c r="AX2019" s="45"/>
      <c r="AY2019" s="45"/>
      <c r="AZ2019" s="45"/>
      <c r="BA2019" s="45"/>
      <c r="BB2019" s="45"/>
      <c r="BC2019" s="45"/>
      <c r="BD2019" s="45"/>
      <c r="BE2019" s="45"/>
      <c r="BF2019" s="45"/>
      <c r="BG2019" s="45"/>
      <c r="BH2019" s="45"/>
      <c r="BI2019" s="45"/>
      <c r="BJ2019" s="45"/>
      <c r="BK2019" s="45"/>
    </row>
    <row r="2020" spans="1:63">
      <c r="A2020" s="43"/>
      <c r="B2020" s="43"/>
      <c r="C2020" s="101"/>
      <c r="D2020" s="101"/>
      <c r="E2020" s="101"/>
      <c r="F2020" s="102"/>
      <c r="G2020" s="103"/>
      <c r="H2020" s="102"/>
      <c r="I2020" s="102"/>
      <c r="J2020" s="102"/>
      <c r="K2020" s="102"/>
      <c r="L2020" s="102" t="e">
        <f>IF(J2020="WAT",IF(I2020="PS","Pumped Storage","Hydro"),VLOOKUP(J2020,Instructions!$E$3:$F$42,2,FALSE))</f>
        <v>#N/A</v>
      </c>
      <c r="M2020" s="104"/>
      <c r="N2020" s="104"/>
      <c r="O2020" s="105"/>
      <c r="P2020" s="45"/>
      <c r="Q2020" s="45"/>
      <c r="R2020" s="45">
        <f t="shared" si="689"/>
        <v>0</v>
      </c>
      <c r="S2020" s="45">
        <f t="shared" si="709"/>
        <v>0</v>
      </c>
      <c r="T2020" s="45">
        <f t="shared" si="709"/>
        <v>0</v>
      </c>
      <c r="U2020" s="45">
        <f t="shared" si="690"/>
        <v>0</v>
      </c>
      <c r="V2020" s="45">
        <f t="shared" si="691"/>
        <v>0</v>
      </c>
      <c r="W2020" s="45">
        <f t="shared" si="692"/>
        <v>0</v>
      </c>
      <c r="X2020" s="45">
        <f t="shared" si="693"/>
        <v>0</v>
      </c>
      <c r="Y2020" s="45">
        <f t="shared" si="694"/>
        <v>0</v>
      </c>
      <c r="Z2020" s="45">
        <f t="shared" si="695"/>
        <v>0</v>
      </c>
      <c r="AA2020" s="45">
        <f t="shared" si="696"/>
        <v>0</v>
      </c>
      <c r="AB2020" s="45">
        <f t="shared" si="697"/>
        <v>0</v>
      </c>
      <c r="AC2020" s="45">
        <f t="shared" si="698"/>
        <v>0</v>
      </c>
      <c r="AD2020" s="45">
        <f t="shared" si="699"/>
        <v>0</v>
      </c>
      <c r="AE2020" s="45">
        <f t="shared" si="700"/>
        <v>0</v>
      </c>
      <c r="AF2020" s="45">
        <f t="shared" si="701"/>
        <v>0</v>
      </c>
      <c r="AG2020" s="45">
        <f t="shared" si="702"/>
        <v>0</v>
      </c>
      <c r="AH2020" s="45">
        <f t="shared" si="703"/>
        <v>0</v>
      </c>
      <c r="AI2020" s="45">
        <f t="shared" si="704"/>
        <v>0</v>
      </c>
      <c r="AJ2020" s="45">
        <f t="shared" si="705"/>
        <v>0</v>
      </c>
      <c r="AK2020" s="45">
        <f t="shared" si="706"/>
        <v>0</v>
      </c>
      <c r="AL2020" s="45">
        <f t="shared" si="707"/>
        <v>0</v>
      </c>
      <c r="AM2020" s="45">
        <f t="shared" si="708"/>
        <v>0</v>
      </c>
      <c r="AN2020" s="45"/>
      <c r="AO2020" s="45"/>
      <c r="AP2020" s="45"/>
      <c r="AQ2020" s="45"/>
      <c r="AR2020" s="45"/>
      <c r="AS2020" s="45"/>
      <c r="AT2020" s="45"/>
      <c r="AU2020" s="45"/>
      <c r="AV2020" s="45"/>
      <c r="AW2020" s="45"/>
      <c r="AX2020" s="45"/>
      <c r="AY2020" s="45"/>
      <c r="AZ2020" s="45"/>
      <c r="BA2020" s="45"/>
      <c r="BB2020" s="45"/>
      <c r="BC2020" s="45"/>
      <c r="BD2020" s="45"/>
      <c r="BE2020" s="45"/>
      <c r="BF2020" s="45"/>
      <c r="BG2020" s="45"/>
      <c r="BH2020" s="45"/>
      <c r="BI2020" s="45"/>
      <c r="BJ2020" s="45"/>
      <c r="BK2020" s="45"/>
    </row>
    <row r="2021" spans="1:63">
      <c r="A2021" s="43"/>
      <c r="B2021" s="43"/>
      <c r="C2021" s="101"/>
      <c r="D2021" s="101"/>
      <c r="E2021" s="101"/>
      <c r="F2021" s="102"/>
      <c r="G2021" s="103"/>
      <c r="H2021" s="102"/>
      <c r="I2021" s="102"/>
      <c r="J2021" s="102"/>
      <c r="K2021" s="102"/>
      <c r="L2021" s="102" t="e">
        <f>IF(J2021="WAT",IF(I2021="PS","Pumped Storage","Hydro"),VLOOKUP(J2021,Instructions!$E$3:$F$42,2,FALSE))</f>
        <v>#N/A</v>
      </c>
      <c r="M2021" s="104"/>
      <c r="N2021" s="104"/>
      <c r="O2021" s="105"/>
      <c r="P2021" s="45"/>
      <c r="Q2021" s="45"/>
      <c r="R2021" s="45">
        <f t="shared" si="689"/>
        <v>0</v>
      </c>
      <c r="S2021" s="45">
        <f t="shared" si="709"/>
        <v>0</v>
      </c>
      <c r="T2021" s="45">
        <f t="shared" si="709"/>
        <v>0</v>
      </c>
      <c r="U2021" s="45">
        <f t="shared" si="690"/>
        <v>0</v>
      </c>
      <c r="V2021" s="45">
        <f t="shared" si="691"/>
        <v>0</v>
      </c>
      <c r="W2021" s="45">
        <f t="shared" si="692"/>
        <v>0</v>
      </c>
      <c r="X2021" s="45">
        <f t="shared" si="693"/>
        <v>0</v>
      </c>
      <c r="Y2021" s="45">
        <f t="shared" si="694"/>
        <v>0</v>
      </c>
      <c r="Z2021" s="45">
        <f t="shared" si="695"/>
        <v>0</v>
      </c>
      <c r="AA2021" s="45">
        <f t="shared" si="696"/>
        <v>0</v>
      </c>
      <c r="AB2021" s="45">
        <f t="shared" si="697"/>
        <v>0</v>
      </c>
      <c r="AC2021" s="45">
        <f t="shared" si="698"/>
        <v>0</v>
      </c>
      <c r="AD2021" s="45">
        <f t="shared" si="699"/>
        <v>0</v>
      </c>
      <c r="AE2021" s="45">
        <f t="shared" si="700"/>
        <v>0</v>
      </c>
      <c r="AF2021" s="45">
        <f t="shared" si="701"/>
        <v>0</v>
      </c>
      <c r="AG2021" s="45">
        <f t="shared" si="702"/>
        <v>0</v>
      </c>
      <c r="AH2021" s="45">
        <f t="shared" si="703"/>
        <v>0</v>
      </c>
      <c r="AI2021" s="45">
        <f t="shared" si="704"/>
        <v>0</v>
      </c>
      <c r="AJ2021" s="45">
        <f t="shared" si="705"/>
        <v>0</v>
      </c>
      <c r="AK2021" s="45">
        <f t="shared" si="706"/>
        <v>0</v>
      </c>
      <c r="AL2021" s="45">
        <f t="shared" si="707"/>
        <v>0</v>
      </c>
      <c r="AM2021" s="45">
        <f t="shared" si="708"/>
        <v>0</v>
      </c>
      <c r="AN2021" s="45"/>
      <c r="AO2021" s="45"/>
      <c r="AP2021" s="45"/>
      <c r="AQ2021" s="45"/>
      <c r="AR2021" s="45"/>
      <c r="AS2021" s="45"/>
      <c r="AT2021" s="45"/>
      <c r="AU2021" s="45"/>
      <c r="AV2021" s="45"/>
      <c r="AW2021" s="45"/>
      <c r="AX2021" s="45"/>
      <c r="AY2021" s="45"/>
      <c r="AZ2021" s="45"/>
      <c r="BA2021" s="45"/>
      <c r="BB2021" s="45"/>
      <c r="BC2021" s="45"/>
      <c r="BD2021" s="45"/>
      <c r="BE2021" s="45"/>
      <c r="BF2021" s="45"/>
      <c r="BG2021" s="45"/>
      <c r="BH2021" s="45"/>
      <c r="BI2021" s="45"/>
      <c r="BJ2021" s="45"/>
      <c r="BK2021" s="45"/>
    </row>
    <row r="2022" spans="1:63">
      <c r="A2022" s="43"/>
      <c r="B2022" s="43"/>
      <c r="C2022" s="101"/>
      <c r="D2022" s="101"/>
      <c r="E2022" s="101"/>
      <c r="F2022" s="102"/>
      <c r="G2022" s="103"/>
      <c r="H2022" s="102"/>
      <c r="I2022" s="102"/>
      <c r="J2022" s="102"/>
      <c r="K2022" s="102"/>
      <c r="L2022" s="102" t="e">
        <f>IF(J2022="WAT",IF(I2022="PS","Pumped Storage","Hydro"),VLOOKUP(J2022,Instructions!$E$3:$F$42,2,FALSE))</f>
        <v>#N/A</v>
      </c>
      <c r="M2022" s="104"/>
      <c r="N2022" s="104"/>
      <c r="O2022" s="105"/>
      <c r="P2022" s="45"/>
      <c r="Q2022" s="45"/>
      <c r="R2022" s="45">
        <f t="shared" si="689"/>
        <v>0</v>
      </c>
      <c r="S2022" s="45">
        <f t="shared" si="709"/>
        <v>0</v>
      </c>
      <c r="T2022" s="45">
        <f t="shared" si="709"/>
        <v>0</v>
      </c>
      <c r="U2022" s="45">
        <f t="shared" si="690"/>
        <v>0</v>
      </c>
      <c r="V2022" s="45">
        <f t="shared" si="691"/>
        <v>0</v>
      </c>
      <c r="W2022" s="45">
        <f t="shared" si="692"/>
        <v>0</v>
      </c>
      <c r="X2022" s="45">
        <f t="shared" si="693"/>
        <v>0</v>
      </c>
      <c r="Y2022" s="45">
        <f t="shared" si="694"/>
        <v>0</v>
      </c>
      <c r="Z2022" s="45">
        <f t="shared" si="695"/>
        <v>0</v>
      </c>
      <c r="AA2022" s="45">
        <f t="shared" si="696"/>
        <v>0</v>
      </c>
      <c r="AB2022" s="45">
        <f t="shared" si="697"/>
        <v>0</v>
      </c>
      <c r="AC2022" s="45">
        <f t="shared" si="698"/>
        <v>0</v>
      </c>
      <c r="AD2022" s="45">
        <f t="shared" si="699"/>
        <v>0</v>
      </c>
      <c r="AE2022" s="45">
        <f t="shared" si="700"/>
        <v>0</v>
      </c>
      <c r="AF2022" s="45">
        <f t="shared" si="701"/>
        <v>0</v>
      </c>
      <c r="AG2022" s="45">
        <f t="shared" si="702"/>
        <v>0</v>
      </c>
      <c r="AH2022" s="45">
        <f t="shared" si="703"/>
        <v>0</v>
      </c>
      <c r="AI2022" s="45">
        <f t="shared" si="704"/>
        <v>0</v>
      </c>
      <c r="AJ2022" s="45">
        <f t="shared" si="705"/>
        <v>0</v>
      </c>
      <c r="AK2022" s="45">
        <f t="shared" si="706"/>
        <v>0</v>
      </c>
      <c r="AL2022" s="45">
        <f t="shared" si="707"/>
        <v>0</v>
      </c>
      <c r="AM2022" s="45">
        <f t="shared" si="708"/>
        <v>0</v>
      </c>
      <c r="AN2022" s="45"/>
      <c r="AO2022" s="45"/>
      <c r="AP2022" s="45"/>
      <c r="AQ2022" s="45"/>
      <c r="AR2022" s="45"/>
      <c r="AS2022" s="45"/>
      <c r="AT2022" s="45"/>
      <c r="AU2022" s="45"/>
      <c r="AV2022" s="45"/>
      <c r="AW2022" s="45"/>
      <c r="AX2022" s="45"/>
      <c r="AY2022" s="45"/>
      <c r="AZ2022" s="45"/>
      <c r="BA2022" s="45"/>
      <c r="BB2022" s="45"/>
      <c r="BC2022" s="45"/>
      <c r="BD2022" s="45"/>
      <c r="BE2022" s="45"/>
      <c r="BF2022" s="45"/>
      <c r="BG2022" s="45"/>
      <c r="BH2022" s="45"/>
      <c r="BI2022" s="45"/>
      <c r="BJ2022" s="45"/>
      <c r="BK2022" s="45"/>
    </row>
    <row r="2023" spans="1:63">
      <c r="A2023" s="43"/>
      <c r="B2023" s="43"/>
      <c r="C2023" s="101"/>
      <c r="D2023" s="101"/>
      <c r="E2023" s="101"/>
      <c r="F2023" s="102"/>
      <c r="G2023" s="103"/>
      <c r="H2023" s="102"/>
      <c r="I2023" s="102"/>
      <c r="J2023" s="102"/>
      <c r="K2023" s="102"/>
      <c r="L2023" s="102" t="e">
        <f>IF(J2023="WAT",IF(I2023="PS","Pumped Storage","Hydro"),VLOOKUP(J2023,Instructions!$E$3:$F$42,2,FALSE))</f>
        <v>#N/A</v>
      </c>
      <c r="M2023" s="104"/>
      <c r="N2023" s="104"/>
      <c r="O2023" s="105"/>
      <c r="P2023" s="45"/>
      <c r="Q2023" s="45"/>
      <c r="R2023" s="45">
        <f t="shared" si="689"/>
        <v>0</v>
      </c>
      <c r="S2023" s="45">
        <f t="shared" ref="S2023:T2042" si="710">R2023</f>
        <v>0</v>
      </c>
      <c r="T2023" s="45">
        <f t="shared" si="710"/>
        <v>0</v>
      </c>
      <c r="U2023" s="45">
        <f t="shared" si="690"/>
        <v>0</v>
      </c>
      <c r="V2023" s="45">
        <f t="shared" si="691"/>
        <v>0</v>
      </c>
      <c r="W2023" s="45">
        <f t="shared" si="692"/>
        <v>0</v>
      </c>
      <c r="X2023" s="45">
        <f t="shared" si="693"/>
        <v>0</v>
      </c>
      <c r="Y2023" s="45">
        <f t="shared" si="694"/>
        <v>0</v>
      </c>
      <c r="Z2023" s="45">
        <f t="shared" si="695"/>
        <v>0</v>
      </c>
      <c r="AA2023" s="45">
        <f t="shared" si="696"/>
        <v>0</v>
      </c>
      <c r="AB2023" s="45">
        <f t="shared" si="697"/>
        <v>0</v>
      </c>
      <c r="AC2023" s="45">
        <f t="shared" si="698"/>
        <v>0</v>
      </c>
      <c r="AD2023" s="45">
        <f t="shared" si="699"/>
        <v>0</v>
      </c>
      <c r="AE2023" s="45">
        <f t="shared" si="700"/>
        <v>0</v>
      </c>
      <c r="AF2023" s="45">
        <f t="shared" si="701"/>
        <v>0</v>
      </c>
      <c r="AG2023" s="45">
        <f t="shared" si="702"/>
        <v>0</v>
      </c>
      <c r="AH2023" s="45">
        <f t="shared" si="703"/>
        <v>0</v>
      </c>
      <c r="AI2023" s="45">
        <f t="shared" si="704"/>
        <v>0</v>
      </c>
      <c r="AJ2023" s="45">
        <f t="shared" si="705"/>
        <v>0</v>
      </c>
      <c r="AK2023" s="45">
        <f t="shared" si="706"/>
        <v>0</v>
      </c>
      <c r="AL2023" s="45">
        <f t="shared" si="707"/>
        <v>0</v>
      </c>
      <c r="AM2023" s="45">
        <f t="shared" si="708"/>
        <v>0</v>
      </c>
      <c r="AN2023" s="45"/>
      <c r="AO2023" s="45"/>
      <c r="AP2023" s="45"/>
      <c r="AQ2023" s="45"/>
      <c r="AR2023" s="45"/>
      <c r="AS2023" s="45"/>
      <c r="AT2023" s="45"/>
      <c r="AU2023" s="45"/>
      <c r="AV2023" s="45"/>
      <c r="AW2023" s="45"/>
      <c r="AX2023" s="45"/>
      <c r="AY2023" s="45"/>
      <c r="AZ2023" s="45"/>
      <c r="BA2023" s="45"/>
      <c r="BB2023" s="45"/>
      <c r="BC2023" s="45"/>
      <c r="BD2023" s="45"/>
      <c r="BE2023" s="45"/>
      <c r="BF2023" s="45"/>
      <c r="BG2023" s="45"/>
      <c r="BH2023" s="45"/>
      <c r="BI2023" s="45"/>
      <c r="BJ2023" s="45"/>
      <c r="BK2023" s="45"/>
    </row>
    <row r="2024" spans="1:63">
      <c r="A2024" s="43"/>
      <c r="B2024" s="43"/>
      <c r="C2024" s="101"/>
      <c r="D2024" s="101"/>
      <c r="E2024" s="101"/>
      <c r="F2024" s="102"/>
      <c r="G2024" s="103"/>
      <c r="H2024" s="102"/>
      <c r="I2024" s="102"/>
      <c r="J2024" s="102"/>
      <c r="K2024" s="102"/>
      <c r="L2024" s="102" t="e">
        <f>IF(J2024="WAT",IF(I2024="PS","Pumped Storage","Hydro"),VLOOKUP(J2024,Instructions!$E$3:$F$42,2,FALSE))</f>
        <v>#N/A</v>
      </c>
      <c r="M2024" s="104"/>
      <c r="N2024" s="104"/>
      <c r="O2024" s="105"/>
      <c r="P2024" s="45"/>
      <c r="Q2024" s="45"/>
      <c r="R2024" s="45">
        <f t="shared" si="689"/>
        <v>0</v>
      </c>
      <c r="S2024" s="45">
        <f t="shared" si="710"/>
        <v>0</v>
      </c>
      <c r="T2024" s="45">
        <f t="shared" si="710"/>
        <v>0</v>
      </c>
      <c r="U2024" s="45">
        <f t="shared" si="690"/>
        <v>0</v>
      </c>
      <c r="V2024" s="45">
        <f t="shared" si="691"/>
        <v>0</v>
      </c>
      <c r="W2024" s="45">
        <f t="shared" si="692"/>
        <v>0</v>
      </c>
      <c r="X2024" s="45">
        <f t="shared" si="693"/>
        <v>0</v>
      </c>
      <c r="Y2024" s="45">
        <f t="shared" si="694"/>
        <v>0</v>
      </c>
      <c r="Z2024" s="45">
        <f t="shared" si="695"/>
        <v>0</v>
      </c>
      <c r="AA2024" s="45">
        <f t="shared" si="696"/>
        <v>0</v>
      </c>
      <c r="AB2024" s="45">
        <f t="shared" si="697"/>
        <v>0</v>
      </c>
      <c r="AC2024" s="45">
        <f t="shared" si="698"/>
        <v>0</v>
      </c>
      <c r="AD2024" s="45">
        <f t="shared" si="699"/>
        <v>0</v>
      </c>
      <c r="AE2024" s="45">
        <f t="shared" si="700"/>
        <v>0</v>
      </c>
      <c r="AF2024" s="45">
        <f t="shared" si="701"/>
        <v>0</v>
      </c>
      <c r="AG2024" s="45">
        <f t="shared" si="702"/>
        <v>0</v>
      </c>
      <c r="AH2024" s="45">
        <f t="shared" si="703"/>
        <v>0</v>
      </c>
      <c r="AI2024" s="45">
        <f t="shared" si="704"/>
        <v>0</v>
      </c>
      <c r="AJ2024" s="45">
        <f t="shared" si="705"/>
        <v>0</v>
      </c>
      <c r="AK2024" s="45">
        <f t="shared" si="706"/>
        <v>0</v>
      </c>
      <c r="AL2024" s="45">
        <f t="shared" si="707"/>
        <v>0</v>
      </c>
      <c r="AM2024" s="45">
        <f t="shared" si="708"/>
        <v>0</v>
      </c>
      <c r="AN2024" s="45"/>
      <c r="AO2024" s="45"/>
      <c r="AP2024" s="45"/>
      <c r="AQ2024" s="45"/>
      <c r="AR2024" s="45"/>
      <c r="AS2024" s="45"/>
      <c r="AT2024" s="45"/>
      <c r="AU2024" s="45"/>
      <c r="AV2024" s="45"/>
      <c r="AW2024" s="45"/>
      <c r="AX2024" s="45"/>
      <c r="AY2024" s="45"/>
      <c r="AZ2024" s="45"/>
      <c r="BA2024" s="45"/>
      <c r="BB2024" s="45"/>
      <c r="BC2024" s="45"/>
      <c r="BD2024" s="45"/>
      <c r="BE2024" s="45"/>
      <c r="BF2024" s="45"/>
      <c r="BG2024" s="45"/>
      <c r="BH2024" s="45"/>
      <c r="BI2024" s="45"/>
      <c r="BJ2024" s="45"/>
      <c r="BK2024" s="45"/>
    </row>
    <row r="2025" spans="1:63">
      <c r="A2025" s="43"/>
      <c r="B2025" s="43"/>
      <c r="C2025" s="101"/>
      <c r="D2025" s="101"/>
      <c r="E2025" s="101"/>
      <c r="F2025" s="102"/>
      <c r="G2025" s="103"/>
      <c r="H2025" s="102"/>
      <c r="I2025" s="102"/>
      <c r="J2025" s="102"/>
      <c r="K2025" s="102"/>
      <c r="L2025" s="102" t="e">
        <f>IF(J2025="WAT",IF(I2025="PS","Pumped Storage","Hydro"),VLOOKUP(J2025,Instructions!$E$3:$F$42,2,FALSE))</f>
        <v>#N/A</v>
      </c>
      <c r="M2025" s="104"/>
      <c r="N2025" s="104"/>
      <c r="O2025" s="105"/>
      <c r="P2025" s="45"/>
      <c r="Q2025" s="45"/>
      <c r="R2025" s="45">
        <f t="shared" si="689"/>
        <v>0</v>
      </c>
      <c r="S2025" s="45">
        <f t="shared" si="710"/>
        <v>0</v>
      </c>
      <c r="T2025" s="45">
        <f t="shared" si="710"/>
        <v>0</v>
      </c>
      <c r="U2025" s="45">
        <f t="shared" si="690"/>
        <v>0</v>
      </c>
      <c r="V2025" s="45">
        <f t="shared" si="691"/>
        <v>0</v>
      </c>
      <c r="W2025" s="45">
        <f t="shared" si="692"/>
        <v>0</v>
      </c>
      <c r="X2025" s="45">
        <f t="shared" si="693"/>
        <v>0</v>
      </c>
      <c r="Y2025" s="45">
        <f t="shared" si="694"/>
        <v>0</v>
      </c>
      <c r="Z2025" s="45">
        <f t="shared" si="695"/>
        <v>0</v>
      </c>
      <c r="AA2025" s="45">
        <f t="shared" si="696"/>
        <v>0</v>
      </c>
      <c r="AB2025" s="45">
        <f t="shared" si="697"/>
        <v>0</v>
      </c>
      <c r="AC2025" s="45">
        <f t="shared" si="698"/>
        <v>0</v>
      </c>
      <c r="AD2025" s="45">
        <f t="shared" si="699"/>
        <v>0</v>
      </c>
      <c r="AE2025" s="45">
        <f t="shared" si="700"/>
        <v>0</v>
      </c>
      <c r="AF2025" s="45">
        <f t="shared" si="701"/>
        <v>0</v>
      </c>
      <c r="AG2025" s="45">
        <f t="shared" si="702"/>
        <v>0</v>
      </c>
      <c r="AH2025" s="45">
        <f t="shared" si="703"/>
        <v>0</v>
      </c>
      <c r="AI2025" s="45">
        <f t="shared" si="704"/>
        <v>0</v>
      </c>
      <c r="AJ2025" s="45">
        <f t="shared" si="705"/>
        <v>0</v>
      </c>
      <c r="AK2025" s="45">
        <f t="shared" si="706"/>
        <v>0</v>
      </c>
      <c r="AL2025" s="45">
        <f t="shared" si="707"/>
        <v>0</v>
      </c>
      <c r="AM2025" s="45">
        <f t="shared" si="708"/>
        <v>0</v>
      </c>
      <c r="AN2025" s="45"/>
      <c r="AO2025" s="45"/>
      <c r="AP2025" s="45"/>
      <c r="AQ2025" s="45"/>
      <c r="AR2025" s="45"/>
      <c r="AS2025" s="45"/>
      <c r="AT2025" s="45"/>
      <c r="AU2025" s="45"/>
      <c r="AV2025" s="45"/>
      <c r="AW2025" s="45"/>
      <c r="AX2025" s="45"/>
      <c r="AY2025" s="45"/>
      <c r="AZ2025" s="45"/>
      <c r="BA2025" s="45"/>
      <c r="BB2025" s="45"/>
      <c r="BC2025" s="45"/>
      <c r="BD2025" s="45"/>
      <c r="BE2025" s="45"/>
      <c r="BF2025" s="45"/>
      <c r="BG2025" s="45"/>
      <c r="BH2025" s="45"/>
      <c r="BI2025" s="45"/>
      <c r="BJ2025" s="45"/>
      <c r="BK2025" s="45"/>
    </row>
    <row r="2026" spans="1:63">
      <c r="A2026" s="43"/>
      <c r="B2026" s="43"/>
      <c r="C2026" s="101"/>
      <c r="D2026" s="101"/>
      <c r="E2026" s="101"/>
      <c r="F2026" s="102"/>
      <c r="G2026" s="103"/>
      <c r="H2026" s="102"/>
      <c r="I2026" s="102"/>
      <c r="J2026" s="102"/>
      <c r="K2026" s="102"/>
      <c r="L2026" s="102" t="e">
        <f>IF(J2026="WAT",IF(I2026="PS","Pumped Storage","Hydro"),VLOOKUP(J2026,Instructions!$E$3:$F$42,2,FALSE))</f>
        <v>#N/A</v>
      </c>
      <c r="M2026" s="104"/>
      <c r="N2026" s="104"/>
      <c r="O2026" s="105"/>
      <c r="P2026" s="45"/>
      <c r="Q2026" s="45"/>
      <c r="R2026" s="45">
        <f t="shared" si="689"/>
        <v>0</v>
      </c>
      <c r="S2026" s="45">
        <f t="shared" si="710"/>
        <v>0</v>
      </c>
      <c r="T2026" s="45">
        <f t="shared" si="710"/>
        <v>0</v>
      </c>
      <c r="U2026" s="45">
        <f t="shared" si="690"/>
        <v>0</v>
      </c>
      <c r="V2026" s="45">
        <f t="shared" si="691"/>
        <v>0</v>
      </c>
      <c r="W2026" s="45">
        <f t="shared" si="692"/>
        <v>0</v>
      </c>
      <c r="X2026" s="45">
        <f t="shared" si="693"/>
        <v>0</v>
      </c>
      <c r="Y2026" s="45">
        <f t="shared" si="694"/>
        <v>0</v>
      </c>
      <c r="Z2026" s="45">
        <f t="shared" si="695"/>
        <v>0</v>
      </c>
      <c r="AA2026" s="45">
        <f t="shared" si="696"/>
        <v>0</v>
      </c>
      <c r="AB2026" s="45">
        <f t="shared" si="697"/>
        <v>0</v>
      </c>
      <c r="AC2026" s="45">
        <f t="shared" si="698"/>
        <v>0</v>
      </c>
      <c r="AD2026" s="45">
        <f t="shared" si="699"/>
        <v>0</v>
      </c>
      <c r="AE2026" s="45">
        <f t="shared" si="700"/>
        <v>0</v>
      </c>
      <c r="AF2026" s="45">
        <f t="shared" si="701"/>
        <v>0</v>
      </c>
      <c r="AG2026" s="45">
        <f t="shared" si="702"/>
        <v>0</v>
      </c>
      <c r="AH2026" s="45">
        <f t="shared" si="703"/>
        <v>0</v>
      </c>
      <c r="AI2026" s="45">
        <f t="shared" si="704"/>
        <v>0</v>
      </c>
      <c r="AJ2026" s="45">
        <f t="shared" si="705"/>
        <v>0</v>
      </c>
      <c r="AK2026" s="45">
        <f t="shared" si="706"/>
        <v>0</v>
      </c>
      <c r="AL2026" s="45">
        <f t="shared" si="707"/>
        <v>0</v>
      </c>
      <c r="AM2026" s="45">
        <f t="shared" si="708"/>
        <v>0</v>
      </c>
      <c r="AN2026" s="45"/>
      <c r="AO2026" s="45"/>
      <c r="AP2026" s="45"/>
      <c r="AQ2026" s="45"/>
      <c r="AR2026" s="45"/>
      <c r="AS2026" s="45"/>
      <c r="AT2026" s="45"/>
      <c r="AU2026" s="45"/>
      <c r="AV2026" s="45"/>
      <c r="AW2026" s="45"/>
      <c r="AX2026" s="45"/>
      <c r="AY2026" s="45"/>
      <c r="AZ2026" s="45"/>
      <c r="BA2026" s="45"/>
      <c r="BB2026" s="45"/>
      <c r="BC2026" s="45"/>
      <c r="BD2026" s="45"/>
      <c r="BE2026" s="45"/>
      <c r="BF2026" s="45"/>
      <c r="BG2026" s="45"/>
      <c r="BH2026" s="45"/>
      <c r="BI2026" s="45"/>
      <c r="BJ2026" s="45"/>
      <c r="BK2026" s="45"/>
    </row>
    <row r="2027" spans="1:63">
      <c r="A2027" s="43"/>
      <c r="B2027" s="43"/>
      <c r="C2027" s="101"/>
      <c r="D2027" s="101"/>
      <c r="E2027" s="101"/>
      <c r="F2027" s="102"/>
      <c r="G2027" s="103"/>
      <c r="H2027" s="102"/>
      <c r="I2027" s="102"/>
      <c r="J2027" s="102"/>
      <c r="K2027" s="102"/>
      <c r="L2027" s="102" t="e">
        <f>IF(J2027="WAT",IF(I2027="PS","Pumped Storage","Hydro"),VLOOKUP(J2027,Instructions!$E$3:$F$42,2,FALSE))</f>
        <v>#N/A</v>
      </c>
      <c r="M2027" s="104"/>
      <c r="N2027" s="104"/>
      <c r="O2027" s="105"/>
      <c r="P2027" s="45"/>
      <c r="Q2027" s="45"/>
      <c r="R2027" s="45">
        <f t="shared" si="689"/>
        <v>0</v>
      </c>
      <c r="S2027" s="45">
        <f t="shared" si="710"/>
        <v>0</v>
      </c>
      <c r="T2027" s="45">
        <f t="shared" si="710"/>
        <v>0</v>
      </c>
      <c r="U2027" s="45">
        <f t="shared" si="690"/>
        <v>0</v>
      </c>
      <c r="V2027" s="45">
        <f t="shared" si="691"/>
        <v>0</v>
      </c>
      <c r="W2027" s="45">
        <f t="shared" si="692"/>
        <v>0</v>
      </c>
      <c r="X2027" s="45">
        <f t="shared" si="693"/>
        <v>0</v>
      </c>
      <c r="Y2027" s="45">
        <f t="shared" si="694"/>
        <v>0</v>
      </c>
      <c r="Z2027" s="45">
        <f t="shared" si="695"/>
        <v>0</v>
      </c>
      <c r="AA2027" s="45">
        <f t="shared" si="696"/>
        <v>0</v>
      </c>
      <c r="AB2027" s="45">
        <f t="shared" si="697"/>
        <v>0</v>
      </c>
      <c r="AC2027" s="45">
        <f t="shared" si="698"/>
        <v>0</v>
      </c>
      <c r="AD2027" s="45">
        <f t="shared" si="699"/>
        <v>0</v>
      </c>
      <c r="AE2027" s="45">
        <f t="shared" si="700"/>
        <v>0</v>
      </c>
      <c r="AF2027" s="45">
        <f t="shared" si="701"/>
        <v>0</v>
      </c>
      <c r="AG2027" s="45">
        <f t="shared" si="702"/>
        <v>0</v>
      </c>
      <c r="AH2027" s="45">
        <f t="shared" si="703"/>
        <v>0</v>
      </c>
      <c r="AI2027" s="45">
        <f t="shared" si="704"/>
        <v>0</v>
      </c>
      <c r="AJ2027" s="45">
        <f t="shared" si="705"/>
        <v>0</v>
      </c>
      <c r="AK2027" s="45">
        <f t="shared" si="706"/>
        <v>0</v>
      </c>
      <c r="AL2027" s="45">
        <f t="shared" si="707"/>
        <v>0</v>
      </c>
      <c r="AM2027" s="45">
        <f t="shared" si="708"/>
        <v>0</v>
      </c>
      <c r="AN2027" s="45"/>
      <c r="AO2027" s="45"/>
      <c r="AP2027" s="45"/>
      <c r="AQ2027" s="45"/>
      <c r="AR2027" s="45"/>
      <c r="AS2027" s="45"/>
      <c r="AT2027" s="45"/>
      <c r="AU2027" s="45"/>
      <c r="AV2027" s="45"/>
      <c r="AW2027" s="45"/>
      <c r="AX2027" s="45"/>
      <c r="AY2027" s="45"/>
      <c r="AZ2027" s="45"/>
      <c r="BA2027" s="45"/>
      <c r="BB2027" s="45"/>
      <c r="BC2027" s="45"/>
      <c r="BD2027" s="45"/>
      <c r="BE2027" s="45"/>
      <c r="BF2027" s="45"/>
      <c r="BG2027" s="45"/>
      <c r="BH2027" s="45"/>
      <c r="BI2027" s="45"/>
      <c r="BJ2027" s="45"/>
      <c r="BK2027" s="45"/>
    </row>
    <row r="2028" spans="1:63">
      <c r="A2028" s="43"/>
      <c r="B2028" s="43"/>
      <c r="C2028" s="101"/>
      <c r="D2028" s="101"/>
      <c r="E2028" s="101"/>
      <c r="F2028" s="102"/>
      <c r="G2028" s="103"/>
      <c r="H2028" s="102"/>
      <c r="I2028" s="102"/>
      <c r="J2028" s="102"/>
      <c r="K2028" s="102"/>
      <c r="L2028" s="102" t="e">
        <f>IF(J2028="WAT",IF(I2028="PS","Pumped Storage","Hydro"),VLOOKUP(J2028,Instructions!$E$3:$F$42,2,FALSE))</f>
        <v>#N/A</v>
      </c>
      <c r="M2028" s="104"/>
      <c r="N2028" s="104"/>
      <c r="O2028" s="105"/>
      <c r="P2028" s="45"/>
      <c r="Q2028" s="45"/>
      <c r="R2028" s="45">
        <f t="shared" si="689"/>
        <v>0</v>
      </c>
      <c r="S2028" s="45">
        <f t="shared" si="710"/>
        <v>0</v>
      </c>
      <c r="T2028" s="45">
        <f t="shared" si="710"/>
        <v>0</v>
      </c>
      <c r="U2028" s="45">
        <f t="shared" si="690"/>
        <v>0</v>
      </c>
      <c r="V2028" s="45">
        <f t="shared" si="691"/>
        <v>0</v>
      </c>
      <c r="W2028" s="45">
        <f t="shared" si="692"/>
        <v>0</v>
      </c>
      <c r="X2028" s="45">
        <f t="shared" si="693"/>
        <v>0</v>
      </c>
      <c r="Y2028" s="45">
        <f t="shared" si="694"/>
        <v>0</v>
      </c>
      <c r="Z2028" s="45">
        <f t="shared" si="695"/>
        <v>0</v>
      </c>
      <c r="AA2028" s="45">
        <f t="shared" si="696"/>
        <v>0</v>
      </c>
      <c r="AB2028" s="45">
        <f t="shared" si="697"/>
        <v>0</v>
      </c>
      <c r="AC2028" s="45">
        <f t="shared" si="698"/>
        <v>0</v>
      </c>
      <c r="AD2028" s="45">
        <f t="shared" si="699"/>
        <v>0</v>
      </c>
      <c r="AE2028" s="45">
        <f t="shared" si="700"/>
        <v>0</v>
      </c>
      <c r="AF2028" s="45">
        <f t="shared" si="701"/>
        <v>0</v>
      </c>
      <c r="AG2028" s="45">
        <f t="shared" si="702"/>
        <v>0</v>
      </c>
      <c r="AH2028" s="45">
        <f t="shared" si="703"/>
        <v>0</v>
      </c>
      <c r="AI2028" s="45">
        <f t="shared" si="704"/>
        <v>0</v>
      </c>
      <c r="AJ2028" s="45">
        <f t="shared" si="705"/>
        <v>0</v>
      </c>
      <c r="AK2028" s="45">
        <f t="shared" si="706"/>
        <v>0</v>
      </c>
      <c r="AL2028" s="45">
        <f t="shared" si="707"/>
        <v>0</v>
      </c>
      <c r="AM2028" s="45">
        <f t="shared" si="708"/>
        <v>0</v>
      </c>
      <c r="AN2028" s="45"/>
      <c r="AO2028" s="45"/>
      <c r="AP2028" s="45"/>
      <c r="AQ2028" s="45"/>
      <c r="AR2028" s="45"/>
      <c r="AS2028" s="45"/>
      <c r="AT2028" s="45"/>
      <c r="AU2028" s="45"/>
      <c r="AV2028" s="45"/>
      <c r="AW2028" s="45"/>
      <c r="AX2028" s="45"/>
      <c r="AY2028" s="45"/>
      <c r="AZ2028" s="45"/>
      <c r="BA2028" s="45"/>
      <c r="BB2028" s="45"/>
      <c r="BC2028" s="45"/>
      <c r="BD2028" s="45"/>
      <c r="BE2028" s="45"/>
      <c r="BF2028" s="45"/>
      <c r="BG2028" s="45"/>
      <c r="BH2028" s="45"/>
      <c r="BI2028" s="45"/>
      <c r="BJ2028" s="45"/>
      <c r="BK2028" s="45"/>
    </row>
    <row r="2029" spans="1:63">
      <c r="A2029" s="43"/>
      <c r="B2029" s="43"/>
      <c r="C2029" s="101"/>
      <c r="D2029" s="101"/>
      <c r="E2029" s="101"/>
      <c r="F2029" s="102"/>
      <c r="G2029" s="103"/>
      <c r="H2029" s="102"/>
      <c r="I2029" s="102"/>
      <c r="J2029" s="102"/>
      <c r="K2029" s="102"/>
      <c r="L2029" s="102" t="e">
        <f>IF(J2029="WAT",IF(I2029="PS","Pumped Storage","Hydro"),VLOOKUP(J2029,Instructions!$E$3:$F$42,2,FALSE))</f>
        <v>#N/A</v>
      </c>
      <c r="M2029" s="104"/>
      <c r="N2029" s="104"/>
      <c r="O2029" s="105"/>
      <c r="P2029" s="45"/>
      <c r="Q2029" s="45"/>
      <c r="R2029" s="45">
        <f t="shared" si="689"/>
        <v>0</v>
      </c>
      <c r="S2029" s="45">
        <f t="shared" si="710"/>
        <v>0</v>
      </c>
      <c r="T2029" s="45">
        <f t="shared" si="710"/>
        <v>0</v>
      </c>
      <c r="U2029" s="45">
        <f t="shared" si="690"/>
        <v>0</v>
      </c>
      <c r="V2029" s="45">
        <f t="shared" si="691"/>
        <v>0</v>
      </c>
      <c r="W2029" s="45">
        <f t="shared" si="692"/>
        <v>0</v>
      </c>
      <c r="X2029" s="45">
        <f t="shared" si="693"/>
        <v>0</v>
      </c>
      <c r="Y2029" s="45">
        <f t="shared" si="694"/>
        <v>0</v>
      </c>
      <c r="Z2029" s="45">
        <f t="shared" si="695"/>
        <v>0</v>
      </c>
      <c r="AA2029" s="45">
        <f t="shared" si="696"/>
        <v>0</v>
      </c>
      <c r="AB2029" s="45">
        <f t="shared" si="697"/>
        <v>0</v>
      </c>
      <c r="AC2029" s="45">
        <f t="shared" si="698"/>
        <v>0</v>
      </c>
      <c r="AD2029" s="45">
        <f t="shared" si="699"/>
        <v>0</v>
      </c>
      <c r="AE2029" s="45">
        <f t="shared" si="700"/>
        <v>0</v>
      </c>
      <c r="AF2029" s="45">
        <f t="shared" si="701"/>
        <v>0</v>
      </c>
      <c r="AG2029" s="45">
        <f t="shared" si="702"/>
        <v>0</v>
      </c>
      <c r="AH2029" s="45">
        <f t="shared" si="703"/>
        <v>0</v>
      </c>
      <c r="AI2029" s="45">
        <f t="shared" si="704"/>
        <v>0</v>
      </c>
      <c r="AJ2029" s="45">
        <f t="shared" si="705"/>
        <v>0</v>
      </c>
      <c r="AK2029" s="45">
        <f t="shared" si="706"/>
        <v>0</v>
      </c>
      <c r="AL2029" s="45">
        <f t="shared" si="707"/>
        <v>0</v>
      </c>
      <c r="AM2029" s="45">
        <f t="shared" si="708"/>
        <v>0</v>
      </c>
      <c r="AN2029" s="45"/>
      <c r="AO2029" s="45"/>
      <c r="AP2029" s="45"/>
      <c r="AQ2029" s="45"/>
      <c r="AR2029" s="45"/>
      <c r="AS2029" s="45"/>
      <c r="AT2029" s="45"/>
      <c r="AU2029" s="45"/>
      <c r="AV2029" s="45"/>
      <c r="AW2029" s="45"/>
      <c r="AX2029" s="45"/>
      <c r="AY2029" s="45"/>
      <c r="AZ2029" s="45"/>
      <c r="BA2029" s="45"/>
      <c r="BB2029" s="45"/>
      <c r="BC2029" s="45"/>
      <c r="BD2029" s="45"/>
      <c r="BE2029" s="45"/>
      <c r="BF2029" s="45"/>
      <c r="BG2029" s="45"/>
      <c r="BH2029" s="45"/>
      <c r="BI2029" s="45"/>
      <c r="BJ2029" s="45"/>
      <c r="BK2029" s="45"/>
    </row>
    <row r="2030" spans="1:63">
      <c r="A2030" s="43"/>
      <c r="B2030" s="43"/>
      <c r="C2030" s="101"/>
      <c r="D2030" s="101"/>
      <c r="E2030" s="101"/>
      <c r="F2030" s="102"/>
      <c r="G2030" s="103"/>
      <c r="H2030" s="102"/>
      <c r="I2030" s="102"/>
      <c r="J2030" s="102"/>
      <c r="K2030" s="102"/>
      <c r="L2030" s="102" t="e">
        <f>IF(J2030="WAT",IF(I2030="PS","Pumped Storage","Hydro"),VLOOKUP(J2030,Instructions!$E$3:$F$42,2,FALSE))</f>
        <v>#N/A</v>
      </c>
      <c r="M2030" s="104"/>
      <c r="N2030" s="104"/>
      <c r="O2030" s="105"/>
      <c r="P2030" s="45"/>
      <c r="Q2030" s="45"/>
      <c r="R2030" s="45">
        <f t="shared" si="689"/>
        <v>0</v>
      </c>
      <c r="S2030" s="45">
        <f t="shared" si="710"/>
        <v>0</v>
      </c>
      <c r="T2030" s="45">
        <f t="shared" si="710"/>
        <v>0</v>
      </c>
      <c r="U2030" s="45">
        <f t="shared" si="690"/>
        <v>0</v>
      </c>
      <c r="V2030" s="45">
        <f t="shared" si="691"/>
        <v>0</v>
      </c>
      <c r="W2030" s="45">
        <f t="shared" si="692"/>
        <v>0</v>
      </c>
      <c r="X2030" s="45">
        <f t="shared" si="693"/>
        <v>0</v>
      </c>
      <c r="Y2030" s="45">
        <f t="shared" si="694"/>
        <v>0</v>
      </c>
      <c r="Z2030" s="45">
        <f t="shared" si="695"/>
        <v>0</v>
      </c>
      <c r="AA2030" s="45">
        <f t="shared" si="696"/>
        <v>0</v>
      </c>
      <c r="AB2030" s="45">
        <f t="shared" si="697"/>
        <v>0</v>
      </c>
      <c r="AC2030" s="45">
        <f t="shared" si="698"/>
        <v>0</v>
      </c>
      <c r="AD2030" s="45">
        <f t="shared" si="699"/>
        <v>0</v>
      </c>
      <c r="AE2030" s="45">
        <f t="shared" si="700"/>
        <v>0</v>
      </c>
      <c r="AF2030" s="45">
        <f t="shared" si="701"/>
        <v>0</v>
      </c>
      <c r="AG2030" s="45">
        <f t="shared" si="702"/>
        <v>0</v>
      </c>
      <c r="AH2030" s="45">
        <f t="shared" si="703"/>
        <v>0</v>
      </c>
      <c r="AI2030" s="45">
        <f t="shared" si="704"/>
        <v>0</v>
      </c>
      <c r="AJ2030" s="45">
        <f t="shared" si="705"/>
        <v>0</v>
      </c>
      <c r="AK2030" s="45">
        <f t="shared" si="706"/>
        <v>0</v>
      </c>
      <c r="AL2030" s="45">
        <f t="shared" si="707"/>
        <v>0</v>
      </c>
      <c r="AM2030" s="45">
        <f t="shared" si="708"/>
        <v>0</v>
      </c>
      <c r="AN2030" s="45"/>
      <c r="AO2030" s="45"/>
      <c r="AP2030" s="45"/>
      <c r="AQ2030" s="45"/>
      <c r="AR2030" s="45"/>
      <c r="AS2030" s="45"/>
      <c r="AT2030" s="45"/>
      <c r="AU2030" s="45"/>
      <c r="AV2030" s="45"/>
      <c r="AW2030" s="45"/>
      <c r="AX2030" s="45"/>
      <c r="AY2030" s="45"/>
      <c r="AZ2030" s="45"/>
      <c r="BA2030" s="45"/>
      <c r="BB2030" s="45"/>
      <c r="BC2030" s="45"/>
      <c r="BD2030" s="45"/>
      <c r="BE2030" s="45"/>
      <c r="BF2030" s="45"/>
      <c r="BG2030" s="45"/>
      <c r="BH2030" s="45"/>
      <c r="BI2030" s="45"/>
      <c r="BJ2030" s="45"/>
      <c r="BK2030" s="45"/>
    </row>
    <row r="2031" spans="1:63">
      <c r="A2031" s="43"/>
      <c r="B2031" s="43"/>
      <c r="C2031" s="101"/>
      <c r="D2031" s="101"/>
      <c r="E2031" s="101"/>
      <c r="F2031" s="102"/>
      <c r="G2031" s="103"/>
      <c r="H2031" s="102"/>
      <c r="I2031" s="102"/>
      <c r="J2031" s="102"/>
      <c r="K2031" s="102"/>
      <c r="L2031" s="102" t="e">
        <f>IF(J2031="WAT",IF(I2031="PS","Pumped Storage","Hydro"),VLOOKUP(J2031,Instructions!$E$3:$F$42,2,FALSE))</f>
        <v>#N/A</v>
      </c>
      <c r="M2031" s="104"/>
      <c r="N2031" s="104"/>
      <c r="O2031" s="105"/>
      <c r="P2031" s="45"/>
      <c r="Q2031" s="45"/>
      <c r="R2031" s="45">
        <f t="shared" si="689"/>
        <v>0</v>
      </c>
      <c r="S2031" s="45">
        <f t="shared" si="710"/>
        <v>0</v>
      </c>
      <c r="T2031" s="45">
        <f t="shared" si="710"/>
        <v>0</v>
      </c>
      <c r="U2031" s="45">
        <f t="shared" si="690"/>
        <v>0</v>
      </c>
      <c r="V2031" s="45">
        <f t="shared" si="691"/>
        <v>0</v>
      </c>
      <c r="W2031" s="45">
        <f t="shared" si="692"/>
        <v>0</v>
      </c>
      <c r="X2031" s="45">
        <f t="shared" si="693"/>
        <v>0</v>
      </c>
      <c r="Y2031" s="45">
        <f t="shared" si="694"/>
        <v>0</v>
      </c>
      <c r="Z2031" s="45">
        <f t="shared" si="695"/>
        <v>0</v>
      </c>
      <c r="AA2031" s="45">
        <f t="shared" si="696"/>
        <v>0</v>
      </c>
      <c r="AB2031" s="45">
        <f t="shared" si="697"/>
        <v>0</v>
      </c>
      <c r="AC2031" s="45">
        <f t="shared" si="698"/>
        <v>0</v>
      </c>
      <c r="AD2031" s="45">
        <f t="shared" si="699"/>
        <v>0</v>
      </c>
      <c r="AE2031" s="45">
        <f t="shared" si="700"/>
        <v>0</v>
      </c>
      <c r="AF2031" s="45">
        <f t="shared" si="701"/>
        <v>0</v>
      </c>
      <c r="AG2031" s="45">
        <f t="shared" si="702"/>
        <v>0</v>
      </c>
      <c r="AH2031" s="45">
        <f t="shared" si="703"/>
        <v>0</v>
      </c>
      <c r="AI2031" s="45">
        <f t="shared" si="704"/>
        <v>0</v>
      </c>
      <c r="AJ2031" s="45">
        <f t="shared" si="705"/>
        <v>0</v>
      </c>
      <c r="AK2031" s="45">
        <f t="shared" si="706"/>
        <v>0</v>
      </c>
      <c r="AL2031" s="45">
        <f t="shared" si="707"/>
        <v>0</v>
      </c>
      <c r="AM2031" s="45">
        <f t="shared" si="708"/>
        <v>0</v>
      </c>
      <c r="AN2031" s="45"/>
      <c r="AO2031" s="45"/>
      <c r="AP2031" s="45"/>
      <c r="AQ2031" s="45"/>
      <c r="AR2031" s="45"/>
      <c r="AS2031" s="45"/>
      <c r="AT2031" s="45"/>
      <c r="AU2031" s="45"/>
      <c r="AV2031" s="45"/>
      <c r="AW2031" s="45"/>
      <c r="AX2031" s="45"/>
      <c r="AY2031" s="45"/>
      <c r="AZ2031" s="45"/>
      <c r="BA2031" s="45"/>
      <c r="BB2031" s="45"/>
      <c r="BC2031" s="45"/>
      <c r="BD2031" s="45"/>
      <c r="BE2031" s="45"/>
      <c r="BF2031" s="45"/>
      <c r="BG2031" s="45"/>
      <c r="BH2031" s="45"/>
      <c r="BI2031" s="45"/>
      <c r="BJ2031" s="45"/>
      <c r="BK2031" s="45"/>
    </row>
    <row r="2032" spans="1:63">
      <c r="A2032" s="43"/>
      <c r="B2032" s="43"/>
      <c r="C2032" s="101"/>
      <c r="D2032" s="101"/>
      <c r="E2032" s="101"/>
      <c r="F2032" s="102"/>
      <c r="G2032" s="103"/>
      <c r="H2032" s="102"/>
      <c r="I2032" s="102"/>
      <c r="J2032" s="102"/>
      <c r="K2032" s="102"/>
      <c r="L2032" s="102" t="e">
        <f>IF(J2032="WAT",IF(I2032="PS","Pumped Storage","Hydro"),VLOOKUP(J2032,Instructions!$E$3:$F$42,2,FALSE))</f>
        <v>#N/A</v>
      </c>
      <c r="M2032" s="104"/>
      <c r="N2032" s="104"/>
      <c r="O2032" s="105"/>
      <c r="P2032" s="45"/>
      <c r="Q2032" s="45"/>
      <c r="R2032" s="45">
        <f t="shared" si="689"/>
        <v>0</v>
      </c>
      <c r="S2032" s="45">
        <f t="shared" si="710"/>
        <v>0</v>
      </c>
      <c r="T2032" s="45">
        <f t="shared" si="710"/>
        <v>0</v>
      </c>
      <c r="U2032" s="45">
        <f t="shared" si="690"/>
        <v>0</v>
      </c>
      <c r="V2032" s="45">
        <f t="shared" si="691"/>
        <v>0</v>
      </c>
      <c r="W2032" s="45">
        <f t="shared" si="692"/>
        <v>0</v>
      </c>
      <c r="X2032" s="45">
        <f t="shared" si="693"/>
        <v>0</v>
      </c>
      <c r="Y2032" s="45">
        <f t="shared" si="694"/>
        <v>0</v>
      </c>
      <c r="Z2032" s="45">
        <f t="shared" si="695"/>
        <v>0</v>
      </c>
      <c r="AA2032" s="45">
        <f t="shared" si="696"/>
        <v>0</v>
      </c>
      <c r="AB2032" s="45">
        <f t="shared" si="697"/>
        <v>0</v>
      </c>
      <c r="AC2032" s="45">
        <f t="shared" si="698"/>
        <v>0</v>
      </c>
      <c r="AD2032" s="45">
        <f t="shared" si="699"/>
        <v>0</v>
      </c>
      <c r="AE2032" s="45">
        <f t="shared" si="700"/>
        <v>0</v>
      </c>
      <c r="AF2032" s="45">
        <f t="shared" si="701"/>
        <v>0</v>
      </c>
      <c r="AG2032" s="45">
        <f t="shared" si="702"/>
        <v>0</v>
      </c>
      <c r="AH2032" s="45">
        <f t="shared" si="703"/>
        <v>0</v>
      </c>
      <c r="AI2032" s="45">
        <f t="shared" si="704"/>
        <v>0</v>
      </c>
      <c r="AJ2032" s="45">
        <f t="shared" si="705"/>
        <v>0</v>
      </c>
      <c r="AK2032" s="45">
        <f t="shared" si="706"/>
        <v>0</v>
      </c>
      <c r="AL2032" s="45">
        <f t="shared" si="707"/>
        <v>0</v>
      </c>
      <c r="AM2032" s="45">
        <f t="shared" si="708"/>
        <v>0</v>
      </c>
      <c r="AN2032" s="45"/>
      <c r="AO2032" s="45"/>
      <c r="AP2032" s="45"/>
      <c r="AQ2032" s="45"/>
      <c r="AR2032" s="45"/>
      <c r="AS2032" s="45"/>
      <c r="AT2032" s="45"/>
      <c r="AU2032" s="45"/>
      <c r="AV2032" s="45"/>
      <c r="AW2032" s="45"/>
      <c r="AX2032" s="45"/>
      <c r="AY2032" s="45"/>
      <c r="AZ2032" s="45"/>
      <c r="BA2032" s="45"/>
      <c r="BB2032" s="45"/>
      <c r="BC2032" s="45"/>
      <c r="BD2032" s="45"/>
      <c r="BE2032" s="45"/>
      <c r="BF2032" s="45"/>
      <c r="BG2032" s="45"/>
      <c r="BH2032" s="45"/>
      <c r="BI2032" s="45"/>
      <c r="BJ2032" s="45"/>
      <c r="BK2032" s="45"/>
    </row>
    <row r="2033" spans="1:63">
      <c r="A2033" s="43"/>
      <c r="B2033" s="43"/>
      <c r="C2033" s="101"/>
      <c r="D2033" s="101"/>
      <c r="E2033" s="101"/>
      <c r="F2033" s="102"/>
      <c r="G2033" s="103"/>
      <c r="H2033" s="102"/>
      <c r="I2033" s="102"/>
      <c r="J2033" s="102"/>
      <c r="K2033" s="102"/>
      <c r="L2033" s="102" t="e">
        <f>IF(J2033="WAT",IF(I2033="PS","Pumped Storage","Hydro"),VLOOKUP(J2033,Instructions!$E$3:$F$42,2,FALSE))</f>
        <v>#N/A</v>
      </c>
      <c r="M2033" s="104"/>
      <c r="N2033" s="104"/>
      <c r="O2033" s="105"/>
      <c r="P2033" s="45"/>
      <c r="Q2033" s="45"/>
      <c r="R2033" s="45">
        <f t="shared" si="689"/>
        <v>0</v>
      </c>
      <c r="S2033" s="45">
        <f t="shared" si="710"/>
        <v>0</v>
      </c>
      <c r="T2033" s="45">
        <f t="shared" si="710"/>
        <v>0</v>
      </c>
      <c r="U2033" s="45">
        <f t="shared" si="690"/>
        <v>0</v>
      </c>
      <c r="V2033" s="45">
        <f t="shared" si="691"/>
        <v>0</v>
      </c>
      <c r="W2033" s="45">
        <f t="shared" si="692"/>
        <v>0</v>
      </c>
      <c r="X2033" s="45">
        <f t="shared" si="693"/>
        <v>0</v>
      </c>
      <c r="Y2033" s="45">
        <f t="shared" si="694"/>
        <v>0</v>
      </c>
      <c r="Z2033" s="45">
        <f t="shared" si="695"/>
        <v>0</v>
      </c>
      <c r="AA2033" s="45">
        <f t="shared" si="696"/>
        <v>0</v>
      </c>
      <c r="AB2033" s="45">
        <f t="shared" si="697"/>
        <v>0</v>
      </c>
      <c r="AC2033" s="45">
        <f t="shared" si="698"/>
        <v>0</v>
      </c>
      <c r="AD2033" s="45">
        <f t="shared" si="699"/>
        <v>0</v>
      </c>
      <c r="AE2033" s="45">
        <f t="shared" si="700"/>
        <v>0</v>
      </c>
      <c r="AF2033" s="45">
        <f t="shared" si="701"/>
        <v>0</v>
      </c>
      <c r="AG2033" s="45">
        <f t="shared" si="702"/>
        <v>0</v>
      </c>
      <c r="AH2033" s="45">
        <f t="shared" si="703"/>
        <v>0</v>
      </c>
      <c r="AI2033" s="45">
        <f t="shared" si="704"/>
        <v>0</v>
      </c>
      <c r="AJ2033" s="45">
        <f t="shared" si="705"/>
        <v>0</v>
      </c>
      <c r="AK2033" s="45">
        <f t="shared" si="706"/>
        <v>0</v>
      </c>
      <c r="AL2033" s="45">
        <f t="shared" si="707"/>
        <v>0</v>
      </c>
      <c r="AM2033" s="45">
        <f t="shared" si="708"/>
        <v>0</v>
      </c>
      <c r="AN2033" s="45"/>
      <c r="AO2033" s="45"/>
      <c r="AP2033" s="45"/>
      <c r="AQ2033" s="45"/>
      <c r="AR2033" s="45"/>
      <c r="AS2033" s="45"/>
      <c r="AT2033" s="45"/>
      <c r="AU2033" s="45"/>
      <c r="AV2033" s="45"/>
      <c r="AW2033" s="45"/>
      <c r="AX2033" s="45"/>
      <c r="AY2033" s="45"/>
      <c r="AZ2033" s="45"/>
      <c r="BA2033" s="45"/>
      <c r="BB2033" s="45"/>
      <c r="BC2033" s="45"/>
      <c r="BD2033" s="45"/>
      <c r="BE2033" s="45"/>
      <c r="BF2033" s="45"/>
      <c r="BG2033" s="45"/>
      <c r="BH2033" s="45"/>
      <c r="BI2033" s="45"/>
      <c r="BJ2033" s="45"/>
      <c r="BK2033" s="45"/>
    </row>
    <row r="2034" spans="1:63">
      <c r="A2034" s="43"/>
      <c r="B2034" s="43"/>
      <c r="C2034" s="101"/>
      <c r="D2034" s="101"/>
      <c r="E2034" s="101"/>
      <c r="F2034" s="102"/>
      <c r="G2034" s="103"/>
      <c r="H2034" s="102"/>
      <c r="I2034" s="102"/>
      <c r="J2034" s="102"/>
      <c r="K2034" s="102"/>
      <c r="L2034" s="102" t="e">
        <f>IF(J2034="WAT",IF(I2034="PS","Pumped Storage","Hydro"),VLOOKUP(J2034,Instructions!$E$3:$F$42,2,FALSE))</f>
        <v>#N/A</v>
      </c>
      <c r="M2034" s="104"/>
      <c r="N2034" s="104"/>
      <c r="O2034" s="105"/>
      <c r="P2034" s="45"/>
      <c r="Q2034" s="45"/>
      <c r="R2034" s="45">
        <f t="shared" si="689"/>
        <v>0</v>
      </c>
      <c r="S2034" s="45">
        <f t="shared" si="710"/>
        <v>0</v>
      </c>
      <c r="T2034" s="45">
        <f t="shared" si="710"/>
        <v>0</v>
      </c>
      <c r="U2034" s="45">
        <f t="shared" si="690"/>
        <v>0</v>
      </c>
      <c r="V2034" s="45">
        <f t="shared" si="691"/>
        <v>0</v>
      </c>
      <c r="W2034" s="45">
        <f t="shared" si="692"/>
        <v>0</v>
      </c>
      <c r="X2034" s="45">
        <f t="shared" si="693"/>
        <v>0</v>
      </c>
      <c r="Y2034" s="45">
        <f t="shared" si="694"/>
        <v>0</v>
      </c>
      <c r="Z2034" s="45">
        <f t="shared" si="695"/>
        <v>0</v>
      </c>
      <c r="AA2034" s="45">
        <f t="shared" si="696"/>
        <v>0</v>
      </c>
      <c r="AB2034" s="45">
        <f t="shared" si="697"/>
        <v>0</v>
      </c>
      <c r="AC2034" s="45">
        <f t="shared" si="698"/>
        <v>0</v>
      </c>
      <c r="AD2034" s="45">
        <f t="shared" si="699"/>
        <v>0</v>
      </c>
      <c r="AE2034" s="45">
        <f t="shared" si="700"/>
        <v>0</v>
      </c>
      <c r="AF2034" s="45">
        <f t="shared" si="701"/>
        <v>0</v>
      </c>
      <c r="AG2034" s="45">
        <f t="shared" si="702"/>
        <v>0</v>
      </c>
      <c r="AH2034" s="45">
        <f t="shared" si="703"/>
        <v>0</v>
      </c>
      <c r="AI2034" s="45">
        <f t="shared" si="704"/>
        <v>0</v>
      </c>
      <c r="AJ2034" s="45">
        <f t="shared" si="705"/>
        <v>0</v>
      </c>
      <c r="AK2034" s="45">
        <f t="shared" si="706"/>
        <v>0</v>
      </c>
      <c r="AL2034" s="45">
        <f t="shared" si="707"/>
        <v>0</v>
      </c>
      <c r="AM2034" s="45">
        <f t="shared" si="708"/>
        <v>0</v>
      </c>
      <c r="AN2034" s="45"/>
      <c r="AO2034" s="45"/>
      <c r="AP2034" s="45"/>
      <c r="AQ2034" s="45"/>
      <c r="AR2034" s="45"/>
      <c r="AS2034" s="45"/>
      <c r="AT2034" s="45"/>
      <c r="AU2034" s="45"/>
      <c r="AV2034" s="45"/>
      <c r="AW2034" s="45"/>
      <c r="AX2034" s="45"/>
      <c r="AY2034" s="45"/>
      <c r="AZ2034" s="45"/>
      <c r="BA2034" s="45"/>
      <c r="BB2034" s="45"/>
      <c r="BC2034" s="45"/>
      <c r="BD2034" s="45"/>
      <c r="BE2034" s="45"/>
      <c r="BF2034" s="45"/>
      <c r="BG2034" s="45"/>
      <c r="BH2034" s="45"/>
      <c r="BI2034" s="45"/>
      <c r="BJ2034" s="45"/>
      <c r="BK2034" s="45"/>
    </row>
    <row r="2035" spans="1:63">
      <c r="A2035" s="43"/>
      <c r="B2035" s="43"/>
      <c r="C2035" s="101"/>
      <c r="D2035" s="101"/>
      <c r="E2035" s="101"/>
      <c r="F2035" s="102"/>
      <c r="G2035" s="103"/>
      <c r="H2035" s="102"/>
      <c r="I2035" s="102"/>
      <c r="J2035" s="102"/>
      <c r="K2035" s="102"/>
      <c r="L2035" s="102" t="e">
        <f>IF(J2035="WAT",IF(I2035="PS","Pumped Storage","Hydro"),VLOOKUP(J2035,Instructions!$E$3:$F$42,2,FALSE))</f>
        <v>#N/A</v>
      </c>
      <c r="M2035" s="104"/>
      <c r="N2035" s="104"/>
      <c r="O2035" s="105"/>
      <c r="P2035" s="45"/>
      <c r="Q2035" s="45"/>
      <c r="R2035" s="45">
        <f t="shared" si="689"/>
        <v>0</v>
      </c>
      <c r="S2035" s="45">
        <f t="shared" si="710"/>
        <v>0</v>
      </c>
      <c r="T2035" s="45">
        <f t="shared" si="710"/>
        <v>0</v>
      </c>
      <c r="U2035" s="45">
        <f t="shared" si="690"/>
        <v>0</v>
      </c>
      <c r="V2035" s="45">
        <f t="shared" si="691"/>
        <v>0</v>
      </c>
      <c r="W2035" s="45">
        <f t="shared" si="692"/>
        <v>0</v>
      </c>
      <c r="X2035" s="45">
        <f t="shared" si="693"/>
        <v>0</v>
      </c>
      <c r="Y2035" s="45">
        <f t="shared" si="694"/>
        <v>0</v>
      </c>
      <c r="Z2035" s="45">
        <f t="shared" si="695"/>
        <v>0</v>
      </c>
      <c r="AA2035" s="45">
        <f t="shared" si="696"/>
        <v>0</v>
      </c>
      <c r="AB2035" s="45">
        <f t="shared" si="697"/>
        <v>0</v>
      </c>
      <c r="AC2035" s="45">
        <f t="shared" si="698"/>
        <v>0</v>
      </c>
      <c r="AD2035" s="45">
        <f t="shared" si="699"/>
        <v>0</v>
      </c>
      <c r="AE2035" s="45">
        <f t="shared" si="700"/>
        <v>0</v>
      </c>
      <c r="AF2035" s="45">
        <f t="shared" si="701"/>
        <v>0</v>
      </c>
      <c r="AG2035" s="45">
        <f t="shared" si="702"/>
        <v>0</v>
      </c>
      <c r="AH2035" s="45">
        <f t="shared" si="703"/>
        <v>0</v>
      </c>
      <c r="AI2035" s="45">
        <f t="shared" si="704"/>
        <v>0</v>
      </c>
      <c r="AJ2035" s="45">
        <f t="shared" si="705"/>
        <v>0</v>
      </c>
      <c r="AK2035" s="45">
        <f t="shared" si="706"/>
        <v>0</v>
      </c>
      <c r="AL2035" s="45">
        <f t="shared" si="707"/>
        <v>0</v>
      </c>
      <c r="AM2035" s="45">
        <f t="shared" si="708"/>
        <v>0</v>
      </c>
      <c r="AN2035" s="45"/>
      <c r="AO2035" s="45"/>
      <c r="AP2035" s="45"/>
      <c r="AQ2035" s="45"/>
      <c r="AR2035" s="45"/>
      <c r="AS2035" s="45"/>
      <c r="AT2035" s="45"/>
      <c r="AU2035" s="45"/>
      <c r="AV2035" s="45"/>
      <c r="AW2035" s="45"/>
      <c r="AX2035" s="45"/>
      <c r="AY2035" s="45"/>
      <c r="AZ2035" s="45"/>
      <c r="BA2035" s="45"/>
      <c r="BB2035" s="45"/>
      <c r="BC2035" s="45"/>
      <c r="BD2035" s="45"/>
      <c r="BE2035" s="45"/>
      <c r="BF2035" s="45"/>
      <c r="BG2035" s="45"/>
      <c r="BH2035" s="45"/>
      <c r="BI2035" s="45"/>
      <c r="BJ2035" s="45"/>
      <c r="BK2035" s="45"/>
    </row>
    <row r="2036" spans="1:63">
      <c r="A2036" s="43"/>
      <c r="B2036" s="43"/>
      <c r="C2036" s="101"/>
      <c r="D2036" s="101"/>
      <c r="E2036" s="101"/>
      <c r="F2036" s="102"/>
      <c r="G2036" s="103"/>
      <c r="H2036" s="102"/>
      <c r="I2036" s="102"/>
      <c r="J2036" s="102"/>
      <c r="K2036" s="102"/>
      <c r="L2036" s="102" t="e">
        <f>IF(J2036="WAT",IF(I2036="PS","Pumped Storage","Hydro"),VLOOKUP(J2036,Instructions!$E$3:$F$42,2,FALSE))</f>
        <v>#N/A</v>
      </c>
      <c r="M2036" s="104"/>
      <c r="N2036" s="104"/>
      <c r="O2036" s="105"/>
      <c r="P2036" s="45"/>
      <c r="Q2036" s="45"/>
      <c r="R2036" s="45">
        <f t="shared" si="689"/>
        <v>0</v>
      </c>
      <c r="S2036" s="45">
        <f t="shared" si="710"/>
        <v>0</v>
      </c>
      <c r="T2036" s="45">
        <f t="shared" si="710"/>
        <v>0</v>
      </c>
      <c r="U2036" s="45">
        <f t="shared" si="690"/>
        <v>0</v>
      </c>
      <c r="V2036" s="45">
        <f t="shared" si="691"/>
        <v>0</v>
      </c>
      <c r="W2036" s="45">
        <f t="shared" si="692"/>
        <v>0</v>
      </c>
      <c r="X2036" s="45">
        <f t="shared" si="693"/>
        <v>0</v>
      </c>
      <c r="Y2036" s="45">
        <f t="shared" si="694"/>
        <v>0</v>
      </c>
      <c r="Z2036" s="45">
        <f t="shared" si="695"/>
        <v>0</v>
      </c>
      <c r="AA2036" s="45">
        <f t="shared" si="696"/>
        <v>0</v>
      </c>
      <c r="AB2036" s="45">
        <f t="shared" si="697"/>
        <v>0</v>
      </c>
      <c r="AC2036" s="45">
        <f t="shared" si="698"/>
        <v>0</v>
      </c>
      <c r="AD2036" s="45">
        <f t="shared" si="699"/>
        <v>0</v>
      </c>
      <c r="AE2036" s="45">
        <f t="shared" si="700"/>
        <v>0</v>
      </c>
      <c r="AF2036" s="45">
        <f t="shared" si="701"/>
        <v>0</v>
      </c>
      <c r="AG2036" s="45">
        <f t="shared" si="702"/>
        <v>0</v>
      </c>
      <c r="AH2036" s="45">
        <f t="shared" si="703"/>
        <v>0</v>
      </c>
      <c r="AI2036" s="45">
        <f t="shared" si="704"/>
        <v>0</v>
      </c>
      <c r="AJ2036" s="45">
        <f t="shared" si="705"/>
        <v>0</v>
      </c>
      <c r="AK2036" s="45">
        <f t="shared" si="706"/>
        <v>0</v>
      </c>
      <c r="AL2036" s="45">
        <f t="shared" si="707"/>
        <v>0</v>
      </c>
      <c r="AM2036" s="45">
        <f t="shared" si="708"/>
        <v>0</v>
      </c>
      <c r="AN2036" s="45"/>
      <c r="AO2036" s="45"/>
      <c r="AP2036" s="45"/>
      <c r="AQ2036" s="45"/>
      <c r="AR2036" s="45"/>
      <c r="AS2036" s="45"/>
      <c r="AT2036" s="45"/>
      <c r="AU2036" s="45"/>
      <c r="AV2036" s="45"/>
      <c r="AW2036" s="45"/>
      <c r="AX2036" s="45"/>
      <c r="AY2036" s="45"/>
      <c r="AZ2036" s="45"/>
      <c r="BA2036" s="45"/>
      <c r="BB2036" s="45"/>
      <c r="BC2036" s="45"/>
      <c r="BD2036" s="45"/>
      <c r="BE2036" s="45"/>
      <c r="BF2036" s="45"/>
      <c r="BG2036" s="45"/>
      <c r="BH2036" s="45"/>
      <c r="BI2036" s="45"/>
      <c r="BJ2036" s="45"/>
      <c r="BK2036" s="45"/>
    </row>
    <row r="2037" spans="1:63">
      <c r="A2037" s="43"/>
      <c r="B2037" s="43"/>
      <c r="C2037" s="101"/>
      <c r="D2037" s="101"/>
      <c r="E2037" s="101"/>
      <c r="F2037" s="102"/>
      <c r="G2037" s="103"/>
      <c r="H2037" s="102"/>
      <c r="I2037" s="102"/>
      <c r="J2037" s="102"/>
      <c r="K2037" s="102"/>
      <c r="L2037" s="102" t="e">
        <f>IF(J2037="WAT",IF(I2037="PS","Pumped Storage","Hydro"),VLOOKUP(J2037,Instructions!$E$3:$F$42,2,FALSE))</f>
        <v>#N/A</v>
      </c>
      <c r="M2037" s="104"/>
      <c r="N2037" s="104"/>
      <c r="O2037" s="105"/>
      <c r="P2037" s="45"/>
      <c r="Q2037" s="45"/>
      <c r="R2037" s="45">
        <f t="shared" si="689"/>
        <v>0</v>
      </c>
      <c r="S2037" s="45">
        <f t="shared" si="710"/>
        <v>0</v>
      </c>
      <c r="T2037" s="45">
        <f t="shared" si="710"/>
        <v>0</v>
      </c>
      <c r="U2037" s="45">
        <f t="shared" si="690"/>
        <v>0</v>
      </c>
      <c r="V2037" s="45">
        <f t="shared" si="691"/>
        <v>0</v>
      </c>
      <c r="W2037" s="45">
        <f t="shared" si="692"/>
        <v>0</v>
      </c>
      <c r="X2037" s="45">
        <f t="shared" si="693"/>
        <v>0</v>
      </c>
      <c r="Y2037" s="45">
        <f t="shared" si="694"/>
        <v>0</v>
      </c>
      <c r="Z2037" s="45">
        <f t="shared" si="695"/>
        <v>0</v>
      </c>
      <c r="AA2037" s="45">
        <f t="shared" si="696"/>
        <v>0</v>
      </c>
      <c r="AB2037" s="45">
        <f t="shared" si="697"/>
        <v>0</v>
      </c>
      <c r="AC2037" s="45">
        <f t="shared" si="698"/>
        <v>0</v>
      </c>
      <c r="AD2037" s="45">
        <f t="shared" si="699"/>
        <v>0</v>
      </c>
      <c r="AE2037" s="45">
        <f t="shared" si="700"/>
        <v>0</v>
      </c>
      <c r="AF2037" s="45">
        <f t="shared" si="701"/>
        <v>0</v>
      </c>
      <c r="AG2037" s="45">
        <f t="shared" si="702"/>
        <v>0</v>
      </c>
      <c r="AH2037" s="45">
        <f t="shared" si="703"/>
        <v>0</v>
      </c>
      <c r="AI2037" s="45">
        <f t="shared" si="704"/>
        <v>0</v>
      </c>
      <c r="AJ2037" s="45">
        <f t="shared" si="705"/>
        <v>0</v>
      </c>
      <c r="AK2037" s="45">
        <f t="shared" si="706"/>
        <v>0</v>
      </c>
      <c r="AL2037" s="45">
        <f t="shared" si="707"/>
        <v>0</v>
      </c>
      <c r="AM2037" s="45">
        <f t="shared" si="708"/>
        <v>0</v>
      </c>
      <c r="AN2037" s="45"/>
      <c r="AO2037" s="45"/>
      <c r="AP2037" s="45"/>
      <c r="AQ2037" s="45"/>
      <c r="AR2037" s="45"/>
      <c r="AS2037" s="45"/>
      <c r="AT2037" s="45"/>
      <c r="AU2037" s="45"/>
      <c r="AV2037" s="45"/>
      <c r="AW2037" s="45"/>
      <c r="AX2037" s="45"/>
      <c r="AY2037" s="45"/>
      <c r="AZ2037" s="45"/>
      <c r="BA2037" s="45"/>
      <c r="BB2037" s="45"/>
      <c r="BC2037" s="45"/>
      <c r="BD2037" s="45"/>
      <c r="BE2037" s="45"/>
      <c r="BF2037" s="45"/>
      <c r="BG2037" s="45"/>
      <c r="BH2037" s="45"/>
      <c r="BI2037" s="45"/>
      <c r="BJ2037" s="45"/>
      <c r="BK2037" s="45"/>
    </row>
    <row r="2038" spans="1:63">
      <c r="A2038" s="43"/>
      <c r="B2038" s="43"/>
      <c r="C2038" s="101"/>
      <c r="D2038" s="101"/>
      <c r="E2038" s="101"/>
      <c r="F2038" s="102"/>
      <c r="G2038" s="103"/>
      <c r="H2038" s="102"/>
      <c r="I2038" s="102"/>
      <c r="J2038" s="102"/>
      <c r="K2038" s="102"/>
      <c r="L2038" s="102" t="e">
        <f>IF(J2038="WAT",IF(I2038="PS","Pumped Storage","Hydro"),VLOOKUP(J2038,Instructions!$E$3:$F$42,2,FALSE))</f>
        <v>#N/A</v>
      </c>
      <c r="M2038" s="104"/>
      <c r="N2038" s="104"/>
      <c r="O2038" s="105"/>
      <c r="P2038" s="45"/>
      <c r="Q2038" s="45"/>
      <c r="R2038" s="45">
        <f t="shared" si="689"/>
        <v>0</v>
      </c>
      <c r="S2038" s="45">
        <f t="shared" si="710"/>
        <v>0</v>
      </c>
      <c r="T2038" s="45">
        <f t="shared" si="710"/>
        <v>0</v>
      </c>
      <c r="U2038" s="45">
        <f t="shared" si="690"/>
        <v>0</v>
      </c>
      <c r="V2038" s="45">
        <f t="shared" si="691"/>
        <v>0</v>
      </c>
      <c r="W2038" s="45">
        <f t="shared" si="692"/>
        <v>0</v>
      </c>
      <c r="X2038" s="45">
        <f t="shared" si="693"/>
        <v>0</v>
      </c>
      <c r="Y2038" s="45">
        <f t="shared" si="694"/>
        <v>0</v>
      </c>
      <c r="Z2038" s="45">
        <f t="shared" si="695"/>
        <v>0</v>
      </c>
      <c r="AA2038" s="45">
        <f t="shared" si="696"/>
        <v>0</v>
      </c>
      <c r="AB2038" s="45">
        <f t="shared" si="697"/>
        <v>0</v>
      </c>
      <c r="AC2038" s="45">
        <f t="shared" si="698"/>
        <v>0</v>
      </c>
      <c r="AD2038" s="45">
        <f t="shared" si="699"/>
        <v>0</v>
      </c>
      <c r="AE2038" s="45">
        <f t="shared" si="700"/>
        <v>0</v>
      </c>
      <c r="AF2038" s="45">
        <f t="shared" si="701"/>
        <v>0</v>
      </c>
      <c r="AG2038" s="45">
        <f t="shared" si="702"/>
        <v>0</v>
      </c>
      <c r="AH2038" s="45">
        <f t="shared" si="703"/>
        <v>0</v>
      </c>
      <c r="AI2038" s="45">
        <f t="shared" si="704"/>
        <v>0</v>
      </c>
      <c r="AJ2038" s="45">
        <f t="shared" si="705"/>
        <v>0</v>
      </c>
      <c r="AK2038" s="45">
        <f t="shared" si="706"/>
        <v>0</v>
      </c>
      <c r="AL2038" s="45">
        <f t="shared" si="707"/>
        <v>0</v>
      </c>
      <c r="AM2038" s="45">
        <f t="shared" si="708"/>
        <v>0</v>
      </c>
      <c r="AN2038" s="45"/>
      <c r="AO2038" s="45"/>
      <c r="AP2038" s="45"/>
      <c r="AQ2038" s="45"/>
      <c r="AR2038" s="45"/>
      <c r="AS2038" s="45"/>
      <c r="AT2038" s="45"/>
      <c r="AU2038" s="45"/>
      <c r="AV2038" s="45"/>
      <c r="AW2038" s="45"/>
      <c r="AX2038" s="45"/>
      <c r="AY2038" s="45"/>
      <c r="AZ2038" s="45"/>
      <c r="BA2038" s="45"/>
      <c r="BB2038" s="45"/>
      <c r="BC2038" s="45"/>
      <c r="BD2038" s="45"/>
      <c r="BE2038" s="45"/>
      <c r="BF2038" s="45"/>
      <c r="BG2038" s="45"/>
      <c r="BH2038" s="45"/>
      <c r="BI2038" s="45"/>
      <c r="BJ2038" s="45"/>
      <c r="BK2038" s="45"/>
    </row>
    <row r="2039" spans="1:63">
      <c r="A2039" s="43"/>
      <c r="B2039" s="43"/>
      <c r="C2039" s="101"/>
      <c r="D2039" s="101"/>
      <c r="E2039" s="101"/>
      <c r="F2039" s="102"/>
      <c r="G2039" s="103"/>
      <c r="H2039" s="102"/>
      <c r="I2039" s="102"/>
      <c r="J2039" s="102"/>
      <c r="K2039" s="102"/>
      <c r="L2039" s="102" t="e">
        <f>IF(J2039="WAT",IF(I2039="PS","Pumped Storage","Hydro"),VLOOKUP(J2039,Instructions!$E$3:$F$42,2,FALSE))</f>
        <v>#N/A</v>
      </c>
      <c r="M2039" s="104"/>
      <c r="N2039" s="104"/>
      <c r="O2039" s="105"/>
      <c r="P2039" s="45"/>
      <c r="Q2039" s="45"/>
      <c r="R2039" s="45">
        <f t="shared" si="689"/>
        <v>0</v>
      </c>
      <c r="S2039" s="45">
        <f t="shared" si="710"/>
        <v>0</v>
      </c>
      <c r="T2039" s="45">
        <f t="shared" si="710"/>
        <v>0</v>
      </c>
      <c r="U2039" s="45">
        <f t="shared" si="690"/>
        <v>0</v>
      </c>
      <c r="V2039" s="45">
        <f t="shared" si="691"/>
        <v>0</v>
      </c>
      <c r="W2039" s="45">
        <f t="shared" si="692"/>
        <v>0</v>
      </c>
      <c r="X2039" s="45">
        <f t="shared" si="693"/>
        <v>0</v>
      </c>
      <c r="Y2039" s="45">
        <f t="shared" si="694"/>
        <v>0</v>
      </c>
      <c r="Z2039" s="45">
        <f t="shared" si="695"/>
        <v>0</v>
      </c>
      <c r="AA2039" s="45">
        <f t="shared" si="696"/>
        <v>0</v>
      </c>
      <c r="AB2039" s="45">
        <f t="shared" si="697"/>
        <v>0</v>
      </c>
      <c r="AC2039" s="45">
        <f t="shared" si="698"/>
        <v>0</v>
      </c>
      <c r="AD2039" s="45">
        <f t="shared" si="699"/>
        <v>0</v>
      </c>
      <c r="AE2039" s="45">
        <f t="shared" si="700"/>
        <v>0</v>
      </c>
      <c r="AF2039" s="45">
        <f t="shared" si="701"/>
        <v>0</v>
      </c>
      <c r="AG2039" s="45">
        <f t="shared" si="702"/>
        <v>0</v>
      </c>
      <c r="AH2039" s="45">
        <f t="shared" si="703"/>
        <v>0</v>
      </c>
      <c r="AI2039" s="45">
        <f t="shared" si="704"/>
        <v>0</v>
      </c>
      <c r="AJ2039" s="45">
        <f t="shared" si="705"/>
        <v>0</v>
      </c>
      <c r="AK2039" s="45">
        <f t="shared" si="706"/>
        <v>0</v>
      </c>
      <c r="AL2039" s="45">
        <f t="shared" si="707"/>
        <v>0</v>
      </c>
      <c r="AM2039" s="45">
        <f t="shared" si="708"/>
        <v>0</v>
      </c>
      <c r="AN2039" s="45"/>
      <c r="AO2039" s="45"/>
      <c r="AP2039" s="45"/>
      <c r="AQ2039" s="45"/>
      <c r="AR2039" s="45"/>
      <c r="AS2039" s="45"/>
      <c r="AT2039" s="45"/>
      <c r="AU2039" s="45"/>
      <c r="AV2039" s="45"/>
      <c r="AW2039" s="45"/>
      <c r="AX2039" s="45"/>
      <c r="AY2039" s="45"/>
      <c r="AZ2039" s="45"/>
      <c r="BA2039" s="45"/>
      <c r="BB2039" s="45"/>
      <c r="BC2039" s="45"/>
      <c r="BD2039" s="45"/>
      <c r="BE2039" s="45"/>
      <c r="BF2039" s="45"/>
      <c r="BG2039" s="45"/>
      <c r="BH2039" s="45"/>
      <c r="BI2039" s="45"/>
      <c r="BJ2039" s="45"/>
      <c r="BK2039" s="45"/>
    </row>
    <row r="2040" spans="1:63">
      <c r="A2040" s="43"/>
      <c r="B2040" s="43"/>
      <c r="C2040" s="101"/>
      <c r="D2040" s="101"/>
      <c r="E2040" s="101"/>
      <c r="F2040" s="102"/>
      <c r="G2040" s="103"/>
      <c r="H2040" s="102"/>
      <c r="I2040" s="102"/>
      <c r="J2040" s="102"/>
      <c r="K2040" s="102"/>
      <c r="L2040" s="102" t="e">
        <f>IF(J2040="WAT",IF(I2040="PS","Pumped Storage","Hydro"),VLOOKUP(J2040,Instructions!$E$3:$F$42,2,FALSE))</f>
        <v>#N/A</v>
      </c>
      <c r="M2040" s="104"/>
      <c r="N2040" s="104"/>
      <c r="O2040" s="105"/>
      <c r="P2040" s="45"/>
      <c r="Q2040" s="45"/>
      <c r="R2040" s="45">
        <f t="shared" si="689"/>
        <v>0</v>
      </c>
      <c r="S2040" s="45">
        <f t="shared" si="710"/>
        <v>0</v>
      </c>
      <c r="T2040" s="45">
        <f t="shared" si="710"/>
        <v>0</v>
      </c>
      <c r="U2040" s="45">
        <f t="shared" si="690"/>
        <v>0</v>
      </c>
      <c r="V2040" s="45">
        <f t="shared" si="691"/>
        <v>0</v>
      </c>
      <c r="W2040" s="45">
        <f t="shared" si="692"/>
        <v>0</v>
      </c>
      <c r="X2040" s="45">
        <f t="shared" si="693"/>
        <v>0</v>
      </c>
      <c r="Y2040" s="45">
        <f t="shared" si="694"/>
        <v>0</v>
      </c>
      <c r="Z2040" s="45">
        <f t="shared" si="695"/>
        <v>0</v>
      </c>
      <c r="AA2040" s="45">
        <f t="shared" si="696"/>
        <v>0</v>
      </c>
      <c r="AB2040" s="45">
        <f t="shared" si="697"/>
        <v>0</v>
      </c>
      <c r="AC2040" s="45">
        <f t="shared" si="698"/>
        <v>0</v>
      </c>
      <c r="AD2040" s="45">
        <f t="shared" si="699"/>
        <v>0</v>
      </c>
      <c r="AE2040" s="45">
        <f t="shared" si="700"/>
        <v>0</v>
      </c>
      <c r="AF2040" s="45">
        <f t="shared" si="701"/>
        <v>0</v>
      </c>
      <c r="AG2040" s="45">
        <f t="shared" si="702"/>
        <v>0</v>
      </c>
      <c r="AH2040" s="45">
        <f t="shared" si="703"/>
        <v>0</v>
      </c>
      <c r="AI2040" s="45">
        <f t="shared" si="704"/>
        <v>0</v>
      </c>
      <c r="AJ2040" s="45">
        <f t="shared" si="705"/>
        <v>0</v>
      </c>
      <c r="AK2040" s="45">
        <f t="shared" si="706"/>
        <v>0</v>
      </c>
      <c r="AL2040" s="45">
        <f t="shared" si="707"/>
        <v>0</v>
      </c>
      <c r="AM2040" s="45">
        <f t="shared" si="708"/>
        <v>0</v>
      </c>
      <c r="AN2040" s="45"/>
      <c r="AO2040" s="45"/>
      <c r="AP2040" s="45"/>
      <c r="AQ2040" s="45"/>
      <c r="AR2040" s="45"/>
      <c r="AS2040" s="45"/>
      <c r="AT2040" s="45"/>
      <c r="AU2040" s="45"/>
      <c r="AV2040" s="45"/>
      <c r="AW2040" s="45"/>
      <c r="AX2040" s="45"/>
      <c r="AY2040" s="45"/>
      <c r="AZ2040" s="45"/>
      <c r="BA2040" s="45"/>
      <c r="BB2040" s="45"/>
      <c r="BC2040" s="45"/>
      <c r="BD2040" s="45"/>
      <c r="BE2040" s="45"/>
      <c r="BF2040" s="45"/>
      <c r="BG2040" s="45"/>
      <c r="BH2040" s="45"/>
      <c r="BI2040" s="45"/>
      <c r="BJ2040" s="45"/>
      <c r="BK2040" s="45"/>
    </row>
    <row r="2041" spans="1:63">
      <c r="A2041" s="43"/>
      <c r="B2041" s="43"/>
      <c r="C2041" s="101"/>
      <c r="D2041" s="101"/>
      <c r="E2041" s="101"/>
      <c r="F2041" s="102"/>
      <c r="G2041" s="103"/>
      <c r="H2041" s="102"/>
      <c r="I2041" s="102"/>
      <c r="J2041" s="102"/>
      <c r="K2041" s="102"/>
      <c r="L2041" s="102" t="e">
        <f>IF(J2041="WAT",IF(I2041="PS","Pumped Storage","Hydro"),VLOOKUP(J2041,Instructions!$E$3:$F$42,2,FALSE))</f>
        <v>#N/A</v>
      </c>
      <c r="M2041" s="104"/>
      <c r="N2041" s="104"/>
      <c r="O2041" s="105"/>
      <c r="P2041" s="45"/>
      <c r="Q2041" s="45"/>
      <c r="R2041" s="45">
        <f t="shared" si="689"/>
        <v>0</v>
      </c>
      <c r="S2041" s="45">
        <f t="shared" si="710"/>
        <v>0</v>
      </c>
      <c r="T2041" s="45">
        <f t="shared" si="710"/>
        <v>0</v>
      </c>
      <c r="U2041" s="45">
        <f t="shared" si="690"/>
        <v>0</v>
      </c>
      <c r="V2041" s="45">
        <f t="shared" si="691"/>
        <v>0</v>
      </c>
      <c r="W2041" s="45">
        <f t="shared" si="692"/>
        <v>0</v>
      </c>
      <c r="X2041" s="45">
        <f t="shared" si="693"/>
        <v>0</v>
      </c>
      <c r="Y2041" s="45">
        <f t="shared" si="694"/>
        <v>0</v>
      </c>
      <c r="Z2041" s="45">
        <f t="shared" si="695"/>
        <v>0</v>
      </c>
      <c r="AA2041" s="45">
        <f t="shared" si="696"/>
        <v>0</v>
      </c>
      <c r="AB2041" s="45">
        <f t="shared" si="697"/>
        <v>0</v>
      </c>
      <c r="AC2041" s="45">
        <f t="shared" si="698"/>
        <v>0</v>
      </c>
      <c r="AD2041" s="45">
        <f t="shared" si="699"/>
        <v>0</v>
      </c>
      <c r="AE2041" s="45">
        <f t="shared" si="700"/>
        <v>0</v>
      </c>
      <c r="AF2041" s="45">
        <f t="shared" si="701"/>
        <v>0</v>
      </c>
      <c r="AG2041" s="45">
        <f t="shared" si="702"/>
        <v>0</v>
      </c>
      <c r="AH2041" s="45">
        <f t="shared" si="703"/>
        <v>0</v>
      </c>
      <c r="AI2041" s="45">
        <f t="shared" si="704"/>
        <v>0</v>
      </c>
      <c r="AJ2041" s="45">
        <f t="shared" si="705"/>
        <v>0</v>
      </c>
      <c r="AK2041" s="45">
        <f t="shared" si="706"/>
        <v>0</v>
      </c>
      <c r="AL2041" s="45">
        <f t="shared" si="707"/>
        <v>0</v>
      </c>
      <c r="AM2041" s="45">
        <f t="shared" si="708"/>
        <v>0</v>
      </c>
      <c r="AN2041" s="45"/>
      <c r="AO2041" s="45"/>
      <c r="AP2041" s="45"/>
      <c r="AQ2041" s="45"/>
      <c r="AR2041" s="45"/>
      <c r="AS2041" s="45"/>
      <c r="AT2041" s="45"/>
      <c r="AU2041" s="45"/>
      <c r="AV2041" s="45"/>
      <c r="AW2041" s="45"/>
      <c r="AX2041" s="45"/>
      <c r="AY2041" s="45"/>
      <c r="AZ2041" s="45"/>
      <c r="BA2041" s="45"/>
      <c r="BB2041" s="45"/>
      <c r="BC2041" s="45"/>
      <c r="BD2041" s="45"/>
      <c r="BE2041" s="45"/>
      <c r="BF2041" s="45"/>
      <c r="BG2041" s="45"/>
      <c r="BH2041" s="45"/>
      <c r="BI2041" s="45"/>
      <c r="BJ2041" s="45"/>
      <c r="BK2041" s="45"/>
    </row>
    <row r="2042" spans="1:63">
      <c r="A2042" s="43"/>
      <c r="B2042" s="43"/>
      <c r="C2042" s="101"/>
      <c r="D2042" s="101"/>
      <c r="E2042" s="101"/>
      <c r="F2042" s="102"/>
      <c r="G2042" s="103"/>
      <c r="H2042" s="102"/>
      <c r="I2042" s="102"/>
      <c r="J2042" s="102"/>
      <c r="K2042" s="102"/>
      <c r="L2042" s="102" t="e">
        <f>IF(J2042="WAT",IF(I2042="PS","Pumped Storage","Hydro"),VLOOKUP(J2042,Instructions!$E$3:$F$42,2,FALSE))</f>
        <v>#N/A</v>
      </c>
      <c r="M2042" s="104"/>
      <c r="N2042" s="104"/>
      <c r="O2042" s="105"/>
      <c r="P2042" s="45"/>
      <c r="Q2042" s="45"/>
      <c r="R2042" s="45">
        <f t="shared" si="689"/>
        <v>0</v>
      </c>
      <c r="S2042" s="45">
        <f t="shared" si="710"/>
        <v>0</v>
      </c>
      <c r="T2042" s="45">
        <f t="shared" si="710"/>
        <v>0</v>
      </c>
      <c r="U2042" s="45">
        <f t="shared" si="690"/>
        <v>0</v>
      </c>
      <c r="V2042" s="45">
        <f t="shared" si="691"/>
        <v>0</v>
      </c>
      <c r="W2042" s="45">
        <f t="shared" si="692"/>
        <v>0</v>
      </c>
      <c r="X2042" s="45">
        <f t="shared" si="693"/>
        <v>0</v>
      </c>
      <c r="Y2042" s="45">
        <f t="shared" si="694"/>
        <v>0</v>
      </c>
      <c r="Z2042" s="45">
        <f t="shared" si="695"/>
        <v>0</v>
      </c>
      <c r="AA2042" s="45">
        <f t="shared" si="696"/>
        <v>0</v>
      </c>
      <c r="AB2042" s="45">
        <f t="shared" si="697"/>
        <v>0</v>
      </c>
      <c r="AC2042" s="45">
        <f t="shared" si="698"/>
        <v>0</v>
      </c>
      <c r="AD2042" s="45">
        <f t="shared" si="699"/>
        <v>0</v>
      </c>
      <c r="AE2042" s="45">
        <f t="shared" si="700"/>
        <v>0</v>
      </c>
      <c r="AF2042" s="45">
        <f t="shared" si="701"/>
        <v>0</v>
      </c>
      <c r="AG2042" s="45">
        <f t="shared" si="702"/>
        <v>0</v>
      </c>
      <c r="AH2042" s="45">
        <f t="shared" si="703"/>
        <v>0</v>
      </c>
      <c r="AI2042" s="45">
        <f t="shared" si="704"/>
        <v>0</v>
      </c>
      <c r="AJ2042" s="45">
        <f t="shared" si="705"/>
        <v>0</v>
      </c>
      <c r="AK2042" s="45">
        <f t="shared" si="706"/>
        <v>0</v>
      </c>
      <c r="AL2042" s="45">
        <f t="shared" si="707"/>
        <v>0</v>
      </c>
      <c r="AM2042" s="45">
        <f t="shared" si="708"/>
        <v>0</v>
      </c>
      <c r="AN2042" s="45"/>
      <c r="AO2042" s="45"/>
      <c r="AP2042" s="45"/>
      <c r="AQ2042" s="45"/>
      <c r="AR2042" s="45"/>
      <c r="AS2042" s="45"/>
      <c r="AT2042" s="45"/>
      <c r="AU2042" s="45"/>
      <c r="AV2042" s="45"/>
      <c r="AW2042" s="45"/>
      <c r="AX2042" s="45"/>
      <c r="AY2042" s="45"/>
      <c r="AZ2042" s="45"/>
      <c r="BA2042" s="45"/>
      <c r="BB2042" s="45"/>
      <c r="BC2042" s="45"/>
      <c r="BD2042" s="45"/>
      <c r="BE2042" s="45"/>
      <c r="BF2042" s="45"/>
      <c r="BG2042" s="45"/>
      <c r="BH2042" s="45"/>
      <c r="BI2042" s="45"/>
      <c r="BJ2042" s="45"/>
      <c r="BK2042" s="45"/>
    </row>
    <row r="2043" spans="1:63">
      <c r="A2043" s="43"/>
      <c r="B2043" s="43"/>
      <c r="C2043" s="101"/>
      <c r="D2043" s="101"/>
      <c r="E2043" s="101"/>
      <c r="F2043" s="102"/>
      <c r="G2043" s="103"/>
      <c r="H2043" s="102"/>
      <c r="I2043" s="102"/>
      <c r="J2043" s="102"/>
      <c r="K2043" s="102"/>
      <c r="L2043" s="102" t="e">
        <f>IF(J2043="WAT",IF(I2043="PS","Pumped Storage","Hydro"),VLOOKUP(J2043,Instructions!$E$3:$F$42,2,FALSE))</f>
        <v>#N/A</v>
      </c>
      <c r="M2043" s="104"/>
      <c r="N2043" s="104"/>
      <c r="O2043" s="105"/>
      <c r="P2043" s="45"/>
      <c r="Q2043" s="45"/>
      <c r="R2043" s="45">
        <f t="shared" si="689"/>
        <v>0</v>
      </c>
      <c r="S2043" s="45">
        <f t="shared" ref="S2043:T2062" si="711">R2043</f>
        <v>0</v>
      </c>
      <c r="T2043" s="45">
        <f t="shared" si="711"/>
        <v>0</v>
      </c>
      <c r="U2043" s="45">
        <f t="shared" si="690"/>
        <v>0</v>
      </c>
      <c r="V2043" s="45">
        <f t="shared" si="691"/>
        <v>0</v>
      </c>
      <c r="W2043" s="45">
        <f t="shared" si="692"/>
        <v>0</v>
      </c>
      <c r="X2043" s="45">
        <f t="shared" si="693"/>
        <v>0</v>
      </c>
      <c r="Y2043" s="45">
        <f t="shared" si="694"/>
        <v>0</v>
      </c>
      <c r="Z2043" s="45">
        <f t="shared" si="695"/>
        <v>0</v>
      </c>
      <c r="AA2043" s="45">
        <f t="shared" si="696"/>
        <v>0</v>
      </c>
      <c r="AB2043" s="45">
        <f t="shared" si="697"/>
        <v>0</v>
      </c>
      <c r="AC2043" s="45">
        <f t="shared" si="698"/>
        <v>0</v>
      </c>
      <c r="AD2043" s="45">
        <f t="shared" si="699"/>
        <v>0</v>
      </c>
      <c r="AE2043" s="45">
        <f t="shared" si="700"/>
        <v>0</v>
      </c>
      <c r="AF2043" s="45">
        <f t="shared" si="701"/>
        <v>0</v>
      </c>
      <c r="AG2043" s="45">
        <f t="shared" si="702"/>
        <v>0</v>
      </c>
      <c r="AH2043" s="45">
        <f t="shared" si="703"/>
        <v>0</v>
      </c>
      <c r="AI2043" s="45">
        <f t="shared" si="704"/>
        <v>0</v>
      </c>
      <c r="AJ2043" s="45">
        <f t="shared" si="705"/>
        <v>0</v>
      </c>
      <c r="AK2043" s="45">
        <f t="shared" si="706"/>
        <v>0</v>
      </c>
      <c r="AL2043" s="45">
        <f t="shared" si="707"/>
        <v>0</v>
      </c>
      <c r="AM2043" s="45">
        <f t="shared" si="708"/>
        <v>0</v>
      </c>
      <c r="AN2043" s="45"/>
      <c r="AO2043" s="45"/>
      <c r="AP2043" s="45"/>
      <c r="AQ2043" s="45"/>
      <c r="AR2043" s="45"/>
      <c r="AS2043" s="45"/>
      <c r="AT2043" s="45"/>
      <c r="AU2043" s="45"/>
      <c r="AV2043" s="45"/>
      <c r="AW2043" s="45"/>
      <c r="AX2043" s="45"/>
      <c r="AY2043" s="45"/>
      <c r="AZ2043" s="45"/>
      <c r="BA2043" s="45"/>
      <c r="BB2043" s="45"/>
      <c r="BC2043" s="45"/>
      <c r="BD2043" s="45"/>
      <c r="BE2043" s="45"/>
      <c r="BF2043" s="45"/>
      <c r="BG2043" s="45"/>
      <c r="BH2043" s="45"/>
      <c r="BI2043" s="45"/>
      <c r="BJ2043" s="45"/>
      <c r="BK2043" s="45"/>
    </row>
    <row r="2044" spans="1:63">
      <c r="A2044" s="43"/>
      <c r="B2044" s="43"/>
      <c r="C2044" s="101"/>
      <c r="D2044" s="101"/>
      <c r="E2044" s="101"/>
      <c r="F2044" s="102"/>
      <c r="G2044" s="103"/>
      <c r="H2044" s="102"/>
      <c r="I2044" s="102"/>
      <c r="J2044" s="102"/>
      <c r="K2044" s="102"/>
      <c r="L2044" s="102" t="e">
        <f>IF(J2044="WAT",IF(I2044="PS","Pumped Storage","Hydro"),VLOOKUP(J2044,Instructions!$E$3:$F$42,2,FALSE))</f>
        <v>#N/A</v>
      </c>
      <c r="M2044" s="104"/>
      <c r="N2044" s="104"/>
      <c r="O2044" s="105"/>
      <c r="P2044" s="45"/>
      <c r="Q2044" s="45"/>
      <c r="R2044" s="45">
        <f t="shared" si="689"/>
        <v>0</v>
      </c>
      <c r="S2044" s="45">
        <f t="shared" si="711"/>
        <v>0</v>
      </c>
      <c r="T2044" s="45">
        <f t="shared" si="711"/>
        <v>0</v>
      </c>
      <c r="U2044" s="45">
        <f t="shared" si="690"/>
        <v>0</v>
      </c>
      <c r="V2044" s="45">
        <f t="shared" si="691"/>
        <v>0</v>
      </c>
      <c r="W2044" s="45">
        <f t="shared" si="692"/>
        <v>0</v>
      </c>
      <c r="X2044" s="45">
        <f t="shared" si="693"/>
        <v>0</v>
      </c>
      <c r="Y2044" s="45">
        <f t="shared" si="694"/>
        <v>0</v>
      </c>
      <c r="Z2044" s="45">
        <f t="shared" si="695"/>
        <v>0</v>
      </c>
      <c r="AA2044" s="45">
        <f t="shared" si="696"/>
        <v>0</v>
      </c>
      <c r="AB2044" s="45">
        <f t="shared" si="697"/>
        <v>0</v>
      </c>
      <c r="AC2044" s="45">
        <f t="shared" si="698"/>
        <v>0</v>
      </c>
      <c r="AD2044" s="45">
        <f t="shared" si="699"/>
        <v>0</v>
      </c>
      <c r="AE2044" s="45">
        <f t="shared" si="700"/>
        <v>0</v>
      </c>
      <c r="AF2044" s="45">
        <f t="shared" si="701"/>
        <v>0</v>
      </c>
      <c r="AG2044" s="45">
        <f t="shared" si="702"/>
        <v>0</v>
      </c>
      <c r="AH2044" s="45">
        <f t="shared" si="703"/>
        <v>0</v>
      </c>
      <c r="AI2044" s="45">
        <f t="shared" si="704"/>
        <v>0</v>
      </c>
      <c r="AJ2044" s="45">
        <f t="shared" si="705"/>
        <v>0</v>
      </c>
      <c r="AK2044" s="45">
        <f t="shared" si="706"/>
        <v>0</v>
      </c>
      <c r="AL2044" s="45">
        <f t="shared" si="707"/>
        <v>0</v>
      </c>
      <c r="AM2044" s="45">
        <f t="shared" si="708"/>
        <v>0</v>
      </c>
      <c r="AN2044" s="45"/>
      <c r="AO2044" s="45"/>
      <c r="AP2044" s="45"/>
      <c r="AQ2044" s="45"/>
      <c r="AR2044" s="45"/>
      <c r="AS2044" s="45"/>
      <c r="AT2044" s="45"/>
      <c r="AU2044" s="45"/>
      <c r="AV2044" s="45"/>
      <c r="AW2044" s="45"/>
      <c r="AX2044" s="45"/>
      <c r="AY2044" s="45"/>
      <c r="AZ2044" s="45"/>
      <c r="BA2044" s="45"/>
      <c r="BB2044" s="45"/>
      <c r="BC2044" s="45"/>
      <c r="BD2044" s="45"/>
      <c r="BE2044" s="45"/>
      <c r="BF2044" s="45"/>
      <c r="BG2044" s="45"/>
      <c r="BH2044" s="45"/>
      <c r="BI2044" s="45"/>
      <c r="BJ2044" s="45"/>
      <c r="BK2044" s="45"/>
    </row>
    <row r="2045" spans="1:63">
      <c r="A2045" s="43"/>
      <c r="B2045" s="43"/>
      <c r="C2045" s="101"/>
      <c r="D2045" s="101"/>
      <c r="E2045" s="101"/>
      <c r="F2045" s="102"/>
      <c r="G2045" s="103"/>
      <c r="H2045" s="102"/>
      <c r="I2045" s="102"/>
      <c r="J2045" s="102"/>
      <c r="K2045" s="102"/>
      <c r="L2045" s="102" t="e">
        <f>IF(J2045="WAT",IF(I2045="PS","Pumped Storage","Hydro"),VLOOKUP(J2045,Instructions!$E$3:$F$42,2,FALSE))</f>
        <v>#N/A</v>
      </c>
      <c r="M2045" s="104"/>
      <c r="N2045" s="104"/>
      <c r="O2045" s="105"/>
      <c r="P2045" s="45"/>
      <c r="Q2045" s="45"/>
      <c r="R2045" s="45">
        <f t="shared" si="689"/>
        <v>0</v>
      </c>
      <c r="S2045" s="45">
        <f t="shared" si="711"/>
        <v>0</v>
      </c>
      <c r="T2045" s="45">
        <f t="shared" si="711"/>
        <v>0</v>
      </c>
      <c r="U2045" s="45">
        <f t="shared" si="690"/>
        <v>0</v>
      </c>
      <c r="V2045" s="45">
        <f t="shared" si="691"/>
        <v>0</v>
      </c>
      <c r="W2045" s="45">
        <f t="shared" si="692"/>
        <v>0</v>
      </c>
      <c r="X2045" s="45">
        <f t="shared" si="693"/>
        <v>0</v>
      </c>
      <c r="Y2045" s="45">
        <f t="shared" si="694"/>
        <v>0</v>
      </c>
      <c r="Z2045" s="45">
        <f t="shared" si="695"/>
        <v>0</v>
      </c>
      <c r="AA2045" s="45">
        <f t="shared" si="696"/>
        <v>0</v>
      </c>
      <c r="AB2045" s="45">
        <f t="shared" si="697"/>
        <v>0</v>
      </c>
      <c r="AC2045" s="45">
        <f t="shared" si="698"/>
        <v>0</v>
      </c>
      <c r="AD2045" s="45">
        <f t="shared" si="699"/>
        <v>0</v>
      </c>
      <c r="AE2045" s="45">
        <f t="shared" si="700"/>
        <v>0</v>
      </c>
      <c r="AF2045" s="45">
        <f t="shared" si="701"/>
        <v>0</v>
      </c>
      <c r="AG2045" s="45">
        <f t="shared" si="702"/>
        <v>0</v>
      </c>
      <c r="AH2045" s="45">
        <f t="shared" si="703"/>
        <v>0</v>
      </c>
      <c r="AI2045" s="45">
        <f t="shared" si="704"/>
        <v>0</v>
      </c>
      <c r="AJ2045" s="45">
        <f t="shared" si="705"/>
        <v>0</v>
      </c>
      <c r="AK2045" s="45">
        <f t="shared" si="706"/>
        <v>0</v>
      </c>
      <c r="AL2045" s="45">
        <f t="shared" si="707"/>
        <v>0</v>
      </c>
      <c r="AM2045" s="45">
        <f t="shared" si="708"/>
        <v>0</v>
      </c>
      <c r="AN2045" s="45"/>
      <c r="AO2045" s="45"/>
      <c r="AP2045" s="45"/>
      <c r="AQ2045" s="45"/>
      <c r="AR2045" s="45"/>
      <c r="AS2045" s="45"/>
      <c r="AT2045" s="45"/>
      <c r="AU2045" s="45"/>
      <c r="AV2045" s="45"/>
      <c r="AW2045" s="45"/>
      <c r="AX2045" s="45"/>
      <c r="AY2045" s="45"/>
      <c r="AZ2045" s="45"/>
      <c r="BA2045" s="45"/>
      <c r="BB2045" s="45"/>
      <c r="BC2045" s="45"/>
      <c r="BD2045" s="45"/>
      <c r="BE2045" s="45"/>
      <c r="BF2045" s="45"/>
      <c r="BG2045" s="45"/>
      <c r="BH2045" s="45"/>
      <c r="BI2045" s="45"/>
      <c r="BJ2045" s="45"/>
      <c r="BK2045" s="45"/>
    </row>
    <row r="2046" spans="1:63">
      <c r="A2046" s="43"/>
      <c r="B2046" s="43"/>
      <c r="C2046" s="101"/>
      <c r="D2046" s="101"/>
      <c r="E2046" s="101"/>
      <c r="F2046" s="102"/>
      <c r="G2046" s="103"/>
      <c r="H2046" s="102"/>
      <c r="I2046" s="102"/>
      <c r="J2046" s="102"/>
      <c r="K2046" s="102"/>
      <c r="L2046" s="102" t="e">
        <f>IF(J2046="WAT",IF(I2046="PS","Pumped Storage","Hydro"),VLOOKUP(J2046,Instructions!$E$3:$F$42,2,FALSE))</f>
        <v>#N/A</v>
      </c>
      <c r="M2046" s="104"/>
      <c r="N2046" s="104"/>
      <c r="O2046" s="105"/>
      <c r="P2046" s="45"/>
      <c r="Q2046" s="45"/>
      <c r="R2046" s="45">
        <f t="shared" si="689"/>
        <v>0</v>
      </c>
      <c r="S2046" s="45">
        <f t="shared" si="711"/>
        <v>0</v>
      </c>
      <c r="T2046" s="45">
        <f t="shared" si="711"/>
        <v>0</v>
      </c>
      <c r="U2046" s="45">
        <f t="shared" si="690"/>
        <v>0</v>
      </c>
      <c r="V2046" s="45">
        <f t="shared" si="691"/>
        <v>0</v>
      </c>
      <c r="W2046" s="45">
        <f t="shared" si="692"/>
        <v>0</v>
      </c>
      <c r="X2046" s="45">
        <f t="shared" si="693"/>
        <v>0</v>
      </c>
      <c r="Y2046" s="45">
        <f t="shared" si="694"/>
        <v>0</v>
      </c>
      <c r="Z2046" s="45">
        <f t="shared" si="695"/>
        <v>0</v>
      </c>
      <c r="AA2046" s="45">
        <f t="shared" si="696"/>
        <v>0</v>
      </c>
      <c r="AB2046" s="45">
        <f t="shared" si="697"/>
        <v>0</v>
      </c>
      <c r="AC2046" s="45">
        <f t="shared" si="698"/>
        <v>0</v>
      </c>
      <c r="AD2046" s="45">
        <f t="shared" si="699"/>
        <v>0</v>
      </c>
      <c r="AE2046" s="45">
        <f t="shared" si="700"/>
        <v>0</v>
      </c>
      <c r="AF2046" s="45">
        <f t="shared" si="701"/>
        <v>0</v>
      </c>
      <c r="AG2046" s="45">
        <f t="shared" si="702"/>
        <v>0</v>
      </c>
      <c r="AH2046" s="45">
        <f t="shared" si="703"/>
        <v>0</v>
      </c>
      <c r="AI2046" s="45">
        <f t="shared" si="704"/>
        <v>0</v>
      </c>
      <c r="AJ2046" s="45">
        <f t="shared" si="705"/>
        <v>0</v>
      </c>
      <c r="AK2046" s="45">
        <f t="shared" si="706"/>
        <v>0</v>
      </c>
      <c r="AL2046" s="45">
        <f t="shared" si="707"/>
        <v>0</v>
      </c>
      <c r="AM2046" s="45">
        <f t="shared" si="708"/>
        <v>0</v>
      </c>
      <c r="AN2046" s="45"/>
      <c r="AO2046" s="45"/>
      <c r="AP2046" s="45"/>
      <c r="AQ2046" s="45"/>
      <c r="AR2046" s="45"/>
      <c r="AS2046" s="45"/>
      <c r="AT2046" s="45"/>
      <c r="AU2046" s="45"/>
      <c r="AV2046" s="45"/>
      <c r="AW2046" s="45"/>
      <c r="AX2046" s="45"/>
      <c r="AY2046" s="45"/>
      <c r="AZ2046" s="45"/>
      <c r="BA2046" s="45"/>
      <c r="BB2046" s="45"/>
      <c r="BC2046" s="45"/>
      <c r="BD2046" s="45"/>
      <c r="BE2046" s="45"/>
      <c r="BF2046" s="45"/>
      <c r="BG2046" s="45"/>
      <c r="BH2046" s="45"/>
      <c r="BI2046" s="45"/>
      <c r="BJ2046" s="45"/>
      <c r="BK2046" s="45"/>
    </row>
    <row r="2047" spans="1:63">
      <c r="A2047" s="43"/>
      <c r="B2047" s="43"/>
      <c r="C2047" s="101"/>
      <c r="D2047" s="101"/>
      <c r="E2047" s="101"/>
      <c r="F2047" s="102"/>
      <c r="G2047" s="103"/>
      <c r="H2047" s="102"/>
      <c r="I2047" s="102"/>
      <c r="J2047" s="102"/>
      <c r="K2047" s="102"/>
      <c r="L2047" s="102" t="e">
        <f>IF(J2047="WAT",IF(I2047="PS","Pumped Storage","Hydro"),VLOOKUP(J2047,Instructions!$E$3:$F$42,2,FALSE))</f>
        <v>#N/A</v>
      </c>
      <c r="M2047" s="104"/>
      <c r="N2047" s="104"/>
      <c r="O2047" s="105"/>
      <c r="P2047" s="45"/>
      <c r="Q2047" s="45"/>
      <c r="R2047" s="45">
        <f t="shared" si="689"/>
        <v>0</v>
      </c>
      <c r="S2047" s="45">
        <f t="shared" si="711"/>
        <v>0</v>
      </c>
      <c r="T2047" s="45">
        <f t="shared" si="711"/>
        <v>0</v>
      </c>
      <c r="U2047" s="45">
        <f t="shared" si="690"/>
        <v>0</v>
      </c>
      <c r="V2047" s="45">
        <f t="shared" si="691"/>
        <v>0</v>
      </c>
      <c r="W2047" s="45">
        <f t="shared" si="692"/>
        <v>0</v>
      </c>
      <c r="X2047" s="45">
        <f t="shared" si="693"/>
        <v>0</v>
      </c>
      <c r="Y2047" s="45">
        <f t="shared" si="694"/>
        <v>0</v>
      </c>
      <c r="Z2047" s="45">
        <f t="shared" si="695"/>
        <v>0</v>
      </c>
      <c r="AA2047" s="45">
        <f t="shared" si="696"/>
        <v>0</v>
      </c>
      <c r="AB2047" s="45">
        <f t="shared" si="697"/>
        <v>0</v>
      </c>
      <c r="AC2047" s="45">
        <f t="shared" si="698"/>
        <v>0</v>
      </c>
      <c r="AD2047" s="45">
        <f t="shared" si="699"/>
        <v>0</v>
      </c>
      <c r="AE2047" s="45">
        <f t="shared" si="700"/>
        <v>0</v>
      </c>
      <c r="AF2047" s="45">
        <f t="shared" si="701"/>
        <v>0</v>
      </c>
      <c r="AG2047" s="45">
        <f t="shared" si="702"/>
        <v>0</v>
      </c>
      <c r="AH2047" s="45">
        <f t="shared" si="703"/>
        <v>0</v>
      </c>
      <c r="AI2047" s="45">
        <f t="shared" si="704"/>
        <v>0</v>
      </c>
      <c r="AJ2047" s="45">
        <f t="shared" si="705"/>
        <v>0</v>
      </c>
      <c r="AK2047" s="45">
        <f t="shared" si="706"/>
        <v>0</v>
      </c>
      <c r="AL2047" s="45">
        <f t="shared" si="707"/>
        <v>0</v>
      </c>
      <c r="AM2047" s="45">
        <f t="shared" si="708"/>
        <v>0</v>
      </c>
      <c r="AN2047" s="45"/>
      <c r="AO2047" s="45"/>
      <c r="AP2047" s="45"/>
      <c r="AQ2047" s="45"/>
      <c r="AR2047" s="45"/>
      <c r="AS2047" s="45"/>
      <c r="AT2047" s="45"/>
      <c r="AU2047" s="45"/>
      <c r="AV2047" s="45"/>
      <c r="AW2047" s="45"/>
      <c r="AX2047" s="45"/>
      <c r="AY2047" s="45"/>
      <c r="AZ2047" s="45"/>
      <c r="BA2047" s="45"/>
      <c r="BB2047" s="45"/>
      <c r="BC2047" s="45"/>
      <c r="BD2047" s="45"/>
      <c r="BE2047" s="45"/>
      <c r="BF2047" s="45"/>
      <c r="BG2047" s="45"/>
      <c r="BH2047" s="45"/>
      <c r="BI2047" s="45"/>
      <c r="BJ2047" s="45"/>
      <c r="BK2047" s="45"/>
    </row>
    <row r="2048" spans="1:63">
      <c r="A2048" s="43"/>
      <c r="B2048" s="43"/>
      <c r="C2048" s="101"/>
      <c r="D2048" s="101"/>
      <c r="E2048" s="101"/>
      <c r="F2048" s="102"/>
      <c r="G2048" s="103"/>
      <c r="H2048" s="102"/>
      <c r="I2048" s="102"/>
      <c r="J2048" s="102"/>
      <c r="K2048" s="102"/>
      <c r="L2048" s="102" t="e">
        <f>IF(J2048="WAT",IF(I2048="PS","Pumped Storage","Hydro"),VLOOKUP(J2048,Instructions!$E$3:$F$42,2,FALSE))</f>
        <v>#N/A</v>
      </c>
      <c r="M2048" s="104"/>
      <c r="N2048" s="104"/>
      <c r="O2048" s="105"/>
      <c r="P2048" s="45"/>
      <c r="Q2048" s="45"/>
      <c r="R2048" s="45">
        <f t="shared" si="689"/>
        <v>0</v>
      </c>
      <c r="S2048" s="45">
        <f t="shared" si="711"/>
        <v>0</v>
      </c>
      <c r="T2048" s="45">
        <f t="shared" si="711"/>
        <v>0</v>
      </c>
      <c r="U2048" s="45">
        <f t="shared" si="690"/>
        <v>0</v>
      </c>
      <c r="V2048" s="45">
        <f t="shared" si="691"/>
        <v>0</v>
      </c>
      <c r="W2048" s="45">
        <f t="shared" si="692"/>
        <v>0</v>
      </c>
      <c r="X2048" s="45">
        <f t="shared" si="693"/>
        <v>0</v>
      </c>
      <c r="Y2048" s="45">
        <f t="shared" si="694"/>
        <v>0</v>
      </c>
      <c r="Z2048" s="45">
        <f t="shared" si="695"/>
        <v>0</v>
      </c>
      <c r="AA2048" s="45">
        <f t="shared" si="696"/>
        <v>0</v>
      </c>
      <c r="AB2048" s="45">
        <f t="shared" si="697"/>
        <v>0</v>
      </c>
      <c r="AC2048" s="45">
        <f t="shared" si="698"/>
        <v>0</v>
      </c>
      <c r="AD2048" s="45">
        <f t="shared" si="699"/>
        <v>0</v>
      </c>
      <c r="AE2048" s="45">
        <f t="shared" si="700"/>
        <v>0</v>
      </c>
      <c r="AF2048" s="45">
        <f t="shared" si="701"/>
        <v>0</v>
      </c>
      <c r="AG2048" s="45">
        <f t="shared" si="702"/>
        <v>0</v>
      </c>
      <c r="AH2048" s="45">
        <f t="shared" si="703"/>
        <v>0</v>
      </c>
      <c r="AI2048" s="45">
        <f t="shared" si="704"/>
        <v>0</v>
      </c>
      <c r="AJ2048" s="45">
        <f t="shared" si="705"/>
        <v>0</v>
      </c>
      <c r="AK2048" s="45">
        <f t="shared" si="706"/>
        <v>0</v>
      </c>
      <c r="AL2048" s="45">
        <f t="shared" si="707"/>
        <v>0</v>
      </c>
      <c r="AM2048" s="45">
        <f t="shared" si="708"/>
        <v>0</v>
      </c>
      <c r="AN2048" s="45"/>
      <c r="AO2048" s="45"/>
      <c r="AP2048" s="45"/>
      <c r="AQ2048" s="45"/>
      <c r="AR2048" s="45"/>
      <c r="AS2048" s="45"/>
      <c r="AT2048" s="45"/>
      <c r="AU2048" s="45"/>
      <c r="AV2048" s="45"/>
      <c r="AW2048" s="45"/>
      <c r="AX2048" s="45"/>
      <c r="AY2048" s="45"/>
      <c r="AZ2048" s="45"/>
      <c r="BA2048" s="45"/>
      <c r="BB2048" s="45"/>
      <c r="BC2048" s="45"/>
      <c r="BD2048" s="45"/>
      <c r="BE2048" s="45"/>
      <c r="BF2048" s="45"/>
      <c r="BG2048" s="45"/>
      <c r="BH2048" s="45"/>
      <c r="BI2048" s="45"/>
      <c r="BJ2048" s="45"/>
      <c r="BK2048" s="45"/>
    </row>
    <row r="2049" spans="1:63">
      <c r="A2049" s="43"/>
      <c r="B2049" s="43"/>
      <c r="C2049" s="101"/>
      <c r="D2049" s="101"/>
      <c r="E2049" s="101"/>
      <c r="F2049" s="102"/>
      <c r="G2049" s="103"/>
      <c r="H2049" s="102"/>
      <c r="I2049" s="102"/>
      <c r="J2049" s="102"/>
      <c r="K2049" s="102"/>
      <c r="L2049" s="102" t="e">
        <f>IF(J2049="WAT",IF(I2049="PS","Pumped Storage","Hydro"),VLOOKUP(J2049,Instructions!$E$3:$F$42,2,FALSE))</f>
        <v>#N/A</v>
      </c>
      <c r="M2049" s="104"/>
      <c r="N2049" s="104"/>
      <c r="O2049" s="105"/>
      <c r="P2049" s="45"/>
      <c r="Q2049" s="45"/>
      <c r="R2049" s="45">
        <f t="shared" si="689"/>
        <v>0</v>
      </c>
      <c r="S2049" s="45">
        <f t="shared" si="711"/>
        <v>0</v>
      </c>
      <c r="T2049" s="45">
        <f t="shared" si="711"/>
        <v>0</v>
      </c>
      <c r="U2049" s="45">
        <f t="shared" si="690"/>
        <v>0</v>
      </c>
      <c r="V2049" s="45">
        <f t="shared" si="691"/>
        <v>0</v>
      </c>
      <c r="W2049" s="45">
        <f t="shared" si="692"/>
        <v>0</v>
      </c>
      <c r="X2049" s="45">
        <f t="shared" si="693"/>
        <v>0</v>
      </c>
      <c r="Y2049" s="45">
        <f t="shared" si="694"/>
        <v>0</v>
      </c>
      <c r="Z2049" s="45">
        <f t="shared" si="695"/>
        <v>0</v>
      </c>
      <c r="AA2049" s="45">
        <f t="shared" si="696"/>
        <v>0</v>
      </c>
      <c r="AB2049" s="45">
        <f t="shared" si="697"/>
        <v>0</v>
      </c>
      <c r="AC2049" s="45">
        <f t="shared" si="698"/>
        <v>0</v>
      </c>
      <c r="AD2049" s="45">
        <f t="shared" si="699"/>
        <v>0</v>
      </c>
      <c r="AE2049" s="45">
        <f t="shared" si="700"/>
        <v>0</v>
      </c>
      <c r="AF2049" s="45">
        <f t="shared" si="701"/>
        <v>0</v>
      </c>
      <c r="AG2049" s="45">
        <f t="shared" si="702"/>
        <v>0</v>
      </c>
      <c r="AH2049" s="45">
        <f t="shared" si="703"/>
        <v>0</v>
      </c>
      <c r="AI2049" s="45">
        <f t="shared" si="704"/>
        <v>0</v>
      </c>
      <c r="AJ2049" s="45">
        <f t="shared" si="705"/>
        <v>0</v>
      </c>
      <c r="AK2049" s="45">
        <f t="shared" si="706"/>
        <v>0</v>
      </c>
      <c r="AL2049" s="45">
        <f t="shared" si="707"/>
        <v>0</v>
      </c>
      <c r="AM2049" s="45">
        <f t="shared" si="708"/>
        <v>0</v>
      </c>
      <c r="AN2049" s="45"/>
      <c r="AO2049" s="45"/>
      <c r="AP2049" s="45"/>
      <c r="AQ2049" s="45"/>
      <c r="AR2049" s="45"/>
      <c r="AS2049" s="45"/>
      <c r="AT2049" s="45"/>
      <c r="AU2049" s="45"/>
      <c r="AV2049" s="45"/>
      <c r="AW2049" s="45"/>
      <c r="AX2049" s="45"/>
      <c r="AY2049" s="45"/>
      <c r="AZ2049" s="45"/>
      <c r="BA2049" s="45"/>
      <c r="BB2049" s="45"/>
      <c r="BC2049" s="45"/>
      <c r="BD2049" s="45"/>
      <c r="BE2049" s="45"/>
      <c r="BF2049" s="45"/>
      <c r="BG2049" s="45"/>
      <c r="BH2049" s="45"/>
      <c r="BI2049" s="45"/>
      <c r="BJ2049" s="45"/>
      <c r="BK2049" s="45"/>
    </row>
    <row r="2050" spans="1:63">
      <c r="A2050" s="43"/>
      <c r="B2050" s="43"/>
      <c r="C2050" s="101"/>
      <c r="D2050" s="101"/>
      <c r="E2050" s="101"/>
      <c r="F2050" s="102"/>
      <c r="G2050" s="103"/>
      <c r="H2050" s="102"/>
      <c r="I2050" s="102"/>
      <c r="J2050" s="102"/>
      <c r="K2050" s="102"/>
      <c r="L2050" s="102" t="e">
        <f>IF(J2050="WAT",IF(I2050="PS","Pumped Storage","Hydro"),VLOOKUP(J2050,Instructions!$E$3:$F$42,2,FALSE))</f>
        <v>#N/A</v>
      </c>
      <c r="M2050" s="104"/>
      <c r="N2050" s="104"/>
      <c r="O2050" s="105"/>
      <c r="P2050" s="45"/>
      <c r="Q2050" s="45"/>
      <c r="R2050" s="45">
        <f t="shared" si="689"/>
        <v>0</v>
      </c>
      <c r="S2050" s="45">
        <f t="shared" si="711"/>
        <v>0</v>
      </c>
      <c r="T2050" s="45">
        <f t="shared" si="711"/>
        <v>0</v>
      </c>
      <c r="U2050" s="45">
        <f t="shared" si="690"/>
        <v>0</v>
      </c>
      <c r="V2050" s="45">
        <f t="shared" si="691"/>
        <v>0</v>
      </c>
      <c r="W2050" s="45">
        <f t="shared" si="692"/>
        <v>0</v>
      </c>
      <c r="X2050" s="45">
        <f t="shared" si="693"/>
        <v>0</v>
      </c>
      <c r="Y2050" s="45">
        <f t="shared" si="694"/>
        <v>0</v>
      </c>
      <c r="Z2050" s="45">
        <f t="shared" si="695"/>
        <v>0</v>
      </c>
      <c r="AA2050" s="45">
        <f t="shared" si="696"/>
        <v>0</v>
      </c>
      <c r="AB2050" s="45">
        <f t="shared" si="697"/>
        <v>0</v>
      </c>
      <c r="AC2050" s="45">
        <f t="shared" si="698"/>
        <v>0</v>
      </c>
      <c r="AD2050" s="45">
        <f t="shared" si="699"/>
        <v>0</v>
      </c>
      <c r="AE2050" s="45">
        <f t="shared" si="700"/>
        <v>0</v>
      </c>
      <c r="AF2050" s="45">
        <f t="shared" si="701"/>
        <v>0</v>
      </c>
      <c r="AG2050" s="45">
        <f t="shared" si="702"/>
        <v>0</v>
      </c>
      <c r="AH2050" s="45">
        <f t="shared" si="703"/>
        <v>0</v>
      </c>
      <c r="AI2050" s="45">
        <f t="shared" si="704"/>
        <v>0</v>
      </c>
      <c r="AJ2050" s="45">
        <f t="shared" si="705"/>
        <v>0</v>
      </c>
      <c r="AK2050" s="45">
        <f t="shared" si="706"/>
        <v>0</v>
      </c>
      <c r="AL2050" s="45">
        <f t="shared" si="707"/>
        <v>0</v>
      </c>
      <c r="AM2050" s="45">
        <f t="shared" si="708"/>
        <v>0</v>
      </c>
      <c r="AN2050" s="45"/>
      <c r="AO2050" s="45"/>
      <c r="AP2050" s="45"/>
      <c r="AQ2050" s="45"/>
      <c r="AR2050" s="45"/>
      <c r="AS2050" s="45"/>
      <c r="AT2050" s="45"/>
      <c r="AU2050" s="45"/>
      <c r="AV2050" s="45"/>
      <c r="AW2050" s="45"/>
      <c r="AX2050" s="45"/>
      <c r="AY2050" s="45"/>
      <c r="AZ2050" s="45"/>
      <c r="BA2050" s="45"/>
      <c r="BB2050" s="45"/>
      <c r="BC2050" s="45"/>
      <c r="BD2050" s="45"/>
      <c r="BE2050" s="45"/>
      <c r="BF2050" s="45"/>
      <c r="BG2050" s="45"/>
      <c r="BH2050" s="45"/>
      <c r="BI2050" s="45"/>
      <c r="BJ2050" s="45"/>
      <c r="BK2050" s="45"/>
    </row>
    <row r="2051" spans="1:63">
      <c r="A2051" s="43"/>
      <c r="B2051" s="43"/>
      <c r="C2051" s="101"/>
      <c r="D2051" s="101"/>
      <c r="E2051" s="101"/>
      <c r="F2051" s="102"/>
      <c r="G2051" s="103"/>
      <c r="H2051" s="102"/>
      <c r="I2051" s="102"/>
      <c r="J2051" s="102"/>
      <c r="K2051" s="102"/>
      <c r="L2051" s="102" t="e">
        <f>IF(J2051="WAT",IF(I2051="PS","Pumped Storage","Hydro"),VLOOKUP(J2051,Instructions!$E$3:$F$42,2,FALSE))</f>
        <v>#N/A</v>
      </c>
      <c r="M2051" s="104"/>
      <c r="N2051" s="104"/>
      <c r="O2051" s="105"/>
      <c r="P2051" s="45"/>
      <c r="Q2051" s="45"/>
      <c r="R2051" s="45">
        <f t="shared" si="689"/>
        <v>0</v>
      </c>
      <c r="S2051" s="45">
        <f t="shared" si="711"/>
        <v>0</v>
      </c>
      <c r="T2051" s="45">
        <f t="shared" si="711"/>
        <v>0</v>
      </c>
      <c r="U2051" s="45">
        <f t="shared" si="690"/>
        <v>0</v>
      </c>
      <c r="V2051" s="45">
        <f t="shared" si="691"/>
        <v>0</v>
      </c>
      <c r="W2051" s="45">
        <f t="shared" si="692"/>
        <v>0</v>
      </c>
      <c r="X2051" s="45">
        <f t="shared" si="693"/>
        <v>0</v>
      </c>
      <c r="Y2051" s="45">
        <f t="shared" si="694"/>
        <v>0</v>
      </c>
      <c r="Z2051" s="45">
        <f t="shared" si="695"/>
        <v>0</v>
      </c>
      <c r="AA2051" s="45">
        <f t="shared" si="696"/>
        <v>0</v>
      </c>
      <c r="AB2051" s="45">
        <f t="shared" si="697"/>
        <v>0</v>
      </c>
      <c r="AC2051" s="45">
        <f t="shared" si="698"/>
        <v>0</v>
      </c>
      <c r="AD2051" s="45">
        <f t="shared" si="699"/>
        <v>0</v>
      </c>
      <c r="AE2051" s="45">
        <f t="shared" si="700"/>
        <v>0</v>
      </c>
      <c r="AF2051" s="45">
        <f t="shared" si="701"/>
        <v>0</v>
      </c>
      <c r="AG2051" s="45">
        <f t="shared" si="702"/>
        <v>0</v>
      </c>
      <c r="AH2051" s="45">
        <f t="shared" si="703"/>
        <v>0</v>
      </c>
      <c r="AI2051" s="45">
        <f t="shared" si="704"/>
        <v>0</v>
      </c>
      <c r="AJ2051" s="45">
        <f t="shared" si="705"/>
        <v>0</v>
      </c>
      <c r="AK2051" s="45">
        <f t="shared" si="706"/>
        <v>0</v>
      </c>
      <c r="AL2051" s="45">
        <f t="shared" si="707"/>
        <v>0</v>
      </c>
      <c r="AM2051" s="45">
        <f t="shared" si="708"/>
        <v>0</v>
      </c>
      <c r="AN2051" s="45"/>
      <c r="AO2051" s="45"/>
      <c r="AP2051" s="45"/>
      <c r="AQ2051" s="45"/>
      <c r="AR2051" s="45"/>
      <c r="AS2051" s="45"/>
      <c r="AT2051" s="45"/>
      <c r="AU2051" s="45"/>
      <c r="AV2051" s="45"/>
      <c r="AW2051" s="45"/>
      <c r="AX2051" s="45"/>
      <c r="AY2051" s="45"/>
      <c r="AZ2051" s="45"/>
      <c r="BA2051" s="45"/>
      <c r="BB2051" s="45"/>
      <c r="BC2051" s="45"/>
      <c r="BD2051" s="45"/>
      <c r="BE2051" s="45"/>
      <c r="BF2051" s="45"/>
      <c r="BG2051" s="45"/>
      <c r="BH2051" s="45"/>
      <c r="BI2051" s="45"/>
      <c r="BJ2051" s="45"/>
      <c r="BK2051" s="45"/>
    </row>
    <row r="2052" spans="1:63">
      <c r="A2052" s="43"/>
      <c r="B2052" s="43"/>
      <c r="C2052" s="101"/>
      <c r="D2052" s="101"/>
      <c r="E2052" s="101"/>
      <c r="F2052" s="102"/>
      <c r="G2052" s="103"/>
      <c r="H2052" s="102"/>
      <c r="I2052" s="102"/>
      <c r="J2052" s="102"/>
      <c r="K2052" s="102"/>
      <c r="L2052" s="102" t="e">
        <f>IF(J2052="WAT",IF(I2052="PS","Pumped Storage","Hydro"),VLOOKUP(J2052,Instructions!$E$3:$F$42,2,FALSE))</f>
        <v>#N/A</v>
      </c>
      <c r="M2052" s="104"/>
      <c r="N2052" s="104"/>
      <c r="O2052" s="105"/>
      <c r="P2052" s="45"/>
      <c r="Q2052" s="45"/>
      <c r="R2052" s="45">
        <f t="shared" ref="R2052:R2096" si="712">P2052</f>
        <v>0</v>
      </c>
      <c r="S2052" s="45">
        <f t="shared" si="711"/>
        <v>0</v>
      </c>
      <c r="T2052" s="45">
        <f t="shared" si="711"/>
        <v>0</v>
      </c>
      <c r="U2052" s="45">
        <f t="shared" ref="U2052:U2096" si="713">T2052</f>
        <v>0</v>
      </c>
      <c r="V2052" s="45">
        <f t="shared" ref="V2052:V2096" si="714">U2052</f>
        <v>0</v>
      </c>
      <c r="W2052" s="45">
        <f t="shared" ref="W2052:W2096" si="715">V2052</f>
        <v>0</v>
      </c>
      <c r="X2052" s="45">
        <f t="shared" ref="X2052:X2096" si="716">W2052</f>
        <v>0</v>
      </c>
      <c r="Y2052" s="45">
        <f t="shared" ref="Y2052:Y2096" si="717">X2052</f>
        <v>0</v>
      </c>
      <c r="Z2052" s="45">
        <f t="shared" ref="Z2052:Z2096" si="718">Y2052</f>
        <v>0</v>
      </c>
      <c r="AA2052" s="45">
        <f t="shared" ref="AA2052:AA2096" si="719">Z2052</f>
        <v>0</v>
      </c>
      <c r="AB2052" s="45">
        <f t="shared" ref="AB2052:AB2096" si="720">AA2052</f>
        <v>0</v>
      </c>
      <c r="AC2052" s="45">
        <f t="shared" ref="AC2052:AC2096" si="721">Q2052</f>
        <v>0</v>
      </c>
      <c r="AD2052" s="45">
        <f t="shared" ref="AD2052:AD2096" si="722">AC2052</f>
        <v>0</v>
      </c>
      <c r="AE2052" s="45">
        <f t="shared" ref="AE2052:AE2096" si="723">AD2052</f>
        <v>0</v>
      </c>
      <c r="AF2052" s="45">
        <f t="shared" ref="AF2052:AF2096" si="724">AE2052</f>
        <v>0</v>
      </c>
      <c r="AG2052" s="45">
        <f t="shared" ref="AG2052:AG2096" si="725">AF2052</f>
        <v>0</v>
      </c>
      <c r="AH2052" s="45">
        <f t="shared" ref="AH2052:AH2096" si="726">AG2052</f>
        <v>0</v>
      </c>
      <c r="AI2052" s="45">
        <f t="shared" ref="AI2052:AI2096" si="727">AH2052</f>
        <v>0</v>
      </c>
      <c r="AJ2052" s="45">
        <f t="shared" ref="AJ2052:AJ2096" si="728">AI2052</f>
        <v>0</v>
      </c>
      <c r="AK2052" s="45">
        <f t="shared" ref="AK2052:AK2096" si="729">AJ2052</f>
        <v>0</v>
      </c>
      <c r="AL2052" s="45">
        <f t="shared" ref="AL2052:AL2096" si="730">AK2052</f>
        <v>0</v>
      </c>
      <c r="AM2052" s="45">
        <f t="shared" ref="AM2052:AM2096" si="731">AL2052</f>
        <v>0</v>
      </c>
      <c r="AN2052" s="45"/>
      <c r="AO2052" s="45"/>
      <c r="AP2052" s="45"/>
      <c r="AQ2052" s="45"/>
      <c r="AR2052" s="45"/>
      <c r="AS2052" s="45"/>
      <c r="AT2052" s="45"/>
      <c r="AU2052" s="45"/>
      <c r="AV2052" s="45"/>
      <c r="AW2052" s="45"/>
      <c r="AX2052" s="45"/>
      <c r="AY2052" s="45"/>
      <c r="AZ2052" s="45"/>
      <c r="BA2052" s="45"/>
      <c r="BB2052" s="45"/>
      <c r="BC2052" s="45"/>
      <c r="BD2052" s="45"/>
      <c r="BE2052" s="45"/>
      <c r="BF2052" s="45"/>
      <c r="BG2052" s="45"/>
      <c r="BH2052" s="45"/>
      <c r="BI2052" s="45"/>
      <c r="BJ2052" s="45"/>
      <c r="BK2052" s="45"/>
    </row>
    <row r="2053" spans="1:63">
      <c r="A2053" s="43"/>
      <c r="B2053" s="43"/>
      <c r="C2053" s="101"/>
      <c r="D2053" s="101"/>
      <c r="E2053" s="101"/>
      <c r="F2053" s="102"/>
      <c r="G2053" s="103"/>
      <c r="H2053" s="102"/>
      <c r="I2053" s="102"/>
      <c r="J2053" s="102"/>
      <c r="K2053" s="102"/>
      <c r="L2053" s="102" t="e">
        <f>IF(J2053="WAT",IF(I2053="PS","Pumped Storage","Hydro"),VLOOKUP(J2053,Instructions!$E$3:$F$42,2,FALSE))</f>
        <v>#N/A</v>
      </c>
      <c r="M2053" s="104"/>
      <c r="N2053" s="104"/>
      <c r="O2053" s="105"/>
      <c r="P2053" s="45"/>
      <c r="Q2053" s="45"/>
      <c r="R2053" s="45">
        <f t="shared" si="712"/>
        <v>0</v>
      </c>
      <c r="S2053" s="45">
        <f t="shared" si="711"/>
        <v>0</v>
      </c>
      <c r="T2053" s="45">
        <f t="shared" si="711"/>
        <v>0</v>
      </c>
      <c r="U2053" s="45">
        <f t="shared" si="713"/>
        <v>0</v>
      </c>
      <c r="V2053" s="45">
        <f t="shared" si="714"/>
        <v>0</v>
      </c>
      <c r="W2053" s="45">
        <f t="shared" si="715"/>
        <v>0</v>
      </c>
      <c r="X2053" s="45">
        <f t="shared" si="716"/>
        <v>0</v>
      </c>
      <c r="Y2053" s="45">
        <f t="shared" si="717"/>
        <v>0</v>
      </c>
      <c r="Z2053" s="45">
        <f t="shared" si="718"/>
        <v>0</v>
      </c>
      <c r="AA2053" s="45">
        <f t="shared" si="719"/>
        <v>0</v>
      </c>
      <c r="AB2053" s="45">
        <f t="shared" si="720"/>
        <v>0</v>
      </c>
      <c r="AC2053" s="45">
        <f t="shared" si="721"/>
        <v>0</v>
      </c>
      <c r="AD2053" s="45">
        <f t="shared" si="722"/>
        <v>0</v>
      </c>
      <c r="AE2053" s="45">
        <f t="shared" si="723"/>
        <v>0</v>
      </c>
      <c r="AF2053" s="45">
        <f t="shared" si="724"/>
        <v>0</v>
      </c>
      <c r="AG2053" s="45">
        <f t="shared" si="725"/>
        <v>0</v>
      </c>
      <c r="AH2053" s="45">
        <f t="shared" si="726"/>
        <v>0</v>
      </c>
      <c r="AI2053" s="45">
        <f t="shared" si="727"/>
        <v>0</v>
      </c>
      <c r="AJ2053" s="45">
        <f t="shared" si="728"/>
        <v>0</v>
      </c>
      <c r="AK2053" s="45">
        <f t="shared" si="729"/>
        <v>0</v>
      </c>
      <c r="AL2053" s="45">
        <f t="shared" si="730"/>
        <v>0</v>
      </c>
      <c r="AM2053" s="45">
        <f t="shared" si="731"/>
        <v>0</v>
      </c>
      <c r="AN2053" s="45"/>
      <c r="AO2053" s="45"/>
      <c r="AP2053" s="45"/>
      <c r="AQ2053" s="45"/>
      <c r="AR2053" s="45"/>
      <c r="AS2053" s="45"/>
      <c r="AT2053" s="45"/>
      <c r="AU2053" s="45"/>
      <c r="AV2053" s="45"/>
      <c r="AW2053" s="45"/>
      <c r="AX2053" s="45"/>
      <c r="AY2053" s="45"/>
      <c r="AZ2053" s="45"/>
      <c r="BA2053" s="45"/>
      <c r="BB2053" s="45"/>
      <c r="BC2053" s="45"/>
      <c r="BD2053" s="45"/>
      <c r="BE2053" s="45"/>
      <c r="BF2053" s="45"/>
      <c r="BG2053" s="45"/>
      <c r="BH2053" s="45"/>
      <c r="BI2053" s="45"/>
      <c r="BJ2053" s="45"/>
      <c r="BK2053" s="45"/>
    </row>
    <row r="2054" spans="1:63">
      <c r="A2054" s="43"/>
      <c r="B2054" s="43"/>
      <c r="C2054" s="101"/>
      <c r="D2054" s="101"/>
      <c r="E2054" s="101"/>
      <c r="F2054" s="102"/>
      <c r="G2054" s="103"/>
      <c r="H2054" s="102"/>
      <c r="I2054" s="102"/>
      <c r="J2054" s="102"/>
      <c r="K2054" s="102"/>
      <c r="L2054" s="102" t="e">
        <f>IF(J2054="WAT",IF(I2054="PS","Pumped Storage","Hydro"),VLOOKUP(J2054,Instructions!$E$3:$F$42,2,FALSE))</f>
        <v>#N/A</v>
      </c>
      <c r="M2054" s="104"/>
      <c r="N2054" s="104"/>
      <c r="O2054" s="105"/>
      <c r="P2054" s="45"/>
      <c r="Q2054" s="45"/>
      <c r="R2054" s="45">
        <f t="shared" si="712"/>
        <v>0</v>
      </c>
      <c r="S2054" s="45">
        <f t="shared" si="711"/>
        <v>0</v>
      </c>
      <c r="T2054" s="45">
        <f t="shared" si="711"/>
        <v>0</v>
      </c>
      <c r="U2054" s="45">
        <f t="shared" si="713"/>
        <v>0</v>
      </c>
      <c r="V2054" s="45">
        <f t="shared" si="714"/>
        <v>0</v>
      </c>
      <c r="W2054" s="45">
        <f t="shared" si="715"/>
        <v>0</v>
      </c>
      <c r="X2054" s="45">
        <f t="shared" si="716"/>
        <v>0</v>
      </c>
      <c r="Y2054" s="45">
        <f t="shared" si="717"/>
        <v>0</v>
      </c>
      <c r="Z2054" s="45">
        <f t="shared" si="718"/>
        <v>0</v>
      </c>
      <c r="AA2054" s="45">
        <f t="shared" si="719"/>
        <v>0</v>
      </c>
      <c r="AB2054" s="45">
        <f t="shared" si="720"/>
        <v>0</v>
      </c>
      <c r="AC2054" s="45">
        <f t="shared" si="721"/>
        <v>0</v>
      </c>
      <c r="AD2054" s="45">
        <f t="shared" si="722"/>
        <v>0</v>
      </c>
      <c r="AE2054" s="45">
        <f t="shared" si="723"/>
        <v>0</v>
      </c>
      <c r="AF2054" s="45">
        <f t="shared" si="724"/>
        <v>0</v>
      </c>
      <c r="AG2054" s="45">
        <f t="shared" si="725"/>
        <v>0</v>
      </c>
      <c r="AH2054" s="45">
        <f t="shared" si="726"/>
        <v>0</v>
      </c>
      <c r="AI2054" s="45">
        <f t="shared" si="727"/>
        <v>0</v>
      </c>
      <c r="AJ2054" s="45">
        <f t="shared" si="728"/>
        <v>0</v>
      </c>
      <c r="AK2054" s="45">
        <f t="shared" si="729"/>
        <v>0</v>
      </c>
      <c r="AL2054" s="45">
        <f t="shared" si="730"/>
        <v>0</v>
      </c>
      <c r="AM2054" s="45">
        <f t="shared" si="731"/>
        <v>0</v>
      </c>
      <c r="AN2054" s="45"/>
      <c r="AO2054" s="45"/>
      <c r="AP2054" s="45"/>
      <c r="AQ2054" s="45"/>
      <c r="AR2054" s="45"/>
      <c r="AS2054" s="45"/>
      <c r="AT2054" s="45"/>
      <c r="AU2054" s="45"/>
      <c r="AV2054" s="45"/>
      <c r="AW2054" s="45"/>
      <c r="AX2054" s="45"/>
      <c r="AY2054" s="45"/>
      <c r="AZ2054" s="45"/>
      <c r="BA2054" s="45"/>
      <c r="BB2054" s="45"/>
      <c r="BC2054" s="45"/>
      <c r="BD2054" s="45"/>
      <c r="BE2054" s="45"/>
      <c r="BF2054" s="45"/>
      <c r="BG2054" s="45"/>
      <c r="BH2054" s="45"/>
      <c r="BI2054" s="45"/>
      <c r="BJ2054" s="45"/>
      <c r="BK2054" s="45"/>
    </row>
    <row r="2055" spans="1:63">
      <c r="A2055" s="43"/>
      <c r="B2055" s="43"/>
      <c r="C2055" s="101"/>
      <c r="D2055" s="101"/>
      <c r="E2055" s="101"/>
      <c r="F2055" s="102"/>
      <c r="G2055" s="103"/>
      <c r="H2055" s="102"/>
      <c r="I2055" s="102"/>
      <c r="J2055" s="102"/>
      <c r="K2055" s="102"/>
      <c r="L2055" s="102" t="e">
        <f>IF(J2055="WAT",IF(I2055="PS","Pumped Storage","Hydro"),VLOOKUP(J2055,Instructions!$E$3:$F$42,2,FALSE))</f>
        <v>#N/A</v>
      </c>
      <c r="M2055" s="104"/>
      <c r="N2055" s="104"/>
      <c r="O2055" s="105"/>
      <c r="P2055" s="45"/>
      <c r="Q2055" s="45"/>
      <c r="R2055" s="45">
        <f t="shared" si="712"/>
        <v>0</v>
      </c>
      <c r="S2055" s="45">
        <f t="shared" si="711"/>
        <v>0</v>
      </c>
      <c r="T2055" s="45">
        <f t="shared" si="711"/>
        <v>0</v>
      </c>
      <c r="U2055" s="45">
        <f t="shared" si="713"/>
        <v>0</v>
      </c>
      <c r="V2055" s="45">
        <f t="shared" si="714"/>
        <v>0</v>
      </c>
      <c r="W2055" s="45">
        <f t="shared" si="715"/>
        <v>0</v>
      </c>
      <c r="X2055" s="45">
        <f t="shared" si="716"/>
        <v>0</v>
      </c>
      <c r="Y2055" s="45">
        <f t="shared" si="717"/>
        <v>0</v>
      </c>
      <c r="Z2055" s="45">
        <f t="shared" si="718"/>
        <v>0</v>
      </c>
      <c r="AA2055" s="45">
        <f t="shared" si="719"/>
        <v>0</v>
      </c>
      <c r="AB2055" s="45">
        <f t="shared" si="720"/>
        <v>0</v>
      </c>
      <c r="AC2055" s="45">
        <f t="shared" si="721"/>
        <v>0</v>
      </c>
      <c r="AD2055" s="45">
        <f t="shared" si="722"/>
        <v>0</v>
      </c>
      <c r="AE2055" s="45">
        <f t="shared" si="723"/>
        <v>0</v>
      </c>
      <c r="AF2055" s="45">
        <f t="shared" si="724"/>
        <v>0</v>
      </c>
      <c r="AG2055" s="45">
        <f t="shared" si="725"/>
        <v>0</v>
      </c>
      <c r="AH2055" s="45">
        <f t="shared" si="726"/>
        <v>0</v>
      </c>
      <c r="AI2055" s="45">
        <f t="shared" si="727"/>
        <v>0</v>
      </c>
      <c r="AJ2055" s="45">
        <f t="shared" si="728"/>
        <v>0</v>
      </c>
      <c r="AK2055" s="45">
        <f t="shared" si="729"/>
        <v>0</v>
      </c>
      <c r="AL2055" s="45">
        <f t="shared" si="730"/>
        <v>0</v>
      </c>
      <c r="AM2055" s="45">
        <f t="shared" si="731"/>
        <v>0</v>
      </c>
      <c r="AN2055" s="45"/>
      <c r="AO2055" s="45"/>
      <c r="AP2055" s="45"/>
      <c r="AQ2055" s="45"/>
      <c r="AR2055" s="45"/>
      <c r="AS2055" s="45"/>
      <c r="AT2055" s="45"/>
      <c r="AU2055" s="45"/>
      <c r="AV2055" s="45"/>
      <c r="AW2055" s="45"/>
      <c r="AX2055" s="45"/>
      <c r="AY2055" s="45"/>
      <c r="AZ2055" s="45"/>
      <c r="BA2055" s="45"/>
      <c r="BB2055" s="45"/>
      <c r="BC2055" s="45"/>
      <c r="BD2055" s="45"/>
      <c r="BE2055" s="45"/>
      <c r="BF2055" s="45"/>
      <c r="BG2055" s="45"/>
      <c r="BH2055" s="45"/>
      <c r="BI2055" s="45"/>
      <c r="BJ2055" s="45"/>
      <c r="BK2055" s="45"/>
    </row>
    <row r="2056" spans="1:63">
      <c r="A2056" s="43"/>
      <c r="B2056" s="43"/>
      <c r="C2056" s="101"/>
      <c r="D2056" s="101"/>
      <c r="E2056" s="101"/>
      <c r="F2056" s="102"/>
      <c r="G2056" s="103"/>
      <c r="H2056" s="102"/>
      <c r="I2056" s="102"/>
      <c r="J2056" s="102"/>
      <c r="K2056" s="102"/>
      <c r="L2056" s="102" t="e">
        <f>IF(J2056="WAT",IF(I2056="PS","Pumped Storage","Hydro"),VLOOKUP(J2056,Instructions!$E$3:$F$42,2,FALSE))</f>
        <v>#N/A</v>
      </c>
      <c r="M2056" s="104"/>
      <c r="N2056" s="104"/>
      <c r="O2056" s="105"/>
      <c r="P2056" s="45"/>
      <c r="Q2056" s="45"/>
      <c r="R2056" s="45">
        <f t="shared" si="712"/>
        <v>0</v>
      </c>
      <c r="S2056" s="45">
        <f t="shared" si="711"/>
        <v>0</v>
      </c>
      <c r="T2056" s="45">
        <f t="shared" si="711"/>
        <v>0</v>
      </c>
      <c r="U2056" s="45">
        <f t="shared" si="713"/>
        <v>0</v>
      </c>
      <c r="V2056" s="45">
        <f t="shared" si="714"/>
        <v>0</v>
      </c>
      <c r="W2056" s="45">
        <f t="shared" si="715"/>
        <v>0</v>
      </c>
      <c r="X2056" s="45">
        <f t="shared" si="716"/>
        <v>0</v>
      </c>
      <c r="Y2056" s="45">
        <f t="shared" si="717"/>
        <v>0</v>
      </c>
      <c r="Z2056" s="45">
        <f t="shared" si="718"/>
        <v>0</v>
      </c>
      <c r="AA2056" s="45">
        <f t="shared" si="719"/>
        <v>0</v>
      </c>
      <c r="AB2056" s="45">
        <f t="shared" si="720"/>
        <v>0</v>
      </c>
      <c r="AC2056" s="45">
        <f t="shared" si="721"/>
        <v>0</v>
      </c>
      <c r="AD2056" s="45">
        <f t="shared" si="722"/>
        <v>0</v>
      </c>
      <c r="AE2056" s="45">
        <f t="shared" si="723"/>
        <v>0</v>
      </c>
      <c r="AF2056" s="45">
        <f t="shared" si="724"/>
        <v>0</v>
      </c>
      <c r="AG2056" s="45">
        <f t="shared" si="725"/>
        <v>0</v>
      </c>
      <c r="AH2056" s="45">
        <f t="shared" si="726"/>
        <v>0</v>
      </c>
      <c r="AI2056" s="45">
        <f t="shared" si="727"/>
        <v>0</v>
      </c>
      <c r="AJ2056" s="45">
        <f t="shared" si="728"/>
        <v>0</v>
      </c>
      <c r="AK2056" s="45">
        <f t="shared" si="729"/>
        <v>0</v>
      </c>
      <c r="AL2056" s="45">
        <f t="shared" si="730"/>
        <v>0</v>
      </c>
      <c r="AM2056" s="45">
        <f t="shared" si="731"/>
        <v>0</v>
      </c>
      <c r="AN2056" s="45"/>
      <c r="AO2056" s="45"/>
      <c r="AP2056" s="45"/>
      <c r="AQ2056" s="45"/>
      <c r="AR2056" s="45"/>
      <c r="AS2056" s="45"/>
      <c r="AT2056" s="45"/>
      <c r="AU2056" s="45"/>
      <c r="AV2056" s="45"/>
      <c r="AW2056" s="45"/>
      <c r="AX2056" s="45"/>
      <c r="AY2056" s="45"/>
      <c r="AZ2056" s="45"/>
      <c r="BA2056" s="45"/>
      <c r="BB2056" s="45"/>
      <c r="BC2056" s="45"/>
      <c r="BD2056" s="45"/>
      <c r="BE2056" s="45"/>
      <c r="BF2056" s="45"/>
      <c r="BG2056" s="45"/>
      <c r="BH2056" s="45"/>
      <c r="BI2056" s="45"/>
      <c r="BJ2056" s="45"/>
      <c r="BK2056" s="45"/>
    </row>
    <row r="2057" spans="1:63">
      <c r="A2057" s="43"/>
      <c r="B2057" s="43"/>
      <c r="C2057" s="101"/>
      <c r="D2057" s="101"/>
      <c r="E2057" s="101"/>
      <c r="F2057" s="102"/>
      <c r="G2057" s="103"/>
      <c r="H2057" s="102"/>
      <c r="I2057" s="102"/>
      <c r="J2057" s="102"/>
      <c r="K2057" s="102"/>
      <c r="L2057" s="102" t="e">
        <f>IF(J2057="WAT",IF(I2057="PS","Pumped Storage","Hydro"),VLOOKUP(J2057,Instructions!$E$3:$F$42,2,FALSE))</f>
        <v>#N/A</v>
      </c>
      <c r="M2057" s="104"/>
      <c r="N2057" s="104"/>
      <c r="O2057" s="105"/>
      <c r="P2057" s="45"/>
      <c r="Q2057" s="45"/>
      <c r="R2057" s="45">
        <f t="shared" si="712"/>
        <v>0</v>
      </c>
      <c r="S2057" s="45">
        <f t="shared" si="711"/>
        <v>0</v>
      </c>
      <c r="T2057" s="45">
        <f t="shared" si="711"/>
        <v>0</v>
      </c>
      <c r="U2057" s="45">
        <f t="shared" si="713"/>
        <v>0</v>
      </c>
      <c r="V2057" s="45">
        <f t="shared" si="714"/>
        <v>0</v>
      </c>
      <c r="W2057" s="45">
        <f t="shared" si="715"/>
        <v>0</v>
      </c>
      <c r="X2057" s="45">
        <f t="shared" si="716"/>
        <v>0</v>
      </c>
      <c r="Y2057" s="45">
        <f t="shared" si="717"/>
        <v>0</v>
      </c>
      <c r="Z2057" s="45">
        <f t="shared" si="718"/>
        <v>0</v>
      </c>
      <c r="AA2057" s="45">
        <f t="shared" si="719"/>
        <v>0</v>
      </c>
      <c r="AB2057" s="45">
        <f t="shared" si="720"/>
        <v>0</v>
      </c>
      <c r="AC2057" s="45">
        <f t="shared" si="721"/>
        <v>0</v>
      </c>
      <c r="AD2057" s="45">
        <f t="shared" si="722"/>
        <v>0</v>
      </c>
      <c r="AE2057" s="45">
        <f t="shared" si="723"/>
        <v>0</v>
      </c>
      <c r="AF2057" s="45">
        <f t="shared" si="724"/>
        <v>0</v>
      </c>
      <c r="AG2057" s="45">
        <f t="shared" si="725"/>
        <v>0</v>
      </c>
      <c r="AH2057" s="45">
        <f t="shared" si="726"/>
        <v>0</v>
      </c>
      <c r="AI2057" s="45">
        <f t="shared" si="727"/>
        <v>0</v>
      </c>
      <c r="AJ2057" s="45">
        <f t="shared" si="728"/>
        <v>0</v>
      </c>
      <c r="AK2057" s="45">
        <f t="shared" si="729"/>
        <v>0</v>
      </c>
      <c r="AL2057" s="45">
        <f t="shared" si="730"/>
        <v>0</v>
      </c>
      <c r="AM2057" s="45">
        <f t="shared" si="731"/>
        <v>0</v>
      </c>
      <c r="AN2057" s="45"/>
      <c r="AO2057" s="45"/>
      <c r="AP2057" s="45"/>
      <c r="AQ2057" s="45"/>
      <c r="AR2057" s="45"/>
      <c r="AS2057" s="45"/>
      <c r="AT2057" s="45"/>
      <c r="AU2057" s="45"/>
      <c r="AV2057" s="45"/>
      <c r="AW2057" s="45"/>
      <c r="AX2057" s="45"/>
      <c r="AY2057" s="45"/>
      <c r="AZ2057" s="45"/>
      <c r="BA2057" s="45"/>
      <c r="BB2057" s="45"/>
      <c r="BC2057" s="45"/>
      <c r="BD2057" s="45"/>
      <c r="BE2057" s="45"/>
      <c r="BF2057" s="45"/>
      <c r="BG2057" s="45"/>
      <c r="BH2057" s="45"/>
      <c r="BI2057" s="45"/>
      <c r="BJ2057" s="45"/>
      <c r="BK2057" s="45"/>
    </row>
    <row r="2058" spans="1:63">
      <c r="A2058" s="43"/>
      <c r="B2058" s="43"/>
      <c r="C2058" s="101"/>
      <c r="D2058" s="101"/>
      <c r="E2058" s="101"/>
      <c r="F2058" s="102"/>
      <c r="G2058" s="103"/>
      <c r="H2058" s="102"/>
      <c r="I2058" s="102"/>
      <c r="J2058" s="102"/>
      <c r="K2058" s="102"/>
      <c r="L2058" s="102" t="e">
        <f>IF(J2058="WAT",IF(I2058="PS","Pumped Storage","Hydro"),VLOOKUP(J2058,Instructions!$E$3:$F$42,2,FALSE))</f>
        <v>#N/A</v>
      </c>
      <c r="M2058" s="104"/>
      <c r="N2058" s="104"/>
      <c r="O2058" s="105"/>
      <c r="P2058" s="45"/>
      <c r="Q2058" s="45"/>
      <c r="R2058" s="45">
        <f t="shared" si="712"/>
        <v>0</v>
      </c>
      <c r="S2058" s="45">
        <f t="shared" si="711"/>
        <v>0</v>
      </c>
      <c r="T2058" s="45">
        <f t="shared" si="711"/>
        <v>0</v>
      </c>
      <c r="U2058" s="45">
        <f t="shared" si="713"/>
        <v>0</v>
      </c>
      <c r="V2058" s="45">
        <f t="shared" si="714"/>
        <v>0</v>
      </c>
      <c r="W2058" s="45">
        <f t="shared" si="715"/>
        <v>0</v>
      </c>
      <c r="X2058" s="45">
        <f t="shared" si="716"/>
        <v>0</v>
      </c>
      <c r="Y2058" s="45">
        <f t="shared" si="717"/>
        <v>0</v>
      </c>
      <c r="Z2058" s="45">
        <f t="shared" si="718"/>
        <v>0</v>
      </c>
      <c r="AA2058" s="45">
        <f t="shared" si="719"/>
        <v>0</v>
      </c>
      <c r="AB2058" s="45">
        <f t="shared" si="720"/>
        <v>0</v>
      </c>
      <c r="AC2058" s="45">
        <f t="shared" si="721"/>
        <v>0</v>
      </c>
      <c r="AD2058" s="45">
        <f t="shared" si="722"/>
        <v>0</v>
      </c>
      <c r="AE2058" s="45">
        <f t="shared" si="723"/>
        <v>0</v>
      </c>
      <c r="AF2058" s="45">
        <f t="shared" si="724"/>
        <v>0</v>
      </c>
      <c r="AG2058" s="45">
        <f t="shared" si="725"/>
        <v>0</v>
      </c>
      <c r="AH2058" s="45">
        <f t="shared" si="726"/>
        <v>0</v>
      </c>
      <c r="AI2058" s="45">
        <f t="shared" si="727"/>
        <v>0</v>
      </c>
      <c r="AJ2058" s="45">
        <f t="shared" si="728"/>
        <v>0</v>
      </c>
      <c r="AK2058" s="45">
        <f t="shared" si="729"/>
        <v>0</v>
      </c>
      <c r="AL2058" s="45">
        <f t="shared" si="730"/>
        <v>0</v>
      </c>
      <c r="AM2058" s="45">
        <f t="shared" si="731"/>
        <v>0</v>
      </c>
      <c r="AN2058" s="45"/>
      <c r="AO2058" s="45"/>
      <c r="AP2058" s="45"/>
      <c r="AQ2058" s="45"/>
      <c r="AR2058" s="45"/>
      <c r="AS2058" s="45"/>
      <c r="AT2058" s="45"/>
      <c r="AU2058" s="45"/>
      <c r="AV2058" s="45"/>
      <c r="AW2058" s="45"/>
      <c r="AX2058" s="45"/>
      <c r="AY2058" s="45"/>
      <c r="AZ2058" s="45"/>
      <c r="BA2058" s="45"/>
      <c r="BB2058" s="45"/>
      <c r="BC2058" s="45"/>
      <c r="BD2058" s="45"/>
      <c r="BE2058" s="45"/>
      <c r="BF2058" s="45"/>
      <c r="BG2058" s="45"/>
      <c r="BH2058" s="45"/>
      <c r="BI2058" s="45"/>
      <c r="BJ2058" s="45"/>
      <c r="BK2058" s="45"/>
    </row>
    <row r="2059" spans="1:63">
      <c r="A2059" s="43"/>
      <c r="B2059" s="43"/>
      <c r="C2059" s="101"/>
      <c r="D2059" s="101"/>
      <c r="E2059" s="101"/>
      <c r="F2059" s="102"/>
      <c r="G2059" s="103"/>
      <c r="H2059" s="102"/>
      <c r="I2059" s="102"/>
      <c r="J2059" s="102"/>
      <c r="K2059" s="102"/>
      <c r="L2059" s="102" t="e">
        <f>IF(J2059="WAT",IF(I2059="PS","Pumped Storage","Hydro"),VLOOKUP(J2059,Instructions!$E$3:$F$42,2,FALSE))</f>
        <v>#N/A</v>
      </c>
      <c r="M2059" s="104"/>
      <c r="N2059" s="104"/>
      <c r="O2059" s="105"/>
      <c r="P2059" s="45"/>
      <c r="Q2059" s="45"/>
      <c r="R2059" s="45">
        <f t="shared" si="712"/>
        <v>0</v>
      </c>
      <c r="S2059" s="45">
        <f t="shared" si="711"/>
        <v>0</v>
      </c>
      <c r="T2059" s="45">
        <f t="shared" si="711"/>
        <v>0</v>
      </c>
      <c r="U2059" s="45">
        <f t="shared" si="713"/>
        <v>0</v>
      </c>
      <c r="V2059" s="45">
        <f t="shared" si="714"/>
        <v>0</v>
      </c>
      <c r="W2059" s="45">
        <f t="shared" si="715"/>
        <v>0</v>
      </c>
      <c r="X2059" s="45">
        <f t="shared" si="716"/>
        <v>0</v>
      </c>
      <c r="Y2059" s="45">
        <f t="shared" si="717"/>
        <v>0</v>
      </c>
      <c r="Z2059" s="45">
        <f t="shared" si="718"/>
        <v>0</v>
      </c>
      <c r="AA2059" s="45">
        <f t="shared" si="719"/>
        <v>0</v>
      </c>
      <c r="AB2059" s="45">
        <f t="shared" si="720"/>
        <v>0</v>
      </c>
      <c r="AC2059" s="45">
        <f t="shared" si="721"/>
        <v>0</v>
      </c>
      <c r="AD2059" s="45">
        <f t="shared" si="722"/>
        <v>0</v>
      </c>
      <c r="AE2059" s="45">
        <f t="shared" si="723"/>
        <v>0</v>
      </c>
      <c r="AF2059" s="45">
        <f t="shared" si="724"/>
        <v>0</v>
      </c>
      <c r="AG2059" s="45">
        <f t="shared" si="725"/>
        <v>0</v>
      </c>
      <c r="AH2059" s="45">
        <f t="shared" si="726"/>
        <v>0</v>
      </c>
      <c r="AI2059" s="45">
        <f t="shared" si="727"/>
        <v>0</v>
      </c>
      <c r="AJ2059" s="45">
        <f t="shared" si="728"/>
        <v>0</v>
      </c>
      <c r="AK2059" s="45">
        <f t="shared" si="729"/>
        <v>0</v>
      </c>
      <c r="AL2059" s="45">
        <f t="shared" si="730"/>
        <v>0</v>
      </c>
      <c r="AM2059" s="45">
        <f t="shared" si="731"/>
        <v>0</v>
      </c>
      <c r="AN2059" s="45"/>
      <c r="AO2059" s="45"/>
      <c r="AP2059" s="45"/>
      <c r="AQ2059" s="45"/>
      <c r="AR2059" s="45"/>
      <c r="AS2059" s="45"/>
      <c r="AT2059" s="45"/>
      <c r="AU2059" s="45"/>
      <c r="AV2059" s="45"/>
      <c r="AW2059" s="45"/>
      <c r="AX2059" s="45"/>
      <c r="AY2059" s="45"/>
      <c r="AZ2059" s="45"/>
      <c r="BA2059" s="45"/>
      <c r="BB2059" s="45"/>
      <c r="BC2059" s="45"/>
      <c r="BD2059" s="45"/>
      <c r="BE2059" s="45"/>
      <c r="BF2059" s="45"/>
      <c r="BG2059" s="45"/>
      <c r="BH2059" s="45"/>
      <c r="BI2059" s="45"/>
      <c r="BJ2059" s="45"/>
      <c r="BK2059" s="45"/>
    </row>
    <row r="2060" spans="1:63">
      <c r="A2060" s="43"/>
      <c r="B2060" s="43"/>
      <c r="C2060" s="101"/>
      <c r="D2060" s="101"/>
      <c r="E2060" s="101"/>
      <c r="F2060" s="102"/>
      <c r="G2060" s="103"/>
      <c r="H2060" s="102"/>
      <c r="I2060" s="102"/>
      <c r="J2060" s="102"/>
      <c r="K2060" s="102"/>
      <c r="L2060" s="102" t="e">
        <f>IF(J2060="WAT",IF(I2060="PS","Pumped Storage","Hydro"),VLOOKUP(J2060,Instructions!$E$3:$F$42,2,FALSE))</f>
        <v>#N/A</v>
      </c>
      <c r="M2060" s="104"/>
      <c r="N2060" s="104"/>
      <c r="O2060" s="105"/>
      <c r="P2060" s="45"/>
      <c r="Q2060" s="45"/>
      <c r="R2060" s="45">
        <f t="shared" si="712"/>
        <v>0</v>
      </c>
      <c r="S2060" s="45">
        <f t="shared" si="711"/>
        <v>0</v>
      </c>
      <c r="T2060" s="45">
        <f t="shared" si="711"/>
        <v>0</v>
      </c>
      <c r="U2060" s="45">
        <f t="shared" si="713"/>
        <v>0</v>
      </c>
      <c r="V2060" s="45">
        <f t="shared" si="714"/>
        <v>0</v>
      </c>
      <c r="W2060" s="45">
        <f t="shared" si="715"/>
        <v>0</v>
      </c>
      <c r="X2060" s="45">
        <f t="shared" si="716"/>
        <v>0</v>
      </c>
      <c r="Y2060" s="45">
        <f t="shared" si="717"/>
        <v>0</v>
      </c>
      <c r="Z2060" s="45">
        <f t="shared" si="718"/>
        <v>0</v>
      </c>
      <c r="AA2060" s="45">
        <f t="shared" si="719"/>
        <v>0</v>
      </c>
      <c r="AB2060" s="45">
        <f t="shared" si="720"/>
        <v>0</v>
      </c>
      <c r="AC2060" s="45">
        <f t="shared" si="721"/>
        <v>0</v>
      </c>
      <c r="AD2060" s="45">
        <f t="shared" si="722"/>
        <v>0</v>
      </c>
      <c r="AE2060" s="45">
        <f t="shared" si="723"/>
        <v>0</v>
      </c>
      <c r="AF2060" s="45">
        <f t="shared" si="724"/>
        <v>0</v>
      </c>
      <c r="AG2060" s="45">
        <f t="shared" si="725"/>
        <v>0</v>
      </c>
      <c r="AH2060" s="45">
        <f t="shared" si="726"/>
        <v>0</v>
      </c>
      <c r="AI2060" s="45">
        <f t="shared" si="727"/>
        <v>0</v>
      </c>
      <c r="AJ2060" s="45">
        <f t="shared" si="728"/>
        <v>0</v>
      </c>
      <c r="AK2060" s="45">
        <f t="shared" si="729"/>
        <v>0</v>
      </c>
      <c r="AL2060" s="45">
        <f t="shared" si="730"/>
        <v>0</v>
      </c>
      <c r="AM2060" s="45">
        <f t="shared" si="731"/>
        <v>0</v>
      </c>
      <c r="AN2060" s="45"/>
      <c r="AO2060" s="45"/>
      <c r="AP2060" s="45"/>
      <c r="AQ2060" s="45"/>
      <c r="AR2060" s="45"/>
      <c r="AS2060" s="45"/>
      <c r="AT2060" s="45"/>
      <c r="AU2060" s="45"/>
      <c r="AV2060" s="45"/>
      <c r="AW2060" s="45"/>
      <c r="AX2060" s="45"/>
      <c r="AY2060" s="45"/>
      <c r="AZ2060" s="45"/>
      <c r="BA2060" s="45"/>
      <c r="BB2060" s="45"/>
      <c r="BC2060" s="45"/>
      <c r="BD2060" s="45"/>
      <c r="BE2060" s="45"/>
      <c r="BF2060" s="45"/>
      <c r="BG2060" s="45"/>
      <c r="BH2060" s="45"/>
      <c r="BI2060" s="45"/>
      <c r="BJ2060" s="45"/>
      <c r="BK2060" s="45"/>
    </row>
    <row r="2061" spans="1:63">
      <c r="A2061" s="43"/>
      <c r="B2061" s="43"/>
      <c r="C2061" s="101"/>
      <c r="D2061" s="101"/>
      <c r="E2061" s="101"/>
      <c r="F2061" s="102"/>
      <c r="G2061" s="103"/>
      <c r="H2061" s="102"/>
      <c r="I2061" s="102"/>
      <c r="J2061" s="102"/>
      <c r="K2061" s="102"/>
      <c r="L2061" s="102" t="e">
        <f>IF(J2061="WAT",IF(I2061="PS","Pumped Storage","Hydro"),VLOOKUP(J2061,Instructions!$E$3:$F$42,2,FALSE))</f>
        <v>#N/A</v>
      </c>
      <c r="M2061" s="104"/>
      <c r="N2061" s="104"/>
      <c r="O2061" s="105"/>
      <c r="P2061" s="45"/>
      <c r="Q2061" s="45"/>
      <c r="R2061" s="45">
        <f t="shared" si="712"/>
        <v>0</v>
      </c>
      <c r="S2061" s="45">
        <f t="shared" si="711"/>
        <v>0</v>
      </c>
      <c r="T2061" s="45">
        <f t="shared" si="711"/>
        <v>0</v>
      </c>
      <c r="U2061" s="45">
        <f t="shared" si="713"/>
        <v>0</v>
      </c>
      <c r="V2061" s="45">
        <f t="shared" si="714"/>
        <v>0</v>
      </c>
      <c r="W2061" s="45">
        <f t="shared" si="715"/>
        <v>0</v>
      </c>
      <c r="X2061" s="45">
        <f t="shared" si="716"/>
        <v>0</v>
      </c>
      <c r="Y2061" s="45">
        <f t="shared" si="717"/>
        <v>0</v>
      </c>
      <c r="Z2061" s="45">
        <f t="shared" si="718"/>
        <v>0</v>
      </c>
      <c r="AA2061" s="45">
        <f t="shared" si="719"/>
        <v>0</v>
      </c>
      <c r="AB2061" s="45">
        <f t="shared" si="720"/>
        <v>0</v>
      </c>
      <c r="AC2061" s="45">
        <f t="shared" si="721"/>
        <v>0</v>
      </c>
      <c r="AD2061" s="45">
        <f t="shared" si="722"/>
        <v>0</v>
      </c>
      <c r="AE2061" s="45">
        <f t="shared" si="723"/>
        <v>0</v>
      </c>
      <c r="AF2061" s="45">
        <f t="shared" si="724"/>
        <v>0</v>
      </c>
      <c r="AG2061" s="45">
        <f t="shared" si="725"/>
        <v>0</v>
      </c>
      <c r="AH2061" s="45">
        <f t="shared" si="726"/>
        <v>0</v>
      </c>
      <c r="AI2061" s="45">
        <f t="shared" si="727"/>
        <v>0</v>
      </c>
      <c r="AJ2061" s="45">
        <f t="shared" si="728"/>
        <v>0</v>
      </c>
      <c r="AK2061" s="45">
        <f t="shared" si="729"/>
        <v>0</v>
      </c>
      <c r="AL2061" s="45">
        <f t="shared" si="730"/>
        <v>0</v>
      </c>
      <c r="AM2061" s="45">
        <f t="shared" si="731"/>
        <v>0</v>
      </c>
      <c r="AN2061" s="45"/>
      <c r="AO2061" s="45"/>
      <c r="AP2061" s="45"/>
      <c r="AQ2061" s="45"/>
      <c r="AR2061" s="45"/>
      <c r="AS2061" s="45"/>
      <c r="AT2061" s="45"/>
      <c r="AU2061" s="45"/>
      <c r="AV2061" s="45"/>
      <c r="AW2061" s="45"/>
      <c r="AX2061" s="45"/>
      <c r="AY2061" s="45"/>
      <c r="AZ2061" s="45"/>
      <c r="BA2061" s="45"/>
      <c r="BB2061" s="45"/>
      <c r="BC2061" s="45"/>
      <c r="BD2061" s="45"/>
      <c r="BE2061" s="45"/>
      <c r="BF2061" s="45"/>
      <c r="BG2061" s="45"/>
      <c r="BH2061" s="45"/>
      <c r="BI2061" s="45"/>
      <c r="BJ2061" s="45"/>
      <c r="BK2061" s="45"/>
    </row>
    <row r="2062" spans="1:63">
      <c r="A2062" s="43"/>
      <c r="B2062" s="43"/>
      <c r="C2062" s="101"/>
      <c r="D2062" s="101"/>
      <c r="E2062" s="101"/>
      <c r="F2062" s="102"/>
      <c r="G2062" s="103"/>
      <c r="H2062" s="102"/>
      <c r="I2062" s="102"/>
      <c r="J2062" s="102"/>
      <c r="K2062" s="102"/>
      <c r="L2062" s="102" t="e">
        <f>IF(J2062="WAT",IF(I2062="PS","Pumped Storage","Hydro"),VLOOKUP(J2062,Instructions!$E$3:$F$42,2,FALSE))</f>
        <v>#N/A</v>
      </c>
      <c r="M2062" s="104"/>
      <c r="N2062" s="104"/>
      <c r="O2062" s="105"/>
      <c r="P2062" s="45"/>
      <c r="Q2062" s="45"/>
      <c r="R2062" s="45">
        <f t="shared" si="712"/>
        <v>0</v>
      </c>
      <c r="S2062" s="45">
        <f t="shared" si="711"/>
        <v>0</v>
      </c>
      <c r="T2062" s="45">
        <f t="shared" si="711"/>
        <v>0</v>
      </c>
      <c r="U2062" s="45">
        <f t="shared" si="713"/>
        <v>0</v>
      </c>
      <c r="V2062" s="45">
        <f t="shared" si="714"/>
        <v>0</v>
      </c>
      <c r="W2062" s="45">
        <f t="shared" si="715"/>
        <v>0</v>
      </c>
      <c r="X2062" s="45">
        <f t="shared" si="716"/>
        <v>0</v>
      </c>
      <c r="Y2062" s="45">
        <f t="shared" si="717"/>
        <v>0</v>
      </c>
      <c r="Z2062" s="45">
        <f t="shared" si="718"/>
        <v>0</v>
      </c>
      <c r="AA2062" s="45">
        <f t="shared" si="719"/>
        <v>0</v>
      </c>
      <c r="AB2062" s="45">
        <f t="shared" si="720"/>
        <v>0</v>
      </c>
      <c r="AC2062" s="45">
        <f t="shared" si="721"/>
        <v>0</v>
      </c>
      <c r="AD2062" s="45">
        <f t="shared" si="722"/>
        <v>0</v>
      </c>
      <c r="AE2062" s="45">
        <f t="shared" si="723"/>
        <v>0</v>
      </c>
      <c r="AF2062" s="45">
        <f t="shared" si="724"/>
        <v>0</v>
      </c>
      <c r="AG2062" s="45">
        <f t="shared" si="725"/>
        <v>0</v>
      </c>
      <c r="AH2062" s="45">
        <f t="shared" si="726"/>
        <v>0</v>
      </c>
      <c r="AI2062" s="45">
        <f t="shared" si="727"/>
        <v>0</v>
      </c>
      <c r="AJ2062" s="45">
        <f t="shared" si="728"/>
        <v>0</v>
      </c>
      <c r="AK2062" s="45">
        <f t="shared" si="729"/>
        <v>0</v>
      </c>
      <c r="AL2062" s="45">
        <f t="shared" si="730"/>
        <v>0</v>
      </c>
      <c r="AM2062" s="45">
        <f t="shared" si="731"/>
        <v>0</v>
      </c>
      <c r="AN2062" s="45"/>
      <c r="AO2062" s="45"/>
      <c r="AP2062" s="45"/>
      <c r="AQ2062" s="45"/>
      <c r="AR2062" s="45"/>
      <c r="AS2062" s="45"/>
      <c r="AT2062" s="45"/>
      <c r="AU2062" s="45"/>
      <c r="AV2062" s="45"/>
      <c r="AW2062" s="45"/>
      <c r="AX2062" s="45"/>
      <c r="AY2062" s="45"/>
      <c r="AZ2062" s="45"/>
      <c r="BA2062" s="45"/>
      <c r="BB2062" s="45"/>
      <c r="BC2062" s="45"/>
      <c r="BD2062" s="45"/>
      <c r="BE2062" s="45"/>
      <c r="BF2062" s="45"/>
      <c r="BG2062" s="45"/>
      <c r="BH2062" s="45"/>
      <c r="BI2062" s="45"/>
      <c r="BJ2062" s="45"/>
      <c r="BK2062" s="45"/>
    </row>
    <row r="2063" spans="1:63">
      <c r="A2063" s="43"/>
      <c r="B2063" s="43"/>
      <c r="C2063" s="101"/>
      <c r="D2063" s="101"/>
      <c r="E2063" s="101"/>
      <c r="F2063" s="102"/>
      <c r="G2063" s="103"/>
      <c r="H2063" s="102"/>
      <c r="I2063" s="102"/>
      <c r="J2063" s="102"/>
      <c r="K2063" s="102"/>
      <c r="L2063" s="102" t="e">
        <f>IF(J2063="WAT",IF(I2063="PS","Pumped Storage","Hydro"),VLOOKUP(J2063,Instructions!$E$3:$F$42,2,FALSE))</f>
        <v>#N/A</v>
      </c>
      <c r="M2063" s="104"/>
      <c r="N2063" s="104"/>
      <c r="O2063" s="105"/>
      <c r="P2063" s="45"/>
      <c r="Q2063" s="45"/>
      <c r="R2063" s="45">
        <f t="shared" si="712"/>
        <v>0</v>
      </c>
      <c r="S2063" s="45">
        <f t="shared" ref="S2063:T2082" si="732">R2063</f>
        <v>0</v>
      </c>
      <c r="T2063" s="45">
        <f t="shared" si="732"/>
        <v>0</v>
      </c>
      <c r="U2063" s="45">
        <f t="shared" si="713"/>
        <v>0</v>
      </c>
      <c r="V2063" s="45">
        <f t="shared" si="714"/>
        <v>0</v>
      </c>
      <c r="W2063" s="45">
        <f t="shared" si="715"/>
        <v>0</v>
      </c>
      <c r="X2063" s="45">
        <f t="shared" si="716"/>
        <v>0</v>
      </c>
      <c r="Y2063" s="45">
        <f t="shared" si="717"/>
        <v>0</v>
      </c>
      <c r="Z2063" s="45">
        <f t="shared" si="718"/>
        <v>0</v>
      </c>
      <c r="AA2063" s="45">
        <f t="shared" si="719"/>
        <v>0</v>
      </c>
      <c r="AB2063" s="45">
        <f t="shared" si="720"/>
        <v>0</v>
      </c>
      <c r="AC2063" s="45">
        <f t="shared" si="721"/>
        <v>0</v>
      </c>
      <c r="AD2063" s="45">
        <f t="shared" si="722"/>
        <v>0</v>
      </c>
      <c r="AE2063" s="45">
        <f t="shared" si="723"/>
        <v>0</v>
      </c>
      <c r="AF2063" s="45">
        <f t="shared" si="724"/>
        <v>0</v>
      </c>
      <c r="AG2063" s="45">
        <f t="shared" si="725"/>
        <v>0</v>
      </c>
      <c r="AH2063" s="45">
        <f t="shared" si="726"/>
        <v>0</v>
      </c>
      <c r="AI2063" s="45">
        <f t="shared" si="727"/>
        <v>0</v>
      </c>
      <c r="AJ2063" s="45">
        <f t="shared" si="728"/>
        <v>0</v>
      </c>
      <c r="AK2063" s="45">
        <f t="shared" si="729"/>
        <v>0</v>
      </c>
      <c r="AL2063" s="45">
        <f t="shared" si="730"/>
        <v>0</v>
      </c>
      <c r="AM2063" s="45">
        <f t="shared" si="731"/>
        <v>0</v>
      </c>
      <c r="AN2063" s="45"/>
      <c r="AO2063" s="45"/>
      <c r="AP2063" s="45"/>
      <c r="AQ2063" s="45"/>
      <c r="AR2063" s="45"/>
      <c r="AS2063" s="45"/>
      <c r="AT2063" s="45"/>
      <c r="AU2063" s="45"/>
      <c r="AV2063" s="45"/>
      <c r="AW2063" s="45"/>
      <c r="AX2063" s="45"/>
      <c r="AY2063" s="45"/>
      <c r="AZ2063" s="45"/>
      <c r="BA2063" s="45"/>
      <c r="BB2063" s="45"/>
      <c r="BC2063" s="45"/>
      <c r="BD2063" s="45"/>
      <c r="BE2063" s="45"/>
      <c r="BF2063" s="45"/>
      <c r="BG2063" s="45"/>
      <c r="BH2063" s="45"/>
      <c r="BI2063" s="45"/>
      <c r="BJ2063" s="45"/>
      <c r="BK2063" s="45"/>
    </row>
    <row r="2064" spans="1:63">
      <c r="A2064" s="43"/>
      <c r="B2064" s="43"/>
      <c r="C2064" s="101"/>
      <c r="D2064" s="101"/>
      <c r="E2064" s="101"/>
      <c r="F2064" s="102"/>
      <c r="G2064" s="103"/>
      <c r="H2064" s="102"/>
      <c r="I2064" s="102"/>
      <c r="J2064" s="102"/>
      <c r="K2064" s="102"/>
      <c r="L2064" s="102" t="e">
        <f>IF(J2064="WAT",IF(I2064="PS","Pumped Storage","Hydro"),VLOOKUP(J2064,Instructions!$E$3:$F$42,2,FALSE))</f>
        <v>#N/A</v>
      </c>
      <c r="M2064" s="104"/>
      <c r="N2064" s="104"/>
      <c r="O2064" s="105"/>
      <c r="P2064" s="45"/>
      <c r="Q2064" s="45"/>
      <c r="R2064" s="45">
        <f t="shared" si="712"/>
        <v>0</v>
      </c>
      <c r="S2064" s="45">
        <f t="shared" si="732"/>
        <v>0</v>
      </c>
      <c r="T2064" s="45">
        <f t="shared" si="732"/>
        <v>0</v>
      </c>
      <c r="U2064" s="45">
        <f t="shared" si="713"/>
        <v>0</v>
      </c>
      <c r="V2064" s="45">
        <f t="shared" si="714"/>
        <v>0</v>
      </c>
      <c r="W2064" s="45">
        <f t="shared" si="715"/>
        <v>0</v>
      </c>
      <c r="X2064" s="45">
        <f t="shared" si="716"/>
        <v>0</v>
      </c>
      <c r="Y2064" s="45">
        <f t="shared" si="717"/>
        <v>0</v>
      </c>
      <c r="Z2064" s="45">
        <f t="shared" si="718"/>
        <v>0</v>
      </c>
      <c r="AA2064" s="45">
        <f t="shared" si="719"/>
        <v>0</v>
      </c>
      <c r="AB2064" s="45">
        <f t="shared" si="720"/>
        <v>0</v>
      </c>
      <c r="AC2064" s="45">
        <f t="shared" si="721"/>
        <v>0</v>
      </c>
      <c r="AD2064" s="45">
        <f t="shared" si="722"/>
        <v>0</v>
      </c>
      <c r="AE2064" s="45">
        <f t="shared" si="723"/>
        <v>0</v>
      </c>
      <c r="AF2064" s="45">
        <f t="shared" si="724"/>
        <v>0</v>
      </c>
      <c r="AG2064" s="45">
        <f t="shared" si="725"/>
        <v>0</v>
      </c>
      <c r="AH2064" s="45">
        <f t="shared" si="726"/>
        <v>0</v>
      </c>
      <c r="AI2064" s="45">
        <f t="shared" si="727"/>
        <v>0</v>
      </c>
      <c r="AJ2064" s="45">
        <f t="shared" si="728"/>
        <v>0</v>
      </c>
      <c r="AK2064" s="45">
        <f t="shared" si="729"/>
        <v>0</v>
      </c>
      <c r="AL2064" s="45">
        <f t="shared" si="730"/>
        <v>0</v>
      </c>
      <c r="AM2064" s="45">
        <f t="shared" si="731"/>
        <v>0</v>
      </c>
      <c r="AN2064" s="45"/>
      <c r="AO2064" s="45"/>
      <c r="AP2064" s="45"/>
      <c r="AQ2064" s="45"/>
      <c r="AR2064" s="45"/>
      <c r="AS2064" s="45"/>
      <c r="AT2064" s="45"/>
      <c r="AU2064" s="45"/>
      <c r="AV2064" s="45"/>
      <c r="AW2064" s="45"/>
      <c r="AX2064" s="45"/>
      <c r="AY2064" s="45"/>
      <c r="AZ2064" s="45"/>
      <c r="BA2064" s="45"/>
      <c r="BB2064" s="45"/>
      <c r="BC2064" s="45"/>
      <c r="BD2064" s="45"/>
      <c r="BE2064" s="45"/>
      <c r="BF2064" s="45"/>
      <c r="BG2064" s="45"/>
      <c r="BH2064" s="45"/>
      <c r="BI2064" s="45"/>
      <c r="BJ2064" s="45"/>
      <c r="BK2064" s="45"/>
    </row>
    <row r="2065" spans="1:63">
      <c r="A2065" s="43"/>
      <c r="B2065" s="43"/>
      <c r="C2065" s="101"/>
      <c r="D2065" s="101"/>
      <c r="E2065" s="101"/>
      <c r="F2065" s="102"/>
      <c r="G2065" s="103"/>
      <c r="H2065" s="102"/>
      <c r="I2065" s="102"/>
      <c r="J2065" s="102"/>
      <c r="K2065" s="102"/>
      <c r="L2065" s="102" t="e">
        <f>IF(J2065="WAT",IF(I2065="PS","Pumped Storage","Hydro"),VLOOKUP(J2065,Instructions!$E$3:$F$42,2,FALSE))</f>
        <v>#N/A</v>
      </c>
      <c r="M2065" s="104"/>
      <c r="N2065" s="104"/>
      <c r="O2065" s="105"/>
      <c r="P2065" s="45"/>
      <c r="Q2065" s="45"/>
      <c r="R2065" s="45">
        <f t="shared" si="712"/>
        <v>0</v>
      </c>
      <c r="S2065" s="45">
        <f t="shared" si="732"/>
        <v>0</v>
      </c>
      <c r="T2065" s="45">
        <f t="shared" si="732"/>
        <v>0</v>
      </c>
      <c r="U2065" s="45">
        <f t="shared" si="713"/>
        <v>0</v>
      </c>
      <c r="V2065" s="45">
        <f t="shared" si="714"/>
        <v>0</v>
      </c>
      <c r="W2065" s="45">
        <f t="shared" si="715"/>
        <v>0</v>
      </c>
      <c r="X2065" s="45">
        <f t="shared" si="716"/>
        <v>0</v>
      </c>
      <c r="Y2065" s="45">
        <f t="shared" si="717"/>
        <v>0</v>
      </c>
      <c r="Z2065" s="45">
        <f t="shared" si="718"/>
        <v>0</v>
      </c>
      <c r="AA2065" s="45">
        <f t="shared" si="719"/>
        <v>0</v>
      </c>
      <c r="AB2065" s="45">
        <f t="shared" si="720"/>
        <v>0</v>
      </c>
      <c r="AC2065" s="45">
        <f t="shared" si="721"/>
        <v>0</v>
      </c>
      <c r="AD2065" s="45">
        <f t="shared" si="722"/>
        <v>0</v>
      </c>
      <c r="AE2065" s="45">
        <f t="shared" si="723"/>
        <v>0</v>
      </c>
      <c r="AF2065" s="45">
        <f t="shared" si="724"/>
        <v>0</v>
      </c>
      <c r="AG2065" s="45">
        <f t="shared" si="725"/>
        <v>0</v>
      </c>
      <c r="AH2065" s="45">
        <f t="shared" si="726"/>
        <v>0</v>
      </c>
      <c r="AI2065" s="45">
        <f t="shared" si="727"/>
        <v>0</v>
      </c>
      <c r="AJ2065" s="45">
        <f t="shared" si="728"/>
        <v>0</v>
      </c>
      <c r="AK2065" s="45">
        <f t="shared" si="729"/>
        <v>0</v>
      </c>
      <c r="AL2065" s="45">
        <f t="shared" si="730"/>
        <v>0</v>
      </c>
      <c r="AM2065" s="45">
        <f t="shared" si="731"/>
        <v>0</v>
      </c>
      <c r="AN2065" s="45"/>
      <c r="AO2065" s="45"/>
      <c r="AP2065" s="45"/>
      <c r="AQ2065" s="45"/>
      <c r="AR2065" s="45"/>
      <c r="AS2065" s="45"/>
      <c r="AT2065" s="45"/>
      <c r="AU2065" s="45"/>
      <c r="AV2065" s="45"/>
      <c r="AW2065" s="45"/>
      <c r="AX2065" s="45"/>
      <c r="AY2065" s="45"/>
      <c r="AZ2065" s="45"/>
      <c r="BA2065" s="45"/>
      <c r="BB2065" s="45"/>
      <c r="BC2065" s="45"/>
      <c r="BD2065" s="45"/>
      <c r="BE2065" s="45"/>
      <c r="BF2065" s="45"/>
      <c r="BG2065" s="45"/>
      <c r="BH2065" s="45"/>
      <c r="BI2065" s="45"/>
      <c r="BJ2065" s="45"/>
      <c r="BK2065" s="45"/>
    </row>
    <row r="2066" spans="1:63">
      <c r="A2066" s="43"/>
      <c r="B2066" s="43"/>
      <c r="C2066" s="101"/>
      <c r="D2066" s="101"/>
      <c r="E2066" s="101"/>
      <c r="F2066" s="102"/>
      <c r="G2066" s="103"/>
      <c r="H2066" s="102"/>
      <c r="I2066" s="102"/>
      <c r="J2066" s="102"/>
      <c r="K2066" s="102"/>
      <c r="L2066" s="102" t="e">
        <f>IF(J2066="WAT",IF(I2066="PS","Pumped Storage","Hydro"),VLOOKUP(J2066,Instructions!$E$3:$F$42,2,FALSE))</f>
        <v>#N/A</v>
      </c>
      <c r="M2066" s="104"/>
      <c r="N2066" s="104"/>
      <c r="O2066" s="105"/>
      <c r="P2066" s="45"/>
      <c r="Q2066" s="45"/>
      <c r="R2066" s="45">
        <f t="shared" si="712"/>
        <v>0</v>
      </c>
      <c r="S2066" s="45">
        <f t="shared" si="732"/>
        <v>0</v>
      </c>
      <c r="T2066" s="45">
        <f t="shared" si="732"/>
        <v>0</v>
      </c>
      <c r="U2066" s="45">
        <f t="shared" si="713"/>
        <v>0</v>
      </c>
      <c r="V2066" s="45">
        <f t="shared" si="714"/>
        <v>0</v>
      </c>
      <c r="W2066" s="45">
        <f t="shared" si="715"/>
        <v>0</v>
      </c>
      <c r="X2066" s="45">
        <f t="shared" si="716"/>
        <v>0</v>
      </c>
      <c r="Y2066" s="45">
        <f t="shared" si="717"/>
        <v>0</v>
      </c>
      <c r="Z2066" s="45">
        <f t="shared" si="718"/>
        <v>0</v>
      </c>
      <c r="AA2066" s="45">
        <f t="shared" si="719"/>
        <v>0</v>
      </c>
      <c r="AB2066" s="45">
        <f t="shared" si="720"/>
        <v>0</v>
      </c>
      <c r="AC2066" s="45">
        <f t="shared" si="721"/>
        <v>0</v>
      </c>
      <c r="AD2066" s="45">
        <f t="shared" si="722"/>
        <v>0</v>
      </c>
      <c r="AE2066" s="45">
        <f t="shared" si="723"/>
        <v>0</v>
      </c>
      <c r="AF2066" s="45">
        <f t="shared" si="724"/>
        <v>0</v>
      </c>
      <c r="AG2066" s="45">
        <f t="shared" si="725"/>
        <v>0</v>
      </c>
      <c r="AH2066" s="45">
        <f t="shared" si="726"/>
        <v>0</v>
      </c>
      <c r="AI2066" s="45">
        <f t="shared" si="727"/>
        <v>0</v>
      </c>
      <c r="AJ2066" s="45">
        <f t="shared" si="728"/>
        <v>0</v>
      </c>
      <c r="AK2066" s="45">
        <f t="shared" si="729"/>
        <v>0</v>
      </c>
      <c r="AL2066" s="45">
        <f t="shared" si="730"/>
        <v>0</v>
      </c>
      <c r="AM2066" s="45">
        <f t="shared" si="731"/>
        <v>0</v>
      </c>
      <c r="AN2066" s="45"/>
      <c r="AO2066" s="45"/>
      <c r="AP2066" s="45"/>
      <c r="AQ2066" s="45"/>
      <c r="AR2066" s="45"/>
      <c r="AS2066" s="45"/>
      <c r="AT2066" s="45"/>
      <c r="AU2066" s="45"/>
      <c r="AV2066" s="45"/>
      <c r="AW2066" s="45"/>
      <c r="AX2066" s="45"/>
      <c r="AY2066" s="45"/>
      <c r="AZ2066" s="45"/>
      <c r="BA2066" s="45"/>
      <c r="BB2066" s="45"/>
      <c r="BC2066" s="45"/>
      <c r="BD2066" s="45"/>
      <c r="BE2066" s="45"/>
      <c r="BF2066" s="45"/>
      <c r="BG2066" s="45"/>
      <c r="BH2066" s="45"/>
      <c r="BI2066" s="45"/>
      <c r="BJ2066" s="45"/>
      <c r="BK2066" s="45"/>
    </row>
    <row r="2067" spans="1:63">
      <c r="A2067" s="43"/>
      <c r="B2067" s="43"/>
      <c r="C2067" s="101"/>
      <c r="D2067" s="101"/>
      <c r="E2067" s="101"/>
      <c r="F2067" s="102"/>
      <c r="G2067" s="103"/>
      <c r="H2067" s="102"/>
      <c r="I2067" s="102"/>
      <c r="J2067" s="102"/>
      <c r="K2067" s="102"/>
      <c r="L2067" s="102" t="e">
        <f>IF(J2067="WAT",IF(I2067="PS","Pumped Storage","Hydro"),VLOOKUP(J2067,Instructions!$E$3:$F$42,2,FALSE))</f>
        <v>#N/A</v>
      </c>
      <c r="M2067" s="104"/>
      <c r="N2067" s="104"/>
      <c r="O2067" s="105"/>
      <c r="P2067" s="45"/>
      <c r="Q2067" s="45"/>
      <c r="R2067" s="45">
        <f t="shared" si="712"/>
        <v>0</v>
      </c>
      <c r="S2067" s="45">
        <f t="shared" si="732"/>
        <v>0</v>
      </c>
      <c r="T2067" s="45">
        <f t="shared" si="732"/>
        <v>0</v>
      </c>
      <c r="U2067" s="45">
        <f t="shared" si="713"/>
        <v>0</v>
      </c>
      <c r="V2067" s="45">
        <f t="shared" si="714"/>
        <v>0</v>
      </c>
      <c r="W2067" s="45">
        <f t="shared" si="715"/>
        <v>0</v>
      </c>
      <c r="X2067" s="45">
        <f t="shared" si="716"/>
        <v>0</v>
      </c>
      <c r="Y2067" s="45">
        <f t="shared" si="717"/>
        <v>0</v>
      </c>
      <c r="Z2067" s="45">
        <f t="shared" si="718"/>
        <v>0</v>
      </c>
      <c r="AA2067" s="45">
        <f t="shared" si="719"/>
        <v>0</v>
      </c>
      <c r="AB2067" s="45">
        <f t="shared" si="720"/>
        <v>0</v>
      </c>
      <c r="AC2067" s="45">
        <f t="shared" si="721"/>
        <v>0</v>
      </c>
      <c r="AD2067" s="45">
        <f t="shared" si="722"/>
        <v>0</v>
      </c>
      <c r="AE2067" s="45">
        <f t="shared" si="723"/>
        <v>0</v>
      </c>
      <c r="AF2067" s="45">
        <f t="shared" si="724"/>
        <v>0</v>
      </c>
      <c r="AG2067" s="45">
        <f t="shared" si="725"/>
        <v>0</v>
      </c>
      <c r="AH2067" s="45">
        <f t="shared" si="726"/>
        <v>0</v>
      </c>
      <c r="AI2067" s="45">
        <f t="shared" si="727"/>
        <v>0</v>
      </c>
      <c r="AJ2067" s="45">
        <f t="shared" si="728"/>
        <v>0</v>
      </c>
      <c r="AK2067" s="45">
        <f t="shared" si="729"/>
        <v>0</v>
      </c>
      <c r="AL2067" s="45">
        <f t="shared" si="730"/>
        <v>0</v>
      </c>
      <c r="AM2067" s="45">
        <f t="shared" si="731"/>
        <v>0</v>
      </c>
      <c r="AN2067" s="45"/>
      <c r="AO2067" s="45"/>
      <c r="AP2067" s="45"/>
      <c r="AQ2067" s="45"/>
      <c r="AR2067" s="45"/>
      <c r="AS2067" s="45"/>
      <c r="AT2067" s="45"/>
      <c r="AU2067" s="45"/>
      <c r="AV2067" s="45"/>
      <c r="AW2067" s="45"/>
      <c r="AX2067" s="45"/>
      <c r="AY2067" s="45"/>
      <c r="AZ2067" s="45"/>
      <c r="BA2067" s="45"/>
      <c r="BB2067" s="45"/>
      <c r="BC2067" s="45"/>
      <c r="BD2067" s="45"/>
      <c r="BE2067" s="45"/>
      <c r="BF2067" s="45"/>
      <c r="BG2067" s="45"/>
      <c r="BH2067" s="45"/>
      <c r="BI2067" s="45"/>
      <c r="BJ2067" s="45"/>
      <c r="BK2067" s="45"/>
    </row>
    <row r="2068" spans="1:63">
      <c r="A2068" s="43"/>
      <c r="B2068" s="43"/>
      <c r="C2068" s="101"/>
      <c r="D2068" s="101"/>
      <c r="E2068" s="101"/>
      <c r="F2068" s="102"/>
      <c r="G2068" s="103"/>
      <c r="H2068" s="102"/>
      <c r="I2068" s="102"/>
      <c r="J2068" s="102"/>
      <c r="K2068" s="102"/>
      <c r="L2068" s="102" t="e">
        <f>IF(J2068="WAT",IF(I2068="PS","Pumped Storage","Hydro"),VLOOKUP(J2068,Instructions!$E$3:$F$42,2,FALSE))</f>
        <v>#N/A</v>
      </c>
      <c r="M2068" s="104"/>
      <c r="N2068" s="104"/>
      <c r="O2068" s="105"/>
      <c r="P2068" s="45"/>
      <c r="Q2068" s="45"/>
      <c r="R2068" s="45">
        <f t="shared" si="712"/>
        <v>0</v>
      </c>
      <c r="S2068" s="45">
        <f t="shared" si="732"/>
        <v>0</v>
      </c>
      <c r="T2068" s="45">
        <f t="shared" si="732"/>
        <v>0</v>
      </c>
      <c r="U2068" s="45">
        <f t="shared" si="713"/>
        <v>0</v>
      </c>
      <c r="V2068" s="45">
        <f t="shared" si="714"/>
        <v>0</v>
      </c>
      <c r="W2068" s="45">
        <f t="shared" si="715"/>
        <v>0</v>
      </c>
      <c r="X2068" s="45">
        <f t="shared" si="716"/>
        <v>0</v>
      </c>
      <c r="Y2068" s="45">
        <f t="shared" si="717"/>
        <v>0</v>
      </c>
      <c r="Z2068" s="45">
        <f t="shared" si="718"/>
        <v>0</v>
      </c>
      <c r="AA2068" s="45">
        <f t="shared" si="719"/>
        <v>0</v>
      </c>
      <c r="AB2068" s="45">
        <f t="shared" si="720"/>
        <v>0</v>
      </c>
      <c r="AC2068" s="45">
        <f t="shared" si="721"/>
        <v>0</v>
      </c>
      <c r="AD2068" s="45">
        <f t="shared" si="722"/>
        <v>0</v>
      </c>
      <c r="AE2068" s="45">
        <f t="shared" si="723"/>
        <v>0</v>
      </c>
      <c r="AF2068" s="45">
        <f t="shared" si="724"/>
        <v>0</v>
      </c>
      <c r="AG2068" s="45">
        <f t="shared" si="725"/>
        <v>0</v>
      </c>
      <c r="AH2068" s="45">
        <f t="shared" si="726"/>
        <v>0</v>
      </c>
      <c r="AI2068" s="45">
        <f t="shared" si="727"/>
        <v>0</v>
      </c>
      <c r="AJ2068" s="45">
        <f t="shared" si="728"/>
        <v>0</v>
      </c>
      <c r="AK2068" s="45">
        <f t="shared" si="729"/>
        <v>0</v>
      </c>
      <c r="AL2068" s="45">
        <f t="shared" si="730"/>
        <v>0</v>
      </c>
      <c r="AM2068" s="45">
        <f t="shared" si="731"/>
        <v>0</v>
      </c>
      <c r="AN2068" s="45"/>
      <c r="AO2068" s="45"/>
      <c r="AP2068" s="45"/>
      <c r="AQ2068" s="45"/>
      <c r="AR2068" s="45"/>
      <c r="AS2068" s="45"/>
      <c r="AT2068" s="45"/>
      <c r="AU2068" s="45"/>
      <c r="AV2068" s="45"/>
      <c r="AW2068" s="45"/>
      <c r="AX2068" s="45"/>
      <c r="AY2068" s="45"/>
      <c r="AZ2068" s="45"/>
      <c r="BA2068" s="45"/>
      <c r="BB2068" s="45"/>
      <c r="BC2068" s="45"/>
      <c r="BD2068" s="45"/>
      <c r="BE2068" s="45"/>
      <c r="BF2068" s="45"/>
      <c r="BG2068" s="45"/>
      <c r="BH2068" s="45"/>
      <c r="BI2068" s="45"/>
      <c r="BJ2068" s="45"/>
      <c r="BK2068" s="45"/>
    </row>
    <row r="2069" spans="1:63">
      <c r="A2069" s="43"/>
      <c r="B2069" s="43"/>
      <c r="C2069" s="101"/>
      <c r="D2069" s="101"/>
      <c r="E2069" s="101"/>
      <c r="F2069" s="102"/>
      <c r="G2069" s="103"/>
      <c r="H2069" s="102"/>
      <c r="I2069" s="102"/>
      <c r="J2069" s="102"/>
      <c r="K2069" s="102"/>
      <c r="L2069" s="102" t="e">
        <f>IF(J2069="WAT",IF(I2069="PS","Pumped Storage","Hydro"),VLOOKUP(J2069,Instructions!$E$3:$F$42,2,FALSE))</f>
        <v>#N/A</v>
      </c>
      <c r="M2069" s="104"/>
      <c r="N2069" s="104"/>
      <c r="O2069" s="105"/>
      <c r="P2069" s="45"/>
      <c r="Q2069" s="45"/>
      <c r="R2069" s="45">
        <f t="shared" si="712"/>
        <v>0</v>
      </c>
      <c r="S2069" s="45">
        <f t="shared" si="732"/>
        <v>0</v>
      </c>
      <c r="T2069" s="45">
        <f t="shared" si="732"/>
        <v>0</v>
      </c>
      <c r="U2069" s="45">
        <f t="shared" si="713"/>
        <v>0</v>
      </c>
      <c r="V2069" s="45">
        <f t="shared" si="714"/>
        <v>0</v>
      </c>
      <c r="W2069" s="45">
        <f t="shared" si="715"/>
        <v>0</v>
      </c>
      <c r="X2069" s="45">
        <f t="shared" si="716"/>
        <v>0</v>
      </c>
      <c r="Y2069" s="45">
        <f t="shared" si="717"/>
        <v>0</v>
      </c>
      <c r="Z2069" s="45">
        <f t="shared" si="718"/>
        <v>0</v>
      </c>
      <c r="AA2069" s="45">
        <f t="shared" si="719"/>
        <v>0</v>
      </c>
      <c r="AB2069" s="45">
        <f t="shared" si="720"/>
        <v>0</v>
      </c>
      <c r="AC2069" s="45">
        <f t="shared" si="721"/>
        <v>0</v>
      </c>
      <c r="AD2069" s="45">
        <f t="shared" si="722"/>
        <v>0</v>
      </c>
      <c r="AE2069" s="45">
        <f t="shared" si="723"/>
        <v>0</v>
      </c>
      <c r="AF2069" s="45">
        <f t="shared" si="724"/>
        <v>0</v>
      </c>
      <c r="AG2069" s="45">
        <f t="shared" si="725"/>
        <v>0</v>
      </c>
      <c r="AH2069" s="45">
        <f t="shared" si="726"/>
        <v>0</v>
      </c>
      <c r="AI2069" s="45">
        <f t="shared" si="727"/>
        <v>0</v>
      </c>
      <c r="AJ2069" s="45">
        <f t="shared" si="728"/>
        <v>0</v>
      </c>
      <c r="AK2069" s="45">
        <f t="shared" si="729"/>
        <v>0</v>
      </c>
      <c r="AL2069" s="45">
        <f t="shared" si="730"/>
        <v>0</v>
      </c>
      <c r="AM2069" s="45">
        <f t="shared" si="731"/>
        <v>0</v>
      </c>
      <c r="AN2069" s="45"/>
      <c r="AO2069" s="45"/>
      <c r="AP2069" s="45"/>
      <c r="AQ2069" s="45"/>
      <c r="AR2069" s="45"/>
      <c r="AS2069" s="45"/>
      <c r="AT2069" s="45"/>
      <c r="AU2069" s="45"/>
      <c r="AV2069" s="45"/>
      <c r="AW2069" s="45"/>
      <c r="AX2069" s="45"/>
      <c r="AY2069" s="45"/>
      <c r="AZ2069" s="45"/>
      <c r="BA2069" s="45"/>
      <c r="BB2069" s="45"/>
      <c r="BC2069" s="45"/>
      <c r="BD2069" s="45"/>
      <c r="BE2069" s="45"/>
      <c r="BF2069" s="45"/>
      <c r="BG2069" s="45"/>
      <c r="BH2069" s="45"/>
      <c r="BI2069" s="45"/>
      <c r="BJ2069" s="45"/>
      <c r="BK2069" s="45"/>
    </row>
    <row r="2070" spans="1:63">
      <c r="A2070" s="43"/>
      <c r="B2070" s="43"/>
      <c r="C2070" s="101"/>
      <c r="D2070" s="101"/>
      <c r="E2070" s="101"/>
      <c r="F2070" s="102"/>
      <c r="G2070" s="103"/>
      <c r="H2070" s="102"/>
      <c r="I2070" s="102"/>
      <c r="J2070" s="102"/>
      <c r="K2070" s="102"/>
      <c r="L2070" s="102" t="e">
        <f>IF(J2070="WAT",IF(I2070="PS","Pumped Storage","Hydro"),VLOOKUP(J2070,Instructions!$E$3:$F$42,2,FALSE))</f>
        <v>#N/A</v>
      </c>
      <c r="M2070" s="104"/>
      <c r="N2070" s="104"/>
      <c r="O2070" s="105"/>
      <c r="P2070" s="45"/>
      <c r="Q2070" s="45"/>
      <c r="R2070" s="45">
        <f t="shared" si="712"/>
        <v>0</v>
      </c>
      <c r="S2070" s="45">
        <f t="shared" si="732"/>
        <v>0</v>
      </c>
      <c r="T2070" s="45">
        <f t="shared" si="732"/>
        <v>0</v>
      </c>
      <c r="U2070" s="45">
        <f t="shared" si="713"/>
        <v>0</v>
      </c>
      <c r="V2070" s="45">
        <f t="shared" si="714"/>
        <v>0</v>
      </c>
      <c r="W2070" s="45">
        <f t="shared" si="715"/>
        <v>0</v>
      </c>
      <c r="X2070" s="45">
        <f t="shared" si="716"/>
        <v>0</v>
      </c>
      <c r="Y2070" s="45">
        <f t="shared" si="717"/>
        <v>0</v>
      </c>
      <c r="Z2070" s="45">
        <f t="shared" si="718"/>
        <v>0</v>
      </c>
      <c r="AA2070" s="45">
        <f t="shared" si="719"/>
        <v>0</v>
      </c>
      <c r="AB2070" s="45">
        <f t="shared" si="720"/>
        <v>0</v>
      </c>
      <c r="AC2070" s="45">
        <f t="shared" si="721"/>
        <v>0</v>
      </c>
      <c r="AD2070" s="45">
        <f t="shared" si="722"/>
        <v>0</v>
      </c>
      <c r="AE2070" s="45">
        <f t="shared" si="723"/>
        <v>0</v>
      </c>
      <c r="AF2070" s="45">
        <f t="shared" si="724"/>
        <v>0</v>
      </c>
      <c r="AG2070" s="45">
        <f t="shared" si="725"/>
        <v>0</v>
      </c>
      <c r="AH2070" s="45">
        <f t="shared" si="726"/>
        <v>0</v>
      </c>
      <c r="AI2070" s="45">
        <f t="shared" si="727"/>
        <v>0</v>
      </c>
      <c r="AJ2070" s="45">
        <f t="shared" si="728"/>
        <v>0</v>
      </c>
      <c r="AK2070" s="45">
        <f t="shared" si="729"/>
        <v>0</v>
      </c>
      <c r="AL2070" s="45">
        <f t="shared" si="730"/>
        <v>0</v>
      </c>
      <c r="AM2070" s="45">
        <f t="shared" si="731"/>
        <v>0</v>
      </c>
      <c r="AN2070" s="45"/>
      <c r="AO2070" s="45"/>
      <c r="AP2070" s="45"/>
      <c r="AQ2070" s="45"/>
      <c r="AR2070" s="45"/>
      <c r="AS2070" s="45"/>
      <c r="AT2070" s="45"/>
      <c r="AU2070" s="45"/>
      <c r="AV2070" s="45"/>
      <c r="AW2070" s="45"/>
      <c r="AX2070" s="45"/>
      <c r="AY2070" s="45"/>
      <c r="AZ2070" s="45"/>
      <c r="BA2070" s="45"/>
      <c r="BB2070" s="45"/>
      <c r="BC2070" s="45"/>
      <c r="BD2070" s="45"/>
      <c r="BE2070" s="45"/>
      <c r="BF2070" s="45"/>
      <c r="BG2070" s="45"/>
      <c r="BH2070" s="45"/>
      <c r="BI2070" s="45"/>
      <c r="BJ2070" s="45"/>
      <c r="BK2070" s="45"/>
    </row>
    <row r="2071" spans="1:63">
      <c r="A2071" s="43"/>
      <c r="B2071" s="43"/>
      <c r="C2071" s="101"/>
      <c r="D2071" s="101"/>
      <c r="E2071" s="101"/>
      <c r="F2071" s="102"/>
      <c r="G2071" s="103"/>
      <c r="H2071" s="102"/>
      <c r="I2071" s="102"/>
      <c r="J2071" s="102"/>
      <c r="K2071" s="102"/>
      <c r="L2071" s="102" t="e">
        <f>IF(J2071="WAT",IF(I2071="PS","Pumped Storage","Hydro"),VLOOKUP(J2071,Instructions!$E$3:$F$42,2,FALSE))</f>
        <v>#N/A</v>
      </c>
      <c r="M2071" s="104"/>
      <c r="N2071" s="104"/>
      <c r="O2071" s="105"/>
      <c r="P2071" s="45"/>
      <c r="Q2071" s="45"/>
      <c r="R2071" s="45">
        <f t="shared" si="712"/>
        <v>0</v>
      </c>
      <c r="S2071" s="45">
        <f t="shared" si="732"/>
        <v>0</v>
      </c>
      <c r="T2071" s="45">
        <f t="shared" si="732"/>
        <v>0</v>
      </c>
      <c r="U2071" s="45">
        <f t="shared" si="713"/>
        <v>0</v>
      </c>
      <c r="V2071" s="45">
        <f t="shared" si="714"/>
        <v>0</v>
      </c>
      <c r="W2071" s="45">
        <f t="shared" si="715"/>
        <v>0</v>
      </c>
      <c r="X2071" s="45">
        <f t="shared" si="716"/>
        <v>0</v>
      </c>
      <c r="Y2071" s="45">
        <f t="shared" si="717"/>
        <v>0</v>
      </c>
      <c r="Z2071" s="45">
        <f t="shared" si="718"/>
        <v>0</v>
      </c>
      <c r="AA2071" s="45">
        <f t="shared" si="719"/>
        <v>0</v>
      </c>
      <c r="AB2071" s="45">
        <f t="shared" si="720"/>
        <v>0</v>
      </c>
      <c r="AC2071" s="45">
        <f t="shared" si="721"/>
        <v>0</v>
      </c>
      <c r="AD2071" s="45">
        <f t="shared" si="722"/>
        <v>0</v>
      </c>
      <c r="AE2071" s="45">
        <f t="shared" si="723"/>
        <v>0</v>
      </c>
      <c r="AF2071" s="45">
        <f t="shared" si="724"/>
        <v>0</v>
      </c>
      <c r="AG2071" s="45">
        <f t="shared" si="725"/>
        <v>0</v>
      </c>
      <c r="AH2071" s="45">
        <f t="shared" si="726"/>
        <v>0</v>
      </c>
      <c r="AI2071" s="45">
        <f t="shared" si="727"/>
        <v>0</v>
      </c>
      <c r="AJ2071" s="45">
        <f t="shared" si="728"/>
        <v>0</v>
      </c>
      <c r="AK2071" s="45">
        <f t="shared" si="729"/>
        <v>0</v>
      </c>
      <c r="AL2071" s="45">
        <f t="shared" si="730"/>
        <v>0</v>
      </c>
      <c r="AM2071" s="45">
        <f t="shared" si="731"/>
        <v>0</v>
      </c>
      <c r="AN2071" s="45"/>
      <c r="AO2071" s="45"/>
      <c r="AP2071" s="45"/>
      <c r="AQ2071" s="45"/>
      <c r="AR2071" s="45"/>
      <c r="AS2071" s="45"/>
      <c r="AT2071" s="45"/>
      <c r="AU2071" s="45"/>
      <c r="AV2071" s="45"/>
      <c r="AW2071" s="45"/>
      <c r="AX2071" s="45"/>
      <c r="AY2071" s="45"/>
      <c r="AZ2071" s="45"/>
      <c r="BA2071" s="45"/>
      <c r="BB2071" s="45"/>
      <c r="BC2071" s="45"/>
      <c r="BD2071" s="45"/>
      <c r="BE2071" s="45"/>
      <c r="BF2071" s="45"/>
      <c r="BG2071" s="45"/>
      <c r="BH2071" s="45"/>
      <c r="BI2071" s="45"/>
      <c r="BJ2071" s="45"/>
      <c r="BK2071" s="45"/>
    </row>
    <row r="2072" spans="1:63">
      <c r="A2072" s="43"/>
      <c r="B2072" s="43"/>
      <c r="C2072" s="101"/>
      <c r="D2072" s="101"/>
      <c r="E2072" s="101"/>
      <c r="F2072" s="102"/>
      <c r="G2072" s="103"/>
      <c r="H2072" s="102"/>
      <c r="I2072" s="102"/>
      <c r="J2072" s="102"/>
      <c r="K2072" s="102"/>
      <c r="L2072" s="102" t="e">
        <f>IF(J2072="WAT",IF(I2072="PS","Pumped Storage","Hydro"),VLOOKUP(J2072,Instructions!$E$3:$F$42,2,FALSE))</f>
        <v>#N/A</v>
      </c>
      <c r="M2072" s="104"/>
      <c r="N2072" s="104"/>
      <c r="O2072" s="105"/>
      <c r="P2072" s="45"/>
      <c r="Q2072" s="45"/>
      <c r="R2072" s="45">
        <f t="shared" si="712"/>
        <v>0</v>
      </c>
      <c r="S2072" s="45">
        <f t="shared" si="732"/>
        <v>0</v>
      </c>
      <c r="T2072" s="45">
        <f t="shared" si="732"/>
        <v>0</v>
      </c>
      <c r="U2072" s="45">
        <f t="shared" si="713"/>
        <v>0</v>
      </c>
      <c r="V2072" s="45">
        <f t="shared" si="714"/>
        <v>0</v>
      </c>
      <c r="W2072" s="45">
        <f t="shared" si="715"/>
        <v>0</v>
      </c>
      <c r="X2072" s="45">
        <f t="shared" si="716"/>
        <v>0</v>
      </c>
      <c r="Y2072" s="45">
        <f t="shared" si="717"/>
        <v>0</v>
      </c>
      <c r="Z2072" s="45">
        <f t="shared" si="718"/>
        <v>0</v>
      </c>
      <c r="AA2072" s="45">
        <f t="shared" si="719"/>
        <v>0</v>
      </c>
      <c r="AB2072" s="45">
        <f t="shared" si="720"/>
        <v>0</v>
      </c>
      <c r="AC2072" s="45">
        <f t="shared" si="721"/>
        <v>0</v>
      </c>
      <c r="AD2072" s="45">
        <f t="shared" si="722"/>
        <v>0</v>
      </c>
      <c r="AE2072" s="45">
        <f t="shared" si="723"/>
        <v>0</v>
      </c>
      <c r="AF2072" s="45">
        <f t="shared" si="724"/>
        <v>0</v>
      </c>
      <c r="AG2072" s="45">
        <f t="shared" si="725"/>
        <v>0</v>
      </c>
      <c r="AH2072" s="45">
        <f t="shared" si="726"/>
        <v>0</v>
      </c>
      <c r="AI2072" s="45">
        <f t="shared" si="727"/>
        <v>0</v>
      </c>
      <c r="AJ2072" s="45">
        <f t="shared" si="728"/>
        <v>0</v>
      </c>
      <c r="AK2072" s="45">
        <f t="shared" si="729"/>
        <v>0</v>
      </c>
      <c r="AL2072" s="45">
        <f t="shared" si="730"/>
        <v>0</v>
      </c>
      <c r="AM2072" s="45">
        <f t="shared" si="731"/>
        <v>0</v>
      </c>
      <c r="AN2072" s="45"/>
      <c r="AO2072" s="45"/>
      <c r="AP2072" s="45"/>
      <c r="AQ2072" s="45"/>
      <c r="AR2072" s="45"/>
      <c r="AS2072" s="45"/>
      <c r="AT2072" s="45"/>
      <c r="AU2072" s="45"/>
      <c r="AV2072" s="45"/>
      <c r="AW2072" s="45"/>
      <c r="AX2072" s="45"/>
      <c r="AY2072" s="45"/>
      <c r="AZ2072" s="45"/>
      <c r="BA2072" s="45"/>
      <c r="BB2072" s="45"/>
      <c r="BC2072" s="45"/>
      <c r="BD2072" s="45"/>
      <c r="BE2072" s="45"/>
      <c r="BF2072" s="45"/>
      <c r="BG2072" s="45"/>
      <c r="BH2072" s="45"/>
      <c r="BI2072" s="45"/>
      <c r="BJ2072" s="45"/>
      <c r="BK2072" s="45"/>
    </row>
    <row r="2073" spans="1:63">
      <c r="A2073" s="43"/>
      <c r="B2073" s="43"/>
      <c r="C2073" s="101"/>
      <c r="D2073" s="101"/>
      <c r="E2073" s="101"/>
      <c r="F2073" s="102"/>
      <c r="G2073" s="103"/>
      <c r="H2073" s="102"/>
      <c r="I2073" s="102"/>
      <c r="J2073" s="102"/>
      <c r="K2073" s="102"/>
      <c r="L2073" s="102" t="e">
        <f>IF(J2073="WAT",IF(I2073="PS","Pumped Storage","Hydro"),VLOOKUP(J2073,Instructions!$E$3:$F$42,2,FALSE))</f>
        <v>#N/A</v>
      </c>
      <c r="M2073" s="104"/>
      <c r="N2073" s="104"/>
      <c r="O2073" s="105"/>
      <c r="P2073" s="45"/>
      <c r="Q2073" s="45"/>
      <c r="R2073" s="45">
        <f t="shared" si="712"/>
        <v>0</v>
      </c>
      <c r="S2073" s="45">
        <f t="shared" si="732"/>
        <v>0</v>
      </c>
      <c r="T2073" s="45">
        <f t="shared" si="732"/>
        <v>0</v>
      </c>
      <c r="U2073" s="45">
        <f t="shared" si="713"/>
        <v>0</v>
      </c>
      <c r="V2073" s="45">
        <f t="shared" si="714"/>
        <v>0</v>
      </c>
      <c r="W2073" s="45">
        <f t="shared" si="715"/>
        <v>0</v>
      </c>
      <c r="X2073" s="45">
        <f t="shared" si="716"/>
        <v>0</v>
      </c>
      <c r="Y2073" s="45">
        <f t="shared" si="717"/>
        <v>0</v>
      </c>
      <c r="Z2073" s="45">
        <f t="shared" si="718"/>
        <v>0</v>
      </c>
      <c r="AA2073" s="45">
        <f t="shared" si="719"/>
        <v>0</v>
      </c>
      <c r="AB2073" s="45">
        <f t="shared" si="720"/>
        <v>0</v>
      </c>
      <c r="AC2073" s="45">
        <f t="shared" si="721"/>
        <v>0</v>
      </c>
      <c r="AD2073" s="45">
        <f t="shared" si="722"/>
        <v>0</v>
      </c>
      <c r="AE2073" s="45">
        <f t="shared" si="723"/>
        <v>0</v>
      </c>
      <c r="AF2073" s="45">
        <f t="shared" si="724"/>
        <v>0</v>
      </c>
      <c r="AG2073" s="45">
        <f t="shared" si="725"/>
        <v>0</v>
      </c>
      <c r="AH2073" s="45">
        <f t="shared" si="726"/>
        <v>0</v>
      </c>
      <c r="AI2073" s="45">
        <f t="shared" si="727"/>
        <v>0</v>
      </c>
      <c r="AJ2073" s="45">
        <f t="shared" si="728"/>
        <v>0</v>
      </c>
      <c r="AK2073" s="45">
        <f t="shared" si="729"/>
        <v>0</v>
      </c>
      <c r="AL2073" s="45">
        <f t="shared" si="730"/>
        <v>0</v>
      </c>
      <c r="AM2073" s="45">
        <f t="shared" si="731"/>
        <v>0</v>
      </c>
      <c r="AN2073" s="45"/>
      <c r="AO2073" s="45"/>
      <c r="AP2073" s="45"/>
      <c r="AQ2073" s="45"/>
      <c r="AR2073" s="45"/>
      <c r="AS2073" s="45"/>
      <c r="AT2073" s="45"/>
      <c r="AU2073" s="45"/>
      <c r="AV2073" s="45"/>
      <c r="AW2073" s="45"/>
      <c r="AX2073" s="45"/>
      <c r="AY2073" s="45"/>
      <c r="AZ2073" s="45"/>
      <c r="BA2073" s="45"/>
      <c r="BB2073" s="45"/>
      <c r="BC2073" s="45"/>
      <c r="BD2073" s="45"/>
      <c r="BE2073" s="45"/>
      <c r="BF2073" s="45"/>
      <c r="BG2073" s="45"/>
      <c r="BH2073" s="45"/>
      <c r="BI2073" s="45"/>
      <c r="BJ2073" s="45"/>
      <c r="BK2073" s="45"/>
    </row>
    <row r="2074" spans="1:63">
      <c r="A2074" s="43"/>
      <c r="B2074" s="43"/>
      <c r="C2074" s="101"/>
      <c r="D2074" s="101"/>
      <c r="E2074" s="101"/>
      <c r="F2074" s="102"/>
      <c r="G2074" s="103"/>
      <c r="H2074" s="102"/>
      <c r="I2074" s="102"/>
      <c r="J2074" s="102"/>
      <c r="K2074" s="102"/>
      <c r="L2074" s="102" t="e">
        <f>IF(J2074="WAT",IF(I2074="PS","Pumped Storage","Hydro"),VLOOKUP(J2074,Instructions!$E$3:$F$42,2,FALSE))</f>
        <v>#N/A</v>
      </c>
      <c r="M2074" s="104"/>
      <c r="N2074" s="104"/>
      <c r="O2074" s="105"/>
      <c r="P2074" s="45"/>
      <c r="Q2074" s="45"/>
      <c r="R2074" s="45">
        <f t="shared" si="712"/>
        <v>0</v>
      </c>
      <c r="S2074" s="45">
        <f t="shared" si="732"/>
        <v>0</v>
      </c>
      <c r="T2074" s="45">
        <f t="shared" si="732"/>
        <v>0</v>
      </c>
      <c r="U2074" s="45">
        <f t="shared" si="713"/>
        <v>0</v>
      </c>
      <c r="V2074" s="45">
        <f t="shared" si="714"/>
        <v>0</v>
      </c>
      <c r="W2074" s="45">
        <f t="shared" si="715"/>
        <v>0</v>
      </c>
      <c r="X2074" s="45">
        <f t="shared" si="716"/>
        <v>0</v>
      </c>
      <c r="Y2074" s="45">
        <f t="shared" si="717"/>
        <v>0</v>
      </c>
      <c r="Z2074" s="45">
        <f t="shared" si="718"/>
        <v>0</v>
      </c>
      <c r="AA2074" s="45">
        <f t="shared" si="719"/>
        <v>0</v>
      </c>
      <c r="AB2074" s="45">
        <f t="shared" si="720"/>
        <v>0</v>
      </c>
      <c r="AC2074" s="45">
        <f t="shared" si="721"/>
        <v>0</v>
      </c>
      <c r="AD2074" s="45">
        <f t="shared" si="722"/>
        <v>0</v>
      </c>
      <c r="AE2074" s="45">
        <f t="shared" si="723"/>
        <v>0</v>
      </c>
      <c r="AF2074" s="45">
        <f t="shared" si="724"/>
        <v>0</v>
      </c>
      <c r="AG2074" s="45">
        <f t="shared" si="725"/>
        <v>0</v>
      </c>
      <c r="AH2074" s="45">
        <f t="shared" si="726"/>
        <v>0</v>
      </c>
      <c r="AI2074" s="45">
        <f t="shared" si="727"/>
        <v>0</v>
      </c>
      <c r="AJ2074" s="45">
        <f t="shared" si="728"/>
        <v>0</v>
      </c>
      <c r="AK2074" s="45">
        <f t="shared" si="729"/>
        <v>0</v>
      </c>
      <c r="AL2074" s="45">
        <f t="shared" si="730"/>
        <v>0</v>
      </c>
      <c r="AM2074" s="45">
        <f t="shared" si="731"/>
        <v>0</v>
      </c>
      <c r="AN2074" s="45"/>
      <c r="AO2074" s="45"/>
      <c r="AP2074" s="45"/>
      <c r="AQ2074" s="45"/>
      <c r="AR2074" s="45"/>
      <c r="AS2074" s="45"/>
      <c r="AT2074" s="45"/>
      <c r="AU2074" s="45"/>
      <c r="AV2074" s="45"/>
      <c r="AW2074" s="45"/>
      <c r="AX2074" s="45"/>
      <c r="AY2074" s="45"/>
      <c r="AZ2074" s="45"/>
      <c r="BA2074" s="45"/>
      <c r="BB2074" s="45"/>
      <c r="BC2074" s="45"/>
      <c r="BD2074" s="45"/>
      <c r="BE2074" s="45"/>
      <c r="BF2074" s="45"/>
      <c r="BG2074" s="45"/>
      <c r="BH2074" s="45"/>
      <c r="BI2074" s="45"/>
      <c r="BJ2074" s="45"/>
      <c r="BK2074" s="45"/>
    </row>
    <row r="2075" spans="1:63">
      <c r="A2075" s="43"/>
      <c r="B2075" s="43"/>
      <c r="C2075" s="101"/>
      <c r="D2075" s="101"/>
      <c r="E2075" s="101"/>
      <c r="F2075" s="102"/>
      <c r="G2075" s="103"/>
      <c r="H2075" s="102"/>
      <c r="I2075" s="102"/>
      <c r="J2075" s="102"/>
      <c r="K2075" s="102"/>
      <c r="L2075" s="102" t="e">
        <f>IF(J2075="WAT",IF(I2075="PS","Pumped Storage","Hydro"),VLOOKUP(J2075,Instructions!$E$3:$F$42,2,FALSE))</f>
        <v>#N/A</v>
      </c>
      <c r="M2075" s="104"/>
      <c r="N2075" s="104"/>
      <c r="O2075" s="105"/>
      <c r="P2075" s="45"/>
      <c r="Q2075" s="45"/>
      <c r="R2075" s="45">
        <f t="shared" si="712"/>
        <v>0</v>
      </c>
      <c r="S2075" s="45">
        <f t="shared" si="732"/>
        <v>0</v>
      </c>
      <c r="T2075" s="45">
        <f t="shared" si="732"/>
        <v>0</v>
      </c>
      <c r="U2075" s="45">
        <f t="shared" si="713"/>
        <v>0</v>
      </c>
      <c r="V2075" s="45">
        <f t="shared" si="714"/>
        <v>0</v>
      </c>
      <c r="W2075" s="45">
        <f t="shared" si="715"/>
        <v>0</v>
      </c>
      <c r="X2075" s="45">
        <f t="shared" si="716"/>
        <v>0</v>
      </c>
      <c r="Y2075" s="45">
        <f t="shared" si="717"/>
        <v>0</v>
      </c>
      <c r="Z2075" s="45">
        <f t="shared" si="718"/>
        <v>0</v>
      </c>
      <c r="AA2075" s="45">
        <f t="shared" si="719"/>
        <v>0</v>
      </c>
      <c r="AB2075" s="45">
        <f t="shared" si="720"/>
        <v>0</v>
      </c>
      <c r="AC2075" s="45">
        <f t="shared" si="721"/>
        <v>0</v>
      </c>
      <c r="AD2075" s="45">
        <f t="shared" si="722"/>
        <v>0</v>
      </c>
      <c r="AE2075" s="45">
        <f t="shared" si="723"/>
        <v>0</v>
      </c>
      <c r="AF2075" s="45">
        <f t="shared" si="724"/>
        <v>0</v>
      </c>
      <c r="AG2075" s="45">
        <f t="shared" si="725"/>
        <v>0</v>
      </c>
      <c r="AH2075" s="45">
        <f t="shared" si="726"/>
        <v>0</v>
      </c>
      <c r="AI2075" s="45">
        <f t="shared" si="727"/>
        <v>0</v>
      </c>
      <c r="AJ2075" s="45">
        <f t="shared" si="728"/>
        <v>0</v>
      </c>
      <c r="AK2075" s="45">
        <f t="shared" si="729"/>
        <v>0</v>
      </c>
      <c r="AL2075" s="45">
        <f t="shared" si="730"/>
        <v>0</v>
      </c>
      <c r="AM2075" s="45">
        <f t="shared" si="731"/>
        <v>0</v>
      </c>
      <c r="AN2075" s="45"/>
      <c r="AO2075" s="45"/>
      <c r="AP2075" s="45"/>
      <c r="AQ2075" s="45"/>
      <c r="AR2075" s="45"/>
      <c r="AS2075" s="45"/>
      <c r="AT2075" s="45"/>
      <c r="AU2075" s="45"/>
      <c r="AV2075" s="45"/>
      <c r="AW2075" s="45"/>
      <c r="AX2075" s="45"/>
      <c r="AY2075" s="45"/>
      <c r="AZ2075" s="45"/>
      <c r="BA2075" s="45"/>
      <c r="BB2075" s="45"/>
      <c r="BC2075" s="45"/>
      <c r="BD2075" s="45"/>
      <c r="BE2075" s="45"/>
      <c r="BF2075" s="45"/>
      <c r="BG2075" s="45"/>
      <c r="BH2075" s="45"/>
      <c r="BI2075" s="45"/>
      <c r="BJ2075" s="45"/>
      <c r="BK2075" s="45"/>
    </row>
    <row r="2076" spans="1:63">
      <c r="A2076" s="43"/>
      <c r="B2076" s="43"/>
      <c r="C2076" s="101"/>
      <c r="D2076" s="101"/>
      <c r="E2076" s="101"/>
      <c r="F2076" s="102"/>
      <c r="G2076" s="103"/>
      <c r="H2076" s="102"/>
      <c r="I2076" s="102"/>
      <c r="J2076" s="102"/>
      <c r="K2076" s="102"/>
      <c r="L2076" s="102" t="e">
        <f>IF(J2076="WAT",IF(I2076="PS","Pumped Storage","Hydro"),VLOOKUP(J2076,Instructions!$E$3:$F$42,2,FALSE))</f>
        <v>#N/A</v>
      </c>
      <c r="M2076" s="104"/>
      <c r="N2076" s="104"/>
      <c r="O2076" s="105"/>
      <c r="P2076" s="45"/>
      <c r="Q2076" s="45"/>
      <c r="R2076" s="45">
        <f t="shared" si="712"/>
        <v>0</v>
      </c>
      <c r="S2076" s="45">
        <f t="shared" si="732"/>
        <v>0</v>
      </c>
      <c r="T2076" s="45">
        <f t="shared" si="732"/>
        <v>0</v>
      </c>
      <c r="U2076" s="45">
        <f t="shared" si="713"/>
        <v>0</v>
      </c>
      <c r="V2076" s="45">
        <f t="shared" si="714"/>
        <v>0</v>
      </c>
      <c r="W2076" s="45">
        <f t="shared" si="715"/>
        <v>0</v>
      </c>
      <c r="X2076" s="45">
        <f t="shared" si="716"/>
        <v>0</v>
      </c>
      <c r="Y2076" s="45">
        <f t="shared" si="717"/>
        <v>0</v>
      </c>
      <c r="Z2076" s="45">
        <f t="shared" si="718"/>
        <v>0</v>
      </c>
      <c r="AA2076" s="45">
        <f t="shared" si="719"/>
        <v>0</v>
      </c>
      <c r="AB2076" s="45">
        <f t="shared" si="720"/>
        <v>0</v>
      </c>
      <c r="AC2076" s="45">
        <f t="shared" si="721"/>
        <v>0</v>
      </c>
      <c r="AD2076" s="45">
        <f t="shared" si="722"/>
        <v>0</v>
      </c>
      <c r="AE2076" s="45">
        <f t="shared" si="723"/>
        <v>0</v>
      </c>
      <c r="AF2076" s="45">
        <f t="shared" si="724"/>
        <v>0</v>
      </c>
      <c r="AG2076" s="45">
        <f t="shared" si="725"/>
        <v>0</v>
      </c>
      <c r="AH2076" s="45">
        <f t="shared" si="726"/>
        <v>0</v>
      </c>
      <c r="AI2076" s="45">
        <f t="shared" si="727"/>
        <v>0</v>
      </c>
      <c r="AJ2076" s="45">
        <f t="shared" si="728"/>
        <v>0</v>
      </c>
      <c r="AK2076" s="45">
        <f t="shared" si="729"/>
        <v>0</v>
      </c>
      <c r="AL2076" s="45">
        <f t="shared" si="730"/>
        <v>0</v>
      </c>
      <c r="AM2076" s="45">
        <f t="shared" si="731"/>
        <v>0</v>
      </c>
      <c r="AN2076" s="45"/>
      <c r="AO2076" s="45"/>
      <c r="AP2076" s="45"/>
      <c r="AQ2076" s="45"/>
      <c r="AR2076" s="45"/>
      <c r="AS2076" s="45"/>
      <c r="AT2076" s="45"/>
      <c r="AU2076" s="45"/>
      <c r="AV2076" s="45"/>
      <c r="AW2076" s="45"/>
      <c r="AX2076" s="45"/>
      <c r="AY2076" s="45"/>
      <c r="AZ2076" s="45"/>
      <c r="BA2076" s="45"/>
      <c r="BB2076" s="45"/>
      <c r="BC2076" s="45"/>
      <c r="BD2076" s="45"/>
      <c r="BE2076" s="45"/>
      <c r="BF2076" s="45"/>
      <c r="BG2076" s="45"/>
      <c r="BH2076" s="45"/>
      <c r="BI2076" s="45"/>
      <c r="BJ2076" s="45"/>
      <c r="BK2076" s="45"/>
    </row>
    <row r="2077" spans="1:63">
      <c r="A2077" s="43"/>
      <c r="B2077" s="43"/>
      <c r="C2077" s="101"/>
      <c r="D2077" s="101"/>
      <c r="E2077" s="101"/>
      <c r="F2077" s="102"/>
      <c r="G2077" s="103"/>
      <c r="H2077" s="102"/>
      <c r="I2077" s="102"/>
      <c r="J2077" s="102"/>
      <c r="K2077" s="102"/>
      <c r="L2077" s="102" t="e">
        <f>IF(J2077="WAT",IF(I2077="PS","Pumped Storage","Hydro"),VLOOKUP(J2077,Instructions!$E$3:$F$42,2,FALSE))</f>
        <v>#N/A</v>
      </c>
      <c r="M2077" s="104"/>
      <c r="N2077" s="104"/>
      <c r="O2077" s="105"/>
      <c r="P2077" s="45"/>
      <c r="Q2077" s="45"/>
      <c r="R2077" s="45">
        <f t="shared" si="712"/>
        <v>0</v>
      </c>
      <c r="S2077" s="45">
        <f t="shared" si="732"/>
        <v>0</v>
      </c>
      <c r="T2077" s="45">
        <f t="shared" si="732"/>
        <v>0</v>
      </c>
      <c r="U2077" s="45">
        <f t="shared" si="713"/>
        <v>0</v>
      </c>
      <c r="V2077" s="45">
        <f t="shared" si="714"/>
        <v>0</v>
      </c>
      <c r="W2077" s="45">
        <f t="shared" si="715"/>
        <v>0</v>
      </c>
      <c r="X2077" s="45">
        <f t="shared" si="716"/>
        <v>0</v>
      </c>
      <c r="Y2077" s="45">
        <f t="shared" si="717"/>
        <v>0</v>
      </c>
      <c r="Z2077" s="45">
        <f t="shared" si="718"/>
        <v>0</v>
      </c>
      <c r="AA2077" s="45">
        <f t="shared" si="719"/>
        <v>0</v>
      </c>
      <c r="AB2077" s="45">
        <f t="shared" si="720"/>
        <v>0</v>
      </c>
      <c r="AC2077" s="45">
        <f t="shared" si="721"/>
        <v>0</v>
      </c>
      <c r="AD2077" s="45">
        <f t="shared" si="722"/>
        <v>0</v>
      </c>
      <c r="AE2077" s="45">
        <f t="shared" si="723"/>
        <v>0</v>
      </c>
      <c r="AF2077" s="45">
        <f t="shared" si="724"/>
        <v>0</v>
      </c>
      <c r="AG2077" s="45">
        <f t="shared" si="725"/>
        <v>0</v>
      </c>
      <c r="AH2077" s="45">
        <f t="shared" si="726"/>
        <v>0</v>
      </c>
      <c r="AI2077" s="45">
        <f t="shared" si="727"/>
        <v>0</v>
      </c>
      <c r="AJ2077" s="45">
        <f t="shared" si="728"/>
        <v>0</v>
      </c>
      <c r="AK2077" s="45">
        <f t="shared" si="729"/>
        <v>0</v>
      </c>
      <c r="AL2077" s="45">
        <f t="shared" si="730"/>
        <v>0</v>
      </c>
      <c r="AM2077" s="45">
        <f t="shared" si="731"/>
        <v>0</v>
      </c>
      <c r="AN2077" s="45"/>
      <c r="AO2077" s="45"/>
      <c r="AP2077" s="45"/>
      <c r="AQ2077" s="45"/>
      <c r="AR2077" s="45"/>
      <c r="AS2077" s="45"/>
      <c r="AT2077" s="45"/>
      <c r="AU2077" s="45"/>
      <c r="AV2077" s="45"/>
      <c r="AW2077" s="45"/>
      <c r="AX2077" s="45"/>
      <c r="AY2077" s="45"/>
      <c r="AZ2077" s="45"/>
      <c r="BA2077" s="45"/>
      <c r="BB2077" s="45"/>
      <c r="BC2077" s="45"/>
      <c r="BD2077" s="45"/>
      <c r="BE2077" s="45"/>
      <c r="BF2077" s="45"/>
      <c r="BG2077" s="45"/>
      <c r="BH2077" s="45"/>
      <c r="BI2077" s="45"/>
      <c r="BJ2077" s="45"/>
      <c r="BK2077" s="45"/>
    </row>
    <row r="2078" spans="1:63">
      <c r="A2078" s="43"/>
      <c r="B2078" s="43"/>
      <c r="C2078" s="101"/>
      <c r="D2078" s="101"/>
      <c r="E2078" s="101"/>
      <c r="F2078" s="102"/>
      <c r="G2078" s="103"/>
      <c r="H2078" s="102"/>
      <c r="I2078" s="102"/>
      <c r="J2078" s="102"/>
      <c r="K2078" s="102"/>
      <c r="L2078" s="102" t="e">
        <f>IF(J2078="WAT",IF(I2078="PS","Pumped Storage","Hydro"),VLOOKUP(J2078,Instructions!$E$3:$F$42,2,FALSE))</f>
        <v>#N/A</v>
      </c>
      <c r="M2078" s="104"/>
      <c r="N2078" s="104"/>
      <c r="O2078" s="105"/>
      <c r="P2078" s="45"/>
      <c r="Q2078" s="45"/>
      <c r="R2078" s="45">
        <f t="shared" si="712"/>
        <v>0</v>
      </c>
      <c r="S2078" s="45">
        <f t="shared" si="732"/>
        <v>0</v>
      </c>
      <c r="T2078" s="45">
        <f t="shared" si="732"/>
        <v>0</v>
      </c>
      <c r="U2078" s="45">
        <f t="shared" si="713"/>
        <v>0</v>
      </c>
      <c r="V2078" s="45">
        <f t="shared" si="714"/>
        <v>0</v>
      </c>
      <c r="W2078" s="45">
        <f t="shared" si="715"/>
        <v>0</v>
      </c>
      <c r="X2078" s="45">
        <f t="shared" si="716"/>
        <v>0</v>
      </c>
      <c r="Y2078" s="45">
        <f t="shared" si="717"/>
        <v>0</v>
      </c>
      <c r="Z2078" s="45">
        <f t="shared" si="718"/>
        <v>0</v>
      </c>
      <c r="AA2078" s="45">
        <f t="shared" si="719"/>
        <v>0</v>
      </c>
      <c r="AB2078" s="45">
        <f t="shared" si="720"/>
        <v>0</v>
      </c>
      <c r="AC2078" s="45">
        <f t="shared" si="721"/>
        <v>0</v>
      </c>
      <c r="AD2078" s="45">
        <f t="shared" si="722"/>
        <v>0</v>
      </c>
      <c r="AE2078" s="45">
        <f t="shared" si="723"/>
        <v>0</v>
      </c>
      <c r="AF2078" s="45">
        <f t="shared" si="724"/>
        <v>0</v>
      </c>
      <c r="AG2078" s="45">
        <f t="shared" si="725"/>
        <v>0</v>
      </c>
      <c r="AH2078" s="45">
        <f t="shared" si="726"/>
        <v>0</v>
      </c>
      <c r="AI2078" s="45">
        <f t="shared" si="727"/>
        <v>0</v>
      </c>
      <c r="AJ2078" s="45">
        <f t="shared" si="728"/>
        <v>0</v>
      </c>
      <c r="AK2078" s="45">
        <f t="shared" si="729"/>
        <v>0</v>
      </c>
      <c r="AL2078" s="45">
        <f t="shared" si="730"/>
        <v>0</v>
      </c>
      <c r="AM2078" s="45">
        <f t="shared" si="731"/>
        <v>0</v>
      </c>
      <c r="AN2078" s="45"/>
      <c r="AO2078" s="45"/>
      <c r="AP2078" s="45"/>
      <c r="AQ2078" s="45"/>
      <c r="AR2078" s="45"/>
      <c r="AS2078" s="45"/>
      <c r="AT2078" s="45"/>
      <c r="AU2078" s="45"/>
      <c r="AV2078" s="45"/>
      <c r="AW2078" s="45"/>
      <c r="AX2078" s="45"/>
      <c r="AY2078" s="45"/>
      <c r="AZ2078" s="45"/>
      <c r="BA2078" s="45"/>
      <c r="BB2078" s="45"/>
      <c r="BC2078" s="45"/>
      <c r="BD2078" s="45"/>
      <c r="BE2078" s="45"/>
      <c r="BF2078" s="45"/>
      <c r="BG2078" s="45"/>
      <c r="BH2078" s="45"/>
      <c r="BI2078" s="45"/>
      <c r="BJ2078" s="45"/>
      <c r="BK2078" s="45"/>
    </row>
    <row r="2079" spans="1:63">
      <c r="A2079" s="43"/>
      <c r="B2079" s="43"/>
      <c r="C2079" s="101"/>
      <c r="D2079" s="101"/>
      <c r="E2079" s="101"/>
      <c r="F2079" s="102"/>
      <c r="G2079" s="103"/>
      <c r="H2079" s="102"/>
      <c r="I2079" s="102"/>
      <c r="J2079" s="102"/>
      <c r="K2079" s="102"/>
      <c r="L2079" s="102" t="e">
        <f>IF(J2079="WAT",IF(I2079="PS","Pumped Storage","Hydro"),VLOOKUP(J2079,Instructions!$E$3:$F$42,2,FALSE))</f>
        <v>#N/A</v>
      </c>
      <c r="M2079" s="104"/>
      <c r="N2079" s="104"/>
      <c r="O2079" s="105"/>
      <c r="P2079" s="45"/>
      <c r="Q2079" s="45"/>
      <c r="R2079" s="45">
        <f t="shared" si="712"/>
        <v>0</v>
      </c>
      <c r="S2079" s="45">
        <f t="shared" si="732"/>
        <v>0</v>
      </c>
      <c r="T2079" s="45">
        <f t="shared" si="732"/>
        <v>0</v>
      </c>
      <c r="U2079" s="45">
        <f t="shared" si="713"/>
        <v>0</v>
      </c>
      <c r="V2079" s="45">
        <f t="shared" si="714"/>
        <v>0</v>
      </c>
      <c r="W2079" s="45">
        <f t="shared" si="715"/>
        <v>0</v>
      </c>
      <c r="X2079" s="45">
        <f t="shared" si="716"/>
        <v>0</v>
      </c>
      <c r="Y2079" s="45">
        <f t="shared" si="717"/>
        <v>0</v>
      </c>
      <c r="Z2079" s="45">
        <f t="shared" si="718"/>
        <v>0</v>
      </c>
      <c r="AA2079" s="45">
        <f t="shared" si="719"/>
        <v>0</v>
      </c>
      <c r="AB2079" s="45">
        <f t="shared" si="720"/>
        <v>0</v>
      </c>
      <c r="AC2079" s="45">
        <f t="shared" si="721"/>
        <v>0</v>
      </c>
      <c r="AD2079" s="45">
        <f t="shared" si="722"/>
        <v>0</v>
      </c>
      <c r="AE2079" s="45">
        <f t="shared" si="723"/>
        <v>0</v>
      </c>
      <c r="AF2079" s="45">
        <f t="shared" si="724"/>
        <v>0</v>
      </c>
      <c r="AG2079" s="45">
        <f t="shared" si="725"/>
        <v>0</v>
      </c>
      <c r="AH2079" s="45">
        <f t="shared" si="726"/>
        <v>0</v>
      </c>
      <c r="AI2079" s="45">
        <f t="shared" si="727"/>
        <v>0</v>
      </c>
      <c r="AJ2079" s="45">
        <f t="shared" si="728"/>
        <v>0</v>
      </c>
      <c r="AK2079" s="45">
        <f t="shared" si="729"/>
        <v>0</v>
      </c>
      <c r="AL2079" s="45">
        <f t="shared" si="730"/>
        <v>0</v>
      </c>
      <c r="AM2079" s="45">
        <f t="shared" si="731"/>
        <v>0</v>
      </c>
      <c r="AN2079" s="45"/>
      <c r="AO2079" s="45"/>
      <c r="AP2079" s="45"/>
      <c r="AQ2079" s="45"/>
      <c r="AR2079" s="45"/>
      <c r="AS2079" s="45"/>
      <c r="AT2079" s="45"/>
      <c r="AU2079" s="45"/>
      <c r="AV2079" s="45"/>
      <c r="AW2079" s="45"/>
      <c r="AX2079" s="45"/>
      <c r="AY2079" s="45"/>
      <c r="AZ2079" s="45"/>
      <c r="BA2079" s="45"/>
      <c r="BB2079" s="45"/>
      <c r="BC2079" s="45"/>
      <c r="BD2079" s="45"/>
      <c r="BE2079" s="45"/>
      <c r="BF2079" s="45"/>
      <c r="BG2079" s="45"/>
      <c r="BH2079" s="45"/>
      <c r="BI2079" s="45"/>
      <c r="BJ2079" s="45"/>
      <c r="BK2079" s="45"/>
    </row>
    <row r="2080" spans="1:63">
      <c r="A2080" s="43"/>
      <c r="B2080" s="43"/>
      <c r="C2080" s="101"/>
      <c r="D2080" s="101"/>
      <c r="E2080" s="101"/>
      <c r="F2080" s="102"/>
      <c r="G2080" s="103"/>
      <c r="H2080" s="102"/>
      <c r="I2080" s="102"/>
      <c r="J2080" s="102"/>
      <c r="K2080" s="102"/>
      <c r="L2080" s="102" t="e">
        <f>IF(J2080="WAT",IF(I2080="PS","Pumped Storage","Hydro"),VLOOKUP(J2080,Instructions!$E$3:$F$42,2,FALSE))</f>
        <v>#N/A</v>
      </c>
      <c r="M2080" s="104"/>
      <c r="N2080" s="104"/>
      <c r="O2080" s="105"/>
      <c r="P2080" s="45"/>
      <c r="Q2080" s="45"/>
      <c r="R2080" s="45">
        <f t="shared" si="712"/>
        <v>0</v>
      </c>
      <c r="S2080" s="45">
        <f t="shared" si="732"/>
        <v>0</v>
      </c>
      <c r="T2080" s="45">
        <f t="shared" si="732"/>
        <v>0</v>
      </c>
      <c r="U2080" s="45">
        <f t="shared" si="713"/>
        <v>0</v>
      </c>
      <c r="V2080" s="45">
        <f t="shared" si="714"/>
        <v>0</v>
      </c>
      <c r="W2080" s="45">
        <f t="shared" si="715"/>
        <v>0</v>
      </c>
      <c r="X2080" s="45">
        <f t="shared" si="716"/>
        <v>0</v>
      </c>
      <c r="Y2080" s="45">
        <f t="shared" si="717"/>
        <v>0</v>
      </c>
      <c r="Z2080" s="45">
        <f t="shared" si="718"/>
        <v>0</v>
      </c>
      <c r="AA2080" s="45">
        <f t="shared" si="719"/>
        <v>0</v>
      </c>
      <c r="AB2080" s="45">
        <f t="shared" si="720"/>
        <v>0</v>
      </c>
      <c r="AC2080" s="45">
        <f t="shared" si="721"/>
        <v>0</v>
      </c>
      <c r="AD2080" s="45">
        <f t="shared" si="722"/>
        <v>0</v>
      </c>
      <c r="AE2080" s="45">
        <f t="shared" si="723"/>
        <v>0</v>
      </c>
      <c r="AF2080" s="45">
        <f t="shared" si="724"/>
        <v>0</v>
      </c>
      <c r="AG2080" s="45">
        <f t="shared" si="725"/>
        <v>0</v>
      </c>
      <c r="AH2080" s="45">
        <f t="shared" si="726"/>
        <v>0</v>
      </c>
      <c r="AI2080" s="45">
        <f t="shared" si="727"/>
        <v>0</v>
      </c>
      <c r="AJ2080" s="45">
        <f t="shared" si="728"/>
        <v>0</v>
      </c>
      <c r="AK2080" s="45">
        <f t="shared" si="729"/>
        <v>0</v>
      </c>
      <c r="AL2080" s="45">
        <f t="shared" si="730"/>
        <v>0</v>
      </c>
      <c r="AM2080" s="45">
        <f t="shared" si="731"/>
        <v>0</v>
      </c>
      <c r="AN2080" s="45"/>
      <c r="AO2080" s="45"/>
      <c r="AP2080" s="45"/>
      <c r="AQ2080" s="45"/>
      <c r="AR2080" s="45"/>
      <c r="AS2080" s="45"/>
      <c r="AT2080" s="45"/>
      <c r="AU2080" s="45"/>
      <c r="AV2080" s="45"/>
      <c r="AW2080" s="45"/>
      <c r="AX2080" s="45"/>
      <c r="AY2080" s="45"/>
      <c r="AZ2080" s="45"/>
      <c r="BA2080" s="45"/>
      <c r="BB2080" s="45"/>
      <c r="BC2080" s="45"/>
      <c r="BD2080" s="45"/>
      <c r="BE2080" s="45"/>
      <c r="BF2080" s="45"/>
      <c r="BG2080" s="45"/>
      <c r="BH2080" s="45"/>
      <c r="BI2080" s="45"/>
      <c r="BJ2080" s="45"/>
      <c r="BK2080" s="45"/>
    </row>
    <row r="2081" spans="1:63">
      <c r="A2081" s="43"/>
      <c r="B2081" s="43"/>
      <c r="C2081" s="101"/>
      <c r="D2081" s="101"/>
      <c r="E2081" s="101"/>
      <c r="F2081" s="102"/>
      <c r="G2081" s="103"/>
      <c r="H2081" s="102"/>
      <c r="I2081" s="102"/>
      <c r="J2081" s="102"/>
      <c r="K2081" s="102"/>
      <c r="L2081" s="102" t="e">
        <f>IF(J2081="WAT",IF(I2081="PS","Pumped Storage","Hydro"),VLOOKUP(J2081,Instructions!$E$3:$F$42,2,FALSE))</f>
        <v>#N/A</v>
      </c>
      <c r="M2081" s="104"/>
      <c r="N2081" s="104"/>
      <c r="O2081" s="105"/>
      <c r="P2081" s="45"/>
      <c r="Q2081" s="45"/>
      <c r="R2081" s="45">
        <f t="shared" si="712"/>
        <v>0</v>
      </c>
      <c r="S2081" s="45">
        <f t="shared" si="732"/>
        <v>0</v>
      </c>
      <c r="T2081" s="45">
        <f t="shared" si="732"/>
        <v>0</v>
      </c>
      <c r="U2081" s="45">
        <f t="shared" si="713"/>
        <v>0</v>
      </c>
      <c r="V2081" s="45">
        <f t="shared" si="714"/>
        <v>0</v>
      </c>
      <c r="W2081" s="45">
        <f t="shared" si="715"/>
        <v>0</v>
      </c>
      <c r="X2081" s="45">
        <f t="shared" si="716"/>
        <v>0</v>
      </c>
      <c r="Y2081" s="45">
        <f t="shared" si="717"/>
        <v>0</v>
      </c>
      <c r="Z2081" s="45">
        <f t="shared" si="718"/>
        <v>0</v>
      </c>
      <c r="AA2081" s="45">
        <f t="shared" si="719"/>
        <v>0</v>
      </c>
      <c r="AB2081" s="45">
        <f t="shared" si="720"/>
        <v>0</v>
      </c>
      <c r="AC2081" s="45">
        <f t="shared" si="721"/>
        <v>0</v>
      </c>
      <c r="AD2081" s="45">
        <f t="shared" si="722"/>
        <v>0</v>
      </c>
      <c r="AE2081" s="45">
        <f t="shared" si="723"/>
        <v>0</v>
      </c>
      <c r="AF2081" s="45">
        <f t="shared" si="724"/>
        <v>0</v>
      </c>
      <c r="AG2081" s="45">
        <f t="shared" si="725"/>
        <v>0</v>
      </c>
      <c r="AH2081" s="45">
        <f t="shared" si="726"/>
        <v>0</v>
      </c>
      <c r="AI2081" s="45">
        <f t="shared" si="727"/>
        <v>0</v>
      </c>
      <c r="AJ2081" s="45">
        <f t="shared" si="728"/>
        <v>0</v>
      </c>
      <c r="AK2081" s="45">
        <f t="shared" si="729"/>
        <v>0</v>
      </c>
      <c r="AL2081" s="45">
        <f t="shared" si="730"/>
        <v>0</v>
      </c>
      <c r="AM2081" s="45">
        <f t="shared" si="731"/>
        <v>0</v>
      </c>
      <c r="AN2081" s="45"/>
      <c r="AO2081" s="45"/>
      <c r="AP2081" s="45"/>
      <c r="AQ2081" s="45"/>
      <c r="AR2081" s="45"/>
      <c r="AS2081" s="45"/>
      <c r="AT2081" s="45"/>
      <c r="AU2081" s="45"/>
      <c r="AV2081" s="45"/>
      <c r="AW2081" s="45"/>
      <c r="AX2081" s="45"/>
      <c r="AY2081" s="45"/>
      <c r="AZ2081" s="45"/>
      <c r="BA2081" s="45"/>
      <c r="BB2081" s="45"/>
      <c r="BC2081" s="45"/>
      <c r="BD2081" s="45"/>
      <c r="BE2081" s="45"/>
      <c r="BF2081" s="45"/>
      <c r="BG2081" s="45"/>
      <c r="BH2081" s="45"/>
      <c r="BI2081" s="45"/>
      <c r="BJ2081" s="45"/>
      <c r="BK2081" s="45"/>
    </row>
    <row r="2082" spans="1:63">
      <c r="A2082" s="43"/>
      <c r="B2082" s="43"/>
      <c r="C2082" s="101"/>
      <c r="D2082" s="101"/>
      <c r="E2082" s="101"/>
      <c r="F2082" s="102"/>
      <c r="G2082" s="103"/>
      <c r="H2082" s="102"/>
      <c r="I2082" s="102"/>
      <c r="J2082" s="102"/>
      <c r="K2082" s="102"/>
      <c r="L2082" s="102" t="e">
        <f>IF(J2082="WAT",IF(I2082="PS","Pumped Storage","Hydro"),VLOOKUP(J2082,Instructions!$E$3:$F$42,2,FALSE))</f>
        <v>#N/A</v>
      </c>
      <c r="M2082" s="104"/>
      <c r="N2082" s="104"/>
      <c r="O2082" s="105"/>
      <c r="P2082" s="45"/>
      <c r="Q2082" s="45"/>
      <c r="R2082" s="45">
        <f t="shared" si="712"/>
        <v>0</v>
      </c>
      <c r="S2082" s="45">
        <f t="shared" si="732"/>
        <v>0</v>
      </c>
      <c r="T2082" s="45">
        <f t="shared" si="732"/>
        <v>0</v>
      </c>
      <c r="U2082" s="45">
        <f t="shared" si="713"/>
        <v>0</v>
      </c>
      <c r="V2082" s="45">
        <f t="shared" si="714"/>
        <v>0</v>
      </c>
      <c r="W2082" s="45">
        <f t="shared" si="715"/>
        <v>0</v>
      </c>
      <c r="X2082" s="45">
        <f t="shared" si="716"/>
        <v>0</v>
      </c>
      <c r="Y2082" s="45">
        <f t="shared" si="717"/>
        <v>0</v>
      </c>
      <c r="Z2082" s="45">
        <f t="shared" si="718"/>
        <v>0</v>
      </c>
      <c r="AA2082" s="45">
        <f t="shared" si="719"/>
        <v>0</v>
      </c>
      <c r="AB2082" s="45">
        <f t="shared" si="720"/>
        <v>0</v>
      </c>
      <c r="AC2082" s="45">
        <f t="shared" si="721"/>
        <v>0</v>
      </c>
      <c r="AD2082" s="45">
        <f t="shared" si="722"/>
        <v>0</v>
      </c>
      <c r="AE2082" s="45">
        <f t="shared" si="723"/>
        <v>0</v>
      </c>
      <c r="AF2082" s="45">
        <f t="shared" si="724"/>
        <v>0</v>
      </c>
      <c r="AG2082" s="45">
        <f t="shared" si="725"/>
        <v>0</v>
      </c>
      <c r="AH2082" s="45">
        <f t="shared" si="726"/>
        <v>0</v>
      </c>
      <c r="AI2082" s="45">
        <f t="shared" si="727"/>
        <v>0</v>
      </c>
      <c r="AJ2082" s="45">
        <f t="shared" si="728"/>
        <v>0</v>
      </c>
      <c r="AK2082" s="45">
        <f t="shared" si="729"/>
        <v>0</v>
      </c>
      <c r="AL2082" s="45">
        <f t="shared" si="730"/>
        <v>0</v>
      </c>
      <c r="AM2082" s="45">
        <f t="shared" si="731"/>
        <v>0</v>
      </c>
      <c r="AN2082" s="45"/>
      <c r="AO2082" s="45"/>
      <c r="AP2082" s="45"/>
      <c r="AQ2082" s="45"/>
      <c r="AR2082" s="45"/>
      <c r="AS2082" s="45"/>
      <c r="AT2082" s="45"/>
      <c r="AU2082" s="45"/>
      <c r="AV2082" s="45"/>
      <c r="AW2082" s="45"/>
      <c r="AX2082" s="45"/>
      <c r="AY2082" s="45"/>
      <c r="AZ2082" s="45"/>
      <c r="BA2082" s="45"/>
      <c r="BB2082" s="45"/>
      <c r="BC2082" s="45"/>
      <c r="BD2082" s="45"/>
      <c r="BE2082" s="45"/>
      <c r="BF2082" s="45"/>
      <c r="BG2082" s="45"/>
      <c r="BH2082" s="45"/>
      <c r="BI2082" s="45"/>
      <c r="BJ2082" s="45"/>
      <c r="BK2082" s="45"/>
    </row>
    <row r="2083" spans="1:63">
      <c r="A2083" s="43"/>
      <c r="B2083" s="43"/>
      <c r="C2083" s="101"/>
      <c r="D2083" s="101"/>
      <c r="E2083" s="101"/>
      <c r="F2083" s="102"/>
      <c r="G2083" s="103"/>
      <c r="H2083" s="102"/>
      <c r="I2083" s="102"/>
      <c r="J2083" s="102"/>
      <c r="K2083" s="102"/>
      <c r="L2083" s="102" t="e">
        <f>IF(J2083="WAT",IF(I2083="PS","Pumped Storage","Hydro"),VLOOKUP(J2083,Instructions!$E$3:$F$42,2,FALSE))</f>
        <v>#N/A</v>
      </c>
      <c r="M2083" s="104"/>
      <c r="N2083" s="104"/>
      <c r="O2083" s="105"/>
      <c r="P2083" s="45"/>
      <c r="Q2083" s="45"/>
      <c r="R2083" s="45">
        <f t="shared" si="712"/>
        <v>0</v>
      </c>
      <c r="S2083" s="45">
        <f t="shared" ref="S2083:T2096" si="733">R2083</f>
        <v>0</v>
      </c>
      <c r="T2083" s="45">
        <f t="shared" si="733"/>
        <v>0</v>
      </c>
      <c r="U2083" s="45">
        <f t="shared" si="713"/>
        <v>0</v>
      </c>
      <c r="V2083" s="45">
        <f t="shared" si="714"/>
        <v>0</v>
      </c>
      <c r="W2083" s="45">
        <f t="shared" si="715"/>
        <v>0</v>
      </c>
      <c r="X2083" s="45">
        <f t="shared" si="716"/>
        <v>0</v>
      </c>
      <c r="Y2083" s="45">
        <f t="shared" si="717"/>
        <v>0</v>
      </c>
      <c r="Z2083" s="45">
        <f t="shared" si="718"/>
        <v>0</v>
      </c>
      <c r="AA2083" s="45">
        <f t="shared" si="719"/>
        <v>0</v>
      </c>
      <c r="AB2083" s="45">
        <f t="shared" si="720"/>
        <v>0</v>
      </c>
      <c r="AC2083" s="45">
        <f t="shared" si="721"/>
        <v>0</v>
      </c>
      <c r="AD2083" s="45">
        <f t="shared" si="722"/>
        <v>0</v>
      </c>
      <c r="AE2083" s="45">
        <f t="shared" si="723"/>
        <v>0</v>
      </c>
      <c r="AF2083" s="45">
        <f t="shared" si="724"/>
        <v>0</v>
      </c>
      <c r="AG2083" s="45">
        <f t="shared" si="725"/>
        <v>0</v>
      </c>
      <c r="AH2083" s="45">
        <f t="shared" si="726"/>
        <v>0</v>
      </c>
      <c r="AI2083" s="45">
        <f t="shared" si="727"/>
        <v>0</v>
      </c>
      <c r="AJ2083" s="45">
        <f t="shared" si="728"/>
        <v>0</v>
      </c>
      <c r="AK2083" s="45">
        <f t="shared" si="729"/>
        <v>0</v>
      </c>
      <c r="AL2083" s="45">
        <f t="shared" si="730"/>
        <v>0</v>
      </c>
      <c r="AM2083" s="45">
        <f t="shared" si="731"/>
        <v>0</v>
      </c>
      <c r="AN2083" s="45"/>
      <c r="AO2083" s="45"/>
      <c r="AP2083" s="45"/>
      <c r="AQ2083" s="45"/>
      <c r="AR2083" s="45"/>
      <c r="AS2083" s="45"/>
      <c r="AT2083" s="45"/>
      <c r="AU2083" s="45"/>
      <c r="AV2083" s="45"/>
      <c r="AW2083" s="45"/>
      <c r="AX2083" s="45"/>
      <c r="AY2083" s="45"/>
      <c r="AZ2083" s="45"/>
      <c r="BA2083" s="45"/>
      <c r="BB2083" s="45"/>
      <c r="BC2083" s="45"/>
      <c r="BD2083" s="45"/>
      <c r="BE2083" s="45"/>
      <c r="BF2083" s="45"/>
      <c r="BG2083" s="45"/>
      <c r="BH2083" s="45"/>
      <c r="BI2083" s="45"/>
      <c r="BJ2083" s="45"/>
      <c r="BK2083" s="45"/>
    </row>
    <row r="2084" spans="1:63">
      <c r="A2084" s="43"/>
      <c r="B2084" s="43"/>
      <c r="C2084" s="101"/>
      <c r="D2084" s="101"/>
      <c r="E2084" s="101"/>
      <c r="F2084" s="102"/>
      <c r="G2084" s="103"/>
      <c r="H2084" s="102"/>
      <c r="I2084" s="102"/>
      <c r="J2084" s="102"/>
      <c r="K2084" s="102"/>
      <c r="L2084" s="102" t="e">
        <f>IF(J2084="WAT",IF(I2084="PS","Pumped Storage","Hydro"),VLOOKUP(J2084,Instructions!$E$3:$F$42,2,FALSE))</f>
        <v>#N/A</v>
      </c>
      <c r="M2084" s="104"/>
      <c r="N2084" s="104"/>
      <c r="O2084" s="105"/>
      <c r="P2084" s="45"/>
      <c r="Q2084" s="45"/>
      <c r="R2084" s="45">
        <f t="shared" si="712"/>
        <v>0</v>
      </c>
      <c r="S2084" s="45">
        <f t="shared" si="733"/>
        <v>0</v>
      </c>
      <c r="T2084" s="45">
        <f t="shared" si="733"/>
        <v>0</v>
      </c>
      <c r="U2084" s="45">
        <f t="shared" si="713"/>
        <v>0</v>
      </c>
      <c r="V2084" s="45">
        <f t="shared" si="714"/>
        <v>0</v>
      </c>
      <c r="W2084" s="45">
        <f t="shared" si="715"/>
        <v>0</v>
      </c>
      <c r="X2084" s="45">
        <f t="shared" si="716"/>
        <v>0</v>
      </c>
      <c r="Y2084" s="45">
        <f t="shared" si="717"/>
        <v>0</v>
      </c>
      <c r="Z2084" s="45">
        <f t="shared" si="718"/>
        <v>0</v>
      </c>
      <c r="AA2084" s="45">
        <f t="shared" si="719"/>
        <v>0</v>
      </c>
      <c r="AB2084" s="45">
        <f t="shared" si="720"/>
        <v>0</v>
      </c>
      <c r="AC2084" s="45">
        <f t="shared" si="721"/>
        <v>0</v>
      </c>
      <c r="AD2084" s="45">
        <f t="shared" si="722"/>
        <v>0</v>
      </c>
      <c r="AE2084" s="45">
        <f t="shared" si="723"/>
        <v>0</v>
      </c>
      <c r="AF2084" s="45">
        <f t="shared" si="724"/>
        <v>0</v>
      </c>
      <c r="AG2084" s="45">
        <f t="shared" si="725"/>
        <v>0</v>
      </c>
      <c r="AH2084" s="45">
        <f t="shared" si="726"/>
        <v>0</v>
      </c>
      <c r="AI2084" s="45">
        <f t="shared" si="727"/>
        <v>0</v>
      </c>
      <c r="AJ2084" s="45">
        <f t="shared" si="728"/>
        <v>0</v>
      </c>
      <c r="AK2084" s="45">
        <f t="shared" si="729"/>
        <v>0</v>
      </c>
      <c r="AL2084" s="45">
        <f t="shared" si="730"/>
        <v>0</v>
      </c>
      <c r="AM2084" s="45">
        <f t="shared" si="731"/>
        <v>0</v>
      </c>
      <c r="AN2084" s="45"/>
      <c r="AO2084" s="45"/>
      <c r="AP2084" s="45"/>
      <c r="AQ2084" s="45"/>
      <c r="AR2084" s="45"/>
      <c r="AS2084" s="45"/>
      <c r="AT2084" s="45"/>
      <c r="AU2084" s="45"/>
      <c r="AV2084" s="45"/>
      <c r="AW2084" s="45"/>
      <c r="AX2084" s="45"/>
      <c r="AY2084" s="45"/>
      <c r="AZ2084" s="45"/>
      <c r="BA2084" s="45"/>
      <c r="BB2084" s="45"/>
      <c r="BC2084" s="45"/>
      <c r="BD2084" s="45"/>
      <c r="BE2084" s="45"/>
      <c r="BF2084" s="45"/>
      <c r="BG2084" s="45"/>
      <c r="BH2084" s="45"/>
      <c r="BI2084" s="45"/>
      <c r="BJ2084" s="45"/>
      <c r="BK2084" s="45"/>
    </row>
    <row r="2085" spans="1:63">
      <c r="A2085" s="43"/>
      <c r="B2085" s="43"/>
      <c r="C2085" s="101"/>
      <c r="D2085" s="101"/>
      <c r="E2085" s="101"/>
      <c r="F2085" s="102"/>
      <c r="G2085" s="103"/>
      <c r="H2085" s="102"/>
      <c r="I2085" s="102"/>
      <c r="J2085" s="102"/>
      <c r="K2085" s="102"/>
      <c r="L2085" s="102" t="e">
        <f>IF(J2085="WAT",IF(I2085="PS","Pumped Storage","Hydro"),VLOOKUP(J2085,Instructions!$E$3:$F$42,2,FALSE))</f>
        <v>#N/A</v>
      </c>
      <c r="M2085" s="104"/>
      <c r="N2085" s="104"/>
      <c r="O2085" s="105"/>
      <c r="P2085" s="45"/>
      <c r="Q2085" s="45"/>
      <c r="R2085" s="45">
        <f t="shared" si="712"/>
        <v>0</v>
      </c>
      <c r="S2085" s="45">
        <f t="shared" si="733"/>
        <v>0</v>
      </c>
      <c r="T2085" s="45">
        <f t="shared" si="733"/>
        <v>0</v>
      </c>
      <c r="U2085" s="45">
        <f t="shared" si="713"/>
        <v>0</v>
      </c>
      <c r="V2085" s="45">
        <f t="shared" si="714"/>
        <v>0</v>
      </c>
      <c r="W2085" s="45">
        <f t="shared" si="715"/>
        <v>0</v>
      </c>
      <c r="X2085" s="45">
        <f t="shared" si="716"/>
        <v>0</v>
      </c>
      <c r="Y2085" s="45">
        <f t="shared" si="717"/>
        <v>0</v>
      </c>
      <c r="Z2085" s="45">
        <f t="shared" si="718"/>
        <v>0</v>
      </c>
      <c r="AA2085" s="45">
        <f t="shared" si="719"/>
        <v>0</v>
      </c>
      <c r="AB2085" s="45">
        <f t="shared" si="720"/>
        <v>0</v>
      </c>
      <c r="AC2085" s="45">
        <f t="shared" si="721"/>
        <v>0</v>
      </c>
      <c r="AD2085" s="45">
        <f t="shared" si="722"/>
        <v>0</v>
      </c>
      <c r="AE2085" s="45">
        <f t="shared" si="723"/>
        <v>0</v>
      </c>
      <c r="AF2085" s="45">
        <f t="shared" si="724"/>
        <v>0</v>
      </c>
      <c r="AG2085" s="45">
        <f t="shared" si="725"/>
        <v>0</v>
      </c>
      <c r="AH2085" s="45">
        <f t="shared" si="726"/>
        <v>0</v>
      </c>
      <c r="AI2085" s="45">
        <f t="shared" si="727"/>
        <v>0</v>
      </c>
      <c r="AJ2085" s="45">
        <f t="shared" si="728"/>
        <v>0</v>
      </c>
      <c r="AK2085" s="45">
        <f t="shared" si="729"/>
        <v>0</v>
      </c>
      <c r="AL2085" s="45">
        <f t="shared" si="730"/>
        <v>0</v>
      </c>
      <c r="AM2085" s="45">
        <f t="shared" si="731"/>
        <v>0</v>
      </c>
      <c r="AN2085" s="45"/>
      <c r="AO2085" s="45"/>
      <c r="AP2085" s="45"/>
      <c r="AQ2085" s="45"/>
      <c r="AR2085" s="45"/>
      <c r="AS2085" s="45"/>
      <c r="AT2085" s="45"/>
      <c r="AU2085" s="45"/>
      <c r="AV2085" s="45"/>
      <c r="AW2085" s="45"/>
      <c r="AX2085" s="45"/>
      <c r="AY2085" s="45"/>
      <c r="AZ2085" s="45"/>
      <c r="BA2085" s="45"/>
      <c r="BB2085" s="45"/>
      <c r="BC2085" s="45"/>
      <c r="BD2085" s="45"/>
      <c r="BE2085" s="45"/>
      <c r="BF2085" s="45"/>
      <c r="BG2085" s="45"/>
      <c r="BH2085" s="45"/>
      <c r="BI2085" s="45"/>
      <c r="BJ2085" s="45"/>
      <c r="BK2085" s="45"/>
    </row>
    <row r="2086" spans="1:63">
      <c r="A2086" s="43"/>
      <c r="B2086" s="43"/>
      <c r="C2086" s="101"/>
      <c r="D2086" s="101"/>
      <c r="E2086" s="101"/>
      <c r="F2086" s="102"/>
      <c r="G2086" s="103"/>
      <c r="H2086" s="102"/>
      <c r="I2086" s="102"/>
      <c r="J2086" s="102"/>
      <c r="K2086" s="102"/>
      <c r="L2086" s="102" t="e">
        <f>IF(J2086="WAT",IF(I2086="PS","Pumped Storage","Hydro"),VLOOKUP(J2086,Instructions!$E$3:$F$42,2,FALSE))</f>
        <v>#N/A</v>
      </c>
      <c r="M2086" s="104"/>
      <c r="N2086" s="104"/>
      <c r="O2086" s="105"/>
      <c r="P2086" s="45"/>
      <c r="Q2086" s="45"/>
      <c r="R2086" s="45">
        <f t="shared" si="712"/>
        <v>0</v>
      </c>
      <c r="S2086" s="45">
        <f t="shared" si="733"/>
        <v>0</v>
      </c>
      <c r="T2086" s="45">
        <f t="shared" si="733"/>
        <v>0</v>
      </c>
      <c r="U2086" s="45">
        <f t="shared" si="713"/>
        <v>0</v>
      </c>
      <c r="V2086" s="45">
        <f t="shared" si="714"/>
        <v>0</v>
      </c>
      <c r="W2086" s="45">
        <f t="shared" si="715"/>
        <v>0</v>
      </c>
      <c r="X2086" s="45">
        <f t="shared" si="716"/>
        <v>0</v>
      </c>
      <c r="Y2086" s="45">
        <f t="shared" si="717"/>
        <v>0</v>
      </c>
      <c r="Z2086" s="45">
        <f t="shared" si="718"/>
        <v>0</v>
      </c>
      <c r="AA2086" s="45">
        <f t="shared" si="719"/>
        <v>0</v>
      </c>
      <c r="AB2086" s="45">
        <f t="shared" si="720"/>
        <v>0</v>
      </c>
      <c r="AC2086" s="45">
        <f t="shared" si="721"/>
        <v>0</v>
      </c>
      <c r="AD2086" s="45">
        <f t="shared" si="722"/>
        <v>0</v>
      </c>
      <c r="AE2086" s="45">
        <f t="shared" si="723"/>
        <v>0</v>
      </c>
      <c r="AF2086" s="45">
        <f t="shared" si="724"/>
        <v>0</v>
      </c>
      <c r="AG2086" s="45">
        <f t="shared" si="725"/>
        <v>0</v>
      </c>
      <c r="AH2086" s="45">
        <f t="shared" si="726"/>
        <v>0</v>
      </c>
      <c r="AI2086" s="45">
        <f t="shared" si="727"/>
        <v>0</v>
      </c>
      <c r="AJ2086" s="45">
        <f t="shared" si="728"/>
        <v>0</v>
      </c>
      <c r="AK2086" s="45">
        <f t="shared" si="729"/>
        <v>0</v>
      </c>
      <c r="AL2086" s="45">
        <f t="shared" si="730"/>
        <v>0</v>
      </c>
      <c r="AM2086" s="45">
        <f t="shared" si="731"/>
        <v>0</v>
      </c>
      <c r="AN2086" s="45"/>
      <c r="AO2086" s="45"/>
      <c r="AP2086" s="45"/>
      <c r="AQ2086" s="45"/>
      <c r="AR2086" s="45"/>
      <c r="AS2086" s="45"/>
      <c r="AT2086" s="45"/>
      <c r="AU2086" s="45"/>
      <c r="AV2086" s="45"/>
      <c r="AW2086" s="45"/>
      <c r="AX2086" s="45"/>
      <c r="AY2086" s="45"/>
      <c r="AZ2086" s="45"/>
      <c r="BA2086" s="45"/>
      <c r="BB2086" s="45"/>
      <c r="BC2086" s="45"/>
      <c r="BD2086" s="45"/>
      <c r="BE2086" s="45"/>
      <c r="BF2086" s="45"/>
      <c r="BG2086" s="45"/>
      <c r="BH2086" s="45"/>
      <c r="BI2086" s="45"/>
      <c r="BJ2086" s="45"/>
      <c r="BK2086" s="45"/>
    </row>
    <row r="2087" spans="1:63">
      <c r="A2087" s="43"/>
      <c r="B2087" s="43"/>
      <c r="C2087" s="101"/>
      <c r="D2087" s="101"/>
      <c r="E2087" s="101"/>
      <c r="F2087" s="102"/>
      <c r="G2087" s="103"/>
      <c r="H2087" s="102"/>
      <c r="I2087" s="102"/>
      <c r="J2087" s="102"/>
      <c r="K2087" s="102"/>
      <c r="L2087" s="102" t="e">
        <f>IF(J2087="WAT",IF(I2087="PS","Pumped Storage","Hydro"),VLOOKUP(J2087,Instructions!$E$3:$F$42,2,FALSE))</f>
        <v>#N/A</v>
      </c>
      <c r="M2087" s="104"/>
      <c r="N2087" s="104"/>
      <c r="O2087" s="105"/>
      <c r="P2087" s="45"/>
      <c r="Q2087" s="45"/>
      <c r="R2087" s="45">
        <f t="shared" si="712"/>
        <v>0</v>
      </c>
      <c r="S2087" s="45">
        <f t="shared" si="733"/>
        <v>0</v>
      </c>
      <c r="T2087" s="45">
        <f t="shared" si="733"/>
        <v>0</v>
      </c>
      <c r="U2087" s="45">
        <f t="shared" si="713"/>
        <v>0</v>
      </c>
      <c r="V2087" s="45">
        <f t="shared" si="714"/>
        <v>0</v>
      </c>
      <c r="W2087" s="45">
        <f t="shared" si="715"/>
        <v>0</v>
      </c>
      <c r="X2087" s="45">
        <f t="shared" si="716"/>
        <v>0</v>
      </c>
      <c r="Y2087" s="45">
        <f t="shared" si="717"/>
        <v>0</v>
      </c>
      <c r="Z2087" s="45">
        <f t="shared" si="718"/>
        <v>0</v>
      </c>
      <c r="AA2087" s="45">
        <f t="shared" si="719"/>
        <v>0</v>
      </c>
      <c r="AB2087" s="45">
        <f t="shared" si="720"/>
        <v>0</v>
      </c>
      <c r="AC2087" s="45">
        <f t="shared" si="721"/>
        <v>0</v>
      </c>
      <c r="AD2087" s="45">
        <f t="shared" si="722"/>
        <v>0</v>
      </c>
      <c r="AE2087" s="45">
        <f t="shared" si="723"/>
        <v>0</v>
      </c>
      <c r="AF2087" s="45">
        <f t="shared" si="724"/>
        <v>0</v>
      </c>
      <c r="AG2087" s="45">
        <f t="shared" si="725"/>
        <v>0</v>
      </c>
      <c r="AH2087" s="45">
        <f t="shared" si="726"/>
        <v>0</v>
      </c>
      <c r="AI2087" s="45">
        <f t="shared" si="727"/>
        <v>0</v>
      </c>
      <c r="AJ2087" s="45">
        <f t="shared" si="728"/>
        <v>0</v>
      </c>
      <c r="AK2087" s="45">
        <f t="shared" si="729"/>
        <v>0</v>
      </c>
      <c r="AL2087" s="45">
        <f t="shared" si="730"/>
        <v>0</v>
      </c>
      <c r="AM2087" s="45">
        <f t="shared" si="731"/>
        <v>0</v>
      </c>
      <c r="AN2087" s="45"/>
      <c r="AO2087" s="45"/>
      <c r="AP2087" s="45"/>
      <c r="AQ2087" s="45"/>
      <c r="AR2087" s="45"/>
      <c r="AS2087" s="45"/>
      <c r="AT2087" s="45"/>
      <c r="AU2087" s="45"/>
      <c r="AV2087" s="45"/>
      <c r="AW2087" s="45"/>
      <c r="AX2087" s="45"/>
      <c r="AY2087" s="45"/>
      <c r="AZ2087" s="45"/>
      <c r="BA2087" s="45"/>
      <c r="BB2087" s="45"/>
      <c r="BC2087" s="45"/>
      <c r="BD2087" s="45"/>
      <c r="BE2087" s="45"/>
      <c r="BF2087" s="45"/>
      <c r="BG2087" s="45"/>
      <c r="BH2087" s="45"/>
      <c r="BI2087" s="45"/>
      <c r="BJ2087" s="45"/>
      <c r="BK2087" s="45"/>
    </row>
    <row r="2088" spans="1:63">
      <c r="A2088" s="43"/>
      <c r="B2088" s="43"/>
      <c r="C2088" s="101"/>
      <c r="D2088" s="101"/>
      <c r="E2088" s="101"/>
      <c r="F2088" s="102"/>
      <c r="G2088" s="103"/>
      <c r="H2088" s="102"/>
      <c r="I2088" s="102"/>
      <c r="J2088" s="102"/>
      <c r="K2088" s="102"/>
      <c r="L2088" s="102" t="e">
        <f>IF(J2088="WAT",IF(I2088="PS","Pumped Storage","Hydro"),VLOOKUP(J2088,Instructions!$E$3:$F$42,2,FALSE))</f>
        <v>#N/A</v>
      </c>
      <c r="M2088" s="104"/>
      <c r="N2088" s="104"/>
      <c r="O2088" s="105"/>
      <c r="P2088" s="45"/>
      <c r="Q2088" s="45"/>
      <c r="R2088" s="45">
        <f t="shared" si="712"/>
        <v>0</v>
      </c>
      <c r="S2088" s="45">
        <f t="shared" si="733"/>
        <v>0</v>
      </c>
      <c r="T2088" s="45">
        <f t="shared" si="733"/>
        <v>0</v>
      </c>
      <c r="U2088" s="45">
        <f t="shared" si="713"/>
        <v>0</v>
      </c>
      <c r="V2088" s="45">
        <f t="shared" si="714"/>
        <v>0</v>
      </c>
      <c r="W2088" s="45">
        <f t="shared" si="715"/>
        <v>0</v>
      </c>
      <c r="X2088" s="45">
        <f t="shared" si="716"/>
        <v>0</v>
      </c>
      <c r="Y2088" s="45">
        <f t="shared" si="717"/>
        <v>0</v>
      </c>
      <c r="Z2088" s="45">
        <f t="shared" si="718"/>
        <v>0</v>
      </c>
      <c r="AA2088" s="45">
        <f t="shared" si="719"/>
        <v>0</v>
      </c>
      <c r="AB2088" s="45">
        <f t="shared" si="720"/>
        <v>0</v>
      </c>
      <c r="AC2088" s="45">
        <f t="shared" si="721"/>
        <v>0</v>
      </c>
      <c r="AD2088" s="45">
        <f t="shared" si="722"/>
        <v>0</v>
      </c>
      <c r="AE2088" s="45">
        <f t="shared" si="723"/>
        <v>0</v>
      </c>
      <c r="AF2088" s="45">
        <f t="shared" si="724"/>
        <v>0</v>
      </c>
      <c r="AG2088" s="45">
        <f t="shared" si="725"/>
        <v>0</v>
      </c>
      <c r="AH2088" s="45">
        <f t="shared" si="726"/>
        <v>0</v>
      </c>
      <c r="AI2088" s="45">
        <f t="shared" si="727"/>
        <v>0</v>
      </c>
      <c r="AJ2088" s="45">
        <f t="shared" si="728"/>
        <v>0</v>
      </c>
      <c r="AK2088" s="45">
        <f t="shared" si="729"/>
        <v>0</v>
      </c>
      <c r="AL2088" s="45">
        <f t="shared" si="730"/>
        <v>0</v>
      </c>
      <c r="AM2088" s="45">
        <f t="shared" si="731"/>
        <v>0</v>
      </c>
      <c r="AN2088" s="45"/>
      <c r="AO2088" s="45"/>
      <c r="AP2088" s="45"/>
      <c r="AQ2088" s="45"/>
      <c r="AR2088" s="45"/>
      <c r="AS2088" s="45"/>
      <c r="AT2088" s="45"/>
      <c r="AU2088" s="45"/>
      <c r="AV2088" s="45"/>
      <c r="AW2088" s="45"/>
      <c r="AX2088" s="45"/>
      <c r="AY2088" s="45"/>
      <c r="AZ2088" s="45"/>
      <c r="BA2088" s="45"/>
      <c r="BB2088" s="45"/>
      <c r="BC2088" s="45"/>
      <c r="BD2088" s="45"/>
      <c r="BE2088" s="45"/>
      <c r="BF2088" s="45"/>
      <c r="BG2088" s="45"/>
      <c r="BH2088" s="45"/>
      <c r="BI2088" s="45"/>
      <c r="BJ2088" s="45"/>
      <c r="BK2088" s="45"/>
    </row>
    <row r="2089" spans="1:63">
      <c r="A2089" s="43"/>
      <c r="B2089" s="43"/>
      <c r="C2089" s="101"/>
      <c r="D2089" s="101"/>
      <c r="E2089" s="101"/>
      <c r="F2089" s="102"/>
      <c r="G2089" s="103"/>
      <c r="H2089" s="102"/>
      <c r="I2089" s="102"/>
      <c r="J2089" s="102"/>
      <c r="K2089" s="102"/>
      <c r="L2089" s="102" t="e">
        <f>IF(J2089="WAT",IF(I2089="PS","Pumped Storage","Hydro"),VLOOKUP(J2089,Instructions!$E$3:$F$42,2,FALSE))</f>
        <v>#N/A</v>
      </c>
      <c r="M2089" s="104"/>
      <c r="N2089" s="104"/>
      <c r="O2089" s="105"/>
      <c r="P2089" s="45"/>
      <c r="Q2089" s="45"/>
      <c r="R2089" s="45">
        <f t="shared" si="712"/>
        <v>0</v>
      </c>
      <c r="S2089" s="45">
        <f t="shared" si="733"/>
        <v>0</v>
      </c>
      <c r="T2089" s="45">
        <f t="shared" si="733"/>
        <v>0</v>
      </c>
      <c r="U2089" s="45">
        <f t="shared" si="713"/>
        <v>0</v>
      </c>
      <c r="V2089" s="45">
        <f t="shared" si="714"/>
        <v>0</v>
      </c>
      <c r="W2089" s="45">
        <f t="shared" si="715"/>
        <v>0</v>
      </c>
      <c r="X2089" s="45">
        <f t="shared" si="716"/>
        <v>0</v>
      </c>
      <c r="Y2089" s="45">
        <f t="shared" si="717"/>
        <v>0</v>
      </c>
      <c r="Z2089" s="45">
        <f t="shared" si="718"/>
        <v>0</v>
      </c>
      <c r="AA2089" s="45">
        <f t="shared" si="719"/>
        <v>0</v>
      </c>
      <c r="AB2089" s="45">
        <f t="shared" si="720"/>
        <v>0</v>
      </c>
      <c r="AC2089" s="45">
        <f t="shared" si="721"/>
        <v>0</v>
      </c>
      <c r="AD2089" s="45">
        <f t="shared" si="722"/>
        <v>0</v>
      </c>
      <c r="AE2089" s="45">
        <f t="shared" si="723"/>
        <v>0</v>
      </c>
      <c r="AF2089" s="45">
        <f t="shared" si="724"/>
        <v>0</v>
      </c>
      <c r="AG2089" s="45">
        <f t="shared" si="725"/>
        <v>0</v>
      </c>
      <c r="AH2089" s="45">
        <f t="shared" si="726"/>
        <v>0</v>
      </c>
      <c r="AI2089" s="45">
        <f t="shared" si="727"/>
        <v>0</v>
      </c>
      <c r="AJ2089" s="45">
        <f t="shared" si="728"/>
        <v>0</v>
      </c>
      <c r="AK2089" s="45">
        <f t="shared" si="729"/>
        <v>0</v>
      </c>
      <c r="AL2089" s="45">
        <f t="shared" si="730"/>
        <v>0</v>
      </c>
      <c r="AM2089" s="45">
        <f t="shared" si="731"/>
        <v>0</v>
      </c>
      <c r="AN2089" s="45"/>
      <c r="AO2089" s="45"/>
      <c r="AP2089" s="45"/>
      <c r="AQ2089" s="45"/>
      <c r="AR2089" s="45"/>
      <c r="AS2089" s="45"/>
      <c r="AT2089" s="45"/>
      <c r="AU2089" s="45"/>
      <c r="AV2089" s="45"/>
      <c r="AW2089" s="45"/>
      <c r="AX2089" s="45"/>
      <c r="AY2089" s="45"/>
      <c r="AZ2089" s="45"/>
      <c r="BA2089" s="45"/>
      <c r="BB2089" s="45"/>
      <c r="BC2089" s="45"/>
      <c r="BD2089" s="45"/>
      <c r="BE2089" s="45"/>
      <c r="BF2089" s="45"/>
      <c r="BG2089" s="45"/>
      <c r="BH2089" s="45"/>
      <c r="BI2089" s="45"/>
      <c r="BJ2089" s="45"/>
      <c r="BK2089" s="45"/>
    </row>
    <row r="2090" spans="1:63">
      <c r="A2090" s="43"/>
      <c r="B2090" s="43"/>
      <c r="C2090" s="101"/>
      <c r="D2090" s="101"/>
      <c r="E2090" s="101"/>
      <c r="F2090" s="102"/>
      <c r="G2090" s="103"/>
      <c r="H2090" s="102"/>
      <c r="I2090" s="102"/>
      <c r="J2090" s="102"/>
      <c r="K2090" s="102"/>
      <c r="L2090" s="102" t="e">
        <f>IF(J2090="WAT",IF(I2090="PS","Pumped Storage","Hydro"),VLOOKUP(J2090,Instructions!$E$3:$F$42,2,FALSE))</f>
        <v>#N/A</v>
      </c>
      <c r="M2090" s="104"/>
      <c r="N2090" s="104"/>
      <c r="O2090" s="105"/>
      <c r="P2090" s="45"/>
      <c r="Q2090" s="45"/>
      <c r="R2090" s="45">
        <f t="shared" si="712"/>
        <v>0</v>
      </c>
      <c r="S2090" s="45">
        <f t="shared" si="733"/>
        <v>0</v>
      </c>
      <c r="T2090" s="45">
        <f t="shared" si="733"/>
        <v>0</v>
      </c>
      <c r="U2090" s="45">
        <f t="shared" si="713"/>
        <v>0</v>
      </c>
      <c r="V2090" s="45">
        <f t="shared" si="714"/>
        <v>0</v>
      </c>
      <c r="W2090" s="45">
        <f t="shared" si="715"/>
        <v>0</v>
      </c>
      <c r="X2090" s="45">
        <f t="shared" si="716"/>
        <v>0</v>
      </c>
      <c r="Y2090" s="45">
        <f t="shared" si="717"/>
        <v>0</v>
      </c>
      <c r="Z2090" s="45">
        <f t="shared" si="718"/>
        <v>0</v>
      </c>
      <c r="AA2090" s="45">
        <f t="shared" si="719"/>
        <v>0</v>
      </c>
      <c r="AB2090" s="45">
        <f t="shared" si="720"/>
        <v>0</v>
      </c>
      <c r="AC2090" s="45">
        <f t="shared" si="721"/>
        <v>0</v>
      </c>
      <c r="AD2090" s="45">
        <f t="shared" si="722"/>
        <v>0</v>
      </c>
      <c r="AE2090" s="45">
        <f t="shared" si="723"/>
        <v>0</v>
      </c>
      <c r="AF2090" s="45">
        <f t="shared" si="724"/>
        <v>0</v>
      </c>
      <c r="AG2090" s="45">
        <f t="shared" si="725"/>
        <v>0</v>
      </c>
      <c r="AH2090" s="45">
        <f t="shared" si="726"/>
        <v>0</v>
      </c>
      <c r="AI2090" s="45">
        <f t="shared" si="727"/>
        <v>0</v>
      </c>
      <c r="AJ2090" s="45">
        <f t="shared" si="728"/>
        <v>0</v>
      </c>
      <c r="AK2090" s="45">
        <f t="shared" si="729"/>
        <v>0</v>
      </c>
      <c r="AL2090" s="45">
        <f t="shared" si="730"/>
        <v>0</v>
      </c>
      <c r="AM2090" s="45">
        <f t="shared" si="731"/>
        <v>0</v>
      </c>
      <c r="AN2090" s="45"/>
      <c r="AO2090" s="45"/>
      <c r="AP2090" s="45"/>
      <c r="AQ2090" s="45"/>
      <c r="AR2090" s="45"/>
      <c r="AS2090" s="45"/>
      <c r="AT2090" s="45"/>
      <c r="AU2090" s="45"/>
      <c r="AV2090" s="45"/>
      <c r="AW2090" s="45"/>
      <c r="AX2090" s="45"/>
      <c r="AY2090" s="45"/>
      <c r="AZ2090" s="45"/>
      <c r="BA2090" s="45"/>
      <c r="BB2090" s="45"/>
      <c r="BC2090" s="45"/>
      <c r="BD2090" s="45"/>
      <c r="BE2090" s="45"/>
      <c r="BF2090" s="45"/>
      <c r="BG2090" s="45"/>
      <c r="BH2090" s="45"/>
      <c r="BI2090" s="45"/>
      <c r="BJ2090" s="45"/>
      <c r="BK2090" s="45"/>
    </row>
    <row r="2091" spans="1:63">
      <c r="A2091" s="43"/>
      <c r="B2091" s="43"/>
      <c r="C2091" s="101"/>
      <c r="D2091" s="101"/>
      <c r="E2091" s="101"/>
      <c r="F2091" s="102"/>
      <c r="G2091" s="103"/>
      <c r="H2091" s="102"/>
      <c r="I2091" s="102"/>
      <c r="J2091" s="102"/>
      <c r="K2091" s="102"/>
      <c r="L2091" s="102" t="e">
        <f>IF(J2091="WAT",IF(I2091="PS","Pumped Storage","Hydro"),VLOOKUP(J2091,Instructions!$E$3:$F$42,2,FALSE))</f>
        <v>#N/A</v>
      </c>
      <c r="M2091" s="104"/>
      <c r="N2091" s="104"/>
      <c r="O2091" s="105"/>
      <c r="P2091" s="45"/>
      <c r="Q2091" s="45"/>
      <c r="R2091" s="45">
        <f t="shared" si="712"/>
        <v>0</v>
      </c>
      <c r="S2091" s="45">
        <f t="shared" si="733"/>
        <v>0</v>
      </c>
      <c r="T2091" s="45">
        <f t="shared" si="733"/>
        <v>0</v>
      </c>
      <c r="U2091" s="45">
        <f t="shared" si="713"/>
        <v>0</v>
      </c>
      <c r="V2091" s="45">
        <f t="shared" si="714"/>
        <v>0</v>
      </c>
      <c r="W2091" s="45">
        <f t="shared" si="715"/>
        <v>0</v>
      </c>
      <c r="X2091" s="45">
        <f t="shared" si="716"/>
        <v>0</v>
      </c>
      <c r="Y2091" s="45">
        <f t="shared" si="717"/>
        <v>0</v>
      </c>
      <c r="Z2091" s="45">
        <f t="shared" si="718"/>
        <v>0</v>
      </c>
      <c r="AA2091" s="45">
        <f t="shared" si="719"/>
        <v>0</v>
      </c>
      <c r="AB2091" s="45">
        <f t="shared" si="720"/>
        <v>0</v>
      </c>
      <c r="AC2091" s="45">
        <f t="shared" si="721"/>
        <v>0</v>
      </c>
      <c r="AD2091" s="45">
        <f t="shared" si="722"/>
        <v>0</v>
      </c>
      <c r="AE2091" s="45">
        <f t="shared" si="723"/>
        <v>0</v>
      </c>
      <c r="AF2091" s="45">
        <f t="shared" si="724"/>
        <v>0</v>
      </c>
      <c r="AG2091" s="45">
        <f t="shared" si="725"/>
        <v>0</v>
      </c>
      <c r="AH2091" s="45">
        <f t="shared" si="726"/>
        <v>0</v>
      </c>
      <c r="AI2091" s="45">
        <f t="shared" si="727"/>
        <v>0</v>
      </c>
      <c r="AJ2091" s="45">
        <f t="shared" si="728"/>
        <v>0</v>
      </c>
      <c r="AK2091" s="45">
        <f t="shared" si="729"/>
        <v>0</v>
      </c>
      <c r="AL2091" s="45">
        <f t="shared" si="730"/>
        <v>0</v>
      </c>
      <c r="AM2091" s="45">
        <f t="shared" si="731"/>
        <v>0</v>
      </c>
      <c r="AN2091" s="45"/>
      <c r="AO2091" s="45"/>
      <c r="AP2091" s="45"/>
      <c r="AQ2091" s="45"/>
      <c r="AR2091" s="45"/>
      <c r="AS2091" s="45"/>
      <c r="AT2091" s="45"/>
      <c r="AU2091" s="45"/>
      <c r="AV2091" s="45"/>
      <c r="AW2091" s="45"/>
      <c r="AX2091" s="45"/>
      <c r="AY2091" s="45"/>
      <c r="AZ2091" s="45"/>
      <c r="BA2091" s="45"/>
      <c r="BB2091" s="45"/>
      <c r="BC2091" s="45"/>
      <c r="BD2091" s="45"/>
      <c r="BE2091" s="45"/>
      <c r="BF2091" s="45"/>
      <c r="BG2091" s="45"/>
      <c r="BH2091" s="45"/>
      <c r="BI2091" s="45"/>
      <c r="BJ2091" s="45"/>
      <c r="BK2091" s="45"/>
    </row>
    <row r="2092" spans="1:63">
      <c r="A2092" s="43"/>
      <c r="B2092" s="43"/>
      <c r="C2092" s="101"/>
      <c r="D2092" s="101"/>
      <c r="E2092" s="101"/>
      <c r="F2092" s="102"/>
      <c r="G2092" s="103"/>
      <c r="H2092" s="102"/>
      <c r="I2092" s="102"/>
      <c r="J2092" s="102"/>
      <c r="K2092" s="102"/>
      <c r="L2092" s="102" t="e">
        <f>IF(J2092="WAT",IF(I2092="PS","Pumped Storage","Hydro"),VLOOKUP(J2092,Instructions!$E$3:$F$42,2,FALSE))</f>
        <v>#N/A</v>
      </c>
      <c r="M2092" s="104"/>
      <c r="N2092" s="104"/>
      <c r="O2092" s="105"/>
      <c r="P2092" s="45"/>
      <c r="Q2092" s="45"/>
      <c r="R2092" s="45">
        <f t="shared" si="712"/>
        <v>0</v>
      </c>
      <c r="S2092" s="45">
        <f t="shared" si="733"/>
        <v>0</v>
      </c>
      <c r="T2092" s="45">
        <f t="shared" si="733"/>
        <v>0</v>
      </c>
      <c r="U2092" s="45">
        <f t="shared" si="713"/>
        <v>0</v>
      </c>
      <c r="V2092" s="45">
        <f t="shared" si="714"/>
        <v>0</v>
      </c>
      <c r="W2092" s="45">
        <f t="shared" si="715"/>
        <v>0</v>
      </c>
      <c r="X2092" s="45">
        <f t="shared" si="716"/>
        <v>0</v>
      </c>
      <c r="Y2092" s="45">
        <f t="shared" si="717"/>
        <v>0</v>
      </c>
      <c r="Z2092" s="45">
        <f t="shared" si="718"/>
        <v>0</v>
      </c>
      <c r="AA2092" s="45">
        <f t="shared" si="719"/>
        <v>0</v>
      </c>
      <c r="AB2092" s="45">
        <f t="shared" si="720"/>
        <v>0</v>
      </c>
      <c r="AC2092" s="45">
        <f t="shared" si="721"/>
        <v>0</v>
      </c>
      <c r="AD2092" s="45">
        <f t="shared" si="722"/>
        <v>0</v>
      </c>
      <c r="AE2092" s="45">
        <f t="shared" si="723"/>
        <v>0</v>
      </c>
      <c r="AF2092" s="45">
        <f t="shared" si="724"/>
        <v>0</v>
      </c>
      <c r="AG2092" s="45">
        <f t="shared" si="725"/>
        <v>0</v>
      </c>
      <c r="AH2092" s="45">
        <f t="shared" si="726"/>
        <v>0</v>
      </c>
      <c r="AI2092" s="45">
        <f t="shared" si="727"/>
        <v>0</v>
      </c>
      <c r="AJ2092" s="45">
        <f t="shared" si="728"/>
        <v>0</v>
      </c>
      <c r="AK2092" s="45">
        <f t="shared" si="729"/>
        <v>0</v>
      </c>
      <c r="AL2092" s="45">
        <f t="shared" si="730"/>
        <v>0</v>
      </c>
      <c r="AM2092" s="45">
        <f t="shared" si="731"/>
        <v>0</v>
      </c>
      <c r="AN2092" s="45"/>
      <c r="AO2092" s="45"/>
      <c r="AP2092" s="45"/>
      <c r="AQ2092" s="45"/>
      <c r="AR2092" s="45"/>
      <c r="AS2092" s="45"/>
      <c r="AT2092" s="45"/>
      <c r="AU2092" s="45"/>
      <c r="AV2092" s="45"/>
      <c r="AW2092" s="45"/>
      <c r="AX2092" s="45"/>
      <c r="AY2092" s="45"/>
      <c r="AZ2092" s="45"/>
      <c r="BA2092" s="45"/>
      <c r="BB2092" s="45"/>
      <c r="BC2092" s="45"/>
      <c r="BD2092" s="45"/>
      <c r="BE2092" s="45"/>
      <c r="BF2092" s="45"/>
      <c r="BG2092" s="45"/>
      <c r="BH2092" s="45"/>
      <c r="BI2092" s="45"/>
      <c r="BJ2092" s="45"/>
      <c r="BK2092" s="45"/>
    </row>
    <row r="2093" spans="1:63">
      <c r="A2093" s="43"/>
      <c r="B2093" s="43"/>
      <c r="C2093" s="101"/>
      <c r="D2093" s="101"/>
      <c r="E2093" s="101"/>
      <c r="F2093" s="102"/>
      <c r="G2093" s="103"/>
      <c r="H2093" s="102"/>
      <c r="I2093" s="102"/>
      <c r="J2093" s="102"/>
      <c r="K2093" s="102"/>
      <c r="L2093" s="102" t="e">
        <f>IF(J2093="WAT",IF(I2093="PS","Pumped Storage","Hydro"),VLOOKUP(J2093,Instructions!$E$3:$F$42,2,FALSE))</f>
        <v>#N/A</v>
      </c>
      <c r="M2093" s="104"/>
      <c r="N2093" s="104"/>
      <c r="O2093" s="105"/>
      <c r="P2093" s="45"/>
      <c r="Q2093" s="45"/>
      <c r="R2093" s="45">
        <f t="shared" si="712"/>
        <v>0</v>
      </c>
      <c r="S2093" s="45">
        <f t="shared" si="733"/>
        <v>0</v>
      </c>
      <c r="T2093" s="45">
        <f t="shared" si="733"/>
        <v>0</v>
      </c>
      <c r="U2093" s="45">
        <f t="shared" si="713"/>
        <v>0</v>
      </c>
      <c r="V2093" s="45">
        <f t="shared" si="714"/>
        <v>0</v>
      </c>
      <c r="W2093" s="45">
        <f t="shared" si="715"/>
        <v>0</v>
      </c>
      <c r="X2093" s="45">
        <f t="shared" si="716"/>
        <v>0</v>
      </c>
      <c r="Y2093" s="45">
        <f t="shared" si="717"/>
        <v>0</v>
      </c>
      <c r="Z2093" s="45">
        <f t="shared" si="718"/>
        <v>0</v>
      </c>
      <c r="AA2093" s="45">
        <f t="shared" si="719"/>
        <v>0</v>
      </c>
      <c r="AB2093" s="45">
        <f t="shared" si="720"/>
        <v>0</v>
      </c>
      <c r="AC2093" s="45">
        <f t="shared" si="721"/>
        <v>0</v>
      </c>
      <c r="AD2093" s="45">
        <f t="shared" si="722"/>
        <v>0</v>
      </c>
      <c r="AE2093" s="45">
        <f t="shared" si="723"/>
        <v>0</v>
      </c>
      <c r="AF2093" s="45">
        <f t="shared" si="724"/>
        <v>0</v>
      </c>
      <c r="AG2093" s="45">
        <f t="shared" si="725"/>
        <v>0</v>
      </c>
      <c r="AH2093" s="45">
        <f t="shared" si="726"/>
        <v>0</v>
      </c>
      <c r="AI2093" s="45">
        <f t="shared" si="727"/>
        <v>0</v>
      </c>
      <c r="AJ2093" s="45">
        <f t="shared" si="728"/>
        <v>0</v>
      </c>
      <c r="AK2093" s="45">
        <f t="shared" si="729"/>
        <v>0</v>
      </c>
      <c r="AL2093" s="45">
        <f t="shared" si="730"/>
        <v>0</v>
      </c>
      <c r="AM2093" s="45">
        <f t="shared" si="731"/>
        <v>0</v>
      </c>
      <c r="AN2093" s="45"/>
      <c r="AO2093" s="45"/>
      <c r="AP2093" s="45"/>
      <c r="AQ2093" s="45"/>
      <c r="AR2093" s="45"/>
      <c r="AS2093" s="45"/>
      <c r="AT2093" s="45"/>
      <c r="AU2093" s="45"/>
      <c r="AV2093" s="45"/>
      <c r="AW2093" s="45"/>
      <c r="AX2093" s="45"/>
      <c r="AY2093" s="45"/>
      <c r="AZ2093" s="45"/>
      <c r="BA2093" s="45"/>
      <c r="BB2093" s="45"/>
      <c r="BC2093" s="45"/>
      <c r="BD2093" s="45"/>
      <c r="BE2093" s="45"/>
      <c r="BF2093" s="45"/>
      <c r="BG2093" s="45"/>
      <c r="BH2093" s="45"/>
      <c r="BI2093" s="45"/>
      <c r="BJ2093" s="45"/>
      <c r="BK2093" s="45"/>
    </row>
    <row r="2094" spans="1:63">
      <c r="A2094" s="43"/>
      <c r="B2094" s="43"/>
      <c r="C2094" s="101"/>
      <c r="D2094" s="101"/>
      <c r="E2094" s="101"/>
      <c r="F2094" s="102"/>
      <c r="G2094" s="103"/>
      <c r="H2094" s="102"/>
      <c r="I2094" s="102"/>
      <c r="J2094" s="102"/>
      <c r="K2094" s="102"/>
      <c r="L2094" s="102" t="e">
        <f>IF(J2094="WAT",IF(I2094="PS","Pumped Storage","Hydro"),VLOOKUP(J2094,Instructions!$E$3:$F$42,2,FALSE))</f>
        <v>#N/A</v>
      </c>
      <c r="M2094" s="104"/>
      <c r="N2094" s="104"/>
      <c r="O2094" s="105"/>
      <c r="P2094" s="45"/>
      <c r="Q2094" s="45"/>
      <c r="R2094" s="45">
        <f t="shared" si="712"/>
        <v>0</v>
      </c>
      <c r="S2094" s="45">
        <f t="shared" si="733"/>
        <v>0</v>
      </c>
      <c r="T2094" s="45">
        <f t="shared" si="733"/>
        <v>0</v>
      </c>
      <c r="U2094" s="45">
        <f t="shared" si="713"/>
        <v>0</v>
      </c>
      <c r="V2094" s="45">
        <f t="shared" si="714"/>
        <v>0</v>
      </c>
      <c r="W2094" s="45">
        <f t="shared" si="715"/>
        <v>0</v>
      </c>
      <c r="X2094" s="45">
        <f t="shared" si="716"/>
        <v>0</v>
      </c>
      <c r="Y2094" s="45">
        <f t="shared" si="717"/>
        <v>0</v>
      </c>
      <c r="Z2094" s="45">
        <f t="shared" si="718"/>
        <v>0</v>
      </c>
      <c r="AA2094" s="45">
        <f t="shared" si="719"/>
        <v>0</v>
      </c>
      <c r="AB2094" s="45">
        <f t="shared" si="720"/>
        <v>0</v>
      </c>
      <c r="AC2094" s="45">
        <f t="shared" si="721"/>
        <v>0</v>
      </c>
      <c r="AD2094" s="45">
        <f t="shared" si="722"/>
        <v>0</v>
      </c>
      <c r="AE2094" s="45">
        <f t="shared" si="723"/>
        <v>0</v>
      </c>
      <c r="AF2094" s="45">
        <f t="shared" si="724"/>
        <v>0</v>
      </c>
      <c r="AG2094" s="45">
        <f t="shared" si="725"/>
        <v>0</v>
      </c>
      <c r="AH2094" s="45">
        <f t="shared" si="726"/>
        <v>0</v>
      </c>
      <c r="AI2094" s="45">
        <f t="shared" si="727"/>
        <v>0</v>
      </c>
      <c r="AJ2094" s="45">
        <f t="shared" si="728"/>
        <v>0</v>
      </c>
      <c r="AK2094" s="45">
        <f t="shared" si="729"/>
        <v>0</v>
      </c>
      <c r="AL2094" s="45">
        <f t="shared" si="730"/>
        <v>0</v>
      </c>
      <c r="AM2094" s="45">
        <f t="shared" si="731"/>
        <v>0</v>
      </c>
      <c r="AN2094" s="45"/>
      <c r="AO2094" s="45"/>
      <c r="AP2094" s="45"/>
      <c r="AQ2094" s="45"/>
      <c r="AR2094" s="45"/>
      <c r="AS2094" s="45"/>
      <c r="AT2094" s="45"/>
      <c r="AU2094" s="45"/>
      <c r="AV2094" s="45"/>
      <c r="AW2094" s="45"/>
      <c r="AX2094" s="45"/>
      <c r="AY2094" s="45"/>
      <c r="AZ2094" s="45"/>
      <c r="BA2094" s="45"/>
      <c r="BB2094" s="45"/>
      <c r="BC2094" s="45"/>
      <c r="BD2094" s="45"/>
      <c r="BE2094" s="45"/>
      <c r="BF2094" s="45"/>
      <c r="BG2094" s="45"/>
      <c r="BH2094" s="45"/>
      <c r="BI2094" s="45"/>
      <c r="BJ2094" s="45"/>
      <c r="BK2094" s="45"/>
    </row>
    <row r="2095" spans="1:63">
      <c r="A2095" s="43"/>
      <c r="B2095" s="43"/>
      <c r="C2095" s="101"/>
      <c r="D2095" s="101"/>
      <c r="E2095" s="101"/>
      <c r="F2095" s="102"/>
      <c r="G2095" s="103"/>
      <c r="H2095" s="102"/>
      <c r="I2095" s="102"/>
      <c r="J2095" s="102"/>
      <c r="K2095" s="102"/>
      <c r="L2095" s="102" t="e">
        <f>IF(J2095="WAT",IF(I2095="PS","Pumped Storage","Hydro"),VLOOKUP(J2095,Instructions!$E$3:$F$42,2,FALSE))</f>
        <v>#N/A</v>
      </c>
      <c r="M2095" s="104"/>
      <c r="N2095" s="104"/>
      <c r="O2095" s="105"/>
      <c r="P2095" s="45"/>
      <c r="Q2095" s="45"/>
      <c r="R2095" s="45">
        <f t="shared" si="712"/>
        <v>0</v>
      </c>
      <c r="S2095" s="45">
        <f t="shared" si="733"/>
        <v>0</v>
      </c>
      <c r="T2095" s="45">
        <f t="shared" si="733"/>
        <v>0</v>
      </c>
      <c r="U2095" s="45">
        <f t="shared" si="713"/>
        <v>0</v>
      </c>
      <c r="V2095" s="45">
        <f t="shared" si="714"/>
        <v>0</v>
      </c>
      <c r="W2095" s="45">
        <f t="shared" si="715"/>
        <v>0</v>
      </c>
      <c r="X2095" s="45">
        <f t="shared" si="716"/>
        <v>0</v>
      </c>
      <c r="Y2095" s="45">
        <f t="shared" si="717"/>
        <v>0</v>
      </c>
      <c r="Z2095" s="45">
        <f t="shared" si="718"/>
        <v>0</v>
      </c>
      <c r="AA2095" s="45">
        <f t="shared" si="719"/>
        <v>0</v>
      </c>
      <c r="AB2095" s="45">
        <f t="shared" si="720"/>
        <v>0</v>
      </c>
      <c r="AC2095" s="45">
        <f t="shared" si="721"/>
        <v>0</v>
      </c>
      <c r="AD2095" s="45">
        <f t="shared" si="722"/>
        <v>0</v>
      </c>
      <c r="AE2095" s="45">
        <f t="shared" si="723"/>
        <v>0</v>
      </c>
      <c r="AF2095" s="45">
        <f t="shared" si="724"/>
        <v>0</v>
      </c>
      <c r="AG2095" s="45">
        <f t="shared" si="725"/>
        <v>0</v>
      </c>
      <c r="AH2095" s="45">
        <f t="shared" si="726"/>
        <v>0</v>
      </c>
      <c r="AI2095" s="45">
        <f t="shared" si="727"/>
        <v>0</v>
      </c>
      <c r="AJ2095" s="45">
        <f t="shared" si="728"/>
        <v>0</v>
      </c>
      <c r="AK2095" s="45">
        <f t="shared" si="729"/>
        <v>0</v>
      </c>
      <c r="AL2095" s="45">
        <f t="shared" si="730"/>
        <v>0</v>
      </c>
      <c r="AM2095" s="45">
        <f t="shared" si="731"/>
        <v>0</v>
      </c>
      <c r="AN2095" s="45"/>
      <c r="AO2095" s="45"/>
      <c r="AP2095" s="45"/>
      <c r="AQ2095" s="45"/>
      <c r="AR2095" s="45"/>
      <c r="AS2095" s="45"/>
      <c r="AT2095" s="45"/>
      <c r="AU2095" s="45"/>
      <c r="AV2095" s="45"/>
      <c r="AW2095" s="45"/>
      <c r="AX2095" s="45"/>
      <c r="AY2095" s="45"/>
      <c r="AZ2095" s="45"/>
      <c r="BA2095" s="45"/>
      <c r="BB2095" s="45"/>
      <c r="BC2095" s="45"/>
      <c r="BD2095" s="45"/>
      <c r="BE2095" s="45"/>
      <c r="BF2095" s="45"/>
      <c r="BG2095" s="45"/>
      <c r="BH2095" s="45"/>
      <c r="BI2095" s="45"/>
      <c r="BJ2095" s="45"/>
      <c r="BK2095" s="45"/>
    </row>
    <row r="2096" spans="1:63">
      <c r="A2096" s="43"/>
      <c r="B2096" s="43"/>
      <c r="C2096" s="101"/>
      <c r="D2096" s="101"/>
      <c r="E2096" s="101"/>
      <c r="F2096" s="102"/>
      <c r="G2096" s="103"/>
      <c r="H2096" s="102"/>
      <c r="I2096" s="102"/>
      <c r="J2096" s="102"/>
      <c r="K2096" s="102"/>
      <c r="L2096" s="102" t="e">
        <f>IF(J2096="WAT",IF(I2096="PS","Pumped Storage","Hydro"),VLOOKUP(J2096,Instructions!$E$3:$F$42,2,FALSE))</f>
        <v>#N/A</v>
      </c>
      <c r="M2096" s="104"/>
      <c r="N2096" s="104"/>
      <c r="O2096" s="105"/>
      <c r="P2096" s="45"/>
      <c r="Q2096" s="45"/>
      <c r="R2096" s="45">
        <f t="shared" si="712"/>
        <v>0</v>
      </c>
      <c r="S2096" s="45">
        <f t="shared" si="733"/>
        <v>0</v>
      </c>
      <c r="T2096" s="45">
        <f t="shared" si="733"/>
        <v>0</v>
      </c>
      <c r="U2096" s="45">
        <f t="shared" si="713"/>
        <v>0</v>
      </c>
      <c r="V2096" s="45">
        <f t="shared" si="714"/>
        <v>0</v>
      </c>
      <c r="W2096" s="45">
        <f t="shared" si="715"/>
        <v>0</v>
      </c>
      <c r="X2096" s="45">
        <f t="shared" si="716"/>
        <v>0</v>
      </c>
      <c r="Y2096" s="45">
        <f t="shared" si="717"/>
        <v>0</v>
      </c>
      <c r="Z2096" s="45">
        <f t="shared" si="718"/>
        <v>0</v>
      </c>
      <c r="AA2096" s="45">
        <f t="shared" si="719"/>
        <v>0</v>
      </c>
      <c r="AB2096" s="45">
        <f t="shared" si="720"/>
        <v>0</v>
      </c>
      <c r="AC2096" s="45">
        <f t="shared" si="721"/>
        <v>0</v>
      </c>
      <c r="AD2096" s="45">
        <f t="shared" si="722"/>
        <v>0</v>
      </c>
      <c r="AE2096" s="45">
        <f t="shared" si="723"/>
        <v>0</v>
      </c>
      <c r="AF2096" s="45">
        <f t="shared" si="724"/>
        <v>0</v>
      </c>
      <c r="AG2096" s="45">
        <f t="shared" si="725"/>
        <v>0</v>
      </c>
      <c r="AH2096" s="45">
        <f t="shared" si="726"/>
        <v>0</v>
      </c>
      <c r="AI2096" s="45">
        <f t="shared" si="727"/>
        <v>0</v>
      </c>
      <c r="AJ2096" s="45">
        <f t="shared" si="728"/>
        <v>0</v>
      </c>
      <c r="AK2096" s="45">
        <f t="shared" si="729"/>
        <v>0</v>
      </c>
      <c r="AL2096" s="45">
        <f t="shared" si="730"/>
        <v>0</v>
      </c>
      <c r="AM2096" s="45">
        <f t="shared" si="731"/>
        <v>0</v>
      </c>
      <c r="AN2096" s="45"/>
      <c r="AO2096" s="45"/>
      <c r="AP2096" s="45"/>
      <c r="AQ2096" s="45"/>
      <c r="AR2096" s="45"/>
      <c r="AS2096" s="45"/>
      <c r="AT2096" s="45"/>
      <c r="AU2096" s="45"/>
      <c r="AV2096" s="45"/>
      <c r="AW2096" s="45"/>
      <c r="AX2096" s="45"/>
      <c r="AY2096" s="45"/>
      <c r="AZ2096" s="45"/>
      <c r="BA2096" s="45"/>
      <c r="BB2096" s="45"/>
      <c r="BC2096" s="45"/>
      <c r="BD2096" s="45"/>
      <c r="BE2096" s="45"/>
      <c r="BF2096" s="45"/>
      <c r="BG2096" s="45"/>
      <c r="BH2096" s="45"/>
      <c r="BI2096" s="45"/>
      <c r="BJ2096" s="45"/>
      <c r="BK2096" s="45"/>
    </row>
  </sheetData>
  <mergeCells count="6">
    <mergeCell ref="A1:Q1"/>
    <mergeCell ref="BJ1:BK1"/>
    <mergeCell ref="AY1:BI1"/>
    <mergeCell ref="AN1:AX1"/>
    <mergeCell ref="AC1:AM1"/>
    <mergeCell ref="R1:AB1"/>
  </mergeCells>
  <conditionalFormatting sqref="S3:AM2096">
    <cfRule type="containsBlanks" dxfId="108" priority="54" stopIfTrue="1">
      <formula>LEN(TRIM(S3))=0</formula>
    </cfRule>
  </conditionalFormatting>
  <conditionalFormatting sqref="AO5:BJ2096 BJ3:BJ4 B3:B2096">
    <cfRule type="containsBlanks" dxfId="107" priority="20" stopIfTrue="1">
      <formula>LEN(TRIM(B3))=0</formula>
    </cfRule>
  </conditionalFormatting>
  <conditionalFormatting sqref="B3:B2096">
    <cfRule type="containsBlanks" dxfId="106" priority="18" stopIfTrue="1">
      <formula>LEN(TRIM(B3))=0</formula>
    </cfRule>
  </conditionalFormatting>
  <conditionalFormatting sqref="AN5:AN2096 AN3:BI4">
    <cfRule type="containsBlanks" dxfId="105" priority="13" stopIfTrue="1">
      <formula>LEN(TRIM(AN3))=0</formula>
    </cfRule>
  </conditionalFormatting>
  <conditionalFormatting sqref="BK3:BK2096">
    <cfRule type="containsBlanks" dxfId="104" priority="12" stopIfTrue="1">
      <formula>LEN(TRIM(BK3))=0</formula>
    </cfRule>
  </conditionalFormatting>
  <conditionalFormatting sqref="A3:A2096">
    <cfRule type="containsBlanks" dxfId="103" priority="11" stopIfTrue="1">
      <formula>LEN(TRIM(A3))=0</formula>
    </cfRule>
  </conditionalFormatting>
  <conditionalFormatting sqref="A3:A2096">
    <cfRule type="containsBlanks" dxfId="102" priority="10" stopIfTrue="1">
      <formula>LEN(TRIM(A3))=0</formula>
    </cfRule>
  </conditionalFormatting>
  <conditionalFormatting sqref="R3:AM2096">
    <cfRule type="cellIs" dxfId="101" priority="9" stopIfTrue="1" operator="equal">
      <formula>0</formula>
    </cfRule>
  </conditionalFormatting>
  <conditionalFormatting sqref="P102:Q2096">
    <cfRule type="containsBlanks" dxfId="100" priority="8" stopIfTrue="1">
      <formula>LEN(TRIM(P102))=0</formula>
    </cfRule>
  </conditionalFormatting>
  <conditionalFormatting sqref="N3:N94 N102:O2096">
    <cfRule type="containsBlanks" dxfId="99" priority="7" stopIfTrue="1">
      <formula>LEN(TRIM(N3))=0</formula>
    </cfRule>
  </conditionalFormatting>
  <conditionalFormatting sqref="M3:M101">
    <cfRule type="containsBlanks" dxfId="98" priority="2" stopIfTrue="1">
      <formula>LEN(TRIM(M3))=0</formula>
    </cfRule>
  </conditionalFormatting>
  <conditionalFormatting sqref="N95:N101">
    <cfRule type="containsBlanks" dxfId="97" priority="1" stopIfTrue="1">
      <formula>LEN(TRIM(N95))=0</formula>
    </cfRule>
  </conditionalFormatting>
  <dataValidations count="4">
    <dataValidation type="list" allowBlank="1" showInputMessage="1" showErrorMessage="1" sqref="B3:B2096">
      <formula1>$BN$3:$BN$5</formula1>
    </dataValidation>
    <dataValidation type="list" allowBlank="1" showInputMessage="1" showErrorMessage="1" sqref="A3:A2096">
      <formula1>$BM$3:$BM$9</formula1>
    </dataValidation>
    <dataValidation type="list" allowBlank="1" showInputMessage="1" showErrorMessage="1" sqref="I3:I2096">
      <formula1>$BO$3:$BO$25</formula1>
    </dataValidation>
    <dataValidation type="list" allowBlank="1" showInputMessage="1" showErrorMessage="1" sqref="J3:K2096">
      <formula1>$BP$3:$BP$42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75"/>
  <sheetViews>
    <sheetView showGridLines="0" zoomScale="85" zoomScaleNormal="85" workbookViewId="0">
      <selection activeCell="A10" sqref="A10"/>
    </sheetView>
  </sheetViews>
  <sheetFormatPr defaultColWidth="9.140625" defaultRowHeight="12.75"/>
  <cols>
    <col min="1" max="1" width="58.85546875" style="1" bestFit="1" customWidth="1"/>
    <col min="2" max="2" width="9.85546875" style="1" bestFit="1" customWidth="1"/>
    <col min="3" max="3" width="5.28515625" style="1" bestFit="1" customWidth="1"/>
    <col min="4" max="27" width="10" style="1" customWidth="1"/>
    <col min="28" max="28" width="19.5703125" style="1" bestFit="1" customWidth="1"/>
    <col min="29" max="29" width="12.7109375" style="1" bestFit="1" customWidth="1"/>
    <col min="30" max="16384" width="9.140625" style="1"/>
  </cols>
  <sheetData>
    <row r="1" spans="1:29" ht="12.75" customHeight="1">
      <c r="A1" s="34" t="s">
        <v>10</v>
      </c>
      <c r="B1" s="36" t="s">
        <v>17</v>
      </c>
      <c r="C1" s="36" t="s">
        <v>14</v>
      </c>
      <c r="D1" s="11" t="str">
        <f>Instructions!$A$9-1&amp;" (S)"</f>
        <v>2015 (S)</v>
      </c>
      <c r="E1" s="11" t="str">
        <f>Instructions!$A$9&amp;" (S)"</f>
        <v>2016 (S)</v>
      </c>
      <c r="F1" s="11" t="str">
        <f>Instructions!$A$9+1&amp;" (S)"</f>
        <v>2017 (S)</v>
      </c>
      <c r="G1" s="11" t="str">
        <f>Instructions!$A$9+2&amp;" (S)"</f>
        <v>2018 (S)</v>
      </c>
      <c r="H1" s="11" t="str">
        <f>Instructions!$A$9+3&amp;" (S)"</f>
        <v>2019 (S)</v>
      </c>
      <c r="I1" s="11" t="str">
        <f>Instructions!$A$9+4&amp;" (S)"</f>
        <v>2020 (S)</v>
      </c>
      <c r="J1" s="11" t="str">
        <f>Instructions!$A$9+5&amp;" (S)"</f>
        <v>2021 (S)</v>
      </c>
      <c r="K1" s="11" t="str">
        <f>Instructions!$A$9+6&amp;" (S)"</f>
        <v>2022 (S)</v>
      </c>
      <c r="L1" s="11" t="str">
        <f>Instructions!$A$9+7&amp;" (S)"</f>
        <v>2023 (S)</v>
      </c>
      <c r="M1" s="11" t="str">
        <f>Instructions!$A$9+8&amp;" (S)"</f>
        <v>2024 (S)</v>
      </c>
      <c r="N1" s="11" t="str">
        <f>Instructions!$A$9+9&amp;" (S)"</f>
        <v>2025 (S)</v>
      </c>
      <c r="O1" s="11" t="str">
        <f>Instructions!$A$9+10&amp;" (S)"</f>
        <v>2026 (S)</v>
      </c>
      <c r="P1" s="11" t="str">
        <f>Instructions!$A$9-1&amp;"-"&amp;Instructions!$A$9-2000 &amp; " (W)"</f>
        <v>2015-16 (W)</v>
      </c>
      <c r="Q1" s="11" t="str">
        <f>Instructions!$A$9&amp;"-"&amp;Instructions!$A$9-1999 &amp; " (W)"</f>
        <v>2016-17 (W)</v>
      </c>
      <c r="R1" s="11" t="str">
        <f>Instructions!$A$9+1&amp;"-"&amp;Instructions!$A$9-1998 &amp; " (W)"</f>
        <v>2017-18 (W)</v>
      </c>
      <c r="S1" s="11" t="str">
        <f>Instructions!$A$9+2&amp;"-"&amp;Instructions!$A$9-1997 &amp; " (W)"</f>
        <v>2018-19 (W)</v>
      </c>
      <c r="T1" s="11" t="str">
        <f>Instructions!$A$9+3&amp;"-"&amp;Instructions!$A$9-1996 &amp; " (W)"</f>
        <v>2019-20 (W)</v>
      </c>
      <c r="U1" s="11" t="str">
        <f>Instructions!$A$9+4&amp;"-"&amp;Instructions!$A$9-1995 &amp; " (W)"</f>
        <v>2020-21 (W)</v>
      </c>
      <c r="V1" s="11" t="str">
        <f>Instructions!$A$9+5&amp;"-"&amp;Instructions!$A$9-1994 &amp; " (W)"</f>
        <v>2021-22 (W)</v>
      </c>
      <c r="W1" s="11" t="str">
        <f>Instructions!$A$9+6&amp;"-"&amp;Instructions!$A$9-1993 &amp; " (W)"</f>
        <v>2022-23 (W)</v>
      </c>
      <c r="X1" s="11" t="str">
        <f>Instructions!$A$9+7&amp;"-"&amp;Instructions!$A$9-1992 &amp; " (W)"</f>
        <v>2023-24 (W)</v>
      </c>
      <c r="Y1" s="11" t="str">
        <f>Instructions!$A$9+8&amp;"-"&amp;Instructions!$A$9-1991 &amp; " (W)"</f>
        <v>2024-25 (W)</v>
      </c>
      <c r="Z1" s="11" t="str">
        <f>Instructions!$A$9+9&amp;"-"&amp;Instructions!$A$9-1990 &amp; " (W)"</f>
        <v>2025-26 (W)</v>
      </c>
      <c r="AA1" s="11" t="str">
        <f>Instructions!$A$9+10&amp;"-"&amp;Instructions!$A$9-1989 &amp; " (W)"</f>
        <v>2026-27 (W)</v>
      </c>
      <c r="AB1" s="11" t="s">
        <v>223</v>
      </c>
      <c r="AC1" s="11" t="s">
        <v>224</v>
      </c>
    </row>
    <row r="2" spans="1:29" ht="12.75" customHeight="1">
      <c r="A2" s="25" t="s">
        <v>205</v>
      </c>
      <c r="B2" s="17" t="str">
        <f>Instructions!$A$9&amp;"-"&amp;Instructions!$A$9+"10"</f>
        <v>2016-2026</v>
      </c>
      <c r="C2" s="22" t="s">
        <v>2</v>
      </c>
      <c r="D2" s="9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98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5"/>
      <c r="AC2" s="5"/>
    </row>
    <row r="3" spans="1:29" ht="12.75" customHeight="1">
      <c r="A3" s="38" t="s">
        <v>305</v>
      </c>
      <c r="B3" s="17" t="str">
        <f>Instructions!$A$9&amp;"-"&amp;Instructions!$A$9+"10"</f>
        <v>2016-2026</v>
      </c>
      <c r="C3" s="22" t="s">
        <v>2</v>
      </c>
      <c r="D3" s="9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98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5"/>
      <c r="AC3" s="5"/>
    </row>
    <row r="4" spans="1:29" ht="12.75" customHeight="1">
      <c r="A4" s="38" t="s">
        <v>306</v>
      </c>
      <c r="B4" s="17" t="str">
        <f>Instructions!$A$9&amp;"-"&amp;Instructions!$A$9+"10"</f>
        <v>2016-2026</v>
      </c>
      <c r="C4" s="22" t="s">
        <v>2</v>
      </c>
      <c r="D4" s="9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98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5"/>
      <c r="AC4" s="5"/>
    </row>
    <row r="5" spans="1:29" ht="12.75" hidden="1" customHeight="1">
      <c r="A5" s="125"/>
      <c r="B5" s="126"/>
      <c r="C5" s="127"/>
      <c r="D5" s="9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98"/>
      <c r="Q5" s="128"/>
      <c r="R5" s="128"/>
      <c r="S5" s="128"/>
      <c r="T5" s="128"/>
      <c r="U5" s="129"/>
      <c r="V5" s="129"/>
      <c r="W5" s="129"/>
      <c r="X5" s="129"/>
      <c r="Y5" s="129"/>
      <c r="Z5" s="129"/>
      <c r="AA5" s="129"/>
      <c r="AB5" s="130"/>
      <c r="AC5" s="130"/>
    </row>
    <row r="6" spans="1:29" ht="12.75" customHeight="1">
      <c r="A6" s="24" t="s">
        <v>207</v>
      </c>
      <c r="B6" s="17" t="str">
        <f>Instructions!$A$9&amp;"-"&amp;Instructions!$A$9+"10"</f>
        <v>2016-2026</v>
      </c>
      <c r="C6" s="22" t="s">
        <v>2</v>
      </c>
      <c r="D6" s="98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98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5"/>
      <c r="AC6" s="5"/>
    </row>
    <row r="7" spans="1:29" ht="12.75" customHeight="1">
      <c r="B7" s="2"/>
      <c r="C7" s="2"/>
      <c r="D7" s="3"/>
    </row>
    <row r="8" spans="1:29" ht="12.75" customHeight="1">
      <c r="A8" s="34" t="s">
        <v>11</v>
      </c>
      <c r="B8" s="36" t="s">
        <v>17</v>
      </c>
      <c r="C8" s="36" t="s">
        <v>14</v>
      </c>
      <c r="D8" s="11" t="str">
        <f>Instructions!$A$9-1&amp;" (S)"</f>
        <v>2015 (S)</v>
      </c>
      <c r="E8" s="11" t="str">
        <f>Instructions!$A$9&amp;" (S)"</f>
        <v>2016 (S)</v>
      </c>
      <c r="F8" s="11" t="str">
        <f>Instructions!$A$9+1&amp;" (S)"</f>
        <v>2017 (S)</v>
      </c>
      <c r="G8" s="11" t="str">
        <f>Instructions!$A$9+2&amp;" (S)"</f>
        <v>2018 (S)</v>
      </c>
      <c r="H8" s="11" t="str">
        <f>Instructions!$A$9+3&amp;" (S)"</f>
        <v>2019 (S)</v>
      </c>
      <c r="I8" s="11" t="str">
        <f>Instructions!$A$9+4&amp;" (S)"</f>
        <v>2020 (S)</v>
      </c>
      <c r="J8" s="11" t="str">
        <f>Instructions!$A$9+5&amp;" (S)"</f>
        <v>2021 (S)</v>
      </c>
      <c r="K8" s="11" t="str">
        <f>Instructions!$A$9+6&amp;" (S)"</f>
        <v>2022 (S)</v>
      </c>
      <c r="L8" s="11" t="str">
        <f>Instructions!$A$9+7&amp;" (S)"</f>
        <v>2023 (S)</v>
      </c>
      <c r="M8" s="11" t="str">
        <f>Instructions!$A$9+8&amp;" (S)"</f>
        <v>2024 (S)</v>
      </c>
      <c r="N8" s="11" t="str">
        <f>Instructions!$A$9+9&amp;" (S)"</f>
        <v>2025 (S)</v>
      </c>
      <c r="O8" s="11" t="str">
        <f>Instructions!$A$9+10&amp;" (S)"</f>
        <v>2026 (S)</v>
      </c>
      <c r="P8" s="11" t="str">
        <f>Instructions!$A$9-1&amp;"-"&amp;Instructions!$A$9-2000 &amp; " (W)"</f>
        <v>2015-16 (W)</v>
      </c>
      <c r="Q8" s="11" t="str">
        <f>Instructions!$A$9&amp;"-"&amp;Instructions!$A$9-1999 &amp; " (W)"</f>
        <v>2016-17 (W)</v>
      </c>
      <c r="R8" s="11" t="str">
        <f>Instructions!$A$9+1&amp;"-"&amp;Instructions!$A$9-1998 &amp; " (W)"</f>
        <v>2017-18 (W)</v>
      </c>
      <c r="S8" s="11" t="str">
        <f>Instructions!$A$9+2&amp;"-"&amp;Instructions!$A$9-1997 &amp; " (W)"</f>
        <v>2018-19 (W)</v>
      </c>
      <c r="T8" s="11" t="str">
        <f>Instructions!$A$9+3&amp;"-"&amp;Instructions!$A$9-1996 &amp; " (W)"</f>
        <v>2019-20 (W)</v>
      </c>
      <c r="U8" s="11" t="str">
        <f>Instructions!$A$9+4&amp;"-"&amp;Instructions!$A$9-1995 &amp; " (W)"</f>
        <v>2020-21 (W)</v>
      </c>
      <c r="V8" s="11" t="str">
        <f>Instructions!$A$9+5&amp;"-"&amp;Instructions!$A$9-1994 &amp; " (W)"</f>
        <v>2021-22 (W)</v>
      </c>
      <c r="W8" s="11" t="str">
        <f>Instructions!$A$9+6&amp;"-"&amp;Instructions!$A$9-1993 &amp; " (W)"</f>
        <v>2022-23 (W)</v>
      </c>
      <c r="X8" s="11" t="str">
        <f>Instructions!$A$9+7&amp;"-"&amp;Instructions!$A$9-1992 &amp; " (W)"</f>
        <v>2023-24 (W)</v>
      </c>
      <c r="Y8" s="11" t="str">
        <f>Instructions!$A$9+8&amp;"-"&amp;Instructions!$A$9-1991 &amp; " (W)"</f>
        <v>2024-25 (W)</v>
      </c>
      <c r="Z8" s="11" t="str">
        <f>Instructions!$A$9+9&amp;"-"&amp;Instructions!$A$9-1990 &amp; " (W)"</f>
        <v>2025-26 (W)</v>
      </c>
      <c r="AA8" s="11" t="str">
        <f>Instructions!$A$9+10&amp;"-"&amp;Instructions!$A$9-1989 &amp; " (W)"</f>
        <v>2026-27 (W)</v>
      </c>
      <c r="AB8" s="11" t="s">
        <v>223</v>
      </c>
      <c r="AC8" s="11" t="s">
        <v>224</v>
      </c>
    </row>
    <row r="9" spans="1:29" ht="12.75" customHeight="1">
      <c r="A9" s="25" t="s">
        <v>206</v>
      </c>
      <c r="B9" s="17" t="str">
        <f>Instructions!$A$9&amp;"-"&amp;Instructions!$A$9+"10"</f>
        <v>2016-2026</v>
      </c>
      <c r="C9" s="22" t="s">
        <v>2</v>
      </c>
      <c r="D9" s="9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98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5"/>
      <c r="AC9" s="5"/>
    </row>
    <row r="10" spans="1:29" ht="12.75" customHeight="1">
      <c r="A10" s="38" t="s">
        <v>307</v>
      </c>
      <c r="B10" s="17" t="str">
        <f>Instructions!$A$9&amp;"-"&amp;Instructions!$A$9+"10"</f>
        <v>2016-2026</v>
      </c>
      <c r="C10" s="22" t="s">
        <v>2</v>
      </c>
      <c r="D10" s="9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9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5"/>
      <c r="AC10" s="5"/>
    </row>
    <row r="11" spans="1:29" ht="12.75" customHeight="1">
      <c r="A11" s="38" t="s">
        <v>408</v>
      </c>
      <c r="B11" s="17" t="str">
        <f>Instructions!$A$9&amp;"-"&amp;Instructions!$A$9+"10"</f>
        <v>2016-2026</v>
      </c>
      <c r="C11" s="22" t="s">
        <v>2</v>
      </c>
      <c r="D11" s="9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9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5"/>
      <c r="AC11" s="5"/>
    </row>
    <row r="12" spans="1:29" ht="12.75" hidden="1" customHeight="1">
      <c r="A12" s="125"/>
      <c r="B12" s="126"/>
      <c r="C12" s="127"/>
      <c r="D12" s="9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9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5"/>
      <c r="AC12" s="5"/>
    </row>
    <row r="13" spans="1:29" ht="12.75" customHeight="1">
      <c r="A13" s="24" t="s">
        <v>208</v>
      </c>
      <c r="B13" s="17" t="str">
        <f>Instructions!$A$9&amp;"-"&amp;Instructions!$A$9+"10"</f>
        <v>2016-2026</v>
      </c>
      <c r="C13" s="22" t="s">
        <v>2</v>
      </c>
      <c r="D13" s="9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98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5"/>
      <c r="AC13" s="5"/>
    </row>
    <row r="14" spans="1:29" ht="12.75" customHeight="1"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AB14" s="5"/>
      <c r="AC14" s="5"/>
    </row>
    <row r="15" spans="1:29" ht="12.75" customHeight="1">
      <c r="A15" s="34" t="s">
        <v>310</v>
      </c>
      <c r="B15" s="36" t="s">
        <v>17</v>
      </c>
      <c r="C15" s="36" t="s">
        <v>14</v>
      </c>
      <c r="D15" s="11" t="str">
        <f>Instructions!$A$9-1&amp;" (S)"</f>
        <v>2015 (S)</v>
      </c>
      <c r="E15" s="11" t="str">
        <f>Instructions!$A$9&amp;" (S)"</f>
        <v>2016 (S)</v>
      </c>
      <c r="F15" s="11" t="str">
        <f>Instructions!$A$9+1&amp;" (S)"</f>
        <v>2017 (S)</v>
      </c>
      <c r="G15" s="11" t="str">
        <f>Instructions!$A$9+2&amp;" (S)"</f>
        <v>2018 (S)</v>
      </c>
      <c r="H15" s="11" t="str">
        <f>Instructions!$A$9+3&amp;" (S)"</f>
        <v>2019 (S)</v>
      </c>
      <c r="I15" s="11" t="str">
        <f>Instructions!$A$9+4&amp;" (S)"</f>
        <v>2020 (S)</v>
      </c>
      <c r="J15" s="11" t="str">
        <f>Instructions!$A$9+5&amp;" (S)"</f>
        <v>2021 (S)</v>
      </c>
      <c r="K15" s="11" t="str">
        <f>Instructions!$A$9+6&amp;" (S)"</f>
        <v>2022 (S)</v>
      </c>
      <c r="L15" s="11" t="str">
        <f>Instructions!$A$9+7&amp;" (S)"</f>
        <v>2023 (S)</v>
      </c>
      <c r="M15" s="11" t="str">
        <f>Instructions!$A$9+8&amp;" (S)"</f>
        <v>2024 (S)</v>
      </c>
      <c r="N15" s="11" t="str">
        <f>Instructions!$A$9+9&amp;" (S)"</f>
        <v>2025 (S)</v>
      </c>
      <c r="O15" s="11" t="str">
        <f>Instructions!$A$9+10&amp;" (S)"</f>
        <v>2026 (S)</v>
      </c>
      <c r="P15" s="11" t="str">
        <f>Instructions!$A$9-1&amp;"-"&amp;Instructions!$A$9-2000 &amp; " (W)"</f>
        <v>2015-16 (W)</v>
      </c>
      <c r="Q15" s="11" t="str">
        <f>Instructions!$A$9&amp;"-"&amp;Instructions!$A$9-1999 &amp; " (W)"</f>
        <v>2016-17 (W)</v>
      </c>
      <c r="R15" s="11" t="str">
        <f>Instructions!$A$9+1&amp;"-"&amp;Instructions!$A$9-1998 &amp; " (W)"</f>
        <v>2017-18 (W)</v>
      </c>
      <c r="S15" s="11" t="str">
        <f>Instructions!$A$9+2&amp;"-"&amp;Instructions!$A$9-1997 &amp; " (W)"</f>
        <v>2018-19 (W)</v>
      </c>
      <c r="T15" s="11" t="str">
        <f>Instructions!$A$9+3&amp;"-"&amp;Instructions!$A$9-1996 &amp; " (W)"</f>
        <v>2019-20 (W)</v>
      </c>
      <c r="U15" s="11" t="str">
        <f>Instructions!$A$9+4&amp;"-"&amp;Instructions!$A$9-1995 &amp; " (W)"</f>
        <v>2020-21 (W)</v>
      </c>
      <c r="V15" s="11" t="str">
        <f>Instructions!$A$9+5&amp;"-"&amp;Instructions!$A$9-1994 &amp; " (W)"</f>
        <v>2021-22 (W)</v>
      </c>
      <c r="W15" s="11" t="str">
        <f>Instructions!$A$9+6&amp;"-"&amp;Instructions!$A$9-1993 &amp; " (W)"</f>
        <v>2022-23 (W)</v>
      </c>
      <c r="X15" s="11" t="str">
        <f>Instructions!$A$9+7&amp;"-"&amp;Instructions!$A$9-1992 &amp; " (W)"</f>
        <v>2023-24 (W)</v>
      </c>
      <c r="Y15" s="11" t="str">
        <f>Instructions!$A$9+8&amp;"-"&amp;Instructions!$A$9-1991 &amp; " (W)"</f>
        <v>2024-25 (W)</v>
      </c>
      <c r="Z15" s="11" t="str">
        <f>Instructions!$A$9+9&amp;"-"&amp;Instructions!$A$9-1990 &amp; " (W)"</f>
        <v>2025-26 (W)</v>
      </c>
      <c r="AA15" s="11" t="str">
        <f>Instructions!$A$9+10&amp;"-"&amp;Instructions!$A$9-1989 &amp; " (W)"</f>
        <v>2026-27 (W)</v>
      </c>
      <c r="AB15" s="11" t="s">
        <v>223</v>
      </c>
      <c r="AC15" s="11" t="s">
        <v>224</v>
      </c>
    </row>
    <row r="16" spans="1:29" ht="12.75" customHeight="1">
      <c r="A16" s="14" t="s">
        <v>409</v>
      </c>
      <c r="B16" s="23">
        <f>Instructions!$A$9-1</f>
        <v>2015</v>
      </c>
      <c r="C16" s="22" t="s">
        <v>2</v>
      </c>
      <c r="D16" s="9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7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5"/>
      <c r="AC16" s="5"/>
    </row>
    <row r="17" spans="1:29" ht="12.75" customHeight="1"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29" ht="12.75" customHeight="1">
      <c r="A18" s="34" t="s">
        <v>170</v>
      </c>
      <c r="B18" s="36" t="s">
        <v>17</v>
      </c>
      <c r="C18" s="36" t="s">
        <v>14</v>
      </c>
      <c r="D18" s="11" t="str">
        <f>Instructions!$A$9-1&amp;" (S)"</f>
        <v>2015 (S)</v>
      </c>
      <c r="E18" s="11" t="str">
        <f>Instructions!$A$9&amp;" (S)"</f>
        <v>2016 (S)</v>
      </c>
      <c r="F18" s="11" t="str">
        <f>Instructions!$A$9+1&amp;" (S)"</f>
        <v>2017 (S)</v>
      </c>
      <c r="G18" s="11" t="str">
        <f>Instructions!$A$9+2&amp;" (S)"</f>
        <v>2018 (S)</v>
      </c>
      <c r="H18" s="11" t="str">
        <f>Instructions!$A$9+3&amp;" (S)"</f>
        <v>2019 (S)</v>
      </c>
      <c r="I18" s="11" t="str">
        <f>Instructions!$A$9+4&amp;" (S)"</f>
        <v>2020 (S)</v>
      </c>
      <c r="J18" s="11" t="str">
        <f>Instructions!$A$9+5&amp;" (S)"</f>
        <v>2021 (S)</v>
      </c>
      <c r="K18" s="11" t="str">
        <f>Instructions!$A$9+6&amp;" (S)"</f>
        <v>2022 (S)</v>
      </c>
      <c r="L18" s="11" t="str">
        <f>Instructions!$A$9+7&amp;" (S)"</f>
        <v>2023 (S)</v>
      </c>
      <c r="M18" s="11" t="str">
        <f>Instructions!$A$9+8&amp;" (S)"</f>
        <v>2024 (S)</v>
      </c>
      <c r="N18" s="11" t="str">
        <f>Instructions!$A$9+9&amp;" (S)"</f>
        <v>2025 (S)</v>
      </c>
      <c r="O18" s="11" t="str">
        <f>Instructions!$A$9+10&amp;" (S)"</f>
        <v>2026 (S)</v>
      </c>
      <c r="P18" s="11" t="str">
        <f>Instructions!$A$9-1&amp;"-"&amp;Instructions!$A$9-2000 &amp; " (W)"</f>
        <v>2015-16 (W)</v>
      </c>
      <c r="Q18" s="11" t="str">
        <f>Instructions!$A$9&amp;"-"&amp;Instructions!$A$9-1999 &amp; " (W)"</f>
        <v>2016-17 (W)</v>
      </c>
      <c r="R18" s="11" t="str">
        <f>Instructions!$A$9+1&amp;"-"&amp;Instructions!$A$9-1998 &amp; " (W)"</f>
        <v>2017-18 (W)</v>
      </c>
      <c r="S18" s="11" t="str">
        <f>Instructions!$A$9+2&amp;"-"&amp;Instructions!$A$9-1997 &amp; " (W)"</f>
        <v>2018-19 (W)</v>
      </c>
      <c r="T18" s="11" t="str">
        <f>Instructions!$A$9+3&amp;"-"&amp;Instructions!$A$9-1996 &amp; " (W)"</f>
        <v>2019-20 (W)</v>
      </c>
      <c r="U18" s="11" t="str">
        <f>Instructions!$A$9+4&amp;"-"&amp;Instructions!$A$9-1995 &amp; " (W)"</f>
        <v>2020-21 (W)</v>
      </c>
      <c r="V18" s="11" t="str">
        <f>Instructions!$A$9+5&amp;"-"&amp;Instructions!$A$9-1994 &amp; " (W)"</f>
        <v>2021-22 (W)</v>
      </c>
      <c r="W18" s="11" t="str">
        <f>Instructions!$A$9+6&amp;"-"&amp;Instructions!$A$9-1993 &amp; " (W)"</f>
        <v>2022-23 (W)</v>
      </c>
      <c r="X18" s="11" t="str">
        <f>Instructions!$A$9+7&amp;"-"&amp;Instructions!$A$9-1992 &amp; " (W)"</f>
        <v>2023-24 (W)</v>
      </c>
      <c r="Y18" s="11" t="str">
        <f>Instructions!$A$9+8&amp;"-"&amp;Instructions!$A$9-1991 &amp; " (W)"</f>
        <v>2024-25 (W)</v>
      </c>
      <c r="Z18" s="11" t="str">
        <f>Instructions!$A$9+9&amp;"-"&amp;Instructions!$A$9-1990 &amp; " (W)"</f>
        <v>2025-26 (W)</v>
      </c>
      <c r="AA18" s="11" t="str">
        <f>Instructions!$A$9+10&amp;"-"&amp;Instructions!$A$9-1989 &amp; " (W)"</f>
        <v>2026-27 (W)</v>
      </c>
      <c r="AB18" s="11" t="s">
        <v>223</v>
      </c>
      <c r="AC18" s="11" t="s">
        <v>224</v>
      </c>
    </row>
    <row r="19" spans="1:29" ht="12.75" customHeight="1">
      <c r="A19" s="47" t="s">
        <v>168</v>
      </c>
      <c r="B19" s="17" t="str">
        <f>Instructions!$A$9&amp;"-"&amp;Instructions!$A$9+"10"</f>
        <v>2016-2026</v>
      </c>
      <c r="C19" s="22" t="s">
        <v>2</v>
      </c>
      <c r="D19" s="6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98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5"/>
      <c r="AC19" s="5"/>
    </row>
    <row r="20" spans="1:29" ht="12.75" customHeight="1">
      <c r="A20" s="47" t="s">
        <v>169</v>
      </c>
      <c r="B20" s="17" t="str">
        <f>Instructions!$A$9&amp;"-"&amp;Instructions!$A$9+"10"</f>
        <v>2016-2026</v>
      </c>
      <c r="C20" s="22" t="s">
        <v>2</v>
      </c>
      <c r="D20" s="6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98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5"/>
      <c r="AC20" s="5"/>
    </row>
    <row r="21" spans="1:29" ht="12.75" customHeight="1">
      <c r="A21" s="72" t="s">
        <v>183</v>
      </c>
      <c r="B21" s="17" t="str">
        <f>Instructions!$A$9&amp;"-"&amp;Instructions!$A$9+"10"</f>
        <v>2016-2026</v>
      </c>
      <c r="C21" s="22" t="s">
        <v>2</v>
      </c>
      <c r="D21" s="6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98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5"/>
      <c r="AC21" s="5"/>
    </row>
    <row r="22" spans="1:29" ht="12.6" customHeight="1">
      <c r="A22" s="47" t="s">
        <v>392</v>
      </c>
      <c r="B22" s="17" t="str">
        <f>Instructions!$A$9&amp;"-"&amp;Instructions!$A$9+"10"</f>
        <v>2016-2026</v>
      </c>
      <c r="C22" s="22" t="s">
        <v>2</v>
      </c>
      <c r="D22" s="6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98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5"/>
      <c r="AC22" s="5"/>
    </row>
    <row r="23" spans="1:29">
      <c r="A23" s="17" t="s">
        <v>313</v>
      </c>
      <c r="B23" s="17" t="str">
        <f>Instructions!$A$9&amp;"-"&amp;Instructions!$A$9+"10"</f>
        <v>2016-2026</v>
      </c>
      <c r="C23" s="22" t="s">
        <v>2</v>
      </c>
      <c r="D23" s="6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98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5"/>
      <c r="AC23" s="5"/>
    </row>
    <row r="24" spans="1:29" ht="12.75" customHeight="1"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29">
      <c r="A25" s="86" t="s">
        <v>326</v>
      </c>
      <c r="B25" s="87" t="s">
        <v>184</v>
      </c>
      <c r="C25" s="36" t="s">
        <v>14</v>
      </c>
      <c r="D25" s="11" t="str">
        <f>Instructions!$A$9-1&amp;" (S)"</f>
        <v>2015 (S)</v>
      </c>
      <c r="E25" s="11" t="str">
        <f>Instructions!$A$9&amp;" (S)"</f>
        <v>2016 (S)</v>
      </c>
      <c r="F25" s="11" t="str">
        <f>Instructions!$A$9+1&amp;" (S)"</f>
        <v>2017 (S)</v>
      </c>
      <c r="G25" s="11" t="str">
        <f>Instructions!$A$9+2&amp;" (S)"</f>
        <v>2018 (S)</v>
      </c>
      <c r="H25" s="11" t="str">
        <f>Instructions!$A$9+3&amp;" (S)"</f>
        <v>2019 (S)</v>
      </c>
      <c r="I25" s="11" t="str">
        <f>Instructions!$A$9+4&amp;" (S)"</f>
        <v>2020 (S)</v>
      </c>
      <c r="J25" s="11" t="str">
        <f>Instructions!$A$9+5&amp;" (S)"</f>
        <v>2021 (S)</v>
      </c>
      <c r="K25" s="11" t="str">
        <f>Instructions!$A$9+6&amp;" (S)"</f>
        <v>2022 (S)</v>
      </c>
      <c r="L25" s="11" t="str">
        <f>Instructions!$A$9+7&amp;" (S)"</f>
        <v>2023 (S)</v>
      </c>
      <c r="M25" s="11" t="str">
        <f>Instructions!$A$9+8&amp;" (S)"</f>
        <v>2024 (S)</v>
      </c>
      <c r="N25" s="11" t="str">
        <f>Instructions!$A$9+9&amp;" (S)"</f>
        <v>2025 (S)</v>
      </c>
      <c r="O25" s="11" t="str">
        <f>Instructions!$A$9+10&amp;" (S)"</f>
        <v>2026 (S)</v>
      </c>
      <c r="P25" s="11" t="str">
        <f>Instructions!$A$9-1&amp;"-"&amp;Instructions!$A$9-2000 &amp; " (W)"</f>
        <v>2015-16 (W)</v>
      </c>
      <c r="Q25" s="11" t="str">
        <f>Instructions!$A$9&amp;"-"&amp;Instructions!$A$9-1999 &amp; " (W)"</f>
        <v>2016-17 (W)</v>
      </c>
      <c r="R25" s="11" t="str">
        <f>Instructions!$A$9+1&amp;"-"&amp;Instructions!$A$9-1998 &amp; " (W)"</f>
        <v>2017-18 (W)</v>
      </c>
      <c r="S25" s="11" t="str">
        <f>Instructions!$A$9+2&amp;"-"&amp;Instructions!$A$9-1997 &amp; " (W)"</f>
        <v>2018-19 (W)</v>
      </c>
      <c r="T25" s="11" t="str">
        <f>Instructions!$A$9+3&amp;"-"&amp;Instructions!$A$9-1996 &amp; " (W)"</f>
        <v>2019-20 (W)</v>
      </c>
      <c r="U25" s="11" t="str">
        <f>Instructions!$A$9+4&amp;"-"&amp;Instructions!$A$9-1995 &amp; " (W)"</f>
        <v>2020-21 (W)</v>
      </c>
      <c r="V25" s="11" t="str">
        <f>Instructions!$A$9+5&amp;"-"&amp;Instructions!$A$9-1994 &amp; " (W)"</f>
        <v>2021-22 (W)</v>
      </c>
      <c r="W25" s="11" t="str">
        <f>Instructions!$A$9+6&amp;"-"&amp;Instructions!$A$9-1993 &amp; " (W)"</f>
        <v>2022-23 (W)</v>
      </c>
      <c r="X25" s="11" t="str">
        <f>Instructions!$A$9+7&amp;"-"&amp;Instructions!$A$9-1992 &amp; " (W)"</f>
        <v>2023-24 (W)</v>
      </c>
      <c r="Y25" s="11" t="str">
        <f>Instructions!$A$9+8&amp;"-"&amp;Instructions!$A$9-1991 &amp; " (W)"</f>
        <v>2024-25 (W)</v>
      </c>
      <c r="Z25" s="11" t="str">
        <f>Instructions!$A$9+9&amp;"-"&amp;Instructions!$A$9-1990 &amp; " (W)"</f>
        <v>2025-26 (W)</v>
      </c>
      <c r="AA25" s="11" t="str">
        <f>Instructions!$A$9+10&amp;"-"&amp;Instructions!$A$9-1989 &amp; " (W)"</f>
        <v>2026-27 (W)</v>
      </c>
      <c r="AB25" s="11" t="s">
        <v>223</v>
      </c>
      <c r="AC25" s="11" t="s">
        <v>224</v>
      </c>
    </row>
    <row r="26" spans="1:29">
      <c r="A26" s="145" t="s">
        <v>190</v>
      </c>
      <c r="B26" s="84" t="s">
        <v>230</v>
      </c>
      <c r="C26" s="22" t="s">
        <v>2</v>
      </c>
      <c r="D26" s="6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6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5"/>
      <c r="AC26" s="5"/>
    </row>
    <row r="27" spans="1:29">
      <c r="A27" s="146"/>
      <c r="B27" s="84" t="s">
        <v>231</v>
      </c>
      <c r="C27" s="22" t="s">
        <v>2</v>
      </c>
      <c r="D27" s="6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6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5"/>
      <c r="AC27" s="5"/>
    </row>
    <row r="28" spans="1:29">
      <c r="A28" s="147"/>
      <c r="B28" s="84" t="s">
        <v>232</v>
      </c>
      <c r="C28" s="22" t="s">
        <v>2</v>
      </c>
      <c r="D28" s="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6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5"/>
      <c r="AC28" s="5"/>
    </row>
    <row r="29" spans="1:29" s="13" customFormat="1">
      <c r="A29" s="145" t="s">
        <v>191</v>
      </c>
      <c r="B29" s="84" t="s">
        <v>230</v>
      </c>
      <c r="C29" s="22" t="s">
        <v>2</v>
      </c>
      <c r="D29" s="6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6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5"/>
      <c r="AC29" s="5"/>
    </row>
    <row r="30" spans="1:29" s="13" customFormat="1">
      <c r="A30" s="146"/>
      <c r="B30" s="84" t="s">
        <v>231</v>
      </c>
      <c r="C30" s="22" t="s">
        <v>2</v>
      </c>
      <c r="D30" s="6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6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5"/>
      <c r="AC30" s="5"/>
    </row>
    <row r="31" spans="1:29" s="13" customFormat="1">
      <c r="A31" s="147"/>
      <c r="B31" s="84" t="s">
        <v>232</v>
      </c>
      <c r="C31" s="22" t="s">
        <v>2</v>
      </c>
      <c r="D31" s="6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6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5"/>
      <c r="AC31" s="5"/>
    </row>
    <row r="32" spans="1:29">
      <c r="A32" s="145" t="s">
        <v>192</v>
      </c>
      <c r="B32" s="84" t="s">
        <v>230</v>
      </c>
      <c r="C32" s="22" t="s">
        <v>2</v>
      </c>
      <c r="D32" s="6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6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5"/>
      <c r="AC32" s="5"/>
    </row>
    <row r="33" spans="1:29">
      <c r="A33" s="146"/>
      <c r="B33" s="84" t="s">
        <v>231</v>
      </c>
      <c r="C33" s="22" t="s">
        <v>2</v>
      </c>
      <c r="D33" s="6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6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5"/>
      <c r="AC33" s="5"/>
    </row>
    <row r="34" spans="1:29">
      <c r="A34" s="147"/>
      <c r="B34" s="84" t="s">
        <v>232</v>
      </c>
      <c r="C34" s="22" t="s">
        <v>2</v>
      </c>
      <c r="D34" s="6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6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5"/>
      <c r="AC34" s="5"/>
    </row>
    <row r="35" spans="1:29">
      <c r="A35" s="145" t="s">
        <v>193</v>
      </c>
      <c r="B35" s="84" t="s">
        <v>230</v>
      </c>
      <c r="C35" s="22" t="s">
        <v>2</v>
      </c>
      <c r="D35" s="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6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5"/>
      <c r="AC35" s="5"/>
    </row>
    <row r="36" spans="1:29">
      <c r="A36" s="146"/>
      <c r="B36" s="84" t="s">
        <v>231</v>
      </c>
      <c r="C36" s="22" t="s">
        <v>2</v>
      </c>
      <c r="D36" s="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6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5"/>
      <c r="AC36" s="5"/>
    </row>
    <row r="37" spans="1:29">
      <c r="A37" s="147"/>
      <c r="B37" s="84" t="s">
        <v>232</v>
      </c>
      <c r="C37" s="22" t="s">
        <v>2</v>
      </c>
      <c r="D37" s="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6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5"/>
      <c r="AC37" s="5"/>
    </row>
    <row r="38" spans="1:29">
      <c r="A38" s="145" t="s">
        <v>194</v>
      </c>
      <c r="B38" s="84" t="s">
        <v>230</v>
      </c>
      <c r="C38" s="22" t="s">
        <v>2</v>
      </c>
      <c r="D38" s="6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6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5"/>
      <c r="AC38" s="5"/>
    </row>
    <row r="39" spans="1:29">
      <c r="A39" s="146"/>
      <c r="B39" s="84" t="s">
        <v>231</v>
      </c>
      <c r="C39" s="22" t="s">
        <v>2</v>
      </c>
      <c r="D39" s="6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6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5"/>
      <c r="AC39" s="5"/>
    </row>
    <row r="40" spans="1:29">
      <c r="A40" s="147"/>
      <c r="B40" s="84" t="s">
        <v>232</v>
      </c>
      <c r="C40" s="22" t="s">
        <v>2</v>
      </c>
      <c r="D40" s="6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6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5"/>
      <c r="AC40" s="5"/>
    </row>
    <row r="41" spans="1:29">
      <c r="A41" s="145" t="s">
        <v>195</v>
      </c>
      <c r="B41" s="84" t="s">
        <v>230</v>
      </c>
      <c r="C41" s="22" t="s">
        <v>2</v>
      </c>
      <c r="D41" s="6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6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5"/>
      <c r="AC41" s="5"/>
    </row>
    <row r="42" spans="1:29">
      <c r="A42" s="146"/>
      <c r="B42" s="84" t="s">
        <v>231</v>
      </c>
      <c r="C42" s="22" t="s">
        <v>2</v>
      </c>
      <c r="D42" s="6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6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5"/>
      <c r="AC42" s="5"/>
    </row>
    <row r="43" spans="1:29">
      <c r="A43" s="147"/>
      <c r="B43" s="84" t="s">
        <v>232</v>
      </c>
      <c r="C43" s="22" t="s">
        <v>2</v>
      </c>
      <c r="D43" s="6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6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5"/>
      <c r="AC43" s="5"/>
    </row>
    <row r="44" spans="1:29">
      <c r="A44" s="145" t="s">
        <v>196</v>
      </c>
      <c r="B44" s="84" t="s">
        <v>230</v>
      </c>
      <c r="C44" s="22" t="s">
        <v>2</v>
      </c>
      <c r="D44" s="6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6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5"/>
      <c r="AC44" s="5"/>
    </row>
    <row r="45" spans="1:29">
      <c r="A45" s="146"/>
      <c r="B45" s="84" t="s">
        <v>231</v>
      </c>
      <c r="C45" s="22" t="s">
        <v>2</v>
      </c>
      <c r="D45" s="6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6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5"/>
      <c r="AC45" s="5"/>
    </row>
    <row r="46" spans="1:29">
      <c r="A46" s="147"/>
      <c r="B46" s="84" t="s">
        <v>232</v>
      </c>
      <c r="C46" s="22" t="s">
        <v>2</v>
      </c>
      <c r="D46" s="6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6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5"/>
      <c r="AC46" s="5"/>
    </row>
    <row r="47" spans="1:29">
      <c r="A47" s="145" t="s">
        <v>197</v>
      </c>
      <c r="B47" s="84" t="s">
        <v>230</v>
      </c>
      <c r="C47" s="22" t="s">
        <v>2</v>
      </c>
      <c r="D47" s="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6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5"/>
      <c r="AC47" s="5"/>
    </row>
    <row r="48" spans="1:29">
      <c r="A48" s="146"/>
      <c r="B48" s="84" t="s">
        <v>231</v>
      </c>
      <c r="C48" s="22" t="s">
        <v>2</v>
      </c>
      <c r="D48" s="6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6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5"/>
      <c r="AC48" s="5"/>
    </row>
    <row r="49" spans="1:29">
      <c r="A49" s="147"/>
      <c r="B49" s="84" t="s">
        <v>232</v>
      </c>
      <c r="C49" s="22" t="s">
        <v>2</v>
      </c>
      <c r="D49" s="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6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5"/>
      <c r="AC49" s="5"/>
    </row>
    <row r="50" spans="1:29">
      <c r="A50" s="145" t="s">
        <v>198</v>
      </c>
      <c r="B50" s="84" t="s">
        <v>230</v>
      </c>
      <c r="C50" s="22" t="s">
        <v>2</v>
      </c>
      <c r="D50" s="6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6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5"/>
      <c r="AC50" s="5"/>
    </row>
    <row r="51" spans="1:29">
      <c r="A51" s="146"/>
      <c r="B51" s="84" t="s">
        <v>231</v>
      </c>
      <c r="C51" s="22" t="s">
        <v>2</v>
      </c>
      <c r="D51" s="6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6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5"/>
      <c r="AC51" s="5"/>
    </row>
    <row r="52" spans="1:29">
      <c r="A52" s="147"/>
      <c r="B52" s="84" t="s">
        <v>232</v>
      </c>
      <c r="C52" s="22" t="s">
        <v>2</v>
      </c>
      <c r="D52" s="6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6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5"/>
      <c r="AC52" s="5"/>
    </row>
    <row r="53" spans="1:29">
      <c r="A53" s="145" t="s">
        <v>199</v>
      </c>
      <c r="B53" s="84" t="s">
        <v>230</v>
      </c>
      <c r="C53" s="22" t="s">
        <v>2</v>
      </c>
      <c r="D53" s="6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6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5"/>
      <c r="AC53" s="5"/>
    </row>
    <row r="54" spans="1:29">
      <c r="A54" s="146"/>
      <c r="B54" s="84" t="s">
        <v>231</v>
      </c>
      <c r="C54" s="22" t="s">
        <v>2</v>
      </c>
      <c r="D54" s="6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6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5"/>
      <c r="AC54" s="5"/>
    </row>
    <row r="55" spans="1:29">
      <c r="A55" s="147"/>
      <c r="B55" s="84" t="s">
        <v>232</v>
      </c>
      <c r="C55" s="22" t="s">
        <v>2</v>
      </c>
      <c r="D55" s="6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6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5"/>
      <c r="AC55" s="5"/>
    </row>
    <row r="56" spans="1:29">
      <c r="A56" s="145" t="s">
        <v>63</v>
      </c>
      <c r="B56" s="84" t="s">
        <v>230</v>
      </c>
      <c r="C56" s="22" t="s">
        <v>2</v>
      </c>
      <c r="D56" s="6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6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5"/>
      <c r="AC56" s="5"/>
    </row>
    <row r="57" spans="1:29">
      <c r="A57" s="146"/>
      <c r="B57" s="84" t="s">
        <v>231</v>
      </c>
      <c r="C57" s="22" t="s">
        <v>2</v>
      </c>
      <c r="D57" s="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6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5"/>
      <c r="AC57" s="5"/>
    </row>
    <row r="58" spans="1:29">
      <c r="A58" s="147"/>
      <c r="B58" s="84" t="s">
        <v>232</v>
      </c>
      <c r="C58" s="22" t="s">
        <v>2</v>
      </c>
      <c r="D58" s="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6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5"/>
      <c r="AC58" s="5"/>
    </row>
    <row r="59" spans="1:29">
      <c r="A59" s="145" t="s">
        <v>323</v>
      </c>
      <c r="B59" s="84" t="s">
        <v>230</v>
      </c>
      <c r="C59" s="22" t="s">
        <v>2</v>
      </c>
      <c r="D59" s="6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6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5"/>
      <c r="AC59" s="5"/>
    </row>
    <row r="60" spans="1:29">
      <c r="A60" s="146"/>
      <c r="B60" s="84" t="s">
        <v>231</v>
      </c>
      <c r="C60" s="22" t="s">
        <v>2</v>
      </c>
      <c r="D60" s="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6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5"/>
      <c r="AC60" s="5"/>
    </row>
    <row r="61" spans="1:29">
      <c r="A61" s="147"/>
      <c r="B61" s="84" t="s">
        <v>232</v>
      </c>
      <c r="C61" s="22" t="s">
        <v>2</v>
      </c>
      <c r="D61" s="6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6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5"/>
      <c r="AC61" s="5"/>
    </row>
    <row r="62" spans="1:29" ht="12.75" customHeight="1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29">
      <c r="A63" s="86" t="s">
        <v>327</v>
      </c>
      <c r="B63" s="87" t="s">
        <v>184</v>
      </c>
      <c r="C63" s="36" t="s">
        <v>14</v>
      </c>
      <c r="D63" s="11" t="str">
        <f>Instructions!$A$9-1&amp;" (S)"</f>
        <v>2015 (S)</v>
      </c>
      <c r="E63" s="11" t="str">
        <f>Instructions!$A$9&amp;" (S)"</f>
        <v>2016 (S)</v>
      </c>
      <c r="F63" s="11" t="str">
        <f>Instructions!$A$9+1&amp;" (S)"</f>
        <v>2017 (S)</v>
      </c>
      <c r="G63" s="11" t="str">
        <f>Instructions!$A$9+2&amp;" (S)"</f>
        <v>2018 (S)</v>
      </c>
      <c r="H63" s="11" t="str">
        <f>Instructions!$A$9+3&amp;" (S)"</f>
        <v>2019 (S)</v>
      </c>
      <c r="I63" s="11" t="str">
        <f>Instructions!$A$9+4&amp;" (S)"</f>
        <v>2020 (S)</v>
      </c>
      <c r="J63" s="11" t="str">
        <f>Instructions!$A$9+5&amp;" (S)"</f>
        <v>2021 (S)</v>
      </c>
      <c r="K63" s="11" t="str">
        <f>Instructions!$A$9+6&amp;" (S)"</f>
        <v>2022 (S)</v>
      </c>
      <c r="L63" s="11" t="str">
        <f>Instructions!$A$9+7&amp;" (S)"</f>
        <v>2023 (S)</v>
      </c>
      <c r="M63" s="11" t="str">
        <f>Instructions!$A$9+8&amp;" (S)"</f>
        <v>2024 (S)</v>
      </c>
      <c r="N63" s="11" t="str">
        <f>Instructions!$A$9+9&amp;" (S)"</f>
        <v>2025 (S)</v>
      </c>
      <c r="O63" s="11" t="str">
        <f>Instructions!$A$9+10&amp;" (S)"</f>
        <v>2026 (S)</v>
      </c>
      <c r="P63" s="11" t="str">
        <f>Instructions!$A$9-1&amp;"-"&amp;Instructions!$A$9-2000 &amp; " (W)"</f>
        <v>2015-16 (W)</v>
      </c>
      <c r="Q63" s="11" t="str">
        <f>Instructions!$A$9&amp;"-"&amp;Instructions!$A$9-1999 &amp; " (W)"</f>
        <v>2016-17 (W)</v>
      </c>
      <c r="R63" s="11" t="str">
        <f>Instructions!$A$9+1&amp;"-"&amp;Instructions!$A$9-1998 &amp; " (W)"</f>
        <v>2017-18 (W)</v>
      </c>
      <c r="S63" s="11" t="str">
        <f>Instructions!$A$9+2&amp;"-"&amp;Instructions!$A$9-1997 &amp; " (W)"</f>
        <v>2018-19 (W)</v>
      </c>
      <c r="T63" s="11" t="str">
        <f>Instructions!$A$9+3&amp;"-"&amp;Instructions!$A$9-1996 &amp; " (W)"</f>
        <v>2019-20 (W)</v>
      </c>
      <c r="U63" s="11" t="str">
        <f>Instructions!$A$9+4&amp;"-"&amp;Instructions!$A$9-1995 &amp; " (W)"</f>
        <v>2020-21 (W)</v>
      </c>
      <c r="V63" s="11" t="str">
        <f>Instructions!$A$9+5&amp;"-"&amp;Instructions!$A$9-1994 &amp; " (W)"</f>
        <v>2021-22 (W)</v>
      </c>
      <c r="W63" s="11" t="str">
        <f>Instructions!$A$9+6&amp;"-"&amp;Instructions!$A$9-1993 &amp; " (W)"</f>
        <v>2022-23 (W)</v>
      </c>
      <c r="X63" s="11" t="str">
        <f>Instructions!$A$9+7&amp;"-"&amp;Instructions!$A$9-1992 &amp; " (W)"</f>
        <v>2023-24 (W)</v>
      </c>
      <c r="Y63" s="11" t="str">
        <f>Instructions!$A$9+8&amp;"-"&amp;Instructions!$A$9-1991 &amp; " (W)"</f>
        <v>2024-25 (W)</v>
      </c>
      <c r="Z63" s="11" t="str">
        <f>Instructions!$A$9+9&amp;"-"&amp;Instructions!$A$9-1990 &amp; " (W)"</f>
        <v>2025-26 (W)</v>
      </c>
      <c r="AA63" s="11" t="str">
        <f>Instructions!$A$9+10&amp;"-"&amp;Instructions!$A$9-1989 &amp; " (W)"</f>
        <v>2026-27 (W)</v>
      </c>
      <c r="AB63" s="11" t="s">
        <v>223</v>
      </c>
      <c r="AC63" s="11" t="s">
        <v>224</v>
      </c>
    </row>
    <row r="64" spans="1:29">
      <c r="A64" s="100" t="s">
        <v>190</v>
      </c>
      <c r="B64" s="84" t="s">
        <v>200</v>
      </c>
      <c r="C64" s="22" t="s">
        <v>2</v>
      </c>
      <c r="D64" s="6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6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5"/>
      <c r="AC64" s="5"/>
    </row>
    <row r="65" spans="1:29" s="13" customFormat="1">
      <c r="A65" s="100" t="s">
        <v>191</v>
      </c>
      <c r="B65" s="84" t="s">
        <v>200</v>
      </c>
      <c r="C65" s="22" t="s">
        <v>2</v>
      </c>
      <c r="D65" s="6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6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5"/>
      <c r="AC65" s="5"/>
    </row>
    <row r="66" spans="1:29">
      <c r="A66" s="100" t="s">
        <v>192</v>
      </c>
      <c r="B66" s="84" t="s">
        <v>200</v>
      </c>
      <c r="C66" s="22" t="s">
        <v>2</v>
      </c>
      <c r="D66" s="6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6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5"/>
      <c r="AC66" s="5"/>
    </row>
    <row r="67" spans="1:29">
      <c r="A67" s="100" t="s">
        <v>193</v>
      </c>
      <c r="B67" s="84" t="s">
        <v>200</v>
      </c>
      <c r="C67" s="22" t="s">
        <v>2</v>
      </c>
      <c r="D67" s="6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6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5"/>
      <c r="AC67" s="5"/>
    </row>
    <row r="68" spans="1:29">
      <c r="A68" s="100" t="s">
        <v>194</v>
      </c>
      <c r="B68" s="84" t="s">
        <v>200</v>
      </c>
      <c r="C68" s="22" t="s">
        <v>2</v>
      </c>
      <c r="D68" s="6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6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5"/>
      <c r="AC68" s="5"/>
    </row>
    <row r="69" spans="1:29">
      <c r="A69" s="100" t="s">
        <v>195</v>
      </c>
      <c r="B69" s="84" t="s">
        <v>200</v>
      </c>
      <c r="C69" s="22" t="s">
        <v>2</v>
      </c>
      <c r="D69" s="6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6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5"/>
      <c r="AC69" s="5"/>
    </row>
    <row r="70" spans="1:29">
      <c r="A70" s="100" t="s">
        <v>196</v>
      </c>
      <c r="B70" s="84" t="s">
        <v>200</v>
      </c>
      <c r="C70" s="22" t="s">
        <v>2</v>
      </c>
      <c r="D70" s="6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6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5"/>
      <c r="AC70" s="5"/>
    </row>
    <row r="71" spans="1:29">
      <c r="A71" s="100" t="s">
        <v>197</v>
      </c>
      <c r="B71" s="84" t="s">
        <v>200</v>
      </c>
      <c r="C71" s="22" t="s">
        <v>2</v>
      </c>
      <c r="D71" s="6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6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5"/>
      <c r="AC71" s="5"/>
    </row>
    <row r="72" spans="1:29">
      <c r="A72" s="100" t="s">
        <v>198</v>
      </c>
      <c r="B72" s="84" t="s">
        <v>200</v>
      </c>
      <c r="C72" s="22" t="s">
        <v>2</v>
      </c>
      <c r="D72" s="6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6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5"/>
      <c r="AC72" s="5"/>
    </row>
    <row r="73" spans="1:29">
      <c r="A73" s="100" t="s">
        <v>199</v>
      </c>
      <c r="B73" s="84" t="s">
        <v>200</v>
      </c>
      <c r="C73" s="22" t="s">
        <v>2</v>
      </c>
      <c r="D73" s="6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6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5"/>
      <c r="AC73" s="5"/>
    </row>
    <row r="74" spans="1:29">
      <c r="A74" s="100" t="s">
        <v>63</v>
      </c>
      <c r="B74" s="84" t="s">
        <v>200</v>
      </c>
      <c r="C74" s="22" t="s">
        <v>2</v>
      </c>
      <c r="D74" s="6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6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5"/>
      <c r="AC74" s="5"/>
    </row>
    <row r="75" spans="1:29">
      <c r="A75" s="100" t="s">
        <v>323</v>
      </c>
      <c r="B75" s="84" t="s">
        <v>200</v>
      </c>
      <c r="C75" s="22" t="s">
        <v>2</v>
      </c>
      <c r="D75" s="6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6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5"/>
      <c r="AC75" s="5"/>
    </row>
  </sheetData>
  <mergeCells count="12">
    <mergeCell ref="A26:A28"/>
    <mergeCell ref="A29:A31"/>
    <mergeCell ref="A32:A34"/>
    <mergeCell ref="A35:A37"/>
    <mergeCell ref="A38:A40"/>
    <mergeCell ref="A59:A61"/>
    <mergeCell ref="A56:A58"/>
    <mergeCell ref="A41:A43"/>
    <mergeCell ref="A44:A46"/>
    <mergeCell ref="A47:A49"/>
    <mergeCell ref="A50:A52"/>
    <mergeCell ref="A53:A55"/>
  </mergeCells>
  <conditionalFormatting sqref="AB9:AC13 AB2:AC6 AB64:AC75">
    <cfRule type="containsBlanks" dxfId="96" priority="147" stopIfTrue="1">
      <formula>LEN(TRIM(AB2))=0</formula>
    </cfRule>
  </conditionalFormatting>
  <conditionalFormatting sqref="AB14">
    <cfRule type="containsBlanks" dxfId="95" priority="148" stopIfTrue="1">
      <formula>LEN(TRIM(AB14))=0</formula>
    </cfRule>
  </conditionalFormatting>
  <conditionalFormatting sqref="AB16">
    <cfRule type="containsBlanks" dxfId="94" priority="146" stopIfTrue="1">
      <formula>LEN(TRIM(AB16))=0</formula>
    </cfRule>
  </conditionalFormatting>
  <conditionalFormatting sqref="AB19:AB23">
    <cfRule type="containsBlanks" dxfId="93" priority="145" stopIfTrue="1">
      <formula>LEN(TRIM(AB19))=0</formula>
    </cfRule>
  </conditionalFormatting>
  <conditionalFormatting sqref="AC14">
    <cfRule type="containsBlanks" dxfId="92" priority="126" stopIfTrue="1">
      <formula>LEN(TRIM(AC14))=0</formula>
    </cfRule>
  </conditionalFormatting>
  <conditionalFormatting sqref="AC16">
    <cfRule type="containsBlanks" dxfId="91" priority="124" stopIfTrue="1">
      <formula>LEN(TRIM(AC16))=0</formula>
    </cfRule>
  </conditionalFormatting>
  <conditionalFormatting sqref="AC19:AC23">
    <cfRule type="containsBlanks" dxfId="90" priority="123" stopIfTrue="1">
      <formula>LEN(TRIM(AC19))=0</formula>
    </cfRule>
  </conditionalFormatting>
  <conditionalFormatting sqref="AB26:AB55 AB59:AB61">
    <cfRule type="containsBlanks" dxfId="89" priority="120" stopIfTrue="1">
      <formula>LEN(TRIM(AB26))=0</formula>
    </cfRule>
  </conditionalFormatting>
  <conditionalFormatting sqref="AC26:AC55 AC59:AC61">
    <cfRule type="containsBlanks" dxfId="88" priority="119" stopIfTrue="1">
      <formula>LEN(TRIM(AC26))=0</formula>
    </cfRule>
  </conditionalFormatting>
  <conditionalFormatting sqref="F27:O55 F59:O61 K64:O64 F64:H67 J65:O67 E64:E68 I64:I68 E69:O75 Q64:AA75">
    <cfRule type="containsBlanks" dxfId="87" priority="118" stopIfTrue="1">
      <formula>LEN(TRIM(E27))=0</formula>
    </cfRule>
  </conditionalFormatting>
  <conditionalFormatting sqref="F27:O55 F59:O61 K64:O64 F64:H67 J65:O67 E64:E68 I64:I68 E69:O75 Q64:AA75">
    <cfRule type="cellIs" dxfId="86" priority="117" stopIfTrue="1" operator="equal">
      <formula>0</formula>
    </cfRule>
  </conditionalFormatting>
  <conditionalFormatting sqref="G26:O26">
    <cfRule type="containsBlanks" dxfId="85" priority="116" stopIfTrue="1">
      <formula>LEN(TRIM(G26))=0</formula>
    </cfRule>
  </conditionalFormatting>
  <conditionalFormatting sqref="G26:O26">
    <cfRule type="cellIs" dxfId="84" priority="115" stopIfTrue="1" operator="equal">
      <formula>0</formula>
    </cfRule>
  </conditionalFormatting>
  <conditionalFormatting sqref="R27:AA55 R59:AA61">
    <cfRule type="containsBlanks" dxfId="83" priority="113" stopIfTrue="1">
      <formula>LEN(TRIM(R27))=0</formula>
    </cfRule>
  </conditionalFormatting>
  <conditionalFormatting sqref="R27:AA55 R59:AA61">
    <cfRule type="cellIs" dxfId="82" priority="112" stopIfTrue="1" operator="equal">
      <formula>0</formula>
    </cfRule>
  </conditionalFormatting>
  <conditionalFormatting sqref="R26:AA26">
    <cfRule type="containsBlanks" dxfId="81" priority="111" stopIfTrue="1">
      <formula>LEN(TRIM(R26))=0</formula>
    </cfRule>
  </conditionalFormatting>
  <conditionalFormatting sqref="R26:AA26">
    <cfRule type="cellIs" dxfId="80" priority="110" stopIfTrue="1" operator="equal">
      <formula>0</formula>
    </cfRule>
  </conditionalFormatting>
  <conditionalFormatting sqref="J64">
    <cfRule type="containsBlanks" dxfId="79" priority="108" stopIfTrue="1">
      <formula>LEN(TRIM(J64))=0</formula>
    </cfRule>
  </conditionalFormatting>
  <conditionalFormatting sqref="J64">
    <cfRule type="cellIs" dxfId="78" priority="107" stopIfTrue="1" operator="equal">
      <formula>0</formula>
    </cfRule>
  </conditionalFormatting>
  <conditionalFormatting sqref="E26:E55 E59:E61">
    <cfRule type="containsBlanks" dxfId="77" priority="67" stopIfTrue="1">
      <formula>LEN(TRIM(E26))=0</formula>
    </cfRule>
  </conditionalFormatting>
  <conditionalFormatting sqref="E26:E55 E59:E61">
    <cfRule type="cellIs" dxfId="76" priority="66" stopIfTrue="1" operator="equal">
      <formula>0</formula>
    </cfRule>
  </conditionalFormatting>
  <conditionalFormatting sqref="F68:H68 J68:O68">
    <cfRule type="containsBlanks" dxfId="75" priority="102" stopIfTrue="1">
      <formula>LEN(TRIM(F68))=0</formula>
    </cfRule>
  </conditionalFormatting>
  <conditionalFormatting sqref="F68:H68 J68:O68">
    <cfRule type="cellIs" dxfId="74" priority="101" stopIfTrue="1" operator="equal">
      <formula>0</formula>
    </cfRule>
  </conditionalFormatting>
  <conditionalFormatting sqref="D16">
    <cfRule type="containsBlanks" dxfId="73" priority="54" stopIfTrue="1">
      <formula>LEN(TRIM(D16))=0</formula>
    </cfRule>
  </conditionalFormatting>
  <conditionalFormatting sqref="P16">
    <cfRule type="containsBlanks" dxfId="72" priority="50" stopIfTrue="1">
      <formula>LEN(TRIM(P16))=0</formula>
    </cfRule>
  </conditionalFormatting>
  <conditionalFormatting sqref="R56:AA58">
    <cfRule type="containsBlanks" dxfId="71" priority="30" stopIfTrue="1">
      <formula>LEN(TRIM(R56))=0</formula>
    </cfRule>
  </conditionalFormatting>
  <conditionalFormatting sqref="Q26:Q55 Q59:Q61">
    <cfRule type="cellIs" dxfId="70" priority="37" stopIfTrue="1" operator="equal">
      <formula>0</formula>
    </cfRule>
  </conditionalFormatting>
  <conditionalFormatting sqref="Q26:Q55 Q59:Q61">
    <cfRule type="containsBlanks" dxfId="69" priority="38" stopIfTrue="1">
      <formula>LEN(TRIM(Q26))=0</formula>
    </cfRule>
  </conditionalFormatting>
  <conditionalFormatting sqref="F26">
    <cfRule type="containsBlanks" dxfId="68" priority="36" stopIfTrue="1">
      <formula>LEN(TRIM(F26))=0</formula>
    </cfRule>
  </conditionalFormatting>
  <conditionalFormatting sqref="F26">
    <cfRule type="cellIs" dxfId="67" priority="35" stopIfTrue="1" operator="equal">
      <formula>0</formula>
    </cfRule>
  </conditionalFormatting>
  <conditionalFormatting sqref="AB56:AB58">
    <cfRule type="containsBlanks" dxfId="66" priority="34" stopIfTrue="1">
      <formula>LEN(TRIM(AB56))=0</formula>
    </cfRule>
  </conditionalFormatting>
  <conditionalFormatting sqref="AC56:AC58">
    <cfRule type="containsBlanks" dxfId="65" priority="33" stopIfTrue="1">
      <formula>LEN(TRIM(AC56))=0</formula>
    </cfRule>
  </conditionalFormatting>
  <conditionalFormatting sqref="F56:O58">
    <cfRule type="containsBlanks" dxfId="64" priority="32" stopIfTrue="1">
      <formula>LEN(TRIM(F56))=0</formula>
    </cfRule>
  </conditionalFormatting>
  <conditionalFormatting sqref="F56:O58">
    <cfRule type="cellIs" dxfId="63" priority="31" stopIfTrue="1" operator="equal">
      <formula>0</formula>
    </cfRule>
  </conditionalFormatting>
  <conditionalFormatting sqref="R56:AA58">
    <cfRule type="cellIs" dxfId="62" priority="29" stopIfTrue="1" operator="equal">
      <formula>0</formula>
    </cfRule>
  </conditionalFormatting>
  <conditionalFormatting sqref="E56:E58">
    <cfRule type="containsBlanks" dxfId="61" priority="28" stopIfTrue="1">
      <formula>LEN(TRIM(E56))=0</formula>
    </cfRule>
  </conditionalFormatting>
  <conditionalFormatting sqref="E56:E58">
    <cfRule type="cellIs" dxfId="60" priority="27" stopIfTrue="1" operator="equal">
      <formula>0</formula>
    </cfRule>
  </conditionalFormatting>
  <conditionalFormatting sqref="Q56:Q58">
    <cfRule type="cellIs" dxfId="59" priority="25" stopIfTrue="1" operator="equal">
      <formula>0</formula>
    </cfRule>
  </conditionalFormatting>
  <conditionalFormatting sqref="Q56:Q58">
    <cfRule type="containsBlanks" dxfId="58" priority="26" stopIfTrue="1">
      <formula>LEN(TRIM(Q56))=0</formula>
    </cfRule>
  </conditionalFormatting>
  <conditionalFormatting sqref="E2:O4">
    <cfRule type="containsBlanks" dxfId="57" priority="12" stopIfTrue="1">
      <formula>LEN(TRIM(E2))=0</formula>
    </cfRule>
  </conditionalFormatting>
  <conditionalFormatting sqref="E6:O6">
    <cfRule type="containsBlanks" dxfId="56" priority="11" stopIfTrue="1">
      <formula>LEN(TRIM(E6))=0</formula>
    </cfRule>
  </conditionalFormatting>
  <conditionalFormatting sqref="Q2:AA4">
    <cfRule type="containsBlanks" dxfId="55" priority="10" stopIfTrue="1">
      <formula>LEN(TRIM(Q2))=0</formula>
    </cfRule>
  </conditionalFormatting>
  <conditionalFormatting sqref="Q6:AA6">
    <cfRule type="containsBlanks" dxfId="54" priority="9" stopIfTrue="1">
      <formula>LEN(TRIM(Q6))=0</formula>
    </cfRule>
  </conditionalFormatting>
  <conditionalFormatting sqref="E9:O11">
    <cfRule type="containsBlanks" dxfId="53" priority="8" stopIfTrue="1">
      <formula>LEN(TRIM(E9))=0</formula>
    </cfRule>
  </conditionalFormatting>
  <conditionalFormatting sqref="E13:O13">
    <cfRule type="containsBlanks" dxfId="52" priority="7" stopIfTrue="1">
      <formula>LEN(TRIM(E13))=0</formula>
    </cfRule>
  </conditionalFormatting>
  <conditionalFormatting sqref="Q9:AA11">
    <cfRule type="containsBlanks" dxfId="51" priority="6" stopIfTrue="1">
      <formula>LEN(TRIM(Q9))=0</formula>
    </cfRule>
  </conditionalFormatting>
  <conditionalFormatting sqref="Q13:AA13">
    <cfRule type="containsBlanks" dxfId="50" priority="5" stopIfTrue="1">
      <formula>LEN(TRIM(Q13))=0</formula>
    </cfRule>
  </conditionalFormatting>
  <conditionalFormatting sqref="E19:O20 F23:O23 G21:O21 H22:O22">
    <cfRule type="containsBlanks" dxfId="49" priority="4" stopIfTrue="1">
      <formula>LEN(TRIM(E19))=0</formula>
    </cfRule>
  </conditionalFormatting>
  <conditionalFormatting sqref="E21:E23 F21:F22 G22">
    <cfRule type="containsBlanks" dxfId="48" priority="3" stopIfTrue="1">
      <formula>LEN(TRIM(E21))=0</formula>
    </cfRule>
  </conditionalFormatting>
  <conditionalFormatting sqref="Q19:AA23">
    <cfRule type="containsBlanks" dxfId="47" priority="2" stopIfTrue="1">
      <formula>LEN(TRIM(Q19))=0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4524"/>
  <sheetViews>
    <sheetView showGridLines="0" zoomScale="85" zoomScaleNormal="85" workbookViewId="0">
      <pane ySplit="2" topLeftCell="A3" activePane="bottomLeft" state="frozen"/>
      <selection activeCell="G36" sqref="G36"/>
      <selection pane="bottomLeft" activeCell="G36" sqref="G36"/>
    </sheetView>
  </sheetViews>
  <sheetFormatPr defaultColWidth="9.140625" defaultRowHeight="12.75"/>
  <cols>
    <col min="1" max="1" width="14.7109375" style="121" bestFit="1" customWidth="1"/>
    <col min="2" max="2" width="12" style="56" customWidth="1"/>
    <col min="3" max="3" width="13.5703125" style="51" bestFit="1" customWidth="1"/>
    <col min="4" max="4" width="59.7109375" style="55" bestFit="1" customWidth="1"/>
    <col min="5" max="5" width="7.85546875" style="51" bestFit="1" customWidth="1"/>
    <col min="6" max="6" width="23.85546875" style="51" bestFit="1" customWidth="1"/>
    <col min="7" max="7" width="15.85546875" style="51" bestFit="1" customWidth="1"/>
    <col min="8" max="8" width="14" style="55" bestFit="1" customWidth="1"/>
    <col min="9" max="9" width="14" style="55" customWidth="1"/>
    <col min="10" max="10" width="17.7109375" style="55" bestFit="1" customWidth="1"/>
    <col min="11" max="11" width="17.7109375" style="55" customWidth="1"/>
    <col min="12" max="12" width="15" style="55" bestFit="1" customWidth="1"/>
    <col min="13" max="13" width="18.28515625" style="56" bestFit="1" customWidth="1"/>
    <col min="14" max="14" width="10.5703125" style="51" bestFit="1" customWidth="1"/>
    <col min="15" max="15" width="13.140625" style="60" bestFit="1" customWidth="1"/>
    <col min="16" max="16" width="23.5703125" style="62" bestFit="1" customWidth="1"/>
    <col min="17" max="17" width="9.28515625" style="51" bestFit="1" customWidth="1"/>
    <col min="18" max="18" width="12.42578125" style="51" bestFit="1" customWidth="1"/>
    <col min="19" max="19" width="26" style="51" customWidth="1"/>
    <col min="20" max="20" width="18.28515625" style="65" bestFit="1" customWidth="1"/>
    <col min="21" max="21" width="27.85546875" style="56" bestFit="1" customWidth="1"/>
    <col min="22" max="22" width="28.140625" style="56" bestFit="1" customWidth="1"/>
    <col min="23" max="23" width="21" style="65" bestFit="1" customWidth="1"/>
    <col min="24" max="24" width="24" style="113" bestFit="1" customWidth="1"/>
    <col min="25" max="25" width="25.42578125" style="113" bestFit="1" customWidth="1"/>
    <col min="26" max="26" width="26" style="56" customWidth="1"/>
    <col min="27" max="27" width="26" style="55" customWidth="1"/>
    <col min="28" max="28" width="9.140625" style="51"/>
    <col min="29" max="29" width="34.28515625" style="51" customWidth="1"/>
    <col min="30" max="30" width="18.140625" style="51" customWidth="1"/>
    <col min="31" max="31" width="9.28515625" style="51" customWidth="1"/>
    <col min="32" max="32" width="10.5703125" style="51" customWidth="1"/>
    <col min="33" max="34" width="27.85546875" style="51" customWidth="1"/>
    <col min="35" max="35" width="12.42578125" style="51" customWidth="1"/>
    <col min="36" max="36" width="5.28515625" style="51" customWidth="1"/>
    <col min="37" max="37" width="13.42578125" style="51" customWidth="1"/>
    <col min="38" max="16384" width="9.140625" style="51"/>
  </cols>
  <sheetData>
    <row r="1" spans="1:37">
      <c r="A1" s="140" t="s">
        <v>308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37" s="15" customFormat="1">
      <c r="A2" s="119" t="s">
        <v>202</v>
      </c>
      <c r="B2" s="49" t="s">
        <v>203</v>
      </c>
      <c r="C2" s="12" t="s">
        <v>32</v>
      </c>
      <c r="D2" s="46" t="s">
        <v>34</v>
      </c>
      <c r="E2" s="12" t="s">
        <v>149</v>
      </c>
      <c r="F2" s="12" t="s">
        <v>39</v>
      </c>
      <c r="G2" s="12" t="s">
        <v>40</v>
      </c>
      <c r="H2" s="46" t="s">
        <v>35</v>
      </c>
      <c r="I2" s="46" t="s">
        <v>410</v>
      </c>
      <c r="J2" s="46" t="s">
        <v>331</v>
      </c>
      <c r="K2" s="46" t="s">
        <v>411</v>
      </c>
      <c r="L2" s="46" t="s">
        <v>36</v>
      </c>
      <c r="M2" s="49" t="s">
        <v>37</v>
      </c>
      <c r="N2" s="12" t="s">
        <v>38</v>
      </c>
      <c r="O2" s="58" t="s">
        <v>166</v>
      </c>
      <c r="P2" s="85" t="s">
        <v>41</v>
      </c>
      <c r="Q2" s="12" t="s">
        <v>167</v>
      </c>
      <c r="R2" s="12" t="s">
        <v>33</v>
      </c>
      <c r="S2" s="12" t="s">
        <v>165</v>
      </c>
      <c r="T2" s="63" t="s">
        <v>148</v>
      </c>
      <c r="U2" s="49" t="s">
        <v>152</v>
      </c>
      <c r="V2" s="49" t="s">
        <v>153</v>
      </c>
      <c r="W2" s="63" t="s">
        <v>42</v>
      </c>
      <c r="X2" s="111" t="s">
        <v>186</v>
      </c>
      <c r="Y2" s="111" t="s">
        <v>187</v>
      </c>
      <c r="Z2" s="11" t="s">
        <v>223</v>
      </c>
      <c r="AA2" s="11" t="s">
        <v>224</v>
      </c>
      <c r="AC2" s="57" t="s">
        <v>32</v>
      </c>
      <c r="AD2" s="57" t="s">
        <v>149</v>
      </c>
      <c r="AE2" s="57" t="s">
        <v>167</v>
      </c>
      <c r="AF2" s="57" t="s">
        <v>38</v>
      </c>
      <c r="AG2" s="57" t="s">
        <v>144</v>
      </c>
      <c r="AH2" s="57" t="s">
        <v>332</v>
      </c>
      <c r="AI2" s="57" t="s">
        <v>33</v>
      </c>
      <c r="AJ2" s="57" t="s">
        <v>226</v>
      </c>
      <c r="AK2" s="57" t="s">
        <v>147</v>
      </c>
    </row>
    <row r="3" spans="1:37">
      <c r="A3" s="120"/>
      <c r="B3" s="54"/>
      <c r="C3" s="50"/>
      <c r="D3" s="53"/>
      <c r="E3" s="50"/>
      <c r="F3" s="50"/>
      <c r="G3" s="50"/>
      <c r="H3" s="53"/>
      <c r="I3" s="53"/>
      <c r="J3" s="53"/>
      <c r="K3" s="53"/>
      <c r="L3" s="53"/>
      <c r="M3" s="54"/>
      <c r="N3" s="50"/>
      <c r="O3" s="59"/>
      <c r="P3" s="61"/>
      <c r="Q3" s="50"/>
      <c r="R3" s="50"/>
      <c r="S3" s="50"/>
      <c r="T3" s="64"/>
      <c r="U3" s="54"/>
      <c r="V3" s="54"/>
      <c r="W3" s="64"/>
      <c r="X3" s="110"/>
      <c r="Y3" s="112"/>
      <c r="Z3" s="53"/>
      <c r="AA3" s="53"/>
      <c r="AC3" s="33" t="s">
        <v>43</v>
      </c>
      <c r="AD3" s="52" t="s">
        <v>150</v>
      </c>
      <c r="AE3" s="52" t="s">
        <v>44</v>
      </c>
      <c r="AF3" s="52" t="s">
        <v>87</v>
      </c>
      <c r="AG3" s="52" t="s">
        <v>45</v>
      </c>
      <c r="AH3" s="52" t="s">
        <v>333</v>
      </c>
      <c r="AI3" s="52" t="s">
        <v>46</v>
      </c>
      <c r="AJ3" s="52">
        <v>1</v>
      </c>
      <c r="AK3" s="52" t="s">
        <v>47</v>
      </c>
    </row>
    <row r="4" spans="1:37">
      <c r="A4" s="120"/>
      <c r="B4" s="54"/>
      <c r="C4" s="50"/>
      <c r="D4" s="53"/>
      <c r="E4" s="50"/>
      <c r="F4" s="50"/>
      <c r="G4" s="50"/>
      <c r="H4" s="53"/>
      <c r="I4" s="53"/>
      <c r="J4" s="53"/>
      <c r="K4" s="53"/>
      <c r="L4" s="53"/>
      <c r="M4" s="54"/>
      <c r="N4" s="50"/>
      <c r="O4" s="59"/>
      <c r="P4" s="61"/>
      <c r="Q4" s="50"/>
      <c r="R4" s="50"/>
      <c r="S4" s="50"/>
      <c r="T4" s="64"/>
      <c r="U4" s="54"/>
      <c r="V4" s="54"/>
      <c r="W4" s="64"/>
      <c r="X4" s="110"/>
      <c r="Y4" s="112"/>
      <c r="Z4" s="53"/>
      <c r="AA4" s="53"/>
      <c r="AC4" s="33" t="s">
        <v>48</v>
      </c>
      <c r="AD4" s="52" t="s">
        <v>151</v>
      </c>
      <c r="AE4" s="52" t="s">
        <v>49</v>
      </c>
      <c r="AF4" s="52" t="s">
        <v>100</v>
      </c>
      <c r="AG4" s="52" t="s">
        <v>50</v>
      </c>
      <c r="AH4" s="52" t="s">
        <v>96</v>
      </c>
      <c r="AI4" s="52" t="s">
        <v>51</v>
      </c>
      <c r="AJ4" s="52">
        <v>2</v>
      </c>
      <c r="AK4" s="52" t="s">
        <v>52</v>
      </c>
    </row>
    <row r="5" spans="1:37">
      <c r="A5" s="120"/>
      <c r="B5" s="54"/>
      <c r="C5" s="50"/>
      <c r="D5" s="53"/>
      <c r="E5" s="50"/>
      <c r="F5" s="50"/>
      <c r="G5" s="50"/>
      <c r="H5" s="53"/>
      <c r="I5" s="53"/>
      <c r="J5" s="53"/>
      <c r="K5" s="53"/>
      <c r="L5" s="53"/>
      <c r="M5" s="54"/>
      <c r="N5" s="50"/>
      <c r="O5" s="59"/>
      <c r="P5" s="61"/>
      <c r="Q5" s="50"/>
      <c r="R5" s="50"/>
      <c r="S5" s="50"/>
      <c r="T5" s="64"/>
      <c r="U5" s="54"/>
      <c r="V5" s="54"/>
      <c r="W5" s="64"/>
      <c r="X5" s="110"/>
      <c r="Y5" s="112"/>
      <c r="Z5" s="53"/>
      <c r="AA5" s="53"/>
      <c r="AC5" s="33" t="s">
        <v>53</v>
      </c>
      <c r="AE5" s="52" t="s">
        <v>54</v>
      </c>
      <c r="AF5" s="52" t="s">
        <v>101</v>
      </c>
      <c r="AG5" s="52" t="s">
        <v>55</v>
      </c>
      <c r="AH5" s="52" t="s">
        <v>334</v>
      </c>
      <c r="AJ5" s="52">
        <v>3</v>
      </c>
      <c r="AK5" s="52" t="s">
        <v>56</v>
      </c>
    </row>
    <row r="6" spans="1:37">
      <c r="A6" s="120"/>
      <c r="B6" s="54"/>
      <c r="C6" s="50"/>
      <c r="D6" s="53"/>
      <c r="E6" s="50"/>
      <c r="F6" s="50"/>
      <c r="G6" s="50"/>
      <c r="H6" s="53"/>
      <c r="I6" s="53"/>
      <c r="J6" s="53"/>
      <c r="K6" s="53"/>
      <c r="L6" s="53"/>
      <c r="M6" s="54"/>
      <c r="N6" s="50"/>
      <c r="O6" s="59"/>
      <c r="P6" s="61"/>
      <c r="Q6" s="50"/>
      <c r="R6" s="50"/>
      <c r="S6" s="50"/>
      <c r="T6" s="64"/>
      <c r="U6" s="54"/>
      <c r="V6" s="54"/>
      <c r="W6" s="64"/>
      <c r="X6" s="110"/>
      <c r="Y6" s="112"/>
      <c r="Z6" s="53"/>
      <c r="AA6" s="53"/>
      <c r="AC6" s="90" t="s">
        <v>209</v>
      </c>
      <c r="AF6" s="52" t="s">
        <v>102</v>
      </c>
      <c r="AG6" s="52" t="s">
        <v>57</v>
      </c>
      <c r="AH6" s="52" t="s">
        <v>335</v>
      </c>
      <c r="AK6" s="52" t="s">
        <v>58</v>
      </c>
    </row>
    <row r="7" spans="1:37">
      <c r="A7" s="120"/>
      <c r="B7" s="54"/>
      <c r="C7" s="50"/>
      <c r="D7" s="53"/>
      <c r="E7" s="50"/>
      <c r="F7" s="50"/>
      <c r="G7" s="50"/>
      <c r="H7" s="53"/>
      <c r="I7" s="53"/>
      <c r="J7" s="53"/>
      <c r="K7" s="53"/>
      <c r="L7" s="53"/>
      <c r="M7" s="54"/>
      <c r="N7" s="50"/>
      <c r="O7" s="59"/>
      <c r="P7" s="61"/>
      <c r="Q7" s="50"/>
      <c r="R7" s="50"/>
      <c r="S7" s="50"/>
      <c r="T7" s="64"/>
      <c r="U7" s="54"/>
      <c r="V7" s="54"/>
      <c r="W7" s="64"/>
      <c r="X7" s="110"/>
      <c r="Y7" s="112"/>
      <c r="Z7" s="53"/>
      <c r="AA7" s="53"/>
      <c r="AC7" s="33" t="s">
        <v>210</v>
      </c>
      <c r="AF7" s="52" t="s">
        <v>145</v>
      </c>
      <c r="AG7" s="52" t="s">
        <v>59</v>
      </c>
      <c r="AH7" s="52" t="s">
        <v>336</v>
      </c>
      <c r="AK7" s="52" t="s">
        <v>60</v>
      </c>
    </row>
    <row r="8" spans="1:37">
      <c r="A8" s="120"/>
      <c r="B8" s="54"/>
      <c r="C8" s="50"/>
      <c r="D8" s="53"/>
      <c r="E8" s="50"/>
      <c r="F8" s="50"/>
      <c r="G8" s="50"/>
      <c r="H8" s="53"/>
      <c r="I8" s="53"/>
      <c r="J8" s="53"/>
      <c r="K8" s="53"/>
      <c r="L8" s="53"/>
      <c r="M8" s="54"/>
      <c r="N8" s="50"/>
      <c r="O8" s="59"/>
      <c r="P8" s="61"/>
      <c r="Q8" s="50"/>
      <c r="R8" s="50"/>
      <c r="S8" s="50"/>
      <c r="T8" s="64"/>
      <c r="U8" s="54"/>
      <c r="V8" s="54"/>
      <c r="W8" s="64"/>
      <c r="X8" s="110"/>
      <c r="Y8" s="112"/>
      <c r="Z8" s="53"/>
      <c r="AA8" s="53"/>
      <c r="AC8" s="33" t="s">
        <v>211</v>
      </c>
      <c r="AF8" s="52" t="s">
        <v>146</v>
      </c>
      <c r="AG8" s="52" t="s">
        <v>61</v>
      </c>
      <c r="AH8" s="52" t="s">
        <v>0</v>
      </c>
      <c r="AK8" s="52" t="s">
        <v>62</v>
      </c>
    </row>
    <row r="9" spans="1:37">
      <c r="A9" s="120"/>
      <c r="B9" s="54"/>
      <c r="C9" s="50"/>
      <c r="D9" s="53"/>
      <c r="E9" s="50"/>
      <c r="F9" s="50"/>
      <c r="G9" s="50"/>
      <c r="H9" s="53"/>
      <c r="I9" s="53"/>
      <c r="J9" s="53"/>
      <c r="K9" s="53"/>
      <c r="L9" s="53"/>
      <c r="M9" s="54"/>
      <c r="N9" s="50"/>
      <c r="O9" s="59"/>
      <c r="P9" s="61"/>
      <c r="Q9" s="50"/>
      <c r="R9" s="50"/>
      <c r="S9" s="50"/>
      <c r="T9" s="64"/>
      <c r="U9" s="54"/>
      <c r="V9" s="54"/>
      <c r="W9" s="64"/>
      <c r="X9" s="110"/>
      <c r="Y9" s="112"/>
      <c r="Z9" s="53"/>
      <c r="AA9" s="53"/>
      <c r="AC9" s="33" t="s">
        <v>212</v>
      </c>
      <c r="AG9" s="52" t="s">
        <v>63</v>
      </c>
      <c r="AH9" s="52" t="s">
        <v>337</v>
      </c>
      <c r="AK9" s="52" t="s">
        <v>64</v>
      </c>
    </row>
    <row r="10" spans="1:37">
      <c r="A10" s="120"/>
      <c r="B10" s="54"/>
      <c r="C10" s="50"/>
      <c r="D10" s="53"/>
      <c r="E10" s="50"/>
      <c r="F10" s="50"/>
      <c r="G10" s="50"/>
      <c r="H10" s="53"/>
      <c r="I10" s="53"/>
      <c r="J10" s="53"/>
      <c r="K10" s="53"/>
      <c r="L10" s="53"/>
      <c r="M10" s="54"/>
      <c r="N10" s="50"/>
      <c r="O10" s="59"/>
      <c r="P10" s="61"/>
      <c r="Q10" s="50"/>
      <c r="R10" s="50"/>
      <c r="S10" s="50"/>
      <c r="T10" s="64"/>
      <c r="U10" s="54"/>
      <c r="V10" s="54"/>
      <c r="W10" s="64"/>
      <c r="X10" s="110"/>
      <c r="Y10" s="112"/>
      <c r="Z10" s="53"/>
      <c r="AA10" s="53"/>
      <c r="AC10" s="33" t="s">
        <v>213</v>
      </c>
      <c r="AH10" s="52" t="s">
        <v>75</v>
      </c>
    </row>
    <row r="11" spans="1:37">
      <c r="A11" s="120"/>
      <c r="B11" s="54"/>
      <c r="C11" s="50"/>
      <c r="D11" s="53"/>
      <c r="E11" s="50"/>
      <c r="F11" s="50"/>
      <c r="G11" s="50"/>
      <c r="H11" s="53"/>
      <c r="I11" s="53"/>
      <c r="J11" s="53"/>
      <c r="K11" s="53"/>
      <c r="L11" s="53"/>
      <c r="M11" s="54"/>
      <c r="N11" s="50"/>
      <c r="O11" s="59"/>
      <c r="P11" s="61"/>
      <c r="Q11" s="50"/>
      <c r="R11" s="50"/>
      <c r="S11" s="50"/>
      <c r="T11" s="64"/>
      <c r="U11" s="54"/>
      <c r="V11" s="54"/>
      <c r="W11" s="64"/>
      <c r="X11" s="110"/>
      <c r="Y11" s="112"/>
      <c r="Z11" s="53"/>
      <c r="AA11" s="53"/>
      <c r="AC11" s="33" t="s">
        <v>219</v>
      </c>
      <c r="AH11" s="52" t="s">
        <v>51</v>
      </c>
    </row>
    <row r="12" spans="1:37">
      <c r="A12" s="120"/>
      <c r="B12" s="54"/>
      <c r="C12" s="50"/>
      <c r="D12" s="53"/>
      <c r="E12" s="50"/>
      <c r="F12" s="50"/>
      <c r="G12" s="50"/>
      <c r="H12" s="53"/>
      <c r="I12" s="53"/>
      <c r="J12" s="53"/>
      <c r="K12" s="53"/>
      <c r="L12" s="53"/>
      <c r="M12" s="54"/>
      <c r="N12" s="50"/>
      <c r="O12" s="59"/>
      <c r="P12" s="61"/>
      <c r="Q12" s="50"/>
      <c r="R12" s="50"/>
      <c r="S12" s="50"/>
      <c r="T12" s="64"/>
      <c r="U12" s="54"/>
      <c r="V12" s="54"/>
      <c r="W12" s="64"/>
      <c r="X12" s="110"/>
      <c r="Y12" s="112"/>
      <c r="Z12" s="53"/>
      <c r="AA12" s="53"/>
      <c r="AC12" s="33" t="s">
        <v>214</v>
      </c>
      <c r="AH12" s="52" t="s">
        <v>338</v>
      </c>
    </row>
    <row r="13" spans="1:37">
      <c r="A13" s="120"/>
      <c r="B13" s="54"/>
      <c r="C13" s="50"/>
      <c r="D13" s="53"/>
      <c r="E13" s="50"/>
      <c r="F13" s="50"/>
      <c r="G13" s="50"/>
      <c r="H13" s="53"/>
      <c r="I13" s="53"/>
      <c r="J13" s="53"/>
      <c r="K13" s="53"/>
      <c r="L13" s="53"/>
      <c r="M13" s="54"/>
      <c r="N13" s="50"/>
      <c r="O13" s="59"/>
      <c r="P13" s="61"/>
      <c r="Q13" s="50"/>
      <c r="R13" s="50"/>
      <c r="S13" s="50"/>
      <c r="T13" s="64"/>
      <c r="U13" s="54"/>
      <c r="V13" s="54"/>
      <c r="W13" s="64"/>
      <c r="X13" s="110"/>
      <c r="Y13" s="112"/>
      <c r="Z13" s="53"/>
      <c r="AA13" s="53"/>
      <c r="AC13" s="33" t="s">
        <v>215</v>
      </c>
      <c r="AH13" s="52" t="s">
        <v>339</v>
      </c>
    </row>
    <row r="14" spans="1:37">
      <c r="A14" s="120"/>
      <c r="B14" s="54"/>
      <c r="C14" s="50"/>
      <c r="D14" s="53"/>
      <c r="E14" s="50"/>
      <c r="F14" s="50"/>
      <c r="G14" s="50"/>
      <c r="H14" s="53"/>
      <c r="I14" s="53"/>
      <c r="J14" s="53"/>
      <c r="K14" s="53"/>
      <c r="L14" s="53"/>
      <c r="M14" s="54"/>
      <c r="N14" s="50"/>
      <c r="O14" s="59"/>
      <c r="P14" s="61"/>
      <c r="Q14" s="50"/>
      <c r="R14" s="50"/>
      <c r="S14" s="50"/>
      <c r="T14" s="64"/>
      <c r="U14" s="54"/>
      <c r="V14" s="54"/>
      <c r="W14" s="64"/>
      <c r="X14" s="110"/>
      <c r="Y14" s="112"/>
      <c r="Z14" s="53"/>
      <c r="AA14" s="53"/>
      <c r="AC14" s="33" t="s">
        <v>216</v>
      </c>
      <c r="AH14" s="52" t="s">
        <v>340</v>
      </c>
    </row>
    <row r="15" spans="1:37">
      <c r="A15" s="120"/>
      <c r="B15" s="54"/>
      <c r="C15" s="50"/>
      <c r="D15" s="53"/>
      <c r="E15" s="50"/>
      <c r="F15" s="50"/>
      <c r="G15" s="50"/>
      <c r="H15" s="53"/>
      <c r="I15" s="53"/>
      <c r="J15" s="53"/>
      <c r="K15" s="53"/>
      <c r="L15" s="53"/>
      <c r="M15" s="54"/>
      <c r="N15" s="50"/>
      <c r="O15" s="59"/>
      <c r="P15" s="61"/>
      <c r="Q15" s="50"/>
      <c r="R15" s="50"/>
      <c r="S15" s="50"/>
      <c r="T15" s="64"/>
      <c r="U15" s="54"/>
      <c r="V15" s="54"/>
      <c r="W15" s="64"/>
      <c r="X15" s="110"/>
      <c r="Y15" s="112"/>
      <c r="Z15" s="53"/>
      <c r="AA15" s="53"/>
      <c r="AC15" s="33" t="s">
        <v>217</v>
      </c>
      <c r="AH15" s="52" t="s">
        <v>341</v>
      </c>
    </row>
    <row r="16" spans="1:37">
      <c r="A16" s="120"/>
      <c r="B16" s="54"/>
      <c r="C16" s="50"/>
      <c r="D16" s="53"/>
      <c r="E16" s="50"/>
      <c r="F16" s="50"/>
      <c r="G16" s="50"/>
      <c r="H16" s="53"/>
      <c r="I16" s="53"/>
      <c r="J16" s="53"/>
      <c r="K16" s="53"/>
      <c r="L16" s="53"/>
      <c r="M16" s="54"/>
      <c r="N16" s="50"/>
      <c r="O16" s="59"/>
      <c r="P16" s="61"/>
      <c r="Q16" s="50"/>
      <c r="R16" s="50"/>
      <c r="S16" s="50"/>
      <c r="T16" s="64"/>
      <c r="U16" s="54"/>
      <c r="V16" s="54"/>
      <c r="W16" s="64"/>
      <c r="X16" s="110"/>
      <c r="Y16" s="112"/>
      <c r="Z16" s="53"/>
      <c r="AA16" s="53"/>
      <c r="AC16" s="33" t="s">
        <v>218</v>
      </c>
      <c r="AH16" s="52" t="s">
        <v>342</v>
      </c>
    </row>
    <row r="17" spans="1:34">
      <c r="A17" s="120"/>
      <c r="B17" s="54"/>
      <c r="C17" s="50"/>
      <c r="D17" s="53"/>
      <c r="E17" s="50"/>
      <c r="F17" s="50"/>
      <c r="G17" s="50"/>
      <c r="H17" s="53"/>
      <c r="I17" s="53"/>
      <c r="J17" s="53"/>
      <c r="K17" s="53"/>
      <c r="L17" s="53"/>
      <c r="M17" s="54"/>
      <c r="N17" s="50"/>
      <c r="O17" s="59"/>
      <c r="P17" s="61"/>
      <c r="Q17" s="50"/>
      <c r="R17" s="50"/>
      <c r="S17" s="50"/>
      <c r="T17" s="64"/>
      <c r="U17" s="54"/>
      <c r="V17" s="54"/>
      <c r="W17" s="64"/>
      <c r="X17" s="110"/>
      <c r="Y17" s="112"/>
      <c r="Z17" s="53"/>
      <c r="AA17" s="53"/>
      <c r="AH17" s="52" t="s">
        <v>343</v>
      </c>
    </row>
    <row r="18" spans="1:34">
      <c r="A18" s="120"/>
      <c r="B18" s="54"/>
      <c r="C18" s="50"/>
      <c r="D18" s="53"/>
      <c r="E18" s="50"/>
      <c r="F18" s="50"/>
      <c r="G18" s="50"/>
      <c r="H18" s="53"/>
      <c r="I18" s="53"/>
      <c r="J18" s="53"/>
      <c r="K18" s="53"/>
      <c r="L18" s="53"/>
      <c r="M18" s="54"/>
      <c r="N18" s="50"/>
      <c r="O18" s="59"/>
      <c r="P18" s="61"/>
      <c r="Q18" s="50"/>
      <c r="R18" s="50"/>
      <c r="S18" s="50"/>
      <c r="T18" s="64"/>
      <c r="U18" s="54"/>
      <c r="V18" s="54"/>
      <c r="W18" s="64"/>
      <c r="X18" s="110"/>
      <c r="Y18" s="112"/>
      <c r="Z18" s="53"/>
      <c r="AA18" s="53"/>
      <c r="AH18" s="52" t="s">
        <v>344</v>
      </c>
    </row>
    <row r="19" spans="1:34">
      <c r="A19" s="120"/>
      <c r="B19" s="54"/>
      <c r="C19" s="50"/>
      <c r="D19" s="53"/>
      <c r="E19" s="50"/>
      <c r="F19" s="50"/>
      <c r="G19" s="50"/>
      <c r="H19" s="53"/>
      <c r="I19" s="53"/>
      <c r="J19" s="53"/>
      <c r="K19" s="53"/>
      <c r="L19" s="53"/>
      <c r="M19" s="54"/>
      <c r="N19" s="50"/>
      <c r="O19" s="59"/>
      <c r="P19" s="61"/>
      <c r="Q19" s="50"/>
      <c r="R19" s="50"/>
      <c r="S19" s="50"/>
      <c r="T19" s="64"/>
      <c r="U19" s="54"/>
      <c r="V19" s="54"/>
      <c r="W19" s="64"/>
      <c r="X19" s="110"/>
      <c r="Y19" s="112"/>
      <c r="Z19" s="53"/>
      <c r="AA19" s="53"/>
      <c r="AH19" s="52" t="s">
        <v>345</v>
      </c>
    </row>
    <row r="20" spans="1:34">
      <c r="A20" s="120"/>
      <c r="B20" s="54"/>
      <c r="C20" s="50"/>
      <c r="D20" s="53"/>
      <c r="E20" s="50"/>
      <c r="F20" s="50"/>
      <c r="G20" s="50"/>
      <c r="H20" s="53"/>
      <c r="I20" s="53"/>
      <c r="J20" s="53"/>
      <c r="K20" s="53"/>
      <c r="L20" s="53"/>
      <c r="M20" s="54"/>
      <c r="N20" s="50"/>
      <c r="O20" s="59"/>
      <c r="P20" s="61"/>
      <c r="Q20" s="50"/>
      <c r="R20" s="50"/>
      <c r="S20" s="50"/>
      <c r="T20" s="64"/>
      <c r="U20" s="54"/>
      <c r="V20" s="54"/>
      <c r="W20" s="64"/>
      <c r="X20" s="110"/>
      <c r="Y20" s="112"/>
      <c r="Z20" s="53"/>
      <c r="AA20" s="53"/>
      <c r="AH20" s="52" t="s">
        <v>346</v>
      </c>
    </row>
    <row r="21" spans="1:34">
      <c r="A21" s="120"/>
      <c r="B21" s="54"/>
      <c r="C21" s="50"/>
      <c r="D21" s="53"/>
      <c r="E21" s="50"/>
      <c r="F21" s="50"/>
      <c r="G21" s="50"/>
      <c r="H21" s="53"/>
      <c r="I21" s="53"/>
      <c r="J21" s="53"/>
      <c r="K21" s="53"/>
      <c r="L21" s="53"/>
      <c r="M21" s="54"/>
      <c r="N21" s="50"/>
      <c r="O21" s="59"/>
      <c r="P21" s="61"/>
      <c r="Q21" s="50"/>
      <c r="R21" s="50"/>
      <c r="S21" s="50"/>
      <c r="T21" s="64"/>
      <c r="U21" s="54"/>
      <c r="V21" s="54"/>
      <c r="W21" s="64"/>
      <c r="X21" s="110"/>
      <c r="Y21" s="112"/>
      <c r="Z21" s="53"/>
      <c r="AA21" s="53"/>
      <c r="AH21" s="52" t="s">
        <v>347</v>
      </c>
    </row>
    <row r="22" spans="1:34">
      <c r="A22" s="120"/>
      <c r="B22" s="54"/>
      <c r="C22" s="50"/>
      <c r="D22" s="53"/>
      <c r="E22" s="50"/>
      <c r="F22" s="50"/>
      <c r="G22" s="50"/>
      <c r="H22" s="53"/>
      <c r="I22" s="53"/>
      <c r="J22" s="53"/>
      <c r="K22" s="53"/>
      <c r="L22" s="53"/>
      <c r="M22" s="54"/>
      <c r="N22" s="50"/>
      <c r="O22" s="59"/>
      <c r="P22" s="61"/>
      <c r="Q22" s="50"/>
      <c r="R22" s="50"/>
      <c r="S22" s="50"/>
      <c r="T22" s="64"/>
      <c r="U22" s="54"/>
      <c r="V22" s="54"/>
      <c r="W22" s="64"/>
      <c r="X22" s="110"/>
      <c r="Y22" s="112"/>
      <c r="Z22" s="53"/>
      <c r="AA22" s="53"/>
      <c r="AH22" s="52" t="s">
        <v>348</v>
      </c>
    </row>
    <row r="23" spans="1:34">
      <c r="A23" s="120"/>
      <c r="B23" s="54"/>
      <c r="C23" s="50"/>
      <c r="D23" s="53"/>
      <c r="E23" s="50"/>
      <c r="F23" s="50"/>
      <c r="G23" s="50"/>
      <c r="H23" s="53"/>
      <c r="I23" s="53"/>
      <c r="J23" s="53"/>
      <c r="K23" s="53"/>
      <c r="L23" s="53"/>
      <c r="M23" s="54"/>
      <c r="N23" s="50"/>
      <c r="O23" s="59"/>
      <c r="P23" s="61"/>
      <c r="Q23" s="50"/>
      <c r="R23" s="50"/>
      <c r="S23" s="50"/>
      <c r="T23" s="64"/>
      <c r="U23" s="54"/>
      <c r="V23" s="54"/>
      <c r="W23" s="64"/>
      <c r="X23" s="110"/>
      <c r="Y23" s="112"/>
      <c r="Z23" s="53"/>
      <c r="AA23" s="53"/>
      <c r="AH23" s="52" t="s">
        <v>349</v>
      </c>
    </row>
    <row r="24" spans="1:34">
      <c r="A24" s="120"/>
      <c r="B24" s="54"/>
      <c r="C24" s="50"/>
      <c r="D24" s="53"/>
      <c r="E24" s="50"/>
      <c r="F24" s="50"/>
      <c r="G24" s="50"/>
      <c r="H24" s="53"/>
      <c r="I24" s="53"/>
      <c r="J24" s="53"/>
      <c r="K24" s="53"/>
      <c r="L24" s="53"/>
      <c r="M24" s="54"/>
      <c r="N24" s="50"/>
      <c r="O24" s="59"/>
      <c r="P24" s="61"/>
      <c r="Q24" s="50"/>
      <c r="R24" s="50"/>
      <c r="S24" s="50"/>
      <c r="T24" s="64"/>
      <c r="U24" s="54"/>
      <c r="V24" s="54"/>
      <c r="W24" s="64"/>
      <c r="X24" s="110"/>
      <c r="Y24" s="112"/>
      <c r="Z24" s="53"/>
      <c r="AA24" s="53"/>
      <c r="AH24" s="52" t="s">
        <v>350</v>
      </c>
    </row>
    <row r="25" spans="1:34">
      <c r="A25" s="120"/>
      <c r="B25" s="54"/>
      <c r="C25" s="50"/>
      <c r="D25" s="53"/>
      <c r="E25" s="50"/>
      <c r="F25" s="50"/>
      <c r="G25" s="50"/>
      <c r="H25" s="53"/>
      <c r="I25" s="53"/>
      <c r="J25" s="53"/>
      <c r="K25" s="53"/>
      <c r="L25" s="53"/>
      <c r="M25" s="54"/>
      <c r="N25" s="50"/>
      <c r="O25" s="59"/>
      <c r="P25" s="61"/>
      <c r="Q25" s="50"/>
      <c r="R25" s="50"/>
      <c r="S25" s="50"/>
      <c r="T25" s="64"/>
      <c r="U25" s="54"/>
      <c r="V25" s="54"/>
      <c r="W25" s="64"/>
      <c r="X25" s="110"/>
      <c r="Y25" s="112"/>
      <c r="Z25" s="53"/>
      <c r="AA25" s="53"/>
      <c r="AH25" s="52" t="s">
        <v>351</v>
      </c>
    </row>
    <row r="26" spans="1:34">
      <c r="A26" s="120"/>
      <c r="B26" s="54"/>
      <c r="C26" s="50"/>
      <c r="D26" s="53"/>
      <c r="E26" s="50"/>
      <c r="F26" s="50"/>
      <c r="G26" s="50"/>
      <c r="H26" s="53"/>
      <c r="I26" s="53"/>
      <c r="J26" s="53"/>
      <c r="K26" s="53"/>
      <c r="L26" s="53"/>
      <c r="M26" s="54"/>
      <c r="N26" s="50"/>
      <c r="O26" s="59"/>
      <c r="P26" s="61"/>
      <c r="Q26" s="50"/>
      <c r="R26" s="50"/>
      <c r="S26" s="50"/>
      <c r="T26" s="64"/>
      <c r="U26" s="54"/>
      <c r="V26" s="54"/>
      <c r="W26" s="64"/>
      <c r="X26" s="112"/>
      <c r="Y26" s="112"/>
      <c r="Z26" s="53"/>
      <c r="AA26" s="53"/>
      <c r="AH26" s="52" t="s">
        <v>352</v>
      </c>
    </row>
    <row r="27" spans="1:34">
      <c r="A27" s="120"/>
      <c r="B27" s="54"/>
      <c r="C27" s="50"/>
      <c r="D27" s="53"/>
      <c r="E27" s="50"/>
      <c r="F27" s="50"/>
      <c r="G27" s="50"/>
      <c r="H27" s="53"/>
      <c r="I27" s="53"/>
      <c r="J27" s="53"/>
      <c r="K27" s="53"/>
      <c r="L27" s="53"/>
      <c r="M27" s="54"/>
      <c r="N27" s="50"/>
      <c r="O27" s="59"/>
      <c r="P27" s="61"/>
      <c r="Q27" s="50"/>
      <c r="R27" s="50"/>
      <c r="S27" s="50"/>
      <c r="T27" s="64"/>
      <c r="U27" s="54"/>
      <c r="V27" s="54"/>
      <c r="W27" s="64"/>
      <c r="X27" s="112"/>
      <c r="Y27" s="112"/>
      <c r="Z27" s="53"/>
      <c r="AA27" s="53"/>
      <c r="AH27" s="52" t="s">
        <v>353</v>
      </c>
    </row>
    <row r="28" spans="1:34">
      <c r="A28" s="120"/>
      <c r="B28" s="54"/>
      <c r="C28" s="50"/>
      <c r="D28" s="53"/>
      <c r="E28" s="50"/>
      <c r="F28" s="50"/>
      <c r="G28" s="50"/>
      <c r="H28" s="53"/>
      <c r="I28" s="53"/>
      <c r="J28" s="53"/>
      <c r="K28" s="53"/>
      <c r="L28" s="53"/>
      <c r="M28" s="54"/>
      <c r="N28" s="50"/>
      <c r="O28" s="59"/>
      <c r="P28" s="61"/>
      <c r="Q28" s="50"/>
      <c r="R28" s="50"/>
      <c r="S28" s="50"/>
      <c r="T28" s="64"/>
      <c r="U28" s="54"/>
      <c r="V28" s="54"/>
      <c r="W28" s="64"/>
      <c r="X28" s="112"/>
      <c r="Y28" s="112"/>
      <c r="Z28" s="53"/>
      <c r="AA28" s="53"/>
      <c r="AH28" s="52" t="s">
        <v>354</v>
      </c>
    </row>
    <row r="29" spans="1:34">
      <c r="A29" s="120"/>
      <c r="B29" s="54"/>
      <c r="C29" s="50"/>
      <c r="D29" s="53"/>
      <c r="E29" s="50"/>
      <c r="F29" s="50"/>
      <c r="G29" s="50"/>
      <c r="H29" s="53"/>
      <c r="I29" s="53"/>
      <c r="J29" s="53"/>
      <c r="K29" s="53"/>
      <c r="L29" s="53"/>
      <c r="M29" s="54"/>
      <c r="N29" s="50"/>
      <c r="O29" s="59"/>
      <c r="P29" s="61"/>
      <c r="Q29" s="50"/>
      <c r="R29" s="50"/>
      <c r="S29" s="50"/>
      <c r="T29" s="64"/>
      <c r="U29" s="54"/>
      <c r="V29" s="54"/>
      <c r="W29" s="64"/>
      <c r="X29" s="112"/>
      <c r="Y29" s="112"/>
      <c r="Z29" s="53"/>
      <c r="AA29" s="53"/>
      <c r="AH29" s="52" t="s">
        <v>355</v>
      </c>
    </row>
    <row r="30" spans="1:34">
      <c r="A30" s="120"/>
      <c r="B30" s="54"/>
      <c r="C30" s="50"/>
      <c r="D30" s="53"/>
      <c r="E30" s="50"/>
      <c r="F30" s="50"/>
      <c r="G30" s="50"/>
      <c r="H30" s="53"/>
      <c r="I30" s="53"/>
      <c r="J30" s="53"/>
      <c r="K30" s="53"/>
      <c r="L30" s="53"/>
      <c r="M30" s="54"/>
      <c r="N30" s="50"/>
      <c r="O30" s="59"/>
      <c r="P30" s="61"/>
      <c r="Q30" s="50"/>
      <c r="R30" s="50"/>
      <c r="S30" s="50"/>
      <c r="T30" s="64"/>
      <c r="U30" s="54"/>
      <c r="V30" s="54"/>
      <c r="W30" s="64"/>
      <c r="X30" s="112"/>
      <c r="Y30" s="112"/>
      <c r="Z30" s="53"/>
      <c r="AA30" s="53"/>
      <c r="AH30" s="52" t="s">
        <v>356</v>
      </c>
    </row>
    <row r="31" spans="1:34">
      <c r="A31" s="120"/>
      <c r="B31" s="54"/>
      <c r="C31" s="50"/>
      <c r="D31" s="53"/>
      <c r="E31" s="50"/>
      <c r="F31" s="50"/>
      <c r="G31" s="50"/>
      <c r="H31" s="53"/>
      <c r="I31" s="53"/>
      <c r="J31" s="53"/>
      <c r="K31" s="53"/>
      <c r="L31" s="53"/>
      <c r="M31" s="54"/>
      <c r="N31" s="50"/>
      <c r="O31" s="59"/>
      <c r="P31" s="61"/>
      <c r="Q31" s="50"/>
      <c r="R31" s="50"/>
      <c r="S31" s="50"/>
      <c r="T31" s="64"/>
      <c r="U31" s="54"/>
      <c r="V31" s="54"/>
      <c r="W31" s="64"/>
      <c r="X31" s="112"/>
      <c r="Y31" s="112"/>
      <c r="Z31" s="53"/>
      <c r="AA31" s="53"/>
      <c r="AH31" s="52" t="s">
        <v>357</v>
      </c>
    </row>
    <row r="32" spans="1:34">
      <c r="A32" s="120"/>
      <c r="B32" s="54"/>
      <c r="C32" s="50"/>
      <c r="D32" s="53"/>
      <c r="E32" s="50"/>
      <c r="F32" s="50"/>
      <c r="G32" s="50"/>
      <c r="H32" s="53"/>
      <c r="I32" s="53"/>
      <c r="J32" s="53"/>
      <c r="K32" s="53"/>
      <c r="L32" s="53"/>
      <c r="M32" s="54"/>
      <c r="N32" s="50"/>
      <c r="O32" s="59"/>
      <c r="P32" s="61"/>
      <c r="Q32" s="50"/>
      <c r="R32" s="50"/>
      <c r="S32" s="50"/>
      <c r="T32" s="64"/>
      <c r="U32" s="54"/>
      <c r="V32" s="54"/>
      <c r="W32" s="64"/>
      <c r="X32" s="112"/>
      <c r="Y32" s="112"/>
      <c r="Z32" s="53"/>
      <c r="AA32" s="53"/>
      <c r="AH32" s="52" t="s">
        <v>358</v>
      </c>
    </row>
    <row r="33" spans="1:34">
      <c r="A33" s="120"/>
      <c r="B33" s="54"/>
      <c r="C33" s="50"/>
      <c r="D33" s="53"/>
      <c r="E33" s="50"/>
      <c r="F33" s="50"/>
      <c r="G33" s="50"/>
      <c r="H33" s="53"/>
      <c r="I33" s="53"/>
      <c r="J33" s="53"/>
      <c r="K33" s="53"/>
      <c r="L33" s="53"/>
      <c r="M33" s="54"/>
      <c r="N33" s="50"/>
      <c r="O33" s="59"/>
      <c r="P33" s="61"/>
      <c r="Q33" s="50"/>
      <c r="R33" s="50"/>
      <c r="S33" s="50"/>
      <c r="T33" s="64"/>
      <c r="U33" s="54"/>
      <c r="V33" s="54"/>
      <c r="W33" s="64"/>
      <c r="X33" s="112"/>
      <c r="Y33" s="112"/>
      <c r="Z33" s="53"/>
      <c r="AA33" s="53"/>
      <c r="AH33" s="52" t="s">
        <v>359</v>
      </c>
    </row>
    <row r="34" spans="1:34">
      <c r="A34" s="120"/>
      <c r="B34" s="54"/>
      <c r="C34" s="50"/>
      <c r="D34" s="53"/>
      <c r="E34" s="50"/>
      <c r="F34" s="50"/>
      <c r="G34" s="50"/>
      <c r="H34" s="53"/>
      <c r="I34" s="53"/>
      <c r="J34" s="53"/>
      <c r="K34" s="53"/>
      <c r="L34" s="53"/>
      <c r="M34" s="54"/>
      <c r="N34" s="50"/>
      <c r="O34" s="59"/>
      <c r="P34" s="61"/>
      <c r="Q34" s="50"/>
      <c r="R34" s="50"/>
      <c r="S34" s="50"/>
      <c r="T34" s="64"/>
      <c r="U34" s="54"/>
      <c r="V34" s="54"/>
      <c r="W34" s="64"/>
      <c r="X34" s="112"/>
      <c r="Y34" s="112"/>
      <c r="Z34" s="53"/>
      <c r="AA34" s="53"/>
      <c r="AH34" s="52" t="s">
        <v>360</v>
      </c>
    </row>
    <row r="35" spans="1:34">
      <c r="A35" s="120"/>
      <c r="B35" s="54"/>
      <c r="C35" s="50"/>
      <c r="D35" s="53"/>
      <c r="E35" s="50"/>
      <c r="F35" s="50"/>
      <c r="G35" s="50"/>
      <c r="H35" s="53"/>
      <c r="I35" s="53"/>
      <c r="J35" s="53"/>
      <c r="K35" s="53"/>
      <c r="L35" s="53"/>
      <c r="M35" s="54"/>
      <c r="N35" s="50"/>
      <c r="O35" s="59"/>
      <c r="P35" s="61"/>
      <c r="Q35" s="50"/>
      <c r="R35" s="50"/>
      <c r="S35" s="50"/>
      <c r="T35" s="64"/>
      <c r="U35" s="54"/>
      <c r="V35" s="54"/>
      <c r="W35" s="64"/>
      <c r="X35" s="112"/>
      <c r="Y35" s="112"/>
      <c r="Z35" s="53"/>
      <c r="AA35" s="53"/>
      <c r="AH35" s="52" t="s">
        <v>361</v>
      </c>
    </row>
    <row r="36" spans="1:34">
      <c r="A36" s="120"/>
      <c r="B36" s="54"/>
      <c r="C36" s="50"/>
      <c r="D36" s="53"/>
      <c r="E36" s="50"/>
      <c r="F36" s="50"/>
      <c r="G36" s="50"/>
      <c r="H36" s="53"/>
      <c r="I36" s="53"/>
      <c r="J36" s="53"/>
      <c r="K36" s="53"/>
      <c r="L36" s="53"/>
      <c r="M36" s="54"/>
      <c r="N36" s="50"/>
      <c r="O36" s="59"/>
      <c r="P36" s="61"/>
      <c r="Q36" s="50"/>
      <c r="R36" s="50"/>
      <c r="S36" s="50"/>
      <c r="T36" s="64"/>
      <c r="U36" s="54"/>
      <c r="V36" s="54"/>
      <c r="W36" s="64"/>
      <c r="X36" s="112"/>
      <c r="Y36" s="112"/>
      <c r="Z36" s="53"/>
      <c r="AA36" s="53"/>
      <c r="AH36" s="52" t="s">
        <v>362</v>
      </c>
    </row>
    <row r="37" spans="1:34">
      <c r="A37" s="120"/>
      <c r="B37" s="54"/>
      <c r="C37" s="50"/>
      <c r="D37" s="53"/>
      <c r="E37" s="50"/>
      <c r="F37" s="50"/>
      <c r="G37" s="50"/>
      <c r="H37" s="53"/>
      <c r="I37" s="53"/>
      <c r="J37" s="53"/>
      <c r="K37" s="53"/>
      <c r="L37" s="53"/>
      <c r="M37" s="54"/>
      <c r="N37" s="50"/>
      <c r="O37" s="59"/>
      <c r="P37" s="61"/>
      <c r="Q37" s="50"/>
      <c r="R37" s="50"/>
      <c r="S37" s="50"/>
      <c r="T37" s="64"/>
      <c r="U37" s="54"/>
      <c r="V37" s="54"/>
      <c r="W37" s="64"/>
      <c r="X37" s="112"/>
      <c r="Y37" s="112"/>
      <c r="Z37" s="53"/>
      <c r="AA37" s="53"/>
      <c r="AH37" s="52" t="s">
        <v>363</v>
      </c>
    </row>
    <row r="38" spans="1:34">
      <c r="A38" s="120"/>
      <c r="B38" s="54"/>
      <c r="C38" s="50"/>
      <c r="D38" s="53"/>
      <c r="E38" s="50"/>
      <c r="F38" s="50"/>
      <c r="G38" s="50"/>
      <c r="H38" s="53"/>
      <c r="I38" s="53"/>
      <c r="J38" s="53"/>
      <c r="K38" s="53"/>
      <c r="L38" s="53"/>
      <c r="M38" s="54"/>
      <c r="N38" s="50"/>
      <c r="O38" s="59"/>
      <c r="P38" s="61"/>
      <c r="Q38" s="50"/>
      <c r="R38" s="50"/>
      <c r="S38" s="50"/>
      <c r="T38" s="64"/>
      <c r="U38" s="54"/>
      <c r="V38" s="54"/>
      <c r="W38" s="64"/>
      <c r="X38" s="112"/>
      <c r="Y38" s="112"/>
      <c r="Z38" s="53"/>
      <c r="AA38" s="53"/>
      <c r="AH38" s="52" t="s">
        <v>364</v>
      </c>
    </row>
    <row r="39" spans="1:34">
      <c r="A39" s="120"/>
      <c r="B39" s="54"/>
      <c r="C39" s="50"/>
      <c r="D39" s="53"/>
      <c r="E39" s="50"/>
      <c r="F39" s="50"/>
      <c r="G39" s="50"/>
      <c r="H39" s="53"/>
      <c r="I39" s="53"/>
      <c r="J39" s="53"/>
      <c r="K39" s="53"/>
      <c r="L39" s="53"/>
      <c r="M39" s="54"/>
      <c r="N39" s="50"/>
      <c r="O39" s="59"/>
      <c r="P39" s="61"/>
      <c r="Q39" s="50"/>
      <c r="R39" s="50"/>
      <c r="S39" s="50"/>
      <c r="T39" s="64"/>
      <c r="U39" s="54"/>
      <c r="V39" s="54"/>
      <c r="W39" s="64"/>
      <c r="X39" s="112"/>
      <c r="Y39" s="112"/>
      <c r="Z39" s="53"/>
      <c r="AA39" s="53"/>
      <c r="AH39" s="52" t="s">
        <v>365</v>
      </c>
    </row>
    <row r="40" spans="1:34">
      <c r="A40" s="120"/>
      <c r="B40" s="54"/>
      <c r="C40" s="50"/>
      <c r="D40" s="53"/>
      <c r="E40" s="50"/>
      <c r="F40" s="50"/>
      <c r="G40" s="50"/>
      <c r="H40" s="53"/>
      <c r="I40" s="53"/>
      <c r="J40" s="53"/>
      <c r="K40" s="53"/>
      <c r="L40" s="53"/>
      <c r="M40" s="54"/>
      <c r="N40" s="50"/>
      <c r="O40" s="59"/>
      <c r="P40" s="61"/>
      <c r="Q40" s="50"/>
      <c r="R40" s="50"/>
      <c r="S40" s="50"/>
      <c r="T40" s="64"/>
      <c r="U40" s="54"/>
      <c r="V40" s="54"/>
      <c r="W40" s="64"/>
      <c r="X40" s="112"/>
      <c r="Y40" s="112"/>
      <c r="Z40" s="53"/>
      <c r="AA40" s="53"/>
      <c r="AH40" s="52" t="s">
        <v>366</v>
      </c>
    </row>
    <row r="41" spans="1:34">
      <c r="A41" s="120"/>
      <c r="B41" s="54"/>
      <c r="C41" s="50"/>
      <c r="D41" s="53"/>
      <c r="E41" s="50"/>
      <c r="F41" s="50"/>
      <c r="G41" s="50"/>
      <c r="H41" s="53"/>
      <c r="I41" s="53"/>
      <c r="J41" s="53"/>
      <c r="K41" s="53"/>
      <c r="L41" s="53"/>
      <c r="M41" s="54"/>
      <c r="N41" s="50"/>
      <c r="O41" s="59"/>
      <c r="P41" s="61"/>
      <c r="Q41" s="50"/>
      <c r="R41" s="50"/>
      <c r="S41" s="50"/>
      <c r="T41" s="64"/>
      <c r="U41" s="54"/>
      <c r="V41" s="54"/>
      <c r="W41" s="64"/>
      <c r="X41" s="112"/>
      <c r="Y41" s="112"/>
      <c r="Z41" s="53"/>
      <c r="AA41" s="53"/>
      <c r="AH41" s="52" t="s">
        <v>367</v>
      </c>
    </row>
    <row r="42" spans="1:34">
      <c r="A42" s="120"/>
      <c r="B42" s="54"/>
      <c r="C42" s="50"/>
      <c r="D42" s="53"/>
      <c r="E42" s="50"/>
      <c r="F42" s="50"/>
      <c r="G42" s="50"/>
      <c r="H42" s="53"/>
      <c r="I42" s="53"/>
      <c r="J42" s="53"/>
      <c r="K42" s="53"/>
      <c r="L42" s="53"/>
      <c r="M42" s="54"/>
      <c r="N42" s="50"/>
      <c r="O42" s="59"/>
      <c r="P42" s="61"/>
      <c r="Q42" s="50"/>
      <c r="R42" s="50"/>
      <c r="S42" s="50"/>
      <c r="T42" s="64"/>
      <c r="U42" s="54"/>
      <c r="V42" s="54"/>
      <c r="W42" s="64"/>
      <c r="X42" s="112"/>
      <c r="Y42" s="112"/>
      <c r="Z42" s="53"/>
      <c r="AA42" s="53"/>
      <c r="AH42" s="52" t="s">
        <v>368</v>
      </c>
    </row>
    <row r="43" spans="1:34">
      <c r="A43" s="120"/>
      <c r="B43" s="54"/>
      <c r="C43" s="50"/>
      <c r="D43" s="53"/>
      <c r="E43" s="50"/>
      <c r="F43" s="50"/>
      <c r="G43" s="50"/>
      <c r="H43" s="53"/>
      <c r="I43" s="53"/>
      <c r="J43" s="53"/>
      <c r="K43" s="53"/>
      <c r="L43" s="53"/>
      <c r="M43" s="54"/>
      <c r="N43" s="50"/>
      <c r="O43" s="59"/>
      <c r="P43" s="61"/>
      <c r="Q43" s="50"/>
      <c r="R43" s="50"/>
      <c r="S43" s="50"/>
      <c r="T43" s="64"/>
      <c r="U43" s="54"/>
      <c r="V43" s="54"/>
      <c r="W43" s="64"/>
      <c r="X43" s="112"/>
      <c r="Y43" s="112"/>
      <c r="Z43" s="53"/>
      <c r="AA43" s="53"/>
      <c r="AH43" s="52" t="s">
        <v>369</v>
      </c>
    </row>
    <row r="44" spans="1:34">
      <c r="A44" s="120"/>
      <c r="B44" s="54"/>
      <c r="C44" s="50"/>
      <c r="D44" s="53"/>
      <c r="E44" s="50"/>
      <c r="F44" s="50"/>
      <c r="G44" s="50"/>
      <c r="H44" s="53"/>
      <c r="I44" s="53"/>
      <c r="J44" s="53"/>
      <c r="K44" s="53"/>
      <c r="L44" s="53"/>
      <c r="M44" s="54"/>
      <c r="N44" s="50"/>
      <c r="O44" s="59"/>
      <c r="P44" s="61"/>
      <c r="Q44" s="50"/>
      <c r="R44" s="50"/>
      <c r="S44" s="50"/>
      <c r="T44" s="64"/>
      <c r="U44" s="54"/>
      <c r="V44" s="54"/>
      <c r="W44" s="64"/>
      <c r="X44" s="112"/>
      <c r="Y44" s="112"/>
      <c r="Z44" s="53"/>
      <c r="AA44" s="53"/>
      <c r="AH44" s="52" t="s">
        <v>44</v>
      </c>
    </row>
    <row r="45" spans="1:34">
      <c r="A45" s="120"/>
      <c r="B45" s="54"/>
      <c r="C45" s="50"/>
      <c r="D45" s="53"/>
      <c r="E45" s="50"/>
      <c r="F45" s="50"/>
      <c r="G45" s="50"/>
      <c r="H45" s="53"/>
      <c r="I45" s="53"/>
      <c r="J45" s="53"/>
      <c r="K45" s="53"/>
      <c r="L45" s="53"/>
      <c r="M45" s="54"/>
      <c r="N45" s="50"/>
      <c r="O45" s="59"/>
      <c r="P45" s="61"/>
      <c r="Q45" s="50"/>
      <c r="R45" s="50"/>
      <c r="S45" s="50"/>
      <c r="T45" s="64"/>
      <c r="U45" s="54"/>
      <c r="V45" s="54"/>
      <c r="W45" s="64"/>
      <c r="X45" s="112"/>
      <c r="Y45" s="112"/>
      <c r="Z45" s="53"/>
      <c r="AA45" s="53"/>
      <c r="AH45" s="52" t="s">
        <v>370</v>
      </c>
    </row>
    <row r="46" spans="1:34">
      <c r="A46" s="120"/>
      <c r="B46" s="54"/>
      <c r="C46" s="50"/>
      <c r="D46" s="53"/>
      <c r="E46" s="50"/>
      <c r="F46" s="50"/>
      <c r="G46" s="50"/>
      <c r="H46" s="53"/>
      <c r="I46" s="53"/>
      <c r="J46" s="53"/>
      <c r="K46" s="53"/>
      <c r="L46" s="53"/>
      <c r="M46" s="54"/>
      <c r="N46" s="50"/>
      <c r="O46" s="59"/>
      <c r="P46" s="61"/>
      <c r="Q46" s="50"/>
      <c r="R46" s="50"/>
      <c r="S46" s="50"/>
      <c r="T46" s="64"/>
      <c r="U46" s="54"/>
      <c r="V46" s="54"/>
      <c r="W46" s="64"/>
      <c r="X46" s="112"/>
      <c r="Y46" s="112"/>
      <c r="Z46" s="53"/>
      <c r="AA46" s="53"/>
      <c r="AH46" s="52" t="s">
        <v>371</v>
      </c>
    </row>
    <row r="47" spans="1:34">
      <c r="A47" s="120"/>
      <c r="B47" s="54"/>
      <c r="C47" s="50"/>
      <c r="D47" s="53"/>
      <c r="E47" s="50"/>
      <c r="F47" s="50"/>
      <c r="G47" s="50"/>
      <c r="H47" s="53"/>
      <c r="I47" s="53"/>
      <c r="J47" s="53"/>
      <c r="K47" s="53"/>
      <c r="L47" s="53"/>
      <c r="M47" s="54"/>
      <c r="N47" s="50"/>
      <c r="O47" s="59"/>
      <c r="P47" s="61"/>
      <c r="Q47" s="50"/>
      <c r="R47" s="50"/>
      <c r="S47" s="50"/>
      <c r="T47" s="64"/>
      <c r="U47" s="54"/>
      <c r="V47" s="54"/>
      <c r="W47" s="64"/>
      <c r="X47" s="112"/>
      <c r="Y47" s="112"/>
      <c r="Z47" s="53"/>
      <c r="AA47" s="53"/>
      <c r="AH47" s="52" t="s">
        <v>372</v>
      </c>
    </row>
    <row r="48" spans="1:34">
      <c r="A48" s="120"/>
      <c r="B48" s="54"/>
      <c r="C48" s="50"/>
      <c r="D48" s="53"/>
      <c r="E48" s="50"/>
      <c r="F48" s="50"/>
      <c r="G48" s="50"/>
      <c r="H48" s="53"/>
      <c r="I48" s="53"/>
      <c r="J48" s="53"/>
      <c r="K48" s="53"/>
      <c r="L48" s="53"/>
      <c r="M48" s="54"/>
      <c r="N48" s="50"/>
      <c r="O48" s="59"/>
      <c r="P48" s="61"/>
      <c r="Q48" s="50"/>
      <c r="R48" s="50"/>
      <c r="S48" s="50"/>
      <c r="T48" s="64"/>
      <c r="U48" s="54"/>
      <c r="V48" s="54"/>
      <c r="W48" s="64"/>
      <c r="X48" s="112"/>
      <c r="Y48" s="112"/>
      <c r="Z48" s="53"/>
      <c r="AA48" s="53"/>
      <c r="AH48" s="52" t="s">
        <v>373</v>
      </c>
    </row>
    <row r="49" spans="1:34">
      <c r="A49" s="120"/>
      <c r="B49" s="54"/>
      <c r="C49" s="50"/>
      <c r="D49" s="53"/>
      <c r="E49" s="50"/>
      <c r="F49" s="50"/>
      <c r="G49" s="50"/>
      <c r="H49" s="53"/>
      <c r="I49" s="53"/>
      <c r="J49" s="53"/>
      <c r="K49" s="53"/>
      <c r="L49" s="53"/>
      <c r="M49" s="54"/>
      <c r="N49" s="50"/>
      <c r="O49" s="59"/>
      <c r="P49" s="61"/>
      <c r="Q49" s="50"/>
      <c r="R49" s="50"/>
      <c r="S49" s="50"/>
      <c r="T49" s="64"/>
      <c r="U49" s="54"/>
      <c r="V49" s="54"/>
      <c r="W49" s="64"/>
      <c r="X49" s="112"/>
      <c r="Y49" s="112"/>
      <c r="Z49" s="53"/>
      <c r="AA49" s="53"/>
      <c r="AH49" s="52" t="s">
        <v>374</v>
      </c>
    </row>
    <row r="50" spans="1:34">
      <c r="A50" s="120"/>
      <c r="B50" s="54"/>
      <c r="C50" s="50"/>
      <c r="D50" s="53"/>
      <c r="E50" s="50"/>
      <c r="F50" s="50"/>
      <c r="G50" s="50"/>
      <c r="H50" s="53"/>
      <c r="I50" s="53"/>
      <c r="J50" s="53"/>
      <c r="K50" s="53"/>
      <c r="L50" s="53"/>
      <c r="M50" s="54"/>
      <c r="N50" s="50"/>
      <c r="O50" s="59"/>
      <c r="P50" s="61"/>
      <c r="Q50" s="50"/>
      <c r="R50" s="50"/>
      <c r="S50" s="50"/>
      <c r="T50" s="64"/>
      <c r="U50" s="54"/>
      <c r="V50" s="54"/>
      <c r="W50" s="64"/>
      <c r="X50" s="112"/>
      <c r="Y50" s="112"/>
      <c r="Z50" s="53"/>
      <c r="AA50" s="53"/>
      <c r="AH50" s="52" t="s">
        <v>375</v>
      </c>
    </row>
    <row r="51" spans="1:34">
      <c r="A51" s="120"/>
      <c r="B51" s="54"/>
      <c r="C51" s="50"/>
      <c r="D51" s="53"/>
      <c r="E51" s="50"/>
      <c r="F51" s="50"/>
      <c r="G51" s="50"/>
      <c r="H51" s="53"/>
      <c r="I51" s="53"/>
      <c r="J51" s="53"/>
      <c r="K51" s="53"/>
      <c r="L51" s="53"/>
      <c r="M51" s="54"/>
      <c r="N51" s="50"/>
      <c r="O51" s="59"/>
      <c r="P51" s="61"/>
      <c r="Q51" s="50"/>
      <c r="R51" s="50"/>
      <c r="S51" s="50"/>
      <c r="T51" s="64"/>
      <c r="U51" s="54"/>
      <c r="V51" s="54"/>
      <c r="W51" s="64"/>
      <c r="X51" s="112"/>
      <c r="Y51" s="112"/>
      <c r="Z51" s="53"/>
      <c r="AA51" s="53"/>
      <c r="AH51" s="52" t="s">
        <v>376</v>
      </c>
    </row>
    <row r="52" spans="1:34">
      <c r="A52" s="120"/>
      <c r="B52" s="54"/>
      <c r="C52" s="50"/>
      <c r="D52" s="53"/>
      <c r="E52" s="50"/>
      <c r="F52" s="50"/>
      <c r="G52" s="50"/>
      <c r="H52" s="53"/>
      <c r="I52" s="53"/>
      <c r="J52" s="53"/>
      <c r="K52" s="53"/>
      <c r="L52" s="53"/>
      <c r="M52" s="54"/>
      <c r="N52" s="50"/>
      <c r="O52" s="59"/>
      <c r="P52" s="61"/>
      <c r="Q52" s="50"/>
      <c r="R52" s="50"/>
      <c r="S52" s="50"/>
      <c r="T52" s="64"/>
      <c r="U52" s="54"/>
      <c r="V52" s="54"/>
      <c r="W52" s="64"/>
      <c r="X52" s="112"/>
      <c r="Y52" s="112"/>
      <c r="Z52" s="53"/>
      <c r="AA52" s="53"/>
      <c r="AH52" s="52" t="s">
        <v>377</v>
      </c>
    </row>
    <row r="53" spans="1:34">
      <c r="A53" s="120"/>
      <c r="B53" s="54"/>
      <c r="C53" s="50"/>
      <c r="D53" s="53"/>
      <c r="E53" s="50"/>
      <c r="F53" s="50"/>
      <c r="G53" s="50"/>
      <c r="H53" s="53"/>
      <c r="I53" s="53"/>
      <c r="J53" s="53"/>
      <c r="K53" s="53"/>
      <c r="L53" s="53"/>
      <c r="M53" s="54"/>
      <c r="N53" s="50"/>
      <c r="O53" s="59"/>
      <c r="P53" s="61"/>
      <c r="Q53" s="50"/>
      <c r="R53" s="50"/>
      <c r="S53" s="50"/>
      <c r="T53" s="64"/>
      <c r="U53" s="54"/>
      <c r="V53" s="54"/>
      <c r="W53" s="64"/>
      <c r="X53" s="112"/>
      <c r="Y53" s="112"/>
      <c r="Z53" s="53"/>
      <c r="AA53" s="53"/>
      <c r="AH53" s="52" t="s">
        <v>378</v>
      </c>
    </row>
    <row r="54" spans="1:34">
      <c r="A54" s="120"/>
      <c r="B54" s="54"/>
      <c r="C54" s="50"/>
      <c r="D54" s="53"/>
      <c r="E54" s="50"/>
      <c r="F54" s="50"/>
      <c r="G54" s="50"/>
      <c r="H54" s="53"/>
      <c r="I54" s="53"/>
      <c r="J54" s="53"/>
      <c r="K54" s="53"/>
      <c r="L54" s="53"/>
      <c r="M54" s="54"/>
      <c r="N54" s="50"/>
      <c r="O54" s="59"/>
      <c r="P54" s="61"/>
      <c r="Q54" s="50"/>
      <c r="R54" s="50"/>
      <c r="S54" s="50"/>
      <c r="T54" s="64"/>
      <c r="U54" s="54"/>
      <c r="V54" s="54"/>
      <c r="W54" s="64"/>
      <c r="X54" s="112"/>
      <c r="Y54" s="112"/>
      <c r="Z54" s="53"/>
      <c r="AA54" s="53"/>
      <c r="AH54" s="52" t="s">
        <v>379</v>
      </c>
    </row>
    <row r="55" spans="1:34">
      <c r="A55" s="120"/>
      <c r="B55" s="54"/>
      <c r="C55" s="50"/>
      <c r="D55" s="53"/>
      <c r="E55" s="50"/>
      <c r="F55" s="50"/>
      <c r="G55" s="50"/>
      <c r="H55" s="53"/>
      <c r="I55" s="53"/>
      <c r="J55" s="53"/>
      <c r="K55" s="53"/>
      <c r="L55" s="53"/>
      <c r="M55" s="54"/>
      <c r="N55" s="50"/>
      <c r="O55" s="59"/>
      <c r="P55" s="61"/>
      <c r="Q55" s="50"/>
      <c r="R55" s="50"/>
      <c r="S55" s="50"/>
      <c r="T55" s="64"/>
      <c r="U55" s="54"/>
      <c r="V55" s="54"/>
      <c r="W55" s="64"/>
      <c r="X55" s="112"/>
      <c r="Y55" s="112"/>
      <c r="Z55" s="53"/>
      <c r="AA55" s="53"/>
      <c r="AH55" s="52" t="s">
        <v>380</v>
      </c>
    </row>
    <row r="56" spans="1:34">
      <c r="A56" s="120"/>
      <c r="B56" s="54"/>
      <c r="C56" s="50"/>
      <c r="D56" s="53"/>
      <c r="E56" s="50"/>
      <c r="F56" s="50"/>
      <c r="G56" s="50"/>
      <c r="H56" s="53"/>
      <c r="I56" s="53"/>
      <c r="J56" s="53"/>
      <c r="K56" s="53"/>
      <c r="L56" s="53"/>
      <c r="M56" s="54"/>
      <c r="N56" s="50"/>
      <c r="O56" s="59"/>
      <c r="P56" s="61"/>
      <c r="Q56" s="50"/>
      <c r="R56" s="50"/>
      <c r="S56" s="50"/>
      <c r="T56" s="64"/>
      <c r="U56" s="54"/>
      <c r="V56" s="54"/>
      <c r="W56" s="64"/>
      <c r="X56" s="112"/>
      <c r="Y56" s="112"/>
      <c r="Z56" s="53"/>
      <c r="AA56" s="53"/>
      <c r="AH56" s="52" t="s">
        <v>381</v>
      </c>
    </row>
    <row r="57" spans="1:34">
      <c r="A57" s="120"/>
      <c r="B57" s="54"/>
      <c r="C57" s="50"/>
      <c r="D57" s="53"/>
      <c r="E57" s="50"/>
      <c r="F57" s="50"/>
      <c r="G57" s="50"/>
      <c r="H57" s="53"/>
      <c r="I57" s="53"/>
      <c r="J57" s="53"/>
      <c r="K57" s="53"/>
      <c r="L57" s="53"/>
      <c r="M57" s="54"/>
      <c r="N57" s="50"/>
      <c r="O57" s="59"/>
      <c r="P57" s="61"/>
      <c r="Q57" s="50"/>
      <c r="R57" s="50"/>
      <c r="S57" s="50"/>
      <c r="T57" s="64"/>
      <c r="U57" s="54"/>
      <c r="V57" s="54"/>
      <c r="W57" s="64"/>
      <c r="X57" s="112"/>
      <c r="Y57" s="112"/>
      <c r="Z57" s="53"/>
      <c r="AA57" s="53"/>
      <c r="AH57" s="52" t="s">
        <v>382</v>
      </c>
    </row>
    <row r="58" spans="1:34">
      <c r="A58" s="120"/>
      <c r="B58" s="54"/>
      <c r="C58" s="50"/>
      <c r="D58" s="53"/>
      <c r="E58" s="50"/>
      <c r="F58" s="50"/>
      <c r="G58" s="50"/>
      <c r="H58" s="53"/>
      <c r="I58" s="53"/>
      <c r="J58" s="53"/>
      <c r="K58" s="53"/>
      <c r="L58" s="53"/>
      <c r="M58" s="54"/>
      <c r="N58" s="50"/>
      <c r="O58" s="59"/>
      <c r="P58" s="61"/>
      <c r="Q58" s="50"/>
      <c r="R58" s="50"/>
      <c r="S58" s="50"/>
      <c r="T58" s="64"/>
      <c r="U58" s="54"/>
      <c r="V58" s="54"/>
      <c r="W58" s="64"/>
      <c r="X58" s="112"/>
      <c r="Y58" s="112"/>
      <c r="Z58" s="53"/>
      <c r="AA58" s="53"/>
      <c r="AH58" s="52" t="s">
        <v>383</v>
      </c>
    </row>
    <row r="59" spans="1:34">
      <c r="A59" s="120"/>
      <c r="B59" s="54"/>
      <c r="C59" s="50"/>
      <c r="D59" s="53"/>
      <c r="E59" s="50"/>
      <c r="F59" s="50"/>
      <c r="G59" s="50"/>
      <c r="H59" s="53"/>
      <c r="I59" s="53"/>
      <c r="J59" s="53"/>
      <c r="K59" s="53"/>
      <c r="L59" s="53"/>
      <c r="M59" s="54"/>
      <c r="N59" s="50"/>
      <c r="O59" s="59"/>
      <c r="P59" s="61"/>
      <c r="Q59" s="50"/>
      <c r="R59" s="50"/>
      <c r="S59" s="50"/>
      <c r="T59" s="64"/>
      <c r="U59" s="54"/>
      <c r="V59" s="54"/>
      <c r="W59" s="64"/>
      <c r="X59" s="112"/>
      <c r="Y59" s="112"/>
      <c r="Z59" s="53"/>
      <c r="AA59" s="53"/>
      <c r="AH59" s="52" t="s">
        <v>384</v>
      </c>
    </row>
    <row r="60" spans="1:34">
      <c r="A60" s="120"/>
      <c r="B60" s="54"/>
      <c r="C60" s="50"/>
      <c r="D60" s="53"/>
      <c r="E60" s="50"/>
      <c r="F60" s="50"/>
      <c r="G60" s="50"/>
      <c r="H60" s="53"/>
      <c r="I60" s="53"/>
      <c r="J60" s="53"/>
      <c r="K60" s="53"/>
      <c r="L60" s="53"/>
      <c r="M60" s="54"/>
      <c r="N60" s="50"/>
      <c r="O60" s="59"/>
      <c r="P60" s="61"/>
      <c r="Q60" s="50"/>
      <c r="R60" s="50"/>
      <c r="S60" s="50"/>
      <c r="T60" s="64"/>
      <c r="U60" s="54"/>
      <c r="V60" s="54"/>
      <c r="W60" s="64"/>
      <c r="X60" s="112"/>
      <c r="Y60" s="112"/>
      <c r="Z60" s="53"/>
      <c r="AA60" s="53"/>
      <c r="AH60" s="52" t="s">
        <v>384</v>
      </c>
    </row>
    <row r="61" spans="1:34">
      <c r="A61" s="120"/>
      <c r="B61" s="54"/>
      <c r="C61" s="50"/>
      <c r="D61" s="53"/>
      <c r="E61" s="50"/>
      <c r="F61" s="50"/>
      <c r="G61" s="50"/>
      <c r="H61" s="53"/>
      <c r="I61" s="53"/>
      <c r="J61" s="53"/>
      <c r="K61" s="53"/>
      <c r="L61" s="53"/>
      <c r="M61" s="54"/>
      <c r="N61" s="50"/>
      <c r="O61" s="59"/>
      <c r="P61" s="61"/>
      <c r="Q61" s="50"/>
      <c r="R61" s="50"/>
      <c r="S61" s="50"/>
      <c r="T61" s="64"/>
      <c r="U61" s="54"/>
      <c r="V61" s="54"/>
      <c r="W61" s="64"/>
      <c r="X61" s="112"/>
      <c r="Y61" s="112"/>
      <c r="Z61" s="53"/>
      <c r="AA61" s="53"/>
      <c r="AH61" s="52" t="s">
        <v>385</v>
      </c>
    </row>
    <row r="62" spans="1:34">
      <c r="A62" s="120"/>
      <c r="B62" s="54"/>
      <c r="C62" s="50"/>
      <c r="D62" s="53"/>
      <c r="E62" s="50"/>
      <c r="F62" s="50"/>
      <c r="G62" s="50"/>
      <c r="H62" s="53"/>
      <c r="I62" s="53"/>
      <c r="J62" s="53"/>
      <c r="K62" s="53"/>
      <c r="L62" s="53"/>
      <c r="M62" s="54"/>
      <c r="N62" s="50"/>
      <c r="O62" s="59"/>
      <c r="P62" s="61"/>
      <c r="Q62" s="50"/>
      <c r="R62" s="50"/>
      <c r="S62" s="50"/>
      <c r="T62" s="64"/>
      <c r="U62" s="54"/>
      <c r="V62" s="54"/>
      <c r="W62" s="64"/>
      <c r="X62" s="112"/>
      <c r="Y62" s="112"/>
      <c r="Z62" s="53"/>
      <c r="AA62" s="53"/>
      <c r="AH62" s="52" t="s">
        <v>386</v>
      </c>
    </row>
    <row r="63" spans="1:34">
      <c r="A63" s="120"/>
      <c r="B63" s="54"/>
      <c r="C63" s="50"/>
      <c r="D63" s="53"/>
      <c r="E63" s="50"/>
      <c r="F63" s="50"/>
      <c r="G63" s="50"/>
      <c r="H63" s="53"/>
      <c r="I63" s="53"/>
      <c r="J63" s="53"/>
      <c r="K63" s="53"/>
      <c r="L63" s="53"/>
      <c r="M63" s="54"/>
      <c r="N63" s="50"/>
      <c r="O63" s="59"/>
      <c r="P63" s="61"/>
      <c r="Q63" s="50"/>
      <c r="R63" s="50"/>
      <c r="S63" s="50"/>
      <c r="T63" s="64"/>
      <c r="U63" s="54"/>
      <c r="V63" s="54"/>
      <c r="W63" s="64"/>
      <c r="X63" s="112"/>
      <c r="Y63" s="112"/>
      <c r="Z63" s="53"/>
      <c r="AA63" s="53"/>
      <c r="AH63" s="52" t="s">
        <v>387</v>
      </c>
    </row>
    <row r="64" spans="1:34">
      <c r="A64" s="120"/>
      <c r="B64" s="54"/>
      <c r="C64" s="50"/>
      <c r="D64" s="53"/>
      <c r="E64" s="50"/>
      <c r="F64" s="50"/>
      <c r="G64" s="50"/>
      <c r="H64" s="53"/>
      <c r="I64" s="53"/>
      <c r="J64" s="53"/>
      <c r="K64" s="53"/>
      <c r="L64" s="53"/>
      <c r="M64" s="54"/>
      <c r="N64" s="50"/>
      <c r="O64" s="59"/>
      <c r="P64" s="61"/>
      <c r="Q64" s="50"/>
      <c r="R64" s="50"/>
      <c r="S64" s="50"/>
      <c r="T64" s="64"/>
      <c r="U64" s="54"/>
      <c r="V64" s="54"/>
      <c r="W64" s="64"/>
      <c r="X64" s="112"/>
      <c r="Y64" s="112"/>
      <c r="Z64" s="53"/>
      <c r="AA64" s="53"/>
      <c r="AH64" s="52" t="s">
        <v>388</v>
      </c>
    </row>
    <row r="65" spans="1:27">
      <c r="A65" s="120"/>
      <c r="B65" s="54"/>
      <c r="C65" s="50"/>
      <c r="D65" s="53"/>
      <c r="E65" s="50"/>
      <c r="F65" s="50"/>
      <c r="G65" s="50"/>
      <c r="H65" s="53"/>
      <c r="I65" s="53"/>
      <c r="J65" s="53"/>
      <c r="K65" s="53"/>
      <c r="L65" s="53"/>
      <c r="M65" s="54"/>
      <c r="N65" s="50"/>
      <c r="O65" s="59"/>
      <c r="P65" s="61"/>
      <c r="Q65" s="50"/>
      <c r="R65" s="50"/>
      <c r="S65" s="50"/>
      <c r="T65" s="64"/>
      <c r="U65" s="54"/>
      <c r="V65" s="54"/>
      <c r="W65" s="64"/>
      <c r="X65" s="112"/>
      <c r="Y65" s="112"/>
      <c r="Z65" s="53"/>
      <c r="AA65" s="53"/>
    </row>
    <row r="66" spans="1:27">
      <c r="A66" s="120"/>
      <c r="B66" s="54"/>
      <c r="C66" s="50"/>
      <c r="D66" s="53"/>
      <c r="E66" s="50"/>
      <c r="F66" s="50"/>
      <c r="G66" s="50"/>
      <c r="H66" s="53"/>
      <c r="I66" s="53"/>
      <c r="J66" s="53"/>
      <c r="K66" s="53"/>
      <c r="L66" s="53"/>
      <c r="M66" s="54"/>
      <c r="N66" s="50"/>
      <c r="O66" s="59"/>
      <c r="P66" s="61"/>
      <c r="Q66" s="50"/>
      <c r="R66" s="50"/>
      <c r="S66" s="50"/>
      <c r="T66" s="64"/>
      <c r="U66" s="54"/>
      <c r="V66" s="54"/>
      <c r="W66" s="64"/>
      <c r="X66" s="112"/>
      <c r="Y66" s="112"/>
      <c r="Z66" s="53"/>
      <c r="AA66" s="53"/>
    </row>
    <row r="67" spans="1:27">
      <c r="A67" s="120"/>
      <c r="B67" s="54"/>
      <c r="C67" s="50"/>
      <c r="D67" s="53"/>
      <c r="E67" s="50"/>
      <c r="F67" s="50"/>
      <c r="G67" s="50"/>
      <c r="H67" s="53"/>
      <c r="I67" s="53"/>
      <c r="J67" s="53"/>
      <c r="K67" s="53"/>
      <c r="L67" s="53"/>
      <c r="M67" s="54"/>
      <c r="N67" s="50"/>
      <c r="O67" s="59"/>
      <c r="P67" s="61"/>
      <c r="Q67" s="50"/>
      <c r="R67" s="50"/>
      <c r="S67" s="50"/>
      <c r="T67" s="64"/>
      <c r="U67" s="54"/>
      <c r="V67" s="54"/>
      <c r="W67" s="64"/>
      <c r="X67" s="112"/>
      <c r="Y67" s="112"/>
      <c r="Z67" s="53"/>
      <c r="AA67" s="53"/>
    </row>
    <row r="68" spans="1:27">
      <c r="A68" s="120"/>
      <c r="B68" s="54"/>
      <c r="C68" s="50"/>
      <c r="D68" s="53"/>
      <c r="E68" s="50"/>
      <c r="F68" s="50"/>
      <c r="G68" s="50"/>
      <c r="H68" s="53"/>
      <c r="I68" s="53"/>
      <c r="J68" s="53"/>
      <c r="K68" s="53"/>
      <c r="L68" s="53"/>
      <c r="M68" s="54"/>
      <c r="N68" s="50"/>
      <c r="O68" s="59"/>
      <c r="P68" s="61"/>
      <c r="Q68" s="50"/>
      <c r="R68" s="50"/>
      <c r="S68" s="50"/>
      <c r="T68" s="64"/>
      <c r="U68" s="54"/>
      <c r="V68" s="54"/>
      <c r="W68" s="64"/>
      <c r="X68" s="112"/>
      <c r="Y68" s="112"/>
      <c r="Z68" s="53"/>
      <c r="AA68" s="53"/>
    </row>
    <row r="69" spans="1:27">
      <c r="A69" s="120"/>
      <c r="B69" s="54"/>
      <c r="C69" s="50"/>
      <c r="D69" s="53"/>
      <c r="E69" s="50"/>
      <c r="F69" s="50"/>
      <c r="G69" s="50"/>
      <c r="H69" s="53"/>
      <c r="I69" s="53"/>
      <c r="J69" s="53"/>
      <c r="K69" s="53"/>
      <c r="L69" s="53"/>
      <c r="M69" s="54"/>
      <c r="N69" s="50"/>
      <c r="O69" s="59"/>
      <c r="P69" s="61"/>
      <c r="Q69" s="50"/>
      <c r="R69" s="50"/>
      <c r="S69" s="50"/>
      <c r="T69" s="64"/>
      <c r="U69" s="54"/>
      <c r="V69" s="54"/>
      <c r="W69" s="64"/>
      <c r="X69" s="112"/>
      <c r="Y69" s="112"/>
      <c r="Z69" s="53"/>
      <c r="AA69" s="53"/>
    </row>
    <row r="70" spans="1:27">
      <c r="A70" s="120"/>
      <c r="B70" s="54"/>
      <c r="C70" s="50"/>
      <c r="D70" s="53"/>
      <c r="E70" s="50"/>
      <c r="F70" s="50"/>
      <c r="G70" s="50"/>
      <c r="H70" s="53"/>
      <c r="I70" s="53"/>
      <c r="J70" s="53"/>
      <c r="K70" s="53"/>
      <c r="L70" s="53"/>
      <c r="M70" s="54"/>
      <c r="N70" s="50"/>
      <c r="O70" s="59"/>
      <c r="P70" s="61"/>
      <c r="Q70" s="50"/>
      <c r="R70" s="50"/>
      <c r="S70" s="50"/>
      <c r="T70" s="64"/>
      <c r="U70" s="54"/>
      <c r="V70" s="54"/>
      <c r="W70" s="64"/>
      <c r="X70" s="112"/>
      <c r="Y70" s="112"/>
      <c r="Z70" s="53"/>
      <c r="AA70" s="53"/>
    </row>
    <row r="71" spans="1:27">
      <c r="A71" s="120"/>
      <c r="B71" s="54"/>
      <c r="C71" s="50"/>
      <c r="D71" s="53"/>
      <c r="E71" s="50"/>
      <c r="F71" s="50"/>
      <c r="G71" s="50"/>
      <c r="H71" s="53"/>
      <c r="I71" s="53"/>
      <c r="J71" s="53"/>
      <c r="K71" s="53"/>
      <c r="L71" s="53"/>
      <c r="M71" s="54"/>
      <c r="N71" s="50"/>
      <c r="O71" s="59"/>
      <c r="P71" s="61"/>
      <c r="Q71" s="50"/>
      <c r="R71" s="50"/>
      <c r="S71" s="50"/>
      <c r="T71" s="64"/>
      <c r="U71" s="54"/>
      <c r="V71" s="54"/>
      <c r="W71" s="64"/>
      <c r="X71" s="112"/>
      <c r="Y71" s="112"/>
      <c r="Z71" s="53"/>
      <c r="AA71" s="53"/>
    </row>
    <row r="72" spans="1:27">
      <c r="A72" s="120"/>
      <c r="B72" s="54"/>
      <c r="C72" s="50"/>
      <c r="D72" s="53"/>
      <c r="E72" s="50"/>
      <c r="F72" s="50"/>
      <c r="G72" s="50"/>
      <c r="H72" s="53"/>
      <c r="I72" s="53"/>
      <c r="J72" s="53"/>
      <c r="K72" s="53"/>
      <c r="L72" s="53"/>
      <c r="M72" s="54"/>
      <c r="N72" s="50"/>
      <c r="O72" s="59"/>
      <c r="P72" s="61"/>
      <c r="Q72" s="50"/>
      <c r="R72" s="50"/>
      <c r="S72" s="50"/>
      <c r="T72" s="64"/>
      <c r="U72" s="54"/>
      <c r="V72" s="54"/>
      <c r="W72" s="64"/>
      <c r="X72" s="112"/>
      <c r="Y72" s="112"/>
      <c r="Z72" s="53"/>
      <c r="AA72" s="53"/>
    </row>
    <row r="73" spans="1:27">
      <c r="A73" s="120"/>
      <c r="B73" s="54"/>
      <c r="C73" s="50"/>
      <c r="D73" s="53"/>
      <c r="E73" s="50"/>
      <c r="F73" s="50"/>
      <c r="G73" s="50"/>
      <c r="H73" s="53"/>
      <c r="I73" s="53"/>
      <c r="J73" s="53"/>
      <c r="K73" s="53"/>
      <c r="L73" s="53"/>
      <c r="M73" s="54"/>
      <c r="N73" s="50"/>
      <c r="O73" s="59"/>
      <c r="P73" s="61"/>
      <c r="Q73" s="50"/>
      <c r="R73" s="50"/>
      <c r="S73" s="50"/>
      <c r="T73" s="64"/>
      <c r="U73" s="54"/>
      <c r="V73" s="54"/>
      <c r="W73" s="64"/>
      <c r="X73" s="112"/>
      <c r="Y73" s="112"/>
      <c r="Z73" s="53"/>
      <c r="AA73" s="53"/>
    </row>
    <row r="74" spans="1:27">
      <c r="A74" s="120"/>
      <c r="B74" s="54"/>
      <c r="C74" s="50"/>
      <c r="D74" s="53"/>
      <c r="E74" s="50"/>
      <c r="F74" s="50"/>
      <c r="G74" s="50"/>
      <c r="H74" s="53"/>
      <c r="I74" s="53"/>
      <c r="J74" s="53"/>
      <c r="K74" s="53"/>
      <c r="L74" s="53"/>
      <c r="M74" s="54"/>
      <c r="N74" s="50"/>
      <c r="O74" s="59"/>
      <c r="P74" s="61"/>
      <c r="Q74" s="50"/>
      <c r="R74" s="50"/>
      <c r="S74" s="50"/>
      <c r="T74" s="64"/>
      <c r="U74" s="54"/>
      <c r="V74" s="54"/>
      <c r="W74" s="64"/>
      <c r="X74" s="112"/>
      <c r="Y74" s="112"/>
      <c r="Z74" s="53"/>
      <c r="AA74" s="53"/>
    </row>
    <row r="75" spans="1:27">
      <c r="A75" s="120"/>
      <c r="B75" s="54"/>
      <c r="C75" s="50"/>
      <c r="D75" s="53"/>
      <c r="E75" s="50"/>
      <c r="F75" s="50"/>
      <c r="G75" s="50"/>
      <c r="H75" s="53"/>
      <c r="I75" s="53"/>
      <c r="J75" s="53"/>
      <c r="K75" s="53"/>
      <c r="L75" s="53"/>
      <c r="M75" s="54"/>
      <c r="N75" s="50"/>
      <c r="O75" s="59"/>
      <c r="P75" s="61"/>
      <c r="Q75" s="50"/>
      <c r="R75" s="50"/>
      <c r="S75" s="50"/>
      <c r="T75" s="64"/>
      <c r="U75" s="54"/>
      <c r="V75" s="54"/>
      <c r="W75" s="64"/>
      <c r="X75" s="112"/>
      <c r="Y75" s="112"/>
      <c r="Z75" s="53"/>
      <c r="AA75" s="53"/>
    </row>
    <row r="76" spans="1:27">
      <c r="A76" s="120"/>
      <c r="B76" s="54"/>
      <c r="C76" s="50"/>
      <c r="D76" s="53"/>
      <c r="E76" s="50"/>
      <c r="F76" s="50"/>
      <c r="G76" s="50"/>
      <c r="H76" s="53"/>
      <c r="I76" s="53"/>
      <c r="J76" s="53"/>
      <c r="K76" s="53"/>
      <c r="L76" s="53"/>
      <c r="M76" s="54"/>
      <c r="N76" s="50"/>
      <c r="O76" s="59"/>
      <c r="P76" s="61"/>
      <c r="Q76" s="50"/>
      <c r="R76" s="50"/>
      <c r="S76" s="50"/>
      <c r="T76" s="64"/>
      <c r="U76" s="54"/>
      <c r="V76" s="54"/>
      <c r="W76" s="64"/>
      <c r="X76" s="112"/>
      <c r="Y76" s="112"/>
      <c r="Z76" s="53"/>
      <c r="AA76" s="53"/>
    </row>
    <row r="77" spans="1:27">
      <c r="A77" s="120"/>
      <c r="B77" s="54"/>
      <c r="C77" s="50"/>
      <c r="D77" s="53"/>
      <c r="E77" s="50"/>
      <c r="F77" s="50"/>
      <c r="G77" s="50"/>
      <c r="H77" s="53"/>
      <c r="I77" s="53"/>
      <c r="J77" s="53"/>
      <c r="K77" s="53"/>
      <c r="L77" s="53"/>
      <c r="M77" s="54"/>
      <c r="N77" s="50"/>
      <c r="O77" s="59"/>
      <c r="P77" s="61"/>
      <c r="Q77" s="50"/>
      <c r="R77" s="50"/>
      <c r="S77" s="50"/>
      <c r="T77" s="64"/>
      <c r="U77" s="54"/>
      <c r="V77" s="54"/>
      <c r="W77" s="64"/>
      <c r="X77" s="112"/>
      <c r="Y77" s="112"/>
      <c r="Z77" s="53"/>
      <c r="AA77" s="53"/>
    </row>
    <row r="78" spans="1:27">
      <c r="A78" s="120"/>
      <c r="B78" s="54"/>
      <c r="C78" s="50"/>
      <c r="D78" s="53"/>
      <c r="E78" s="50"/>
      <c r="F78" s="50"/>
      <c r="G78" s="50"/>
      <c r="H78" s="53"/>
      <c r="I78" s="53"/>
      <c r="J78" s="53"/>
      <c r="K78" s="53"/>
      <c r="L78" s="53"/>
      <c r="M78" s="54"/>
      <c r="N78" s="50"/>
      <c r="O78" s="59"/>
      <c r="P78" s="61"/>
      <c r="Q78" s="50"/>
      <c r="R78" s="50"/>
      <c r="S78" s="50"/>
      <c r="T78" s="64"/>
      <c r="U78" s="54"/>
      <c r="V78" s="54"/>
      <c r="W78" s="64"/>
      <c r="X78" s="112"/>
      <c r="Y78" s="112"/>
      <c r="Z78" s="53"/>
      <c r="AA78" s="53"/>
    </row>
    <row r="79" spans="1:27">
      <c r="A79" s="120"/>
      <c r="B79" s="54"/>
      <c r="C79" s="50"/>
      <c r="D79" s="53"/>
      <c r="E79" s="50"/>
      <c r="F79" s="50"/>
      <c r="G79" s="50"/>
      <c r="H79" s="53"/>
      <c r="I79" s="53"/>
      <c r="J79" s="53"/>
      <c r="K79" s="53"/>
      <c r="L79" s="53"/>
      <c r="M79" s="54"/>
      <c r="N79" s="50"/>
      <c r="O79" s="59"/>
      <c r="P79" s="61"/>
      <c r="Q79" s="50"/>
      <c r="R79" s="50"/>
      <c r="S79" s="50"/>
      <c r="T79" s="64"/>
      <c r="U79" s="54"/>
      <c r="V79" s="54"/>
      <c r="W79" s="64"/>
      <c r="X79" s="112"/>
      <c r="Y79" s="112"/>
      <c r="Z79" s="53"/>
      <c r="AA79" s="53"/>
    </row>
    <row r="80" spans="1:27">
      <c r="A80" s="120"/>
      <c r="B80" s="54"/>
      <c r="C80" s="50"/>
      <c r="D80" s="53"/>
      <c r="E80" s="50"/>
      <c r="F80" s="50"/>
      <c r="G80" s="50"/>
      <c r="H80" s="53"/>
      <c r="I80" s="53"/>
      <c r="J80" s="53"/>
      <c r="K80" s="53"/>
      <c r="L80" s="53"/>
      <c r="M80" s="54"/>
      <c r="N80" s="50"/>
      <c r="O80" s="59"/>
      <c r="P80" s="61"/>
      <c r="Q80" s="50"/>
      <c r="R80" s="50"/>
      <c r="S80" s="50"/>
      <c r="T80" s="64"/>
      <c r="U80" s="54"/>
      <c r="V80" s="54"/>
      <c r="W80" s="64"/>
      <c r="X80" s="112"/>
      <c r="Y80" s="112"/>
      <c r="Z80" s="53"/>
      <c r="AA80" s="53"/>
    </row>
    <row r="81" spans="1:27">
      <c r="A81" s="120"/>
      <c r="B81" s="54"/>
      <c r="C81" s="50"/>
      <c r="D81" s="53"/>
      <c r="E81" s="50"/>
      <c r="F81" s="50"/>
      <c r="G81" s="50"/>
      <c r="H81" s="53"/>
      <c r="I81" s="53"/>
      <c r="J81" s="53"/>
      <c r="K81" s="53"/>
      <c r="L81" s="53"/>
      <c r="M81" s="54"/>
      <c r="N81" s="50"/>
      <c r="O81" s="59"/>
      <c r="P81" s="61"/>
      <c r="Q81" s="50"/>
      <c r="R81" s="50"/>
      <c r="S81" s="50"/>
      <c r="T81" s="64"/>
      <c r="U81" s="54"/>
      <c r="V81" s="54"/>
      <c r="W81" s="64"/>
      <c r="X81" s="112"/>
      <c r="Y81" s="112"/>
      <c r="Z81" s="53"/>
      <c r="AA81" s="53"/>
    </row>
    <row r="82" spans="1:27">
      <c r="A82" s="120"/>
      <c r="B82" s="54"/>
      <c r="C82" s="50"/>
      <c r="D82" s="53"/>
      <c r="E82" s="50"/>
      <c r="F82" s="50"/>
      <c r="G82" s="50"/>
      <c r="H82" s="53"/>
      <c r="I82" s="53"/>
      <c r="J82" s="53"/>
      <c r="K82" s="53"/>
      <c r="L82" s="53"/>
      <c r="M82" s="54"/>
      <c r="N82" s="50"/>
      <c r="O82" s="59"/>
      <c r="P82" s="61"/>
      <c r="Q82" s="50"/>
      <c r="R82" s="50"/>
      <c r="S82" s="50"/>
      <c r="T82" s="64"/>
      <c r="U82" s="54"/>
      <c r="V82" s="54"/>
      <c r="W82" s="64"/>
      <c r="X82" s="112"/>
      <c r="Y82" s="112"/>
      <c r="Z82" s="53"/>
      <c r="AA82" s="53"/>
    </row>
    <row r="83" spans="1:27">
      <c r="A83" s="120"/>
      <c r="B83" s="54"/>
      <c r="C83" s="50"/>
      <c r="D83" s="53"/>
      <c r="E83" s="50"/>
      <c r="F83" s="50"/>
      <c r="G83" s="50"/>
      <c r="H83" s="53"/>
      <c r="I83" s="53"/>
      <c r="J83" s="53"/>
      <c r="K83" s="53"/>
      <c r="L83" s="53"/>
      <c r="M83" s="54"/>
      <c r="N83" s="50"/>
      <c r="O83" s="59"/>
      <c r="P83" s="61"/>
      <c r="Q83" s="50"/>
      <c r="R83" s="50"/>
      <c r="S83" s="50"/>
      <c r="T83" s="64"/>
      <c r="U83" s="54"/>
      <c r="V83" s="54"/>
      <c r="W83" s="64"/>
      <c r="X83" s="112"/>
      <c r="Y83" s="112"/>
      <c r="Z83" s="53"/>
      <c r="AA83" s="53"/>
    </row>
    <row r="84" spans="1:27">
      <c r="A84" s="120"/>
      <c r="B84" s="54"/>
      <c r="C84" s="50"/>
      <c r="D84" s="53"/>
      <c r="E84" s="50"/>
      <c r="F84" s="50"/>
      <c r="G84" s="50"/>
      <c r="H84" s="53"/>
      <c r="I84" s="53"/>
      <c r="J84" s="53"/>
      <c r="K84" s="53"/>
      <c r="L84" s="53"/>
      <c r="M84" s="54"/>
      <c r="N84" s="50"/>
      <c r="O84" s="59"/>
      <c r="P84" s="61"/>
      <c r="Q84" s="50"/>
      <c r="R84" s="50"/>
      <c r="S84" s="50"/>
      <c r="T84" s="64"/>
      <c r="U84" s="54"/>
      <c r="V84" s="54"/>
      <c r="W84" s="64"/>
      <c r="X84" s="112"/>
      <c r="Y84" s="112"/>
      <c r="Z84" s="53"/>
      <c r="AA84" s="53"/>
    </row>
    <row r="85" spans="1:27">
      <c r="A85" s="120"/>
      <c r="B85" s="54"/>
      <c r="C85" s="50"/>
      <c r="D85" s="53"/>
      <c r="E85" s="50"/>
      <c r="F85" s="50"/>
      <c r="G85" s="50"/>
      <c r="H85" s="53"/>
      <c r="I85" s="53"/>
      <c r="J85" s="53"/>
      <c r="K85" s="53"/>
      <c r="L85" s="53"/>
      <c r="M85" s="54"/>
      <c r="N85" s="50"/>
      <c r="O85" s="59"/>
      <c r="P85" s="61"/>
      <c r="Q85" s="50"/>
      <c r="R85" s="50"/>
      <c r="S85" s="50"/>
      <c r="T85" s="64"/>
      <c r="U85" s="54"/>
      <c r="V85" s="54"/>
      <c r="W85" s="64"/>
      <c r="X85" s="112"/>
      <c r="Y85" s="112"/>
      <c r="Z85" s="53"/>
      <c r="AA85" s="53"/>
    </row>
    <row r="86" spans="1:27">
      <c r="A86" s="120"/>
      <c r="B86" s="54"/>
      <c r="C86" s="50"/>
      <c r="D86" s="53"/>
      <c r="E86" s="50"/>
      <c r="F86" s="50"/>
      <c r="G86" s="50"/>
      <c r="H86" s="53"/>
      <c r="I86" s="53"/>
      <c r="J86" s="53"/>
      <c r="K86" s="53"/>
      <c r="L86" s="53"/>
      <c r="M86" s="54"/>
      <c r="N86" s="50"/>
      <c r="O86" s="59"/>
      <c r="P86" s="61"/>
      <c r="Q86" s="50"/>
      <c r="R86" s="50"/>
      <c r="S86" s="50"/>
      <c r="T86" s="64"/>
      <c r="U86" s="54"/>
      <c r="V86" s="54"/>
      <c r="W86" s="64"/>
      <c r="X86" s="112"/>
      <c r="Y86" s="112"/>
      <c r="Z86" s="53"/>
      <c r="AA86" s="53"/>
    </row>
    <row r="87" spans="1:27">
      <c r="A87" s="120"/>
      <c r="B87" s="54"/>
      <c r="C87" s="50"/>
      <c r="D87" s="53"/>
      <c r="E87" s="50"/>
      <c r="F87" s="50"/>
      <c r="G87" s="50"/>
      <c r="H87" s="53"/>
      <c r="I87" s="53"/>
      <c r="J87" s="53"/>
      <c r="K87" s="53"/>
      <c r="L87" s="53"/>
      <c r="M87" s="54"/>
      <c r="N87" s="50"/>
      <c r="O87" s="59"/>
      <c r="P87" s="61"/>
      <c r="Q87" s="50"/>
      <c r="R87" s="50"/>
      <c r="S87" s="50"/>
      <c r="T87" s="64"/>
      <c r="U87" s="54"/>
      <c r="V87" s="54"/>
      <c r="W87" s="64"/>
      <c r="X87" s="112"/>
      <c r="Y87" s="112"/>
      <c r="Z87" s="53"/>
      <c r="AA87" s="53"/>
    </row>
    <row r="88" spans="1:27">
      <c r="A88" s="120"/>
      <c r="B88" s="54"/>
      <c r="C88" s="50"/>
      <c r="D88" s="53"/>
      <c r="E88" s="50"/>
      <c r="F88" s="50"/>
      <c r="G88" s="50"/>
      <c r="H88" s="53"/>
      <c r="I88" s="53"/>
      <c r="J88" s="53"/>
      <c r="K88" s="53"/>
      <c r="L88" s="53"/>
      <c r="M88" s="54"/>
      <c r="N88" s="50"/>
      <c r="O88" s="59"/>
      <c r="P88" s="61"/>
      <c r="Q88" s="50"/>
      <c r="R88" s="50"/>
      <c r="S88" s="50"/>
      <c r="T88" s="64"/>
      <c r="U88" s="54"/>
      <c r="V88" s="54"/>
      <c r="W88" s="64"/>
      <c r="X88" s="112"/>
      <c r="Y88" s="112"/>
      <c r="Z88" s="53"/>
      <c r="AA88" s="53"/>
    </row>
    <row r="89" spans="1:27">
      <c r="A89" s="120"/>
      <c r="B89" s="54"/>
      <c r="C89" s="50"/>
      <c r="D89" s="53"/>
      <c r="E89" s="50"/>
      <c r="F89" s="50"/>
      <c r="G89" s="50"/>
      <c r="H89" s="53"/>
      <c r="I89" s="53"/>
      <c r="J89" s="53"/>
      <c r="K89" s="53"/>
      <c r="L89" s="53"/>
      <c r="M89" s="54"/>
      <c r="N89" s="50"/>
      <c r="O89" s="59"/>
      <c r="P89" s="61"/>
      <c r="Q89" s="50"/>
      <c r="R89" s="50"/>
      <c r="S89" s="50"/>
      <c r="T89" s="64"/>
      <c r="U89" s="54"/>
      <c r="V89" s="54"/>
      <c r="W89" s="64"/>
      <c r="X89" s="112"/>
      <c r="Y89" s="112"/>
      <c r="Z89" s="53"/>
      <c r="AA89" s="53"/>
    </row>
    <row r="90" spans="1:27">
      <c r="A90" s="120"/>
      <c r="B90" s="54"/>
      <c r="C90" s="50"/>
      <c r="D90" s="53"/>
      <c r="E90" s="50"/>
      <c r="F90" s="50"/>
      <c r="G90" s="50"/>
      <c r="H90" s="53"/>
      <c r="I90" s="53"/>
      <c r="J90" s="53"/>
      <c r="K90" s="53"/>
      <c r="L90" s="53"/>
      <c r="M90" s="54"/>
      <c r="N90" s="50"/>
      <c r="O90" s="59"/>
      <c r="P90" s="61"/>
      <c r="Q90" s="50"/>
      <c r="R90" s="50"/>
      <c r="S90" s="50"/>
      <c r="T90" s="64"/>
      <c r="U90" s="54"/>
      <c r="V90" s="54"/>
      <c r="W90" s="64"/>
      <c r="X90" s="112"/>
      <c r="Y90" s="112"/>
      <c r="Z90" s="53"/>
      <c r="AA90" s="53"/>
    </row>
    <row r="91" spans="1:27">
      <c r="A91" s="120"/>
      <c r="B91" s="54"/>
      <c r="C91" s="50"/>
      <c r="D91" s="53"/>
      <c r="E91" s="50"/>
      <c r="F91" s="50"/>
      <c r="G91" s="50"/>
      <c r="H91" s="53"/>
      <c r="I91" s="53"/>
      <c r="J91" s="53"/>
      <c r="K91" s="53"/>
      <c r="L91" s="53"/>
      <c r="M91" s="54"/>
      <c r="N91" s="50"/>
      <c r="O91" s="59"/>
      <c r="P91" s="61"/>
      <c r="Q91" s="50"/>
      <c r="R91" s="50"/>
      <c r="S91" s="50"/>
      <c r="T91" s="64"/>
      <c r="U91" s="54"/>
      <c r="V91" s="54"/>
      <c r="W91" s="64"/>
      <c r="X91" s="112"/>
      <c r="Y91" s="112"/>
      <c r="Z91" s="53"/>
      <c r="AA91" s="53"/>
    </row>
    <row r="92" spans="1:27">
      <c r="A92" s="120"/>
      <c r="B92" s="54"/>
      <c r="C92" s="50"/>
      <c r="D92" s="53"/>
      <c r="E92" s="50"/>
      <c r="F92" s="50"/>
      <c r="G92" s="50"/>
      <c r="H92" s="53"/>
      <c r="I92" s="53"/>
      <c r="J92" s="53"/>
      <c r="K92" s="53"/>
      <c r="L92" s="53"/>
      <c r="M92" s="54"/>
      <c r="N92" s="50"/>
      <c r="O92" s="59"/>
      <c r="P92" s="61"/>
      <c r="Q92" s="50"/>
      <c r="R92" s="50"/>
      <c r="S92" s="50"/>
      <c r="T92" s="64"/>
      <c r="U92" s="54"/>
      <c r="V92" s="54"/>
      <c r="W92" s="64"/>
      <c r="X92" s="112"/>
      <c r="Y92" s="112"/>
      <c r="Z92" s="53"/>
      <c r="AA92" s="53"/>
    </row>
    <row r="93" spans="1:27">
      <c r="A93" s="120"/>
      <c r="B93" s="54"/>
      <c r="C93" s="50"/>
      <c r="D93" s="53"/>
      <c r="E93" s="50"/>
      <c r="F93" s="50"/>
      <c r="G93" s="50"/>
      <c r="H93" s="53"/>
      <c r="I93" s="53"/>
      <c r="J93" s="53"/>
      <c r="K93" s="53"/>
      <c r="L93" s="53"/>
      <c r="M93" s="54"/>
      <c r="N93" s="50"/>
      <c r="O93" s="59"/>
      <c r="P93" s="61"/>
      <c r="Q93" s="50"/>
      <c r="R93" s="50"/>
      <c r="S93" s="50"/>
      <c r="T93" s="64"/>
      <c r="U93" s="54"/>
      <c r="V93" s="54"/>
      <c r="W93" s="64"/>
      <c r="X93" s="112"/>
      <c r="Y93" s="112"/>
      <c r="Z93" s="53"/>
      <c r="AA93" s="53"/>
    </row>
    <row r="94" spans="1:27">
      <c r="A94" s="120"/>
      <c r="B94" s="54"/>
      <c r="C94" s="50"/>
      <c r="D94" s="53"/>
      <c r="E94" s="50"/>
      <c r="F94" s="50"/>
      <c r="G94" s="50"/>
      <c r="H94" s="53"/>
      <c r="I94" s="53"/>
      <c r="J94" s="53"/>
      <c r="K94" s="53"/>
      <c r="L94" s="53"/>
      <c r="M94" s="54"/>
      <c r="N94" s="50"/>
      <c r="O94" s="59"/>
      <c r="P94" s="61"/>
      <c r="Q94" s="50"/>
      <c r="R94" s="50"/>
      <c r="S94" s="50"/>
      <c r="T94" s="64"/>
      <c r="U94" s="54"/>
      <c r="V94" s="54"/>
      <c r="W94" s="64"/>
      <c r="X94" s="112"/>
      <c r="Y94" s="112"/>
      <c r="Z94" s="53"/>
      <c r="AA94" s="53"/>
    </row>
    <row r="95" spans="1:27">
      <c r="A95" s="120"/>
      <c r="B95" s="54"/>
      <c r="C95" s="50"/>
      <c r="D95" s="53"/>
      <c r="E95" s="50"/>
      <c r="F95" s="50"/>
      <c r="G95" s="50"/>
      <c r="H95" s="53"/>
      <c r="I95" s="53"/>
      <c r="J95" s="53"/>
      <c r="K95" s="53"/>
      <c r="L95" s="53"/>
      <c r="M95" s="54"/>
      <c r="N95" s="50"/>
      <c r="O95" s="59"/>
      <c r="P95" s="61"/>
      <c r="Q95" s="50"/>
      <c r="R95" s="50"/>
      <c r="S95" s="50"/>
      <c r="T95" s="64"/>
      <c r="U95" s="54"/>
      <c r="V95" s="54"/>
      <c r="W95" s="64"/>
      <c r="X95" s="112"/>
      <c r="Y95" s="112"/>
      <c r="Z95" s="53"/>
      <c r="AA95" s="53"/>
    </row>
    <row r="96" spans="1:27">
      <c r="A96" s="120"/>
      <c r="B96" s="54"/>
      <c r="C96" s="50"/>
      <c r="D96" s="53"/>
      <c r="E96" s="50"/>
      <c r="F96" s="50"/>
      <c r="G96" s="50"/>
      <c r="H96" s="53"/>
      <c r="I96" s="53"/>
      <c r="J96" s="53"/>
      <c r="K96" s="53"/>
      <c r="L96" s="53"/>
      <c r="M96" s="54"/>
      <c r="N96" s="50"/>
      <c r="O96" s="59"/>
      <c r="P96" s="61"/>
      <c r="Q96" s="50"/>
      <c r="R96" s="50"/>
      <c r="S96" s="50"/>
      <c r="T96" s="64"/>
      <c r="U96" s="54"/>
      <c r="V96" s="54"/>
      <c r="W96" s="64"/>
      <c r="X96" s="112"/>
      <c r="Y96" s="112"/>
      <c r="Z96" s="53"/>
      <c r="AA96" s="53"/>
    </row>
    <row r="97" spans="1:27">
      <c r="A97" s="120"/>
      <c r="B97" s="54"/>
      <c r="C97" s="50"/>
      <c r="D97" s="53"/>
      <c r="E97" s="50"/>
      <c r="F97" s="50"/>
      <c r="G97" s="50"/>
      <c r="H97" s="53"/>
      <c r="I97" s="53"/>
      <c r="J97" s="53"/>
      <c r="K97" s="53"/>
      <c r="L97" s="53"/>
      <c r="M97" s="54"/>
      <c r="N97" s="50"/>
      <c r="O97" s="59"/>
      <c r="P97" s="61"/>
      <c r="Q97" s="50"/>
      <c r="R97" s="50"/>
      <c r="S97" s="50"/>
      <c r="T97" s="64"/>
      <c r="U97" s="54"/>
      <c r="V97" s="54"/>
      <c r="W97" s="64"/>
      <c r="X97" s="112"/>
      <c r="Y97" s="112"/>
      <c r="Z97" s="53"/>
      <c r="AA97" s="53"/>
    </row>
    <row r="98" spans="1:27">
      <c r="A98" s="120"/>
      <c r="B98" s="54"/>
      <c r="C98" s="50"/>
      <c r="D98" s="53"/>
      <c r="E98" s="50"/>
      <c r="F98" s="50"/>
      <c r="G98" s="50"/>
      <c r="H98" s="53"/>
      <c r="I98" s="53"/>
      <c r="J98" s="53"/>
      <c r="K98" s="53"/>
      <c r="L98" s="53"/>
      <c r="M98" s="54"/>
      <c r="N98" s="50"/>
      <c r="O98" s="59"/>
      <c r="P98" s="61"/>
      <c r="Q98" s="50"/>
      <c r="R98" s="50"/>
      <c r="S98" s="50"/>
      <c r="T98" s="64"/>
      <c r="U98" s="54"/>
      <c r="V98" s="54"/>
      <c r="W98" s="64"/>
      <c r="X98" s="112"/>
      <c r="Y98" s="112"/>
      <c r="Z98" s="53"/>
      <c r="AA98" s="53"/>
    </row>
    <row r="99" spans="1:27">
      <c r="A99" s="120"/>
      <c r="B99" s="54"/>
      <c r="C99" s="50"/>
      <c r="D99" s="53"/>
      <c r="E99" s="50"/>
      <c r="F99" s="50"/>
      <c r="G99" s="50"/>
      <c r="H99" s="53"/>
      <c r="I99" s="53"/>
      <c r="J99" s="53"/>
      <c r="K99" s="53"/>
      <c r="L99" s="53"/>
      <c r="M99" s="54"/>
      <c r="N99" s="50"/>
      <c r="O99" s="59"/>
      <c r="P99" s="61"/>
      <c r="Q99" s="50"/>
      <c r="R99" s="50"/>
      <c r="S99" s="50"/>
      <c r="T99" s="64"/>
      <c r="U99" s="54"/>
      <c r="V99" s="54"/>
      <c r="W99" s="64"/>
      <c r="X99" s="112"/>
      <c r="Y99" s="112"/>
      <c r="Z99" s="53"/>
      <c r="AA99" s="53"/>
    </row>
    <row r="100" spans="1:27">
      <c r="A100" s="120"/>
      <c r="B100" s="54"/>
      <c r="C100" s="50"/>
      <c r="D100" s="53"/>
      <c r="E100" s="50"/>
      <c r="F100" s="50"/>
      <c r="G100" s="50"/>
      <c r="H100" s="53"/>
      <c r="I100" s="53"/>
      <c r="J100" s="53"/>
      <c r="K100" s="53"/>
      <c r="L100" s="53"/>
      <c r="M100" s="54"/>
      <c r="N100" s="50"/>
      <c r="O100" s="59"/>
      <c r="P100" s="61"/>
      <c r="Q100" s="50"/>
      <c r="R100" s="50"/>
      <c r="S100" s="50"/>
      <c r="T100" s="64"/>
      <c r="U100" s="54"/>
      <c r="V100" s="54"/>
      <c r="W100" s="64"/>
      <c r="X100" s="112"/>
      <c r="Y100" s="112"/>
      <c r="Z100" s="53"/>
      <c r="AA100" s="53"/>
    </row>
    <row r="101" spans="1:27">
      <c r="A101" s="120"/>
      <c r="B101" s="54"/>
      <c r="C101" s="50"/>
      <c r="D101" s="53"/>
      <c r="E101" s="50"/>
      <c r="F101" s="50"/>
      <c r="G101" s="50"/>
      <c r="H101" s="53"/>
      <c r="I101" s="53"/>
      <c r="J101" s="53"/>
      <c r="K101" s="53"/>
      <c r="L101" s="53"/>
      <c r="M101" s="54"/>
      <c r="N101" s="50"/>
      <c r="O101" s="59"/>
      <c r="P101" s="61"/>
      <c r="Q101" s="50"/>
      <c r="R101" s="50"/>
      <c r="S101" s="50"/>
      <c r="T101" s="64"/>
      <c r="U101" s="54"/>
      <c r="V101" s="54"/>
      <c r="W101" s="64"/>
      <c r="X101" s="112"/>
      <c r="Y101" s="112"/>
      <c r="Z101" s="53"/>
      <c r="AA101" s="53"/>
    </row>
    <row r="102" spans="1:27">
      <c r="A102" s="120"/>
      <c r="B102" s="54"/>
      <c r="C102" s="50"/>
      <c r="D102" s="53"/>
      <c r="E102" s="50"/>
      <c r="F102" s="50"/>
      <c r="G102" s="50"/>
      <c r="H102" s="53"/>
      <c r="I102" s="53"/>
      <c r="J102" s="53"/>
      <c r="K102" s="53"/>
      <c r="L102" s="53"/>
      <c r="M102" s="54"/>
      <c r="N102" s="50"/>
      <c r="O102" s="59"/>
      <c r="P102" s="61"/>
      <c r="Q102" s="50"/>
      <c r="R102" s="50"/>
      <c r="S102" s="50"/>
      <c r="T102" s="64"/>
      <c r="U102" s="54"/>
      <c r="V102" s="54"/>
      <c r="W102" s="64"/>
      <c r="X102" s="112"/>
      <c r="Y102" s="112"/>
      <c r="Z102" s="53"/>
      <c r="AA102" s="53"/>
    </row>
    <row r="103" spans="1:27">
      <c r="A103" s="120"/>
      <c r="B103" s="54"/>
      <c r="C103" s="50"/>
      <c r="D103" s="53"/>
      <c r="E103" s="50"/>
      <c r="F103" s="50"/>
      <c r="G103" s="50"/>
      <c r="H103" s="53"/>
      <c r="I103" s="53"/>
      <c r="J103" s="53"/>
      <c r="K103" s="53"/>
      <c r="L103" s="53"/>
      <c r="M103" s="54"/>
      <c r="N103" s="50"/>
      <c r="O103" s="59"/>
      <c r="P103" s="61"/>
      <c r="Q103" s="50"/>
      <c r="R103" s="50"/>
      <c r="S103" s="50"/>
      <c r="T103" s="64"/>
      <c r="U103" s="54"/>
      <c r="V103" s="54"/>
      <c r="W103" s="64"/>
      <c r="X103" s="112"/>
      <c r="Y103" s="112"/>
      <c r="Z103" s="53"/>
      <c r="AA103" s="53"/>
    </row>
    <row r="104" spans="1:27">
      <c r="A104" s="120"/>
      <c r="B104" s="54"/>
      <c r="C104" s="50"/>
      <c r="D104" s="53"/>
      <c r="E104" s="50"/>
      <c r="F104" s="50"/>
      <c r="G104" s="50"/>
      <c r="H104" s="53"/>
      <c r="I104" s="53"/>
      <c r="J104" s="53"/>
      <c r="K104" s="53"/>
      <c r="L104" s="53"/>
      <c r="M104" s="54"/>
      <c r="N104" s="50"/>
      <c r="O104" s="59"/>
      <c r="P104" s="61"/>
      <c r="Q104" s="50"/>
      <c r="R104" s="50"/>
      <c r="S104" s="50"/>
      <c r="T104" s="64"/>
      <c r="U104" s="54"/>
      <c r="V104" s="54"/>
      <c r="W104" s="64"/>
      <c r="X104" s="112"/>
      <c r="Y104" s="112"/>
      <c r="Z104" s="53"/>
      <c r="AA104" s="53"/>
    </row>
    <row r="105" spans="1:27">
      <c r="A105" s="120"/>
      <c r="B105" s="54"/>
      <c r="C105" s="50"/>
      <c r="D105" s="53"/>
      <c r="E105" s="50"/>
      <c r="F105" s="50"/>
      <c r="G105" s="50"/>
      <c r="H105" s="53"/>
      <c r="I105" s="53"/>
      <c r="J105" s="53"/>
      <c r="K105" s="53"/>
      <c r="L105" s="53"/>
      <c r="M105" s="54"/>
      <c r="N105" s="50"/>
      <c r="O105" s="59"/>
      <c r="P105" s="61"/>
      <c r="Q105" s="50"/>
      <c r="R105" s="50"/>
      <c r="S105" s="50"/>
      <c r="T105" s="64"/>
      <c r="U105" s="54"/>
      <c r="V105" s="54"/>
      <c r="W105" s="64"/>
      <c r="X105" s="112"/>
      <c r="Y105" s="112"/>
      <c r="Z105" s="53"/>
      <c r="AA105" s="53"/>
    </row>
    <row r="106" spans="1:27">
      <c r="A106" s="120"/>
      <c r="B106" s="54"/>
      <c r="C106" s="50"/>
      <c r="D106" s="53"/>
      <c r="E106" s="50"/>
      <c r="F106" s="50"/>
      <c r="G106" s="50"/>
      <c r="H106" s="53"/>
      <c r="I106" s="53"/>
      <c r="J106" s="53"/>
      <c r="K106" s="53"/>
      <c r="L106" s="53"/>
      <c r="M106" s="54"/>
      <c r="N106" s="50"/>
      <c r="O106" s="59"/>
      <c r="P106" s="61"/>
      <c r="Q106" s="50"/>
      <c r="R106" s="50"/>
      <c r="S106" s="50"/>
      <c r="T106" s="64"/>
      <c r="U106" s="54"/>
      <c r="V106" s="54"/>
      <c r="W106" s="64"/>
      <c r="X106" s="112"/>
      <c r="Y106" s="112"/>
      <c r="Z106" s="53"/>
      <c r="AA106" s="53"/>
    </row>
    <row r="107" spans="1:27">
      <c r="A107" s="120"/>
      <c r="B107" s="54"/>
      <c r="C107" s="50"/>
      <c r="D107" s="53"/>
      <c r="E107" s="50"/>
      <c r="F107" s="50"/>
      <c r="G107" s="50"/>
      <c r="H107" s="53"/>
      <c r="I107" s="53"/>
      <c r="J107" s="53"/>
      <c r="K107" s="53"/>
      <c r="L107" s="53"/>
      <c r="M107" s="54"/>
      <c r="N107" s="50"/>
      <c r="O107" s="59"/>
      <c r="P107" s="61"/>
      <c r="Q107" s="50"/>
      <c r="R107" s="50"/>
      <c r="S107" s="50"/>
      <c r="T107" s="64"/>
      <c r="U107" s="54"/>
      <c r="V107" s="54"/>
      <c r="W107" s="64"/>
      <c r="X107" s="112"/>
      <c r="Y107" s="112"/>
      <c r="Z107" s="53"/>
      <c r="AA107" s="53"/>
    </row>
    <row r="108" spans="1:27">
      <c r="A108" s="120"/>
      <c r="B108" s="54"/>
      <c r="C108" s="50"/>
      <c r="D108" s="53"/>
      <c r="E108" s="50"/>
      <c r="F108" s="50"/>
      <c r="G108" s="50"/>
      <c r="H108" s="53"/>
      <c r="I108" s="53"/>
      <c r="J108" s="53"/>
      <c r="K108" s="53"/>
      <c r="L108" s="53"/>
      <c r="M108" s="54"/>
      <c r="N108" s="50"/>
      <c r="O108" s="59"/>
      <c r="P108" s="61"/>
      <c r="Q108" s="50"/>
      <c r="R108" s="50"/>
      <c r="S108" s="50"/>
      <c r="T108" s="64"/>
      <c r="U108" s="54"/>
      <c r="V108" s="54"/>
      <c r="W108" s="64"/>
      <c r="X108" s="112"/>
      <c r="Y108" s="112"/>
      <c r="Z108" s="53"/>
      <c r="AA108" s="53"/>
    </row>
    <row r="109" spans="1:27">
      <c r="A109" s="120"/>
      <c r="B109" s="54"/>
      <c r="C109" s="50"/>
      <c r="D109" s="53"/>
      <c r="E109" s="50"/>
      <c r="F109" s="50"/>
      <c r="G109" s="50"/>
      <c r="H109" s="53"/>
      <c r="I109" s="53"/>
      <c r="J109" s="53"/>
      <c r="K109" s="53"/>
      <c r="L109" s="53"/>
      <c r="M109" s="54"/>
      <c r="N109" s="50"/>
      <c r="O109" s="59"/>
      <c r="P109" s="61"/>
      <c r="Q109" s="50"/>
      <c r="R109" s="50"/>
      <c r="S109" s="50"/>
      <c r="T109" s="64"/>
      <c r="U109" s="54"/>
      <c r="V109" s="54"/>
      <c r="W109" s="64"/>
      <c r="X109" s="112"/>
      <c r="Y109" s="112"/>
      <c r="Z109" s="53"/>
      <c r="AA109" s="53"/>
    </row>
    <row r="110" spans="1:27">
      <c r="A110" s="120"/>
      <c r="B110" s="54"/>
      <c r="C110" s="50"/>
      <c r="D110" s="53"/>
      <c r="E110" s="50"/>
      <c r="F110" s="50"/>
      <c r="G110" s="50"/>
      <c r="H110" s="53"/>
      <c r="I110" s="53"/>
      <c r="J110" s="53"/>
      <c r="K110" s="53"/>
      <c r="L110" s="53"/>
      <c r="M110" s="54"/>
      <c r="N110" s="50"/>
      <c r="O110" s="59"/>
      <c r="P110" s="61"/>
      <c r="Q110" s="50"/>
      <c r="R110" s="50"/>
      <c r="S110" s="50"/>
      <c r="T110" s="64"/>
      <c r="U110" s="54"/>
      <c r="V110" s="54"/>
      <c r="W110" s="64"/>
      <c r="X110" s="112"/>
      <c r="Y110" s="112"/>
      <c r="Z110" s="53"/>
      <c r="AA110" s="53"/>
    </row>
    <row r="111" spans="1:27">
      <c r="A111" s="120"/>
      <c r="B111" s="54"/>
      <c r="C111" s="50"/>
      <c r="D111" s="53"/>
      <c r="E111" s="50"/>
      <c r="F111" s="50"/>
      <c r="G111" s="50"/>
      <c r="H111" s="53"/>
      <c r="I111" s="53"/>
      <c r="J111" s="53"/>
      <c r="K111" s="53"/>
      <c r="L111" s="53"/>
      <c r="M111" s="54"/>
      <c r="N111" s="50"/>
      <c r="O111" s="59"/>
      <c r="P111" s="61"/>
      <c r="Q111" s="50"/>
      <c r="R111" s="50"/>
      <c r="S111" s="50"/>
      <c r="T111" s="64"/>
      <c r="U111" s="54"/>
      <c r="V111" s="54"/>
      <c r="W111" s="64"/>
      <c r="X111" s="112"/>
      <c r="Y111" s="112"/>
      <c r="Z111" s="53"/>
      <c r="AA111" s="53"/>
    </row>
    <row r="112" spans="1:27">
      <c r="A112" s="120"/>
      <c r="B112" s="54"/>
      <c r="C112" s="50"/>
      <c r="D112" s="53"/>
      <c r="E112" s="50"/>
      <c r="F112" s="50"/>
      <c r="G112" s="50"/>
      <c r="H112" s="53"/>
      <c r="I112" s="53"/>
      <c r="J112" s="53"/>
      <c r="K112" s="53"/>
      <c r="L112" s="53"/>
      <c r="M112" s="54"/>
      <c r="N112" s="50"/>
      <c r="O112" s="59"/>
      <c r="P112" s="61"/>
      <c r="Q112" s="50"/>
      <c r="R112" s="50"/>
      <c r="S112" s="50"/>
      <c r="T112" s="64"/>
      <c r="U112" s="54"/>
      <c r="V112" s="54"/>
      <c r="W112" s="64"/>
      <c r="X112" s="112"/>
      <c r="Y112" s="112"/>
      <c r="Z112" s="53"/>
      <c r="AA112" s="53"/>
    </row>
    <row r="113" spans="1:27">
      <c r="A113" s="120"/>
      <c r="B113" s="54"/>
      <c r="C113" s="50"/>
      <c r="D113" s="53"/>
      <c r="E113" s="50"/>
      <c r="F113" s="50"/>
      <c r="G113" s="50"/>
      <c r="H113" s="53"/>
      <c r="I113" s="53"/>
      <c r="J113" s="53"/>
      <c r="K113" s="53"/>
      <c r="L113" s="53"/>
      <c r="M113" s="54"/>
      <c r="N113" s="50"/>
      <c r="O113" s="59"/>
      <c r="P113" s="61"/>
      <c r="Q113" s="50"/>
      <c r="R113" s="50"/>
      <c r="S113" s="50"/>
      <c r="T113" s="64"/>
      <c r="U113" s="54"/>
      <c r="V113" s="54"/>
      <c r="W113" s="64"/>
      <c r="X113" s="112"/>
      <c r="Y113" s="112"/>
      <c r="Z113" s="53"/>
      <c r="AA113" s="53"/>
    </row>
    <row r="114" spans="1:27">
      <c r="A114" s="120"/>
      <c r="B114" s="54"/>
      <c r="C114" s="50"/>
      <c r="D114" s="53"/>
      <c r="E114" s="50"/>
      <c r="F114" s="50"/>
      <c r="G114" s="50"/>
      <c r="H114" s="53"/>
      <c r="I114" s="53"/>
      <c r="J114" s="53"/>
      <c r="K114" s="53"/>
      <c r="L114" s="53"/>
      <c r="M114" s="54"/>
      <c r="N114" s="50"/>
      <c r="O114" s="59"/>
      <c r="P114" s="61"/>
      <c r="Q114" s="50"/>
      <c r="R114" s="50"/>
      <c r="S114" s="50"/>
      <c r="T114" s="64"/>
      <c r="U114" s="54"/>
      <c r="V114" s="54"/>
      <c r="W114" s="64"/>
      <c r="X114" s="112"/>
      <c r="Y114" s="112"/>
      <c r="Z114" s="53"/>
      <c r="AA114" s="53"/>
    </row>
    <row r="115" spans="1:27">
      <c r="A115" s="120"/>
      <c r="B115" s="54"/>
      <c r="C115" s="50"/>
      <c r="D115" s="53"/>
      <c r="E115" s="50"/>
      <c r="F115" s="50"/>
      <c r="G115" s="50"/>
      <c r="H115" s="53"/>
      <c r="I115" s="53"/>
      <c r="J115" s="53"/>
      <c r="K115" s="53"/>
      <c r="L115" s="53"/>
      <c r="M115" s="54"/>
      <c r="N115" s="50"/>
      <c r="O115" s="59"/>
      <c r="P115" s="61"/>
      <c r="Q115" s="50"/>
      <c r="R115" s="50"/>
      <c r="S115" s="50"/>
      <c r="T115" s="64"/>
      <c r="U115" s="54"/>
      <c r="V115" s="54"/>
      <c r="W115" s="64"/>
      <c r="X115" s="112"/>
      <c r="Y115" s="112"/>
      <c r="Z115" s="53"/>
      <c r="AA115" s="53"/>
    </row>
    <row r="116" spans="1:27">
      <c r="A116" s="120"/>
      <c r="B116" s="54"/>
      <c r="C116" s="50"/>
      <c r="D116" s="53"/>
      <c r="E116" s="50"/>
      <c r="F116" s="50"/>
      <c r="G116" s="50"/>
      <c r="H116" s="53"/>
      <c r="I116" s="53"/>
      <c r="J116" s="53"/>
      <c r="K116" s="53"/>
      <c r="L116" s="53"/>
      <c r="M116" s="54"/>
      <c r="N116" s="50"/>
      <c r="O116" s="59"/>
      <c r="P116" s="61"/>
      <c r="Q116" s="50"/>
      <c r="R116" s="50"/>
      <c r="S116" s="50"/>
      <c r="T116" s="64"/>
      <c r="U116" s="54"/>
      <c r="V116" s="54"/>
      <c r="W116" s="64"/>
      <c r="X116" s="112"/>
      <c r="Y116" s="112"/>
      <c r="Z116" s="53"/>
      <c r="AA116" s="53"/>
    </row>
    <row r="117" spans="1:27">
      <c r="A117" s="120"/>
      <c r="B117" s="54"/>
      <c r="C117" s="50"/>
      <c r="D117" s="53"/>
      <c r="E117" s="50"/>
      <c r="F117" s="50"/>
      <c r="G117" s="50"/>
      <c r="H117" s="53"/>
      <c r="I117" s="53"/>
      <c r="J117" s="53"/>
      <c r="K117" s="53"/>
      <c r="L117" s="53"/>
      <c r="M117" s="54"/>
      <c r="N117" s="50"/>
      <c r="O117" s="59"/>
      <c r="P117" s="61"/>
      <c r="Q117" s="50"/>
      <c r="R117" s="50"/>
      <c r="S117" s="50"/>
      <c r="T117" s="64"/>
      <c r="U117" s="54"/>
      <c r="V117" s="54"/>
      <c r="W117" s="64"/>
      <c r="X117" s="112"/>
      <c r="Y117" s="112"/>
      <c r="Z117" s="53"/>
      <c r="AA117" s="53"/>
    </row>
    <row r="118" spans="1:27">
      <c r="A118" s="120"/>
      <c r="B118" s="54"/>
      <c r="C118" s="50"/>
      <c r="D118" s="53"/>
      <c r="E118" s="50"/>
      <c r="F118" s="50"/>
      <c r="G118" s="50"/>
      <c r="H118" s="53"/>
      <c r="I118" s="53"/>
      <c r="J118" s="53"/>
      <c r="K118" s="53"/>
      <c r="L118" s="53"/>
      <c r="M118" s="54"/>
      <c r="N118" s="50"/>
      <c r="O118" s="59"/>
      <c r="P118" s="61"/>
      <c r="Q118" s="50"/>
      <c r="R118" s="50"/>
      <c r="S118" s="50"/>
      <c r="T118" s="64"/>
      <c r="U118" s="54"/>
      <c r="V118" s="54"/>
      <c r="W118" s="64"/>
      <c r="X118" s="112"/>
      <c r="Y118" s="112"/>
      <c r="Z118" s="53"/>
      <c r="AA118" s="53"/>
    </row>
    <row r="119" spans="1:27">
      <c r="A119" s="120"/>
      <c r="B119" s="54"/>
      <c r="C119" s="50"/>
      <c r="D119" s="53"/>
      <c r="E119" s="50"/>
      <c r="F119" s="50"/>
      <c r="G119" s="50"/>
      <c r="H119" s="53"/>
      <c r="I119" s="53"/>
      <c r="J119" s="53"/>
      <c r="K119" s="53"/>
      <c r="L119" s="53"/>
      <c r="M119" s="54"/>
      <c r="N119" s="50"/>
      <c r="O119" s="59"/>
      <c r="P119" s="61"/>
      <c r="Q119" s="50"/>
      <c r="R119" s="50"/>
      <c r="S119" s="50"/>
      <c r="T119" s="64"/>
      <c r="U119" s="54"/>
      <c r="V119" s="54"/>
      <c r="W119" s="64"/>
      <c r="X119" s="112"/>
      <c r="Y119" s="112"/>
      <c r="Z119" s="53"/>
      <c r="AA119" s="53"/>
    </row>
    <row r="120" spans="1:27">
      <c r="A120" s="120"/>
      <c r="B120" s="54"/>
      <c r="C120" s="50"/>
      <c r="D120" s="53"/>
      <c r="E120" s="50"/>
      <c r="F120" s="50"/>
      <c r="G120" s="50"/>
      <c r="H120" s="53"/>
      <c r="I120" s="53"/>
      <c r="J120" s="53"/>
      <c r="K120" s="53"/>
      <c r="L120" s="53"/>
      <c r="M120" s="54"/>
      <c r="N120" s="50"/>
      <c r="O120" s="59"/>
      <c r="P120" s="61"/>
      <c r="Q120" s="50"/>
      <c r="R120" s="50"/>
      <c r="S120" s="50"/>
      <c r="T120" s="64"/>
      <c r="U120" s="54"/>
      <c r="V120" s="54"/>
      <c r="W120" s="64"/>
      <c r="X120" s="112"/>
      <c r="Y120" s="112"/>
      <c r="Z120" s="53"/>
      <c r="AA120" s="53"/>
    </row>
    <row r="121" spans="1:27">
      <c r="A121" s="120"/>
      <c r="B121" s="54"/>
      <c r="C121" s="50"/>
      <c r="D121" s="53"/>
      <c r="E121" s="50"/>
      <c r="F121" s="50"/>
      <c r="G121" s="50"/>
      <c r="H121" s="53"/>
      <c r="I121" s="53"/>
      <c r="J121" s="53"/>
      <c r="K121" s="53"/>
      <c r="L121" s="53"/>
      <c r="M121" s="54"/>
      <c r="N121" s="50"/>
      <c r="O121" s="59"/>
      <c r="P121" s="61"/>
      <c r="Q121" s="50"/>
      <c r="R121" s="50"/>
      <c r="S121" s="50"/>
      <c r="T121" s="64"/>
      <c r="U121" s="54"/>
      <c r="V121" s="54"/>
      <c r="W121" s="64"/>
      <c r="X121" s="112"/>
      <c r="Y121" s="112"/>
      <c r="Z121" s="53"/>
      <c r="AA121" s="53"/>
    </row>
    <row r="122" spans="1:27">
      <c r="A122" s="120"/>
      <c r="B122" s="54"/>
      <c r="C122" s="50"/>
      <c r="D122" s="53"/>
      <c r="E122" s="50"/>
      <c r="F122" s="50"/>
      <c r="G122" s="50"/>
      <c r="H122" s="53"/>
      <c r="I122" s="53"/>
      <c r="J122" s="53"/>
      <c r="K122" s="53"/>
      <c r="L122" s="53"/>
      <c r="M122" s="54"/>
      <c r="N122" s="50"/>
      <c r="O122" s="59"/>
      <c r="P122" s="61"/>
      <c r="Q122" s="50"/>
      <c r="R122" s="50"/>
      <c r="S122" s="50"/>
      <c r="T122" s="64"/>
      <c r="U122" s="54"/>
      <c r="V122" s="54"/>
      <c r="W122" s="64"/>
      <c r="X122" s="112"/>
      <c r="Y122" s="112"/>
      <c r="Z122" s="53"/>
      <c r="AA122" s="53"/>
    </row>
    <row r="123" spans="1:27">
      <c r="A123" s="120"/>
      <c r="B123" s="54"/>
      <c r="C123" s="50"/>
      <c r="D123" s="53"/>
      <c r="E123" s="50"/>
      <c r="F123" s="50"/>
      <c r="G123" s="50"/>
      <c r="H123" s="53"/>
      <c r="I123" s="53"/>
      <c r="J123" s="53"/>
      <c r="K123" s="53"/>
      <c r="L123" s="53"/>
      <c r="M123" s="54"/>
      <c r="N123" s="50"/>
      <c r="O123" s="59"/>
      <c r="P123" s="61"/>
      <c r="Q123" s="50"/>
      <c r="R123" s="50"/>
      <c r="S123" s="50"/>
      <c r="T123" s="64"/>
      <c r="U123" s="54"/>
      <c r="V123" s="54"/>
      <c r="W123" s="64"/>
      <c r="X123" s="112"/>
      <c r="Y123" s="112"/>
      <c r="Z123" s="53"/>
      <c r="AA123" s="53"/>
    </row>
    <row r="124" spans="1:27">
      <c r="A124" s="120"/>
      <c r="B124" s="54"/>
      <c r="C124" s="50"/>
      <c r="D124" s="53"/>
      <c r="E124" s="50"/>
      <c r="F124" s="50"/>
      <c r="G124" s="50"/>
      <c r="H124" s="53"/>
      <c r="I124" s="53"/>
      <c r="J124" s="53"/>
      <c r="K124" s="53"/>
      <c r="L124" s="53"/>
      <c r="M124" s="54"/>
      <c r="N124" s="50"/>
      <c r="O124" s="59"/>
      <c r="P124" s="61"/>
      <c r="Q124" s="50"/>
      <c r="R124" s="50"/>
      <c r="S124" s="50"/>
      <c r="T124" s="64"/>
      <c r="U124" s="54"/>
      <c r="V124" s="54"/>
      <c r="W124" s="64"/>
      <c r="X124" s="112"/>
      <c r="Y124" s="112"/>
      <c r="Z124" s="53"/>
      <c r="AA124" s="53"/>
    </row>
    <row r="125" spans="1:27">
      <c r="A125" s="120"/>
      <c r="B125" s="54"/>
      <c r="C125" s="50"/>
      <c r="D125" s="53"/>
      <c r="E125" s="50"/>
      <c r="F125" s="50"/>
      <c r="G125" s="50"/>
      <c r="H125" s="53"/>
      <c r="I125" s="53"/>
      <c r="J125" s="53"/>
      <c r="K125" s="53"/>
      <c r="L125" s="53"/>
      <c r="M125" s="54"/>
      <c r="N125" s="50"/>
      <c r="O125" s="59"/>
      <c r="P125" s="61"/>
      <c r="Q125" s="50"/>
      <c r="R125" s="50"/>
      <c r="S125" s="50"/>
      <c r="T125" s="64"/>
      <c r="U125" s="54"/>
      <c r="V125" s="54"/>
      <c r="W125" s="64"/>
      <c r="X125" s="112"/>
      <c r="Y125" s="112"/>
      <c r="Z125" s="53"/>
      <c r="AA125" s="53"/>
    </row>
    <row r="126" spans="1:27">
      <c r="A126" s="120"/>
      <c r="B126" s="54"/>
      <c r="C126" s="50"/>
      <c r="D126" s="53"/>
      <c r="E126" s="50"/>
      <c r="F126" s="50"/>
      <c r="G126" s="50"/>
      <c r="H126" s="53"/>
      <c r="I126" s="53"/>
      <c r="J126" s="53"/>
      <c r="K126" s="53"/>
      <c r="L126" s="53"/>
      <c r="M126" s="54"/>
      <c r="N126" s="50"/>
      <c r="O126" s="59"/>
      <c r="P126" s="61"/>
      <c r="Q126" s="50"/>
      <c r="R126" s="50"/>
      <c r="S126" s="50"/>
      <c r="T126" s="64"/>
      <c r="U126" s="54"/>
      <c r="V126" s="54"/>
      <c r="W126" s="64"/>
      <c r="X126" s="112"/>
      <c r="Y126" s="112"/>
      <c r="Z126" s="53"/>
      <c r="AA126" s="53"/>
    </row>
    <row r="127" spans="1:27">
      <c r="A127" s="120"/>
      <c r="B127" s="54"/>
      <c r="C127" s="50"/>
      <c r="D127" s="53"/>
      <c r="E127" s="50"/>
      <c r="F127" s="50"/>
      <c r="G127" s="50"/>
      <c r="H127" s="53"/>
      <c r="I127" s="53"/>
      <c r="J127" s="53"/>
      <c r="K127" s="53"/>
      <c r="L127" s="53"/>
      <c r="M127" s="54"/>
      <c r="N127" s="50"/>
      <c r="O127" s="59"/>
      <c r="P127" s="61"/>
      <c r="Q127" s="50"/>
      <c r="R127" s="50"/>
      <c r="S127" s="50"/>
      <c r="T127" s="64"/>
      <c r="U127" s="54"/>
      <c r="V127" s="54"/>
      <c r="W127" s="64"/>
      <c r="X127" s="112"/>
      <c r="Y127" s="112"/>
      <c r="Z127" s="53"/>
      <c r="AA127" s="53"/>
    </row>
    <row r="128" spans="1:27">
      <c r="A128" s="120"/>
      <c r="B128" s="54"/>
      <c r="C128" s="50"/>
      <c r="D128" s="53"/>
      <c r="E128" s="50"/>
      <c r="F128" s="50"/>
      <c r="G128" s="50"/>
      <c r="H128" s="53"/>
      <c r="I128" s="53"/>
      <c r="J128" s="53"/>
      <c r="K128" s="53"/>
      <c r="L128" s="53"/>
      <c r="M128" s="54"/>
      <c r="N128" s="50"/>
      <c r="O128" s="59"/>
      <c r="P128" s="61"/>
      <c r="Q128" s="50"/>
      <c r="R128" s="50"/>
      <c r="S128" s="50"/>
      <c r="T128" s="64"/>
      <c r="U128" s="54"/>
      <c r="V128" s="54"/>
      <c r="W128" s="64"/>
      <c r="X128" s="112"/>
      <c r="Y128" s="112"/>
      <c r="Z128" s="53"/>
      <c r="AA128" s="53"/>
    </row>
    <row r="129" spans="1:27">
      <c r="A129" s="120"/>
      <c r="B129" s="54"/>
      <c r="C129" s="50"/>
      <c r="D129" s="53"/>
      <c r="E129" s="50"/>
      <c r="F129" s="50"/>
      <c r="G129" s="50"/>
      <c r="H129" s="53"/>
      <c r="I129" s="53"/>
      <c r="J129" s="53"/>
      <c r="K129" s="53"/>
      <c r="L129" s="53"/>
      <c r="M129" s="54"/>
      <c r="N129" s="50"/>
      <c r="O129" s="59"/>
      <c r="P129" s="61"/>
      <c r="Q129" s="50"/>
      <c r="R129" s="50"/>
      <c r="S129" s="50"/>
      <c r="T129" s="64"/>
      <c r="U129" s="54"/>
      <c r="V129" s="54"/>
      <c r="W129" s="64"/>
      <c r="X129" s="112"/>
      <c r="Y129" s="112"/>
      <c r="Z129" s="53"/>
      <c r="AA129" s="53"/>
    </row>
    <row r="130" spans="1:27">
      <c r="A130" s="120"/>
      <c r="B130" s="54"/>
      <c r="C130" s="50"/>
      <c r="D130" s="53"/>
      <c r="E130" s="50"/>
      <c r="F130" s="50"/>
      <c r="G130" s="50"/>
      <c r="H130" s="53"/>
      <c r="I130" s="53"/>
      <c r="J130" s="53"/>
      <c r="K130" s="53"/>
      <c r="L130" s="53"/>
      <c r="M130" s="54"/>
      <c r="N130" s="50"/>
      <c r="O130" s="59"/>
      <c r="P130" s="61"/>
      <c r="Q130" s="50"/>
      <c r="R130" s="50"/>
      <c r="S130" s="50"/>
      <c r="T130" s="64"/>
      <c r="U130" s="54"/>
      <c r="V130" s="54"/>
      <c r="W130" s="64"/>
      <c r="X130" s="112"/>
      <c r="Y130" s="112"/>
      <c r="Z130" s="53"/>
      <c r="AA130" s="53"/>
    </row>
    <row r="131" spans="1:27">
      <c r="A131" s="120"/>
      <c r="B131" s="54"/>
      <c r="C131" s="50"/>
      <c r="D131" s="53"/>
      <c r="E131" s="50"/>
      <c r="F131" s="50"/>
      <c r="G131" s="50"/>
      <c r="H131" s="53"/>
      <c r="I131" s="53"/>
      <c r="J131" s="53"/>
      <c r="K131" s="53"/>
      <c r="L131" s="53"/>
      <c r="M131" s="54"/>
      <c r="N131" s="50"/>
      <c r="O131" s="59"/>
      <c r="P131" s="61"/>
      <c r="Q131" s="50"/>
      <c r="R131" s="50"/>
      <c r="S131" s="50"/>
      <c r="T131" s="64"/>
      <c r="U131" s="54"/>
      <c r="V131" s="54"/>
      <c r="W131" s="64"/>
      <c r="X131" s="112"/>
      <c r="Y131" s="112"/>
      <c r="Z131" s="53"/>
      <c r="AA131" s="53"/>
    </row>
    <row r="132" spans="1:27">
      <c r="A132" s="120"/>
      <c r="B132" s="54"/>
      <c r="C132" s="50"/>
      <c r="D132" s="53"/>
      <c r="E132" s="50"/>
      <c r="F132" s="50"/>
      <c r="G132" s="50"/>
      <c r="H132" s="53"/>
      <c r="I132" s="53"/>
      <c r="J132" s="53"/>
      <c r="K132" s="53"/>
      <c r="L132" s="53"/>
      <c r="M132" s="54"/>
      <c r="N132" s="50"/>
      <c r="O132" s="59"/>
      <c r="P132" s="61"/>
      <c r="Q132" s="50"/>
      <c r="R132" s="50"/>
      <c r="S132" s="50"/>
      <c r="T132" s="64"/>
      <c r="U132" s="54"/>
      <c r="V132" s="54"/>
      <c r="W132" s="64"/>
      <c r="X132" s="112"/>
      <c r="Y132" s="112"/>
      <c r="Z132" s="53"/>
      <c r="AA132" s="53"/>
    </row>
    <row r="133" spans="1:27">
      <c r="A133" s="120"/>
      <c r="B133" s="54"/>
      <c r="C133" s="50"/>
      <c r="D133" s="53"/>
      <c r="E133" s="50"/>
      <c r="F133" s="50"/>
      <c r="G133" s="50"/>
      <c r="H133" s="53"/>
      <c r="I133" s="53"/>
      <c r="J133" s="53"/>
      <c r="K133" s="53"/>
      <c r="L133" s="53"/>
      <c r="M133" s="54"/>
      <c r="N133" s="50"/>
      <c r="O133" s="59"/>
      <c r="P133" s="61"/>
      <c r="Q133" s="50"/>
      <c r="R133" s="50"/>
      <c r="S133" s="50"/>
      <c r="T133" s="64"/>
      <c r="U133" s="54"/>
      <c r="V133" s="54"/>
      <c r="W133" s="64"/>
      <c r="X133" s="112"/>
      <c r="Y133" s="112"/>
      <c r="Z133" s="53"/>
      <c r="AA133" s="53"/>
    </row>
    <row r="134" spans="1:27">
      <c r="A134" s="120"/>
      <c r="B134" s="54"/>
      <c r="C134" s="50"/>
      <c r="D134" s="53"/>
      <c r="E134" s="50"/>
      <c r="F134" s="50"/>
      <c r="G134" s="50"/>
      <c r="H134" s="53"/>
      <c r="I134" s="53"/>
      <c r="J134" s="53"/>
      <c r="K134" s="53"/>
      <c r="L134" s="53"/>
      <c r="M134" s="54"/>
      <c r="N134" s="50"/>
      <c r="O134" s="59"/>
      <c r="P134" s="61"/>
      <c r="Q134" s="50"/>
      <c r="R134" s="50"/>
      <c r="S134" s="50"/>
      <c r="T134" s="64"/>
      <c r="U134" s="54"/>
      <c r="V134" s="54"/>
      <c r="W134" s="64"/>
      <c r="X134" s="112"/>
      <c r="Y134" s="112"/>
      <c r="Z134" s="53"/>
      <c r="AA134" s="53"/>
    </row>
    <row r="135" spans="1:27">
      <c r="A135" s="120"/>
      <c r="B135" s="54"/>
      <c r="C135" s="50"/>
      <c r="D135" s="53"/>
      <c r="E135" s="50"/>
      <c r="F135" s="50"/>
      <c r="G135" s="50"/>
      <c r="H135" s="53"/>
      <c r="I135" s="53"/>
      <c r="J135" s="53"/>
      <c r="K135" s="53"/>
      <c r="L135" s="53"/>
      <c r="M135" s="54"/>
      <c r="N135" s="50"/>
      <c r="O135" s="59"/>
      <c r="P135" s="61"/>
      <c r="Q135" s="50"/>
      <c r="R135" s="50"/>
      <c r="S135" s="50"/>
      <c r="T135" s="64"/>
      <c r="U135" s="54"/>
      <c r="V135" s="54"/>
      <c r="W135" s="64"/>
      <c r="X135" s="112"/>
      <c r="Y135" s="112"/>
      <c r="Z135" s="53"/>
      <c r="AA135" s="53"/>
    </row>
    <row r="136" spans="1:27">
      <c r="A136" s="120"/>
      <c r="B136" s="54"/>
      <c r="C136" s="50"/>
      <c r="D136" s="53"/>
      <c r="E136" s="50"/>
      <c r="F136" s="50"/>
      <c r="G136" s="50"/>
      <c r="H136" s="53"/>
      <c r="I136" s="53"/>
      <c r="J136" s="53"/>
      <c r="K136" s="53"/>
      <c r="L136" s="53"/>
      <c r="M136" s="54"/>
      <c r="N136" s="50"/>
      <c r="O136" s="59"/>
      <c r="P136" s="61"/>
      <c r="Q136" s="50"/>
      <c r="R136" s="50"/>
      <c r="S136" s="50"/>
      <c r="T136" s="64"/>
      <c r="U136" s="54"/>
      <c r="V136" s="54"/>
      <c r="W136" s="64"/>
      <c r="X136" s="112"/>
      <c r="Y136" s="112"/>
      <c r="Z136" s="53"/>
      <c r="AA136" s="53"/>
    </row>
    <row r="137" spans="1:27">
      <c r="A137" s="120"/>
      <c r="B137" s="54"/>
      <c r="C137" s="50"/>
      <c r="D137" s="53"/>
      <c r="E137" s="50"/>
      <c r="F137" s="50"/>
      <c r="G137" s="50"/>
      <c r="H137" s="53"/>
      <c r="I137" s="53"/>
      <c r="J137" s="53"/>
      <c r="K137" s="53"/>
      <c r="L137" s="53"/>
      <c r="M137" s="54"/>
      <c r="N137" s="50"/>
      <c r="O137" s="59"/>
      <c r="P137" s="61"/>
      <c r="Q137" s="50"/>
      <c r="R137" s="50"/>
      <c r="S137" s="50"/>
      <c r="T137" s="64"/>
      <c r="U137" s="54"/>
      <c r="V137" s="54"/>
      <c r="W137" s="64"/>
      <c r="X137" s="112"/>
      <c r="Y137" s="112"/>
      <c r="Z137" s="53"/>
      <c r="AA137" s="53"/>
    </row>
    <row r="138" spans="1:27">
      <c r="A138" s="120"/>
      <c r="B138" s="54"/>
      <c r="C138" s="50"/>
      <c r="D138" s="53"/>
      <c r="E138" s="50"/>
      <c r="F138" s="50"/>
      <c r="G138" s="50"/>
      <c r="H138" s="53"/>
      <c r="I138" s="53"/>
      <c r="J138" s="53"/>
      <c r="K138" s="53"/>
      <c r="L138" s="53"/>
      <c r="M138" s="54"/>
      <c r="N138" s="50"/>
      <c r="O138" s="59"/>
      <c r="P138" s="61"/>
      <c r="Q138" s="50"/>
      <c r="R138" s="50"/>
      <c r="S138" s="50"/>
      <c r="T138" s="64"/>
      <c r="U138" s="54"/>
      <c r="V138" s="54"/>
      <c r="W138" s="64"/>
      <c r="X138" s="112"/>
      <c r="Y138" s="112"/>
      <c r="Z138" s="53"/>
      <c r="AA138" s="53"/>
    </row>
    <row r="139" spans="1:27">
      <c r="A139" s="120"/>
      <c r="B139" s="54"/>
      <c r="C139" s="50"/>
      <c r="D139" s="53"/>
      <c r="E139" s="50"/>
      <c r="F139" s="50"/>
      <c r="G139" s="50"/>
      <c r="H139" s="53"/>
      <c r="I139" s="53"/>
      <c r="J139" s="53"/>
      <c r="K139" s="53"/>
      <c r="L139" s="53"/>
      <c r="M139" s="54"/>
      <c r="N139" s="50"/>
      <c r="O139" s="59"/>
      <c r="P139" s="61"/>
      <c r="Q139" s="50"/>
      <c r="R139" s="50"/>
      <c r="S139" s="50"/>
      <c r="T139" s="64"/>
      <c r="U139" s="54"/>
      <c r="V139" s="54"/>
      <c r="W139" s="64"/>
      <c r="X139" s="112"/>
      <c r="Y139" s="112"/>
      <c r="Z139" s="53"/>
      <c r="AA139" s="53"/>
    </row>
    <row r="140" spans="1:27">
      <c r="A140" s="120"/>
      <c r="B140" s="54"/>
      <c r="C140" s="50"/>
      <c r="D140" s="53"/>
      <c r="E140" s="50"/>
      <c r="F140" s="50"/>
      <c r="G140" s="50"/>
      <c r="H140" s="53"/>
      <c r="I140" s="53"/>
      <c r="J140" s="53"/>
      <c r="K140" s="53"/>
      <c r="L140" s="53"/>
      <c r="M140" s="54"/>
      <c r="N140" s="50"/>
      <c r="O140" s="59"/>
      <c r="P140" s="61"/>
      <c r="Q140" s="50"/>
      <c r="R140" s="50"/>
      <c r="S140" s="50"/>
      <c r="T140" s="64"/>
      <c r="U140" s="54"/>
      <c r="V140" s="54"/>
      <c r="W140" s="64"/>
      <c r="X140" s="112"/>
      <c r="Y140" s="112"/>
      <c r="Z140" s="53"/>
      <c r="AA140" s="53"/>
    </row>
    <row r="141" spans="1:27">
      <c r="A141" s="120"/>
      <c r="B141" s="54"/>
      <c r="C141" s="50"/>
      <c r="D141" s="53"/>
      <c r="E141" s="50"/>
      <c r="F141" s="50"/>
      <c r="G141" s="50"/>
      <c r="H141" s="53"/>
      <c r="I141" s="53"/>
      <c r="J141" s="53"/>
      <c r="K141" s="53"/>
      <c r="L141" s="53"/>
      <c r="M141" s="54"/>
      <c r="N141" s="50"/>
      <c r="O141" s="59"/>
      <c r="P141" s="61"/>
      <c r="Q141" s="50"/>
      <c r="R141" s="50"/>
      <c r="S141" s="50"/>
      <c r="T141" s="64"/>
      <c r="U141" s="54"/>
      <c r="V141" s="54"/>
      <c r="W141" s="64"/>
      <c r="X141" s="112"/>
      <c r="Y141" s="112"/>
      <c r="Z141" s="53"/>
      <c r="AA141" s="53"/>
    </row>
    <row r="142" spans="1:27">
      <c r="A142" s="120"/>
      <c r="B142" s="54"/>
      <c r="C142" s="50"/>
      <c r="D142" s="53"/>
      <c r="E142" s="50"/>
      <c r="F142" s="50"/>
      <c r="G142" s="50"/>
      <c r="H142" s="53"/>
      <c r="I142" s="53"/>
      <c r="J142" s="53"/>
      <c r="K142" s="53"/>
      <c r="L142" s="53"/>
      <c r="M142" s="54"/>
      <c r="N142" s="50"/>
      <c r="O142" s="59"/>
      <c r="P142" s="61"/>
      <c r="Q142" s="50"/>
      <c r="R142" s="50"/>
      <c r="S142" s="50"/>
      <c r="T142" s="64"/>
      <c r="U142" s="54"/>
      <c r="V142" s="54"/>
      <c r="W142" s="64"/>
      <c r="X142" s="112"/>
      <c r="Y142" s="112"/>
      <c r="Z142" s="53"/>
      <c r="AA142" s="53"/>
    </row>
    <row r="143" spans="1:27">
      <c r="A143" s="120"/>
      <c r="B143" s="54"/>
      <c r="C143" s="50"/>
      <c r="D143" s="53"/>
      <c r="E143" s="50"/>
      <c r="F143" s="50"/>
      <c r="G143" s="50"/>
      <c r="H143" s="53"/>
      <c r="I143" s="53"/>
      <c r="J143" s="53"/>
      <c r="K143" s="53"/>
      <c r="L143" s="53"/>
      <c r="M143" s="54"/>
      <c r="N143" s="50"/>
      <c r="O143" s="59"/>
      <c r="P143" s="61"/>
      <c r="Q143" s="50"/>
      <c r="R143" s="50"/>
      <c r="S143" s="50"/>
      <c r="T143" s="64"/>
      <c r="U143" s="54"/>
      <c r="V143" s="54"/>
      <c r="W143" s="64"/>
      <c r="X143" s="112"/>
      <c r="Y143" s="112"/>
      <c r="Z143" s="53"/>
      <c r="AA143" s="53"/>
    </row>
    <row r="144" spans="1:27">
      <c r="A144" s="120"/>
      <c r="B144" s="54"/>
      <c r="C144" s="50"/>
      <c r="D144" s="53"/>
      <c r="E144" s="50"/>
      <c r="F144" s="50"/>
      <c r="G144" s="50"/>
      <c r="H144" s="53"/>
      <c r="I144" s="53"/>
      <c r="J144" s="53"/>
      <c r="K144" s="53"/>
      <c r="L144" s="53"/>
      <c r="M144" s="54"/>
      <c r="N144" s="50"/>
      <c r="O144" s="59"/>
      <c r="P144" s="61"/>
      <c r="Q144" s="50"/>
      <c r="R144" s="50"/>
      <c r="S144" s="50"/>
      <c r="T144" s="64"/>
      <c r="U144" s="54"/>
      <c r="V144" s="54"/>
      <c r="W144" s="64"/>
      <c r="X144" s="112"/>
      <c r="Y144" s="112"/>
      <c r="Z144" s="53"/>
      <c r="AA144" s="53"/>
    </row>
    <row r="145" spans="1:27">
      <c r="A145" s="120"/>
      <c r="B145" s="54"/>
      <c r="C145" s="50"/>
      <c r="D145" s="53"/>
      <c r="E145" s="50"/>
      <c r="F145" s="50"/>
      <c r="G145" s="50"/>
      <c r="H145" s="53"/>
      <c r="I145" s="53"/>
      <c r="J145" s="53"/>
      <c r="K145" s="53"/>
      <c r="L145" s="53"/>
      <c r="M145" s="54"/>
      <c r="N145" s="50"/>
      <c r="O145" s="59"/>
      <c r="P145" s="61"/>
      <c r="Q145" s="50"/>
      <c r="R145" s="50"/>
      <c r="S145" s="50"/>
      <c r="T145" s="64"/>
      <c r="U145" s="54"/>
      <c r="V145" s="54"/>
      <c r="W145" s="64"/>
      <c r="X145" s="112"/>
      <c r="Y145" s="112"/>
      <c r="Z145" s="53"/>
      <c r="AA145" s="53"/>
    </row>
    <row r="146" spans="1:27">
      <c r="A146" s="120"/>
      <c r="B146" s="54"/>
      <c r="C146" s="50"/>
      <c r="D146" s="53"/>
      <c r="E146" s="50"/>
      <c r="F146" s="50"/>
      <c r="G146" s="50"/>
      <c r="H146" s="53"/>
      <c r="I146" s="53"/>
      <c r="J146" s="53"/>
      <c r="K146" s="53"/>
      <c r="L146" s="53"/>
      <c r="M146" s="54"/>
      <c r="N146" s="50"/>
      <c r="O146" s="59"/>
      <c r="P146" s="61"/>
      <c r="Q146" s="50"/>
      <c r="R146" s="50"/>
      <c r="S146" s="50"/>
      <c r="T146" s="64"/>
      <c r="U146" s="54"/>
      <c r="V146" s="54"/>
      <c r="W146" s="64"/>
      <c r="X146" s="112"/>
      <c r="Y146" s="112"/>
      <c r="Z146" s="53"/>
      <c r="AA146" s="53"/>
    </row>
    <row r="147" spans="1:27">
      <c r="A147" s="120"/>
      <c r="B147" s="54"/>
      <c r="C147" s="50"/>
      <c r="D147" s="53"/>
      <c r="E147" s="50"/>
      <c r="F147" s="50"/>
      <c r="G147" s="50"/>
      <c r="H147" s="53"/>
      <c r="I147" s="53"/>
      <c r="J147" s="53"/>
      <c r="K147" s="53"/>
      <c r="L147" s="53"/>
      <c r="M147" s="54"/>
      <c r="N147" s="50"/>
      <c r="O147" s="59"/>
      <c r="P147" s="61"/>
      <c r="Q147" s="50"/>
      <c r="R147" s="50"/>
      <c r="S147" s="50"/>
      <c r="T147" s="64"/>
      <c r="U147" s="54"/>
      <c r="V147" s="54"/>
      <c r="W147" s="64"/>
      <c r="X147" s="112"/>
      <c r="Y147" s="112"/>
      <c r="Z147" s="53"/>
      <c r="AA147" s="53"/>
    </row>
    <row r="148" spans="1:27">
      <c r="A148" s="120"/>
      <c r="B148" s="54"/>
      <c r="C148" s="50"/>
      <c r="D148" s="53"/>
      <c r="E148" s="50"/>
      <c r="F148" s="50"/>
      <c r="G148" s="50"/>
      <c r="H148" s="53"/>
      <c r="I148" s="53"/>
      <c r="J148" s="53"/>
      <c r="K148" s="53"/>
      <c r="L148" s="53"/>
      <c r="M148" s="54"/>
      <c r="N148" s="50"/>
      <c r="O148" s="59"/>
      <c r="P148" s="61"/>
      <c r="Q148" s="50"/>
      <c r="R148" s="50"/>
      <c r="S148" s="50"/>
      <c r="T148" s="64"/>
      <c r="U148" s="54"/>
      <c r="V148" s="54"/>
      <c r="W148" s="64"/>
      <c r="X148" s="112"/>
      <c r="Y148" s="112"/>
      <c r="Z148" s="53"/>
      <c r="AA148" s="53"/>
    </row>
    <row r="149" spans="1:27">
      <c r="A149" s="120"/>
      <c r="B149" s="54"/>
      <c r="C149" s="50"/>
      <c r="D149" s="53"/>
      <c r="E149" s="50"/>
      <c r="F149" s="50"/>
      <c r="G149" s="50"/>
      <c r="H149" s="53"/>
      <c r="I149" s="53"/>
      <c r="J149" s="53"/>
      <c r="K149" s="53"/>
      <c r="L149" s="53"/>
      <c r="M149" s="54"/>
      <c r="N149" s="50"/>
      <c r="O149" s="59"/>
      <c r="P149" s="61"/>
      <c r="Q149" s="50"/>
      <c r="R149" s="50"/>
      <c r="S149" s="50"/>
      <c r="T149" s="64"/>
      <c r="U149" s="54"/>
      <c r="V149" s="54"/>
      <c r="W149" s="64"/>
      <c r="X149" s="112"/>
      <c r="Y149" s="112"/>
      <c r="Z149" s="53"/>
      <c r="AA149" s="53"/>
    </row>
    <row r="150" spans="1:27">
      <c r="A150" s="120"/>
      <c r="B150" s="54"/>
      <c r="C150" s="50"/>
      <c r="D150" s="53"/>
      <c r="E150" s="50"/>
      <c r="F150" s="50"/>
      <c r="G150" s="50"/>
      <c r="H150" s="53"/>
      <c r="I150" s="53"/>
      <c r="J150" s="53"/>
      <c r="K150" s="53"/>
      <c r="L150" s="53"/>
      <c r="M150" s="54"/>
      <c r="N150" s="50"/>
      <c r="O150" s="59"/>
      <c r="P150" s="61"/>
      <c r="Q150" s="50"/>
      <c r="R150" s="50"/>
      <c r="S150" s="50"/>
      <c r="T150" s="64"/>
      <c r="U150" s="54"/>
      <c r="V150" s="54"/>
      <c r="W150" s="64"/>
      <c r="X150" s="112"/>
      <c r="Y150" s="112"/>
      <c r="Z150" s="53"/>
      <c r="AA150" s="53"/>
    </row>
    <row r="151" spans="1:27">
      <c r="A151" s="120"/>
      <c r="B151" s="54"/>
      <c r="C151" s="50"/>
      <c r="D151" s="53"/>
      <c r="E151" s="50"/>
      <c r="F151" s="50"/>
      <c r="G151" s="50"/>
      <c r="H151" s="53"/>
      <c r="I151" s="53"/>
      <c r="J151" s="53"/>
      <c r="K151" s="53"/>
      <c r="L151" s="53"/>
      <c r="M151" s="54"/>
      <c r="N151" s="50"/>
      <c r="O151" s="59"/>
      <c r="P151" s="61"/>
      <c r="Q151" s="50"/>
      <c r="R151" s="50"/>
      <c r="S151" s="50"/>
      <c r="T151" s="64"/>
      <c r="U151" s="54"/>
      <c r="V151" s="54"/>
      <c r="W151" s="64"/>
      <c r="X151" s="112"/>
      <c r="Y151" s="112"/>
      <c r="Z151" s="53"/>
      <c r="AA151" s="53"/>
    </row>
    <row r="152" spans="1:27">
      <c r="A152" s="120"/>
      <c r="B152" s="54"/>
      <c r="C152" s="50"/>
      <c r="D152" s="53"/>
      <c r="E152" s="50"/>
      <c r="F152" s="50"/>
      <c r="G152" s="50"/>
      <c r="H152" s="53"/>
      <c r="I152" s="53"/>
      <c r="J152" s="53"/>
      <c r="K152" s="53"/>
      <c r="L152" s="53"/>
      <c r="M152" s="54"/>
      <c r="N152" s="50"/>
      <c r="O152" s="59"/>
      <c r="P152" s="61"/>
      <c r="Q152" s="50"/>
      <c r="R152" s="50"/>
      <c r="S152" s="50"/>
      <c r="T152" s="64"/>
      <c r="U152" s="54"/>
      <c r="V152" s="54"/>
      <c r="W152" s="64"/>
      <c r="X152" s="112"/>
      <c r="Y152" s="112"/>
      <c r="Z152" s="53"/>
      <c r="AA152" s="53"/>
    </row>
    <row r="153" spans="1:27">
      <c r="A153" s="120"/>
      <c r="B153" s="54"/>
      <c r="C153" s="50"/>
      <c r="D153" s="53"/>
      <c r="E153" s="50"/>
      <c r="F153" s="50"/>
      <c r="G153" s="50"/>
      <c r="H153" s="53"/>
      <c r="I153" s="53"/>
      <c r="J153" s="53"/>
      <c r="K153" s="53"/>
      <c r="L153" s="53"/>
      <c r="M153" s="54"/>
      <c r="N153" s="50"/>
      <c r="O153" s="59"/>
      <c r="P153" s="61"/>
      <c r="Q153" s="50"/>
      <c r="R153" s="50"/>
      <c r="S153" s="50"/>
      <c r="T153" s="64"/>
      <c r="U153" s="54"/>
      <c r="V153" s="54"/>
      <c r="W153" s="64"/>
      <c r="X153" s="112"/>
      <c r="Y153" s="112"/>
      <c r="Z153" s="53"/>
      <c r="AA153" s="53"/>
    </row>
    <row r="154" spans="1:27">
      <c r="A154" s="120"/>
      <c r="B154" s="54"/>
      <c r="C154" s="50"/>
      <c r="D154" s="53"/>
      <c r="E154" s="50"/>
      <c r="F154" s="50"/>
      <c r="G154" s="50"/>
      <c r="H154" s="53"/>
      <c r="I154" s="53"/>
      <c r="J154" s="53"/>
      <c r="K154" s="53"/>
      <c r="L154" s="53"/>
      <c r="M154" s="54"/>
      <c r="N154" s="50"/>
      <c r="O154" s="59"/>
      <c r="P154" s="61"/>
      <c r="Q154" s="50"/>
      <c r="R154" s="50"/>
      <c r="S154" s="50"/>
      <c r="T154" s="64"/>
      <c r="U154" s="54"/>
      <c r="V154" s="54"/>
      <c r="W154" s="64"/>
      <c r="X154" s="112"/>
      <c r="Y154" s="112"/>
      <c r="Z154" s="53"/>
      <c r="AA154" s="53"/>
    </row>
    <row r="155" spans="1:27">
      <c r="A155" s="120"/>
      <c r="B155" s="54"/>
      <c r="C155" s="50"/>
      <c r="D155" s="53"/>
      <c r="E155" s="50"/>
      <c r="F155" s="50"/>
      <c r="G155" s="50"/>
      <c r="H155" s="53"/>
      <c r="I155" s="53"/>
      <c r="J155" s="53"/>
      <c r="K155" s="53"/>
      <c r="L155" s="53"/>
      <c r="M155" s="54"/>
      <c r="N155" s="50"/>
      <c r="O155" s="59"/>
      <c r="P155" s="61"/>
      <c r="Q155" s="50"/>
      <c r="R155" s="50"/>
      <c r="S155" s="50"/>
      <c r="T155" s="64"/>
      <c r="U155" s="54"/>
      <c r="V155" s="54"/>
      <c r="W155" s="64"/>
      <c r="X155" s="112"/>
      <c r="Y155" s="112"/>
      <c r="Z155" s="53"/>
      <c r="AA155" s="53"/>
    </row>
    <row r="156" spans="1:27">
      <c r="A156" s="120"/>
      <c r="B156" s="54"/>
      <c r="C156" s="50"/>
      <c r="D156" s="53"/>
      <c r="E156" s="50"/>
      <c r="F156" s="50"/>
      <c r="G156" s="50"/>
      <c r="H156" s="53"/>
      <c r="I156" s="53"/>
      <c r="J156" s="53"/>
      <c r="K156" s="53"/>
      <c r="L156" s="53"/>
      <c r="M156" s="54"/>
      <c r="N156" s="50"/>
      <c r="O156" s="59"/>
      <c r="P156" s="61"/>
      <c r="Q156" s="50"/>
      <c r="R156" s="50"/>
      <c r="S156" s="50"/>
      <c r="T156" s="64"/>
      <c r="U156" s="54"/>
      <c r="V156" s="54"/>
      <c r="W156" s="64"/>
      <c r="X156" s="112"/>
      <c r="Y156" s="112"/>
      <c r="Z156" s="53"/>
      <c r="AA156" s="53"/>
    </row>
    <row r="157" spans="1:27">
      <c r="A157" s="120"/>
      <c r="B157" s="54"/>
      <c r="C157" s="50"/>
      <c r="D157" s="53"/>
      <c r="E157" s="50"/>
      <c r="F157" s="50"/>
      <c r="G157" s="50"/>
      <c r="H157" s="53"/>
      <c r="I157" s="53"/>
      <c r="J157" s="53"/>
      <c r="K157" s="53"/>
      <c r="L157" s="53"/>
      <c r="M157" s="54"/>
      <c r="N157" s="50"/>
      <c r="O157" s="59"/>
      <c r="P157" s="61"/>
      <c r="Q157" s="50"/>
      <c r="R157" s="50"/>
      <c r="S157" s="50"/>
      <c r="T157" s="64"/>
      <c r="U157" s="54"/>
      <c r="V157" s="54"/>
      <c r="W157" s="64"/>
      <c r="X157" s="112"/>
      <c r="Y157" s="112"/>
      <c r="Z157" s="53"/>
      <c r="AA157" s="53"/>
    </row>
    <row r="158" spans="1:27">
      <c r="A158" s="120"/>
      <c r="B158" s="54"/>
      <c r="C158" s="50"/>
      <c r="D158" s="53"/>
      <c r="E158" s="50"/>
      <c r="F158" s="50"/>
      <c r="G158" s="50"/>
      <c r="H158" s="53"/>
      <c r="I158" s="53"/>
      <c r="J158" s="53"/>
      <c r="K158" s="53"/>
      <c r="L158" s="53"/>
      <c r="M158" s="54"/>
      <c r="N158" s="50"/>
      <c r="O158" s="59"/>
      <c r="P158" s="61"/>
      <c r="Q158" s="50"/>
      <c r="R158" s="50"/>
      <c r="S158" s="50"/>
      <c r="T158" s="64"/>
      <c r="U158" s="54"/>
      <c r="V158" s="54"/>
      <c r="W158" s="64"/>
      <c r="X158" s="112"/>
      <c r="Y158" s="112"/>
      <c r="Z158" s="53"/>
      <c r="AA158" s="53"/>
    </row>
    <row r="159" spans="1:27">
      <c r="A159" s="120"/>
      <c r="B159" s="54"/>
      <c r="C159" s="50"/>
      <c r="D159" s="53"/>
      <c r="E159" s="50"/>
      <c r="F159" s="50"/>
      <c r="G159" s="50"/>
      <c r="H159" s="53"/>
      <c r="I159" s="53"/>
      <c r="J159" s="53"/>
      <c r="K159" s="53"/>
      <c r="L159" s="53"/>
      <c r="M159" s="54"/>
      <c r="N159" s="50"/>
      <c r="O159" s="59"/>
      <c r="P159" s="61"/>
      <c r="Q159" s="50"/>
      <c r="R159" s="50"/>
      <c r="S159" s="50"/>
      <c r="T159" s="64"/>
      <c r="U159" s="54"/>
      <c r="V159" s="54"/>
      <c r="W159" s="64"/>
      <c r="X159" s="112"/>
      <c r="Y159" s="112"/>
      <c r="Z159" s="53"/>
      <c r="AA159" s="53"/>
    </row>
    <row r="160" spans="1:27">
      <c r="A160" s="120"/>
      <c r="B160" s="54"/>
      <c r="C160" s="50"/>
      <c r="D160" s="53"/>
      <c r="E160" s="50"/>
      <c r="F160" s="50"/>
      <c r="G160" s="50"/>
      <c r="H160" s="53"/>
      <c r="I160" s="53"/>
      <c r="J160" s="53"/>
      <c r="K160" s="53"/>
      <c r="L160" s="53"/>
      <c r="M160" s="54"/>
      <c r="N160" s="50"/>
      <c r="O160" s="59"/>
      <c r="P160" s="61"/>
      <c r="Q160" s="50"/>
      <c r="R160" s="50"/>
      <c r="S160" s="50"/>
      <c r="T160" s="64"/>
      <c r="U160" s="54"/>
      <c r="V160" s="54"/>
      <c r="W160" s="64"/>
      <c r="X160" s="112"/>
      <c r="Y160" s="112"/>
      <c r="Z160" s="53"/>
      <c r="AA160" s="53"/>
    </row>
    <row r="161" spans="1:27">
      <c r="A161" s="120"/>
      <c r="B161" s="54"/>
      <c r="C161" s="50"/>
      <c r="D161" s="53"/>
      <c r="E161" s="50"/>
      <c r="F161" s="50"/>
      <c r="G161" s="50"/>
      <c r="H161" s="53"/>
      <c r="I161" s="53"/>
      <c r="J161" s="53"/>
      <c r="K161" s="53"/>
      <c r="L161" s="53"/>
      <c r="M161" s="54"/>
      <c r="N161" s="50"/>
      <c r="O161" s="59"/>
      <c r="P161" s="61"/>
      <c r="Q161" s="50"/>
      <c r="R161" s="50"/>
      <c r="S161" s="50"/>
      <c r="T161" s="64"/>
      <c r="U161" s="54"/>
      <c r="V161" s="54"/>
      <c r="W161" s="64"/>
      <c r="X161" s="112"/>
      <c r="Y161" s="112"/>
      <c r="Z161" s="53"/>
      <c r="AA161" s="53"/>
    </row>
    <row r="162" spans="1:27">
      <c r="A162" s="120"/>
      <c r="B162" s="54"/>
      <c r="C162" s="50"/>
      <c r="D162" s="53"/>
      <c r="E162" s="50"/>
      <c r="F162" s="50"/>
      <c r="G162" s="50"/>
      <c r="H162" s="53"/>
      <c r="I162" s="53"/>
      <c r="J162" s="53"/>
      <c r="K162" s="53"/>
      <c r="L162" s="53"/>
      <c r="M162" s="54"/>
      <c r="N162" s="50"/>
      <c r="O162" s="59"/>
      <c r="P162" s="61"/>
      <c r="Q162" s="50"/>
      <c r="R162" s="50"/>
      <c r="S162" s="50"/>
      <c r="T162" s="64"/>
      <c r="U162" s="54"/>
      <c r="V162" s="54"/>
      <c r="W162" s="64"/>
      <c r="X162" s="112"/>
      <c r="Y162" s="112"/>
      <c r="Z162" s="53"/>
      <c r="AA162" s="53"/>
    </row>
    <row r="163" spans="1:27">
      <c r="A163" s="120"/>
      <c r="B163" s="54"/>
      <c r="C163" s="50"/>
      <c r="D163" s="53"/>
      <c r="E163" s="50"/>
      <c r="F163" s="50"/>
      <c r="G163" s="50"/>
      <c r="H163" s="53"/>
      <c r="I163" s="53"/>
      <c r="J163" s="53"/>
      <c r="K163" s="53"/>
      <c r="L163" s="53"/>
      <c r="M163" s="54"/>
      <c r="N163" s="50"/>
      <c r="O163" s="59"/>
      <c r="P163" s="61"/>
      <c r="Q163" s="50"/>
      <c r="R163" s="50"/>
      <c r="S163" s="50"/>
      <c r="T163" s="64"/>
      <c r="U163" s="54"/>
      <c r="V163" s="54"/>
      <c r="W163" s="64"/>
      <c r="X163" s="112"/>
      <c r="Y163" s="112"/>
      <c r="Z163" s="53"/>
      <c r="AA163" s="53"/>
    </row>
    <row r="164" spans="1:27">
      <c r="A164" s="120"/>
      <c r="B164" s="54"/>
      <c r="C164" s="50"/>
      <c r="D164" s="53"/>
      <c r="E164" s="50"/>
      <c r="F164" s="50"/>
      <c r="G164" s="50"/>
      <c r="H164" s="53"/>
      <c r="I164" s="53"/>
      <c r="J164" s="53"/>
      <c r="K164" s="53"/>
      <c r="L164" s="53"/>
      <c r="M164" s="54"/>
      <c r="N164" s="50"/>
      <c r="O164" s="59"/>
      <c r="P164" s="61"/>
      <c r="Q164" s="50"/>
      <c r="R164" s="50"/>
      <c r="S164" s="50"/>
      <c r="T164" s="64"/>
      <c r="U164" s="54"/>
      <c r="V164" s="54"/>
      <c r="W164" s="64"/>
      <c r="X164" s="112"/>
      <c r="Y164" s="112"/>
      <c r="Z164" s="53"/>
      <c r="AA164" s="53"/>
    </row>
    <row r="165" spans="1:27">
      <c r="A165" s="120"/>
      <c r="B165" s="54"/>
      <c r="C165" s="50"/>
      <c r="D165" s="53"/>
      <c r="E165" s="50"/>
      <c r="F165" s="50"/>
      <c r="G165" s="50"/>
      <c r="H165" s="53"/>
      <c r="I165" s="53"/>
      <c r="J165" s="53"/>
      <c r="K165" s="53"/>
      <c r="L165" s="53"/>
      <c r="M165" s="54"/>
      <c r="N165" s="50"/>
      <c r="O165" s="59"/>
      <c r="P165" s="61"/>
      <c r="Q165" s="50"/>
      <c r="R165" s="50"/>
      <c r="S165" s="50"/>
      <c r="T165" s="64"/>
      <c r="U165" s="54"/>
      <c r="V165" s="54"/>
      <c r="W165" s="64"/>
      <c r="X165" s="112"/>
      <c r="Y165" s="112"/>
      <c r="Z165" s="53"/>
      <c r="AA165" s="53"/>
    </row>
    <row r="166" spans="1:27">
      <c r="A166" s="120"/>
      <c r="B166" s="54"/>
      <c r="C166" s="50"/>
      <c r="D166" s="53"/>
      <c r="E166" s="50"/>
      <c r="F166" s="50"/>
      <c r="G166" s="50"/>
      <c r="H166" s="53"/>
      <c r="I166" s="53"/>
      <c r="J166" s="53"/>
      <c r="K166" s="53"/>
      <c r="L166" s="53"/>
      <c r="M166" s="54"/>
      <c r="N166" s="50"/>
      <c r="O166" s="59"/>
      <c r="P166" s="61"/>
      <c r="Q166" s="50"/>
      <c r="R166" s="50"/>
      <c r="S166" s="50"/>
      <c r="T166" s="64"/>
      <c r="U166" s="54"/>
      <c r="V166" s="54"/>
      <c r="W166" s="64"/>
      <c r="X166" s="112"/>
      <c r="Y166" s="112"/>
      <c r="Z166" s="53"/>
      <c r="AA166" s="53"/>
    </row>
    <row r="167" spans="1:27">
      <c r="A167" s="120"/>
      <c r="B167" s="54"/>
      <c r="C167" s="50"/>
      <c r="D167" s="53"/>
      <c r="E167" s="50"/>
      <c r="F167" s="50"/>
      <c r="G167" s="50"/>
      <c r="H167" s="53"/>
      <c r="I167" s="53"/>
      <c r="J167" s="53"/>
      <c r="K167" s="53"/>
      <c r="L167" s="53"/>
      <c r="M167" s="54"/>
      <c r="N167" s="50"/>
      <c r="O167" s="59"/>
      <c r="P167" s="61"/>
      <c r="Q167" s="50"/>
      <c r="R167" s="50"/>
      <c r="S167" s="50"/>
      <c r="T167" s="64"/>
      <c r="U167" s="54"/>
      <c r="V167" s="54"/>
      <c r="W167" s="64"/>
      <c r="X167" s="112"/>
      <c r="Y167" s="112"/>
      <c r="Z167" s="53"/>
      <c r="AA167" s="53"/>
    </row>
    <row r="168" spans="1:27">
      <c r="A168" s="120"/>
      <c r="B168" s="54"/>
      <c r="C168" s="50"/>
      <c r="D168" s="53"/>
      <c r="E168" s="50"/>
      <c r="F168" s="50"/>
      <c r="G168" s="50"/>
      <c r="H168" s="53"/>
      <c r="I168" s="53"/>
      <c r="J168" s="53"/>
      <c r="K168" s="53"/>
      <c r="L168" s="53"/>
      <c r="M168" s="54"/>
      <c r="N168" s="50"/>
      <c r="O168" s="59"/>
      <c r="P168" s="61"/>
      <c r="Q168" s="50"/>
      <c r="R168" s="50"/>
      <c r="S168" s="50"/>
      <c r="T168" s="64"/>
      <c r="U168" s="54"/>
      <c r="V168" s="54"/>
      <c r="W168" s="64"/>
      <c r="X168" s="112"/>
      <c r="Y168" s="112"/>
      <c r="Z168" s="53"/>
      <c r="AA168" s="53"/>
    </row>
    <row r="169" spans="1:27">
      <c r="A169" s="120"/>
      <c r="B169" s="54"/>
      <c r="C169" s="50"/>
      <c r="D169" s="53"/>
      <c r="E169" s="50"/>
      <c r="F169" s="50"/>
      <c r="G169" s="50"/>
      <c r="H169" s="53"/>
      <c r="I169" s="53"/>
      <c r="J169" s="53"/>
      <c r="K169" s="53"/>
      <c r="L169" s="53"/>
      <c r="M169" s="54"/>
      <c r="N169" s="50"/>
      <c r="O169" s="59"/>
      <c r="P169" s="61"/>
      <c r="Q169" s="50"/>
      <c r="R169" s="50"/>
      <c r="S169" s="50"/>
      <c r="T169" s="64"/>
      <c r="U169" s="54"/>
      <c r="V169" s="54"/>
      <c r="W169" s="64"/>
      <c r="X169" s="112"/>
      <c r="Y169" s="112"/>
      <c r="Z169" s="53"/>
      <c r="AA169" s="53"/>
    </row>
    <row r="170" spans="1:27">
      <c r="A170" s="120"/>
      <c r="B170" s="54"/>
      <c r="C170" s="50"/>
      <c r="D170" s="53"/>
      <c r="E170" s="50"/>
      <c r="F170" s="50"/>
      <c r="G170" s="50"/>
      <c r="H170" s="53"/>
      <c r="I170" s="53"/>
      <c r="J170" s="53"/>
      <c r="K170" s="53"/>
      <c r="L170" s="53"/>
      <c r="M170" s="54"/>
      <c r="N170" s="50"/>
      <c r="O170" s="59"/>
      <c r="P170" s="61"/>
      <c r="Q170" s="50"/>
      <c r="R170" s="50"/>
      <c r="S170" s="50"/>
      <c r="T170" s="64"/>
      <c r="U170" s="54"/>
      <c r="V170" s="54"/>
      <c r="W170" s="64"/>
      <c r="X170" s="112"/>
      <c r="Y170" s="112"/>
      <c r="Z170" s="53"/>
      <c r="AA170" s="53"/>
    </row>
    <row r="171" spans="1:27">
      <c r="A171" s="120"/>
      <c r="B171" s="54"/>
      <c r="C171" s="50"/>
      <c r="D171" s="53"/>
      <c r="E171" s="50"/>
      <c r="F171" s="50"/>
      <c r="G171" s="50"/>
      <c r="H171" s="53"/>
      <c r="I171" s="53"/>
      <c r="J171" s="53"/>
      <c r="K171" s="53"/>
      <c r="L171" s="53"/>
      <c r="M171" s="54"/>
      <c r="N171" s="50"/>
      <c r="O171" s="59"/>
      <c r="P171" s="61"/>
      <c r="Q171" s="50"/>
      <c r="R171" s="50"/>
      <c r="S171" s="50"/>
      <c r="T171" s="64"/>
      <c r="U171" s="54"/>
      <c r="V171" s="54"/>
      <c r="W171" s="64"/>
      <c r="X171" s="112"/>
      <c r="Y171" s="112"/>
      <c r="Z171" s="53"/>
      <c r="AA171" s="53"/>
    </row>
    <row r="172" spans="1:27">
      <c r="A172" s="120"/>
      <c r="B172" s="54"/>
      <c r="C172" s="50"/>
      <c r="D172" s="53"/>
      <c r="E172" s="50"/>
      <c r="F172" s="50"/>
      <c r="G172" s="50"/>
      <c r="H172" s="53"/>
      <c r="I172" s="53"/>
      <c r="J172" s="53"/>
      <c r="K172" s="53"/>
      <c r="L172" s="53"/>
      <c r="M172" s="54"/>
      <c r="N172" s="50"/>
      <c r="O172" s="59"/>
      <c r="P172" s="61"/>
      <c r="Q172" s="50"/>
      <c r="R172" s="50"/>
      <c r="S172" s="50"/>
      <c r="T172" s="64"/>
      <c r="U172" s="54"/>
      <c r="V172" s="54"/>
      <c r="W172" s="64"/>
      <c r="X172" s="112"/>
      <c r="Y172" s="112"/>
      <c r="Z172" s="53"/>
      <c r="AA172" s="53"/>
    </row>
    <row r="173" spans="1:27">
      <c r="A173" s="120"/>
      <c r="B173" s="54"/>
      <c r="C173" s="50"/>
      <c r="D173" s="53"/>
      <c r="E173" s="50"/>
      <c r="F173" s="50"/>
      <c r="G173" s="50"/>
      <c r="H173" s="53"/>
      <c r="I173" s="53"/>
      <c r="J173" s="53"/>
      <c r="K173" s="53"/>
      <c r="L173" s="53"/>
      <c r="M173" s="54"/>
      <c r="N173" s="50"/>
      <c r="O173" s="59"/>
      <c r="P173" s="61"/>
      <c r="Q173" s="50"/>
      <c r="R173" s="50"/>
      <c r="S173" s="50"/>
      <c r="T173" s="64"/>
      <c r="U173" s="54"/>
      <c r="V173" s="54"/>
      <c r="W173" s="64"/>
      <c r="X173" s="112"/>
      <c r="Y173" s="112"/>
      <c r="Z173" s="53"/>
      <c r="AA173" s="53"/>
    </row>
    <row r="174" spans="1:27">
      <c r="A174" s="120"/>
      <c r="B174" s="54"/>
      <c r="C174" s="50"/>
      <c r="D174" s="53"/>
      <c r="E174" s="50"/>
      <c r="F174" s="50"/>
      <c r="G174" s="50"/>
      <c r="H174" s="53"/>
      <c r="I174" s="53"/>
      <c r="J174" s="53"/>
      <c r="K174" s="53"/>
      <c r="L174" s="53"/>
      <c r="M174" s="54"/>
      <c r="N174" s="50"/>
      <c r="O174" s="59"/>
      <c r="P174" s="61"/>
      <c r="Q174" s="50"/>
      <c r="R174" s="50"/>
      <c r="S174" s="50"/>
      <c r="T174" s="64"/>
      <c r="U174" s="54"/>
      <c r="V174" s="54"/>
      <c r="W174" s="64"/>
      <c r="X174" s="112"/>
      <c r="Y174" s="112"/>
      <c r="Z174" s="53"/>
      <c r="AA174" s="53"/>
    </row>
    <row r="175" spans="1:27">
      <c r="A175" s="120"/>
      <c r="B175" s="54"/>
      <c r="C175" s="50"/>
      <c r="D175" s="53"/>
      <c r="E175" s="50"/>
      <c r="F175" s="50"/>
      <c r="G175" s="50"/>
      <c r="H175" s="53"/>
      <c r="I175" s="53"/>
      <c r="J175" s="53"/>
      <c r="K175" s="53"/>
      <c r="L175" s="53"/>
      <c r="M175" s="54"/>
      <c r="N175" s="50"/>
      <c r="O175" s="59"/>
      <c r="P175" s="61"/>
      <c r="Q175" s="50"/>
      <c r="R175" s="50"/>
      <c r="S175" s="50"/>
      <c r="T175" s="64"/>
      <c r="U175" s="54"/>
      <c r="V175" s="54"/>
      <c r="W175" s="64"/>
      <c r="X175" s="112"/>
      <c r="Y175" s="112"/>
      <c r="Z175" s="53"/>
      <c r="AA175" s="53"/>
    </row>
    <row r="176" spans="1:27">
      <c r="A176" s="120"/>
      <c r="B176" s="54"/>
      <c r="C176" s="50"/>
      <c r="D176" s="53"/>
      <c r="E176" s="50"/>
      <c r="F176" s="50"/>
      <c r="G176" s="50"/>
      <c r="H176" s="53"/>
      <c r="I176" s="53"/>
      <c r="J176" s="53"/>
      <c r="K176" s="53"/>
      <c r="L176" s="53"/>
      <c r="M176" s="54"/>
      <c r="N176" s="50"/>
      <c r="O176" s="59"/>
      <c r="P176" s="61"/>
      <c r="Q176" s="50"/>
      <c r="R176" s="50"/>
      <c r="S176" s="50"/>
      <c r="T176" s="64"/>
      <c r="U176" s="54"/>
      <c r="V176" s="54"/>
      <c r="W176" s="64"/>
      <c r="X176" s="112"/>
      <c r="Y176" s="112"/>
      <c r="Z176" s="53"/>
      <c r="AA176" s="53"/>
    </row>
    <row r="177" spans="1:27">
      <c r="A177" s="120"/>
      <c r="B177" s="54"/>
      <c r="C177" s="50"/>
      <c r="D177" s="53"/>
      <c r="E177" s="50"/>
      <c r="F177" s="50"/>
      <c r="G177" s="50"/>
      <c r="H177" s="53"/>
      <c r="I177" s="53"/>
      <c r="J177" s="53"/>
      <c r="K177" s="53"/>
      <c r="L177" s="53"/>
      <c r="M177" s="54"/>
      <c r="N177" s="50"/>
      <c r="O177" s="59"/>
      <c r="P177" s="61"/>
      <c r="Q177" s="50"/>
      <c r="R177" s="50"/>
      <c r="S177" s="50"/>
      <c r="T177" s="64"/>
      <c r="U177" s="54"/>
      <c r="V177" s="54"/>
      <c r="W177" s="64"/>
      <c r="X177" s="112"/>
      <c r="Y177" s="112"/>
      <c r="Z177" s="53"/>
      <c r="AA177" s="53"/>
    </row>
    <row r="178" spans="1:27">
      <c r="A178" s="120"/>
      <c r="B178" s="54"/>
      <c r="C178" s="50"/>
      <c r="D178" s="53"/>
      <c r="E178" s="50"/>
      <c r="F178" s="50"/>
      <c r="G178" s="50"/>
      <c r="H178" s="53"/>
      <c r="I178" s="53"/>
      <c r="J178" s="53"/>
      <c r="K178" s="53"/>
      <c r="L178" s="53"/>
      <c r="M178" s="54"/>
      <c r="N178" s="50"/>
      <c r="O178" s="59"/>
      <c r="P178" s="61"/>
      <c r="Q178" s="50"/>
      <c r="R178" s="50"/>
      <c r="S178" s="50"/>
      <c r="T178" s="64"/>
      <c r="U178" s="54"/>
      <c r="V178" s="54"/>
      <c r="W178" s="64"/>
      <c r="X178" s="112"/>
      <c r="Y178" s="112"/>
      <c r="Z178" s="53"/>
      <c r="AA178" s="53"/>
    </row>
    <row r="179" spans="1:27">
      <c r="A179" s="120"/>
      <c r="B179" s="54"/>
      <c r="C179" s="50"/>
      <c r="D179" s="53"/>
      <c r="E179" s="50"/>
      <c r="F179" s="50"/>
      <c r="G179" s="50"/>
      <c r="H179" s="53"/>
      <c r="I179" s="53"/>
      <c r="J179" s="53"/>
      <c r="K179" s="53"/>
      <c r="L179" s="53"/>
      <c r="M179" s="54"/>
      <c r="N179" s="50"/>
      <c r="O179" s="59"/>
      <c r="P179" s="61"/>
      <c r="Q179" s="50"/>
      <c r="R179" s="50"/>
      <c r="S179" s="50"/>
      <c r="T179" s="64"/>
      <c r="U179" s="54"/>
      <c r="V179" s="54"/>
      <c r="W179" s="64"/>
      <c r="X179" s="112"/>
      <c r="Y179" s="112"/>
      <c r="Z179" s="53"/>
      <c r="AA179" s="53"/>
    </row>
    <row r="180" spans="1:27">
      <c r="A180" s="120"/>
      <c r="B180" s="54"/>
      <c r="C180" s="50"/>
      <c r="D180" s="53"/>
      <c r="E180" s="50"/>
      <c r="F180" s="50"/>
      <c r="G180" s="50"/>
      <c r="H180" s="53"/>
      <c r="I180" s="53"/>
      <c r="J180" s="53"/>
      <c r="K180" s="53"/>
      <c r="L180" s="53"/>
      <c r="M180" s="54"/>
      <c r="N180" s="50"/>
      <c r="O180" s="59"/>
      <c r="P180" s="61"/>
      <c r="Q180" s="50"/>
      <c r="R180" s="50"/>
      <c r="S180" s="50"/>
      <c r="T180" s="64"/>
      <c r="U180" s="54"/>
      <c r="V180" s="54"/>
      <c r="W180" s="64"/>
      <c r="X180" s="112"/>
      <c r="Y180" s="112"/>
      <c r="Z180" s="53"/>
      <c r="AA180" s="53"/>
    </row>
    <row r="181" spans="1:27">
      <c r="A181" s="120"/>
      <c r="B181" s="54"/>
      <c r="C181" s="50"/>
      <c r="D181" s="53"/>
      <c r="E181" s="50"/>
      <c r="F181" s="50"/>
      <c r="G181" s="50"/>
      <c r="H181" s="53"/>
      <c r="I181" s="53"/>
      <c r="J181" s="53"/>
      <c r="K181" s="53"/>
      <c r="L181" s="53"/>
      <c r="M181" s="54"/>
      <c r="N181" s="50"/>
      <c r="O181" s="59"/>
      <c r="P181" s="61"/>
      <c r="Q181" s="50"/>
      <c r="R181" s="50"/>
      <c r="S181" s="50"/>
      <c r="T181" s="64"/>
      <c r="U181" s="54"/>
      <c r="V181" s="54"/>
      <c r="W181" s="64"/>
      <c r="X181" s="112"/>
      <c r="Y181" s="112"/>
      <c r="Z181" s="53"/>
      <c r="AA181" s="53"/>
    </row>
    <row r="182" spans="1:27">
      <c r="A182" s="120"/>
      <c r="B182" s="54"/>
      <c r="C182" s="50"/>
      <c r="D182" s="53"/>
      <c r="E182" s="50"/>
      <c r="F182" s="50"/>
      <c r="G182" s="50"/>
      <c r="H182" s="53"/>
      <c r="I182" s="53"/>
      <c r="J182" s="53"/>
      <c r="K182" s="53"/>
      <c r="L182" s="53"/>
      <c r="M182" s="54"/>
      <c r="N182" s="50"/>
      <c r="O182" s="59"/>
      <c r="P182" s="61"/>
      <c r="Q182" s="50"/>
      <c r="R182" s="50"/>
      <c r="S182" s="50"/>
      <c r="T182" s="64"/>
      <c r="U182" s="54"/>
      <c r="V182" s="54"/>
      <c r="W182" s="64"/>
      <c r="X182" s="112"/>
      <c r="Y182" s="112"/>
      <c r="Z182" s="53"/>
      <c r="AA182" s="53"/>
    </row>
    <row r="183" spans="1:27">
      <c r="A183" s="120"/>
      <c r="B183" s="54"/>
      <c r="C183" s="50"/>
      <c r="D183" s="53"/>
      <c r="E183" s="50"/>
      <c r="F183" s="50"/>
      <c r="G183" s="50"/>
      <c r="H183" s="53"/>
      <c r="I183" s="53"/>
      <c r="J183" s="53"/>
      <c r="K183" s="53"/>
      <c r="L183" s="53"/>
      <c r="M183" s="54"/>
      <c r="N183" s="50"/>
      <c r="O183" s="59"/>
      <c r="P183" s="61"/>
      <c r="Q183" s="50"/>
      <c r="R183" s="50"/>
      <c r="S183" s="50"/>
      <c r="T183" s="64"/>
      <c r="U183" s="54"/>
      <c r="V183" s="54"/>
      <c r="W183" s="64"/>
      <c r="X183" s="112"/>
      <c r="Y183" s="112"/>
      <c r="Z183" s="53"/>
      <c r="AA183" s="53"/>
    </row>
    <row r="184" spans="1:27">
      <c r="A184" s="120"/>
      <c r="B184" s="54"/>
      <c r="C184" s="50"/>
      <c r="D184" s="53"/>
      <c r="E184" s="50"/>
      <c r="F184" s="50"/>
      <c r="G184" s="50"/>
      <c r="H184" s="53"/>
      <c r="I184" s="53"/>
      <c r="J184" s="53"/>
      <c r="K184" s="53"/>
      <c r="L184" s="53"/>
      <c r="M184" s="54"/>
      <c r="N184" s="50"/>
      <c r="O184" s="59"/>
      <c r="P184" s="61"/>
      <c r="Q184" s="50"/>
      <c r="R184" s="50"/>
      <c r="S184" s="50"/>
      <c r="T184" s="64"/>
      <c r="U184" s="54"/>
      <c r="V184" s="54"/>
      <c r="W184" s="64"/>
      <c r="X184" s="112"/>
      <c r="Y184" s="112"/>
      <c r="Z184" s="53"/>
      <c r="AA184" s="53"/>
    </row>
    <row r="185" spans="1:27">
      <c r="A185" s="120"/>
      <c r="B185" s="54"/>
      <c r="C185" s="50"/>
      <c r="D185" s="53"/>
      <c r="E185" s="50"/>
      <c r="F185" s="50"/>
      <c r="G185" s="50"/>
      <c r="H185" s="53"/>
      <c r="I185" s="53"/>
      <c r="J185" s="53"/>
      <c r="K185" s="53"/>
      <c r="L185" s="53"/>
      <c r="M185" s="54"/>
      <c r="N185" s="50"/>
      <c r="O185" s="59"/>
      <c r="P185" s="61"/>
      <c r="Q185" s="50"/>
      <c r="R185" s="50"/>
      <c r="S185" s="50"/>
      <c r="T185" s="64"/>
      <c r="U185" s="54"/>
      <c r="V185" s="54"/>
      <c r="W185" s="64"/>
      <c r="X185" s="112"/>
      <c r="Y185" s="112"/>
      <c r="Z185" s="53"/>
      <c r="AA185" s="53"/>
    </row>
    <row r="186" spans="1:27">
      <c r="A186" s="120"/>
      <c r="B186" s="54"/>
      <c r="C186" s="50"/>
      <c r="D186" s="53"/>
      <c r="E186" s="50"/>
      <c r="F186" s="50"/>
      <c r="G186" s="50"/>
      <c r="H186" s="53"/>
      <c r="I186" s="53"/>
      <c r="J186" s="53"/>
      <c r="K186" s="53"/>
      <c r="L186" s="53"/>
      <c r="M186" s="54"/>
      <c r="N186" s="50"/>
      <c r="O186" s="59"/>
      <c r="P186" s="61"/>
      <c r="Q186" s="50"/>
      <c r="R186" s="50"/>
      <c r="S186" s="50"/>
      <c r="T186" s="64"/>
      <c r="U186" s="54"/>
      <c r="V186" s="54"/>
      <c r="W186" s="64"/>
      <c r="X186" s="112"/>
      <c r="Y186" s="112"/>
      <c r="Z186" s="53"/>
      <c r="AA186" s="53"/>
    </row>
    <row r="187" spans="1:27">
      <c r="A187" s="120"/>
      <c r="B187" s="54"/>
      <c r="C187" s="50"/>
      <c r="D187" s="53"/>
      <c r="E187" s="50"/>
      <c r="F187" s="50"/>
      <c r="G187" s="50"/>
      <c r="H187" s="53"/>
      <c r="I187" s="53"/>
      <c r="J187" s="53"/>
      <c r="K187" s="53"/>
      <c r="L187" s="53"/>
      <c r="M187" s="54"/>
      <c r="N187" s="50"/>
      <c r="O187" s="59"/>
      <c r="P187" s="61"/>
      <c r="Q187" s="50"/>
      <c r="R187" s="50"/>
      <c r="S187" s="50"/>
      <c r="T187" s="64"/>
      <c r="U187" s="54"/>
      <c r="V187" s="54"/>
      <c r="W187" s="64"/>
      <c r="X187" s="112"/>
      <c r="Y187" s="112"/>
      <c r="Z187" s="53"/>
      <c r="AA187" s="53"/>
    </row>
    <row r="188" spans="1:27">
      <c r="A188" s="120"/>
      <c r="B188" s="54"/>
      <c r="C188" s="50"/>
      <c r="D188" s="53"/>
      <c r="E188" s="50"/>
      <c r="F188" s="50"/>
      <c r="G188" s="50"/>
      <c r="H188" s="53"/>
      <c r="I188" s="53"/>
      <c r="J188" s="53"/>
      <c r="K188" s="53"/>
      <c r="L188" s="53"/>
      <c r="M188" s="54"/>
      <c r="N188" s="50"/>
      <c r="O188" s="59"/>
      <c r="P188" s="61"/>
      <c r="Q188" s="50"/>
      <c r="R188" s="50"/>
      <c r="S188" s="50"/>
      <c r="T188" s="64"/>
      <c r="U188" s="54"/>
      <c r="V188" s="54"/>
      <c r="W188" s="64"/>
      <c r="X188" s="112"/>
      <c r="Y188" s="112"/>
      <c r="Z188" s="53"/>
      <c r="AA188" s="53"/>
    </row>
    <row r="189" spans="1:27">
      <c r="A189" s="120"/>
      <c r="B189" s="54"/>
      <c r="C189" s="50"/>
      <c r="D189" s="53"/>
      <c r="E189" s="50"/>
      <c r="F189" s="50"/>
      <c r="G189" s="50"/>
      <c r="H189" s="53"/>
      <c r="I189" s="53"/>
      <c r="J189" s="53"/>
      <c r="K189" s="53"/>
      <c r="L189" s="53"/>
      <c r="M189" s="54"/>
      <c r="N189" s="50"/>
      <c r="O189" s="59"/>
      <c r="P189" s="61"/>
      <c r="Q189" s="50"/>
      <c r="R189" s="50"/>
      <c r="S189" s="50"/>
      <c r="T189" s="64"/>
      <c r="U189" s="54"/>
      <c r="V189" s="54"/>
      <c r="W189" s="64"/>
      <c r="X189" s="112"/>
      <c r="Y189" s="112"/>
      <c r="Z189" s="53"/>
      <c r="AA189" s="53"/>
    </row>
    <row r="190" spans="1:27">
      <c r="A190" s="120"/>
      <c r="B190" s="54"/>
      <c r="C190" s="50"/>
      <c r="D190" s="53"/>
      <c r="E190" s="50"/>
      <c r="F190" s="50"/>
      <c r="G190" s="50"/>
      <c r="H190" s="53"/>
      <c r="I190" s="53"/>
      <c r="J190" s="53"/>
      <c r="K190" s="53"/>
      <c r="L190" s="53"/>
      <c r="M190" s="54"/>
      <c r="N190" s="50"/>
      <c r="O190" s="59"/>
      <c r="P190" s="61"/>
      <c r="Q190" s="50"/>
      <c r="R190" s="50"/>
      <c r="S190" s="50"/>
      <c r="T190" s="64"/>
      <c r="U190" s="54"/>
      <c r="V190" s="54"/>
      <c r="W190" s="64"/>
      <c r="X190" s="112"/>
      <c r="Y190" s="112"/>
      <c r="Z190" s="53"/>
      <c r="AA190" s="53"/>
    </row>
    <row r="191" spans="1:27">
      <c r="A191" s="120"/>
      <c r="B191" s="54"/>
      <c r="C191" s="50"/>
      <c r="D191" s="53"/>
      <c r="E191" s="50"/>
      <c r="F191" s="50"/>
      <c r="G191" s="50"/>
      <c r="H191" s="53"/>
      <c r="I191" s="53"/>
      <c r="J191" s="53"/>
      <c r="K191" s="53"/>
      <c r="L191" s="53"/>
      <c r="M191" s="54"/>
      <c r="N191" s="50"/>
      <c r="O191" s="59"/>
      <c r="P191" s="61"/>
      <c r="Q191" s="50"/>
      <c r="R191" s="50"/>
      <c r="S191" s="50"/>
      <c r="T191" s="64"/>
      <c r="U191" s="54"/>
      <c r="V191" s="54"/>
      <c r="W191" s="64"/>
      <c r="X191" s="112"/>
      <c r="Y191" s="112"/>
      <c r="Z191" s="53"/>
      <c r="AA191" s="53"/>
    </row>
    <row r="192" spans="1:27">
      <c r="A192" s="120"/>
      <c r="B192" s="54"/>
      <c r="C192" s="50"/>
      <c r="D192" s="53"/>
      <c r="E192" s="50"/>
      <c r="F192" s="50"/>
      <c r="G192" s="50"/>
      <c r="H192" s="53"/>
      <c r="I192" s="53"/>
      <c r="J192" s="53"/>
      <c r="K192" s="53"/>
      <c r="L192" s="53"/>
      <c r="M192" s="54"/>
      <c r="N192" s="50"/>
      <c r="O192" s="59"/>
      <c r="P192" s="61"/>
      <c r="Q192" s="50"/>
      <c r="R192" s="50"/>
      <c r="S192" s="50"/>
      <c r="T192" s="64"/>
      <c r="U192" s="54"/>
      <c r="V192" s="54"/>
      <c r="W192" s="64"/>
      <c r="X192" s="112"/>
      <c r="Y192" s="112"/>
      <c r="Z192" s="53"/>
      <c r="AA192" s="53"/>
    </row>
    <row r="193" spans="1:27">
      <c r="A193" s="120"/>
      <c r="B193" s="54"/>
      <c r="C193" s="50"/>
      <c r="D193" s="53"/>
      <c r="E193" s="50"/>
      <c r="F193" s="50"/>
      <c r="G193" s="50"/>
      <c r="H193" s="53"/>
      <c r="I193" s="53"/>
      <c r="J193" s="53"/>
      <c r="K193" s="53"/>
      <c r="L193" s="53"/>
      <c r="M193" s="54"/>
      <c r="N193" s="50"/>
      <c r="O193" s="59"/>
      <c r="P193" s="61"/>
      <c r="Q193" s="50"/>
      <c r="R193" s="50"/>
      <c r="S193" s="50"/>
      <c r="T193" s="64"/>
      <c r="U193" s="54"/>
      <c r="V193" s="54"/>
      <c r="W193" s="64"/>
      <c r="X193" s="112"/>
      <c r="Y193" s="112"/>
      <c r="Z193" s="53"/>
      <c r="AA193" s="53"/>
    </row>
    <row r="194" spans="1:27">
      <c r="A194" s="120"/>
      <c r="B194" s="54"/>
      <c r="C194" s="50"/>
      <c r="D194" s="53"/>
      <c r="E194" s="50"/>
      <c r="F194" s="50"/>
      <c r="G194" s="50"/>
      <c r="H194" s="53"/>
      <c r="I194" s="53"/>
      <c r="J194" s="53"/>
      <c r="K194" s="53"/>
      <c r="L194" s="53"/>
      <c r="M194" s="54"/>
      <c r="N194" s="50"/>
      <c r="O194" s="59"/>
      <c r="P194" s="61"/>
      <c r="Q194" s="50"/>
      <c r="R194" s="50"/>
      <c r="S194" s="50"/>
      <c r="T194" s="64"/>
      <c r="U194" s="54"/>
      <c r="V194" s="54"/>
      <c r="W194" s="64"/>
      <c r="X194" s="112"/>
      <c r="Y194" s="112"/>
      <c r="Z194" s="53"/>
      <c r="AA194" s="53"/>
    </row>
    <row r="195" spans="1:27">
      <c r="A195" s="120"/>
      <c r="B195" s="54"/>
      <c r="C195" s="50"/>
      <c r="D195" s="53"/>
      <c r="E195" s="50"/>
      <c r="F195" s="50"/>
      <c r="G195" s="50"/>
      <c r="H195" s="53"/>
      <c r="I195" s="53"/>
      <c r="J195" s="53"/>
      <c r="K195" s="53"/>
      <c r="L195" s="53"/>
      <c r="M195" s="54"/>
      <c r="N195" s="50"/>
      <c r="O195" s="59"/>
      <c r="P195" s="61"/>
      <c r="Q195" s="50"/>
      <c r="R195" s="50"/>
      <c r="S195" s="50"/>
      <c r="T195" s="64"/>
      <c r="U195" s="54"/>
      <c r="V195" s="54"/>
      <c r="W195" s="64"/>
      <c r="X195" s="112"/>
      <c r="Y195" s="112"/>
      <c r="Z195" s="53"/>
      <c r="AA195" s="53"/>
    </row>
    <row r="196" spans="1:27">
      <c r="A196" s="120"/>
      <c r="B196" s="54"/>
      <c r="C196" s="50"/>
      <c r="D196" s="53"/>
      <c r="E196" s="50"/>
      <c r="F196" s="50"/>
      <c r="G196" s="50"/>
      <c r="H196" s="53"/>
      <c r="I196" s="53"/>
      <c r="J196" s="53"/>
      <c r="K196" s="53"/>
      <c r="L196" s="53"/>
      <c r="M196" s="54"/>
      <c r="N196" s="50"/>
      <c r="O196" s="59"/>
      <c r="P196" s="61"/>
      <c r="Q196" s="50"/>
      <c r="R196" s="50"/>
      <c r="S196" s="50"/>
      <c r="T196" s="64"/>
      <c r="U196" s="54"/>
      <c r="V196" s="54"/>
      <c r="W196" s="64"/>
      <c r="X196" s="112"/>
      <c r="Y196" s="112"/>
      <c r="Z196" s="53"/>
      <c r="AA196" s="53"/>
    </row>
    <row r="197" spans="1:27">
      <c r="A197" s="120"/>
      <c r="B197" s="54"/>
      <c r="C197" s="50"/>
      <c r="D197" s="53"/>
      <c r="E197" s="50"/>
      <c r="F197" s="50"/>
      <c r="G197" s="50"/>
      <c r="H197" s="53"/>
      <c r="I197" s="53"/>
      <c r="J197" s="53"/>
      <c r="K197" s="53"/>
      <c r="L197" s="53"/>
      <c r="M197" s="54"/>
      <c r="N197" s="50"/>
      <c r="O197" s="59"/>
      <c r="P197" s="61"/>
      <c r="Q197" s="50"/>
      <c r="R197" s="50"/>
      <c r="S197" s="50"/>
      <c r="T197" s="64"/>
      <c r="U197" s="54"/>
      <c r="V197" s="54"/>
      <c r="W197" s="64"/>
      <c r="X197" s="112"/>
      <c r="Y197" s="112"/>
      <c r="Z197" s="53"/>
      <c r="AA197" s="53"/>
    </row>
    <row r="198" spans="1:27">
      <c r="A198" s="120"/>
      <c r="B198" s="54"/>
      <c r="C198" s="50"/>
      <c r="D198" s="53"/>
      <c r="E198" s="50"/>
      <c r="F198" s="50"/>
      <c r="G198" s="50"/>
      <c r="H198" s="53"/>
      <c r="I198" s="53"/>
      <c r="J198" s="53"/>
      <c r="K198" s="53"/>
      <c r="L198" s="53"/>
      <c r="M198" s="54"/>
      <c r="N198" s="50"/>
      <c r="O198" s="59"/>
      <c r="P198" s="61"/>
      <c r="Q198" s="50"/>
      <c r="R198" s="50"/>
      <c r="S198" s="50"/>
      <c r="T198" s="64"/>
      <c r="U198" s="54"/>
      <c r="V198" s="54"/>
      <c r="W198" s="64"/>
      <c r="X198" s="112"/>
      <c r="Y198" s="112"/>
      <c r="Z198" s="53"/>
      <c r="AA198" s="53"/>
    </row>
    <row r="199" spans="1:27">
      <c r="A199" s="120"/>
      <c r="B199" s="54"/>
      <c r="C199" s="50"/>
      <c r="D199" s="53"/>
      <c r="E199" s="50"/>
      <c r="F199" s="50"/>
      <c r="G199" s="50"/>
      <c r="H199" s="53"/>
      <c r="I199" s="53"/>
      <c r="J199" s="53"/>
      <c r="K199" s="53"/>
      <c r="L199" s="53"/>
      <c r="M199" s="54"/>
      <c r="N199" s="50"/>
      <c r="O199" s="59"/>
      <c r="P199" s="61"/>
      <c r="Q199" s="50"/>
      <c r="R199" s="50"/>
      <c r="S199" s="50"/>
      <c r="T199" s="64"/>
      <c r="U199" s="54"/>
      <c r="V199" s="54"/>
      <c r="W199" s="64"/>
      <c r="X199" s="112"/>
      <c r="Y199" s="112"/>
      <c r="Z199" s="53"/>
      <c r="AA199" s="53"/>
    </row>
    <row r="200" spans="1:27">
      <c r="A200" s="120"/>
      <c r="B200" s="54"/>
      <c r="C200" s="50"/>
      <c r="D200" s="53"/>
      <c r="E200" s="50"/>
      <c r="F200" s="50"/>
      <c r="G200" s="50"/>
      <c r="H200" s="53"/>
      <c r="I200" s="53"/>
      <c r="J200" s="53"/>
      <c r="K200" s="53"/>
      <c r="L200" s="53"/>
      <c r="M200" s="54"/>
      <c r="N200" s="50"/>
      <c r="O200" s="59"/>
      <c r="P200" s="61"/>
      <c r="Q200" s="50"/>
      <c r="R200" s="50"/>
      <c r="S200" s="50"/>
      <c r="T200" s="64"/>
      <c r="U200" s="54"/>
      <c r="V200" s="54"/>
      <c r="W200" s="64"/>
      <c r="X200" s="112"/>
      <c r="Y200" s="112"/>
      <c r="Z200" s="53"/>
      <c r="AA200" s="53"/>
    </row>
    <row r="201" spans="1:27">
      <c r="A201" s="120"/>
      <c r="B201" s="54"/>
      <c r="C201" s="50"/>
      <c r="D201" s="53"/>
      <c r="E201" s="50"/>
      <c r="F201" s="50"/>
      <c r="G201" s="50"/>
      <c r="H201" s="53"/>
      <c r="I201" s="53"/>
      <c r="J201" s="53"/>
      <c r="K201" s="53"/>
      <c r="L201" s="53"/>
      <c r="M201" s="54"/>
      <c r="N201" s="50"/>
      <c r="O201" s="59"/>
      <c r="P201" s="61"/>
      <c r="Q201" s="50"/>
      <c r="R201" s="50"/>
      <c r="S201" s="50"/>
      <c r="T201" s="64"/>
      <c r="U201" s="54"/>
      <c r="V201" s="54"/>
      <c r="W201" s="64"/>
      <c r="X201" s="112"/>
      <c r="Y201" s="112"/>
      <c r="Z201" s="53"/>
      <c r="AA201" s="53"/>
    </row>
    <row r="202" spans="1:27">
      <c r="A202" s="120"/>
      <c r="B202" s="54"/>
      <c r="C202" s="50"/>
      <c r="D202" s="53"/>
      <c r="E202" s="50"/>
      <c r="F202" s="50"/>
      <c r="G202" s="50"/>
      <c r="H202" s="53"/>
      <c r="I202" s="53"/>
      <c r="J202" s="53"/>
      <c r="K202" s="53"/>
      <c r="L202" s="53"/>
      <c r="M202" s="54"/>
      <c r="N202" s="50"/>
      <c r="O202" s="59"/>
      <c r="P202" s="61"/>
      <c r="Q202" s="50"/>
      <c r="R202" s="50"/>
      <c r="S202" s="50"/>
      <c r="T202" s="64"/>
      <c r="U202" s="54"/>
      <c r="V202" s="54"/>
      <c r="W202" s="64"/>
      <c r="X202" s="112"/>
      <c r="Y202" s="112"/>
      <c r="Z202" s="53"/>
      <c r="AA202" s="53"/>
    </row>
    <row r="203" spans="1:27">
      <c r="A203" s="120"/>
      <c r="B203" s="54"/>
      <c r="C203" s="50"/>
      <c r="D203" s="53"/>
      <c r="E203" s="50"/>
      <c r="F203" s="50"/>
      <c r="G203" s="50"/>
      <c r="H203" s="53"/>
      <c r="I203" s="53"/>
      <c r="J203" s="53"/>
      <c r="K203" s="53"/>
      <c r="L203" s="53"/>
      <c r="M203" s="54"/>
      <c r="N203" s="50"/>
      <c r="O203" s="59"/>
      <c r="P203" s="61"/>
      <c r="Q203" s="50"/>
      <c r="R203" s="50"/>
      <c r="S203" s="50"/>
      <c r="T203" s="64"/>
      <c r="U203" s="54"/>
      <c r="V203" s="54"/>
      <c r="W203" s="64"/>
      <c r="X203" s="112"/>
      <c r="Y203" s="112"/>
      <c r="Z203" s="53"/>
      <c r="AA203" s="53"/>
    </row>
    <row r="204" spans="1:27">
      <c r="A204" s="120"/>
      <c r="B204" s="54"/>
      <c r="C204" s="50"/>
      <c r="D204" s="53"/>
      <c r="E204" s="50"/>
      <c r="F204" s="50"/>
      <c r="G204" s="50"/>
      <c r="H204" s="53"/>
      <c r="I204" s="53"/>
      <c r="J204" s="53"/>
      <c r="K204" s="53"/>
      <c r="L204" s="53"/>
      <c r="M204" s="54"/>
      <c r="N204" s="50"/>
      <c r="O204" s="59"/>
      <c r="P204" s="61"/>
      <c r="Q204" s="50"/>
      <c r="R204" s="50"/>
      <c r="S204" s="50"/>
      <c r="T204" s="64"/>
      <c r="U204" s="54"/>
      <c r="V204" s="54"/>
      <c r="W204" s="64"/>
      <c r="X204" s="112"/>
      <c r="Y204" s="112"/>
      <c r="Z204" s="53"/>
      <c r="AA204" s="53"/>
    </row>
    <row r="205" spans="1:27">
      <c r="A205" s="120"/>
      <c r="B205" s="54"/>
      <c r="C205" s="50"/>
      <c r="D205" s="53"/>
      <c r="E205" s="50"/>
      <c r="F205" s="50"/>
      <c r="G205" s="50"/>
      <c r="H205" s="53"/>
      <c r="I205" s="53"/>
      <c r="J205" s="53"/>
      <c r="K205" s="53"/>
      <c r="L205" s="53"/>
      <c r="M205" s="54"/>
      <c r="N205" s="50"/>
      <c r="O205" s="59"/>
      <c r="P205" s="61"/>
      <c r="Q205" s="50"/>
      <c r="R205" s="50"/>
      <c r="S205" s="50"/>
      <c r="T205" s="64"/>
      <c r="U205" s="54"/>
      <c r="V205" s="54"/>
      <c r="W205" s="64"/>
      <c r="X205" s="112"/>
      <c r="Y205" s="112"/>
      <c r="Z205" s="53"/>
      <c r="AA205" s="53"/>
    </row>
    <row r="206" spans="1:27">
      <c r="A206" s="120"/>
      <c r="B206" s="54"/>
      <c r="C206" s="50"/>
      <c r="D206" s="53"/>
      <c r="E206" s="50"/>
      <c r="F206" s="50"/>
      <c r="G206" s="50"/>
      <c r="H206" s="53"/>
      <c r="I206" s="53"/>
      <c r="J206" s="53"/>
      <c r="K206" s="53"/>
      <c r="L206" s="53"/>
      <c r="M206" s="54"/>
      <c r="N206" s="50"/>
      <c r="O206" s="59"/>
      <c r="P206" s="61"/>
      <c r="Q206" s="50"/>
      <c r="R206" s="50"/>
      <c r="S206" s="50"/>
      <c r="T206" s="64"/>
      <c r="U206" s="54"/>
      <c r="V206" s="54"/>
      <c r="W206" s="64"/>
      <c r="X206" s="112"/>
      <c r="Y206" s="112"/>
      <c r="Z206" s="53"/>
      <c r="AA206" s="53"/>
    </row>
    <row r="207" spans="1:27">
      <c r="A207" s="120"/>
      <c r="B207" s="54"/>
      <c r="C207" s="50"/>
      <c r="D207" s="53"/>
      <c r="E207" s="50"/>
      <c r="F207" s="50"/>
      <c r="G207" s="50"/>
      <c r="H207" s="53"/>
      <c r="I207" s="53"/>
      <c r="J207" s="53"/>
      <c r="K207" s="53"/>
      <c r="L207" s="53"/>
      <c r="M207" s="54"/>
      <c r="N207" s="50"/>
      <c r="O207" s="59"/>
      <c r="P207" s="61"/>
      <c r="Q207" s="50"/>
      <c r="R207" s="50"/>
      <c r="S207" s="50"/>
      <c r="T207" s="64"/>
      <c r="U207" s="54"/>
      <c r="V207" s="54"/>
      <c r="W207" s="64"/>
      <c r="X207" s="112"/>
      <c r="Y207" s="112"/>
      <c r="Z207" s="53"/>
      <c r="AA207" s="53"/>
    </row>
    <row r="208" spans="1:27">
      <c r="A208" s="120"/>
      <c r="B208" s="54"/>
      <c r="C208" s="50"/>
      <c r="D208" s="53"/>
      <c r="E208" s="50"/>
      <c r="F208" s="50"/>
      <c r="G208" s="50"/>
      <c r="H208" s="53"/>
      <c r="I208" s="53"/>
      <c r="J208" s="53"/>
      <c r="K208" s="53"/>
      <c r="L208" s="53"/>
      <c r="M208" s="54"/>
      <c r="N208" s="50"/>
      <c r="O208" s="59"/>
      <c r="P208" s="61"/>
      <c r="Q208" s="50"/>
      <c r="R208" s="50"/>
      <c r="S208" s="50"/>
      <c r="T208" s="64"/>
      <c r="U208" s="54"/>
      <c r="V208" s="54"/>
      <c r="W208" s="64"/>
      <c r="X208" s="112"/>
      <c r="Y208" s="112"/>
      <c r="Z208" s="53"/>
      <c r="AA208" s="53"/>
    </row>
    <row r="209" spans="1:27">
      <c r="A209" s="120"/>
      <c r="B209" s="54"/>
      <c r="C209" s="50"/>
      <c r="D209" s="53"/>
      <c r="E209" s="50"/>
      <c r="F209" s="50"/>
      <c r="G209" s="50"/>
      <c r="H209" s="53"/>
      <c r="I209" s="53"/>
      <c r="J209" s="53"/>
      <c r="K209" s="53"/>
      <c r="L209" s="53"/>
      <c r="M209" s="54"/>
      <c r="N209" s="50"/>
      <c r="O209" s="59"/>
      <c r="P209" s="61"/>
      <c r="Q209" s="50"/>
      <c r="R209" s="50"/>
      <c r="S209" s="50"/>
      <c r="T209" s="64"/>
      <c r="U209" s="54"/>
      <c r="V209" s="54"/>
      <c r="W209" s="64"/>
      <c r="X209" s="112"/>
      <c r="Y209" s="112"/>
      <c r="Z209" s="53"/>
      <c r="AA209" s="53"/>
    </row>
    <row r="210" spans="1:27">
      <c r="A210" s="120"/>
      <c r="B210" s="54"/>
      <c r="C210" s="50"/>
      <c r="D210" s="53"/>
      <c r="E210" s="50"/>
      <c r="F210" s="50"/>
      <c r="G210" s="50"/>
      <c r="H210" s="53"/>
      <c r="I210" s="53"/>
      <c r="J210" s="53"/>
      <c r="K210" s="53"/>
      <c r="L210" s="53"/>
      <c r="M210" s="54"/>
      <c r="N210" s="50"/>
      <c r="O210" s="59"/>
      <c r="P210" s="61"/>
      <c r="Q210" s="50"/>
      <c r="R210" s="50"/>
      <c r="S210" s="50"/>
      <c r="T210" s="64"/>
      <c r="U210" s="54"/>
      <c r="V210" s="54"/>
      <c r="W210" s="64"/>
      <c r="X210" s="112"/>
      <c r="Y210" s="112"/>
      <c r="Z210" s="53"/>
      <c r="AA210" s="53"/>
    </row>
    <row r="211" spans="1:27">
      <c r="A211" s="120"/>
      <c r="B211" s="54"/>
      <c r="C211" s="50"/>
      <c r="D211" s="53"/>
      <c r="E211" s="50"/>
      <c r="F211" s="50"/>
      <c r="G211" s="50"/>
      <c r="H211" s="53"/>
      <c r="I211" s="53"/>
      <c r="J211" s="53"/>
      <c r="K211" s="53"/>
      <c r="L211" s="53"/>
      <c r="M211" s="54"/>
      <c r="N211" s="50"/>
      <c r="O211" s="59"/>
      <c r="P211" s="61"/>
      <c r="Q211" s="50"/>
      <c r="R211" s="50"/>
      <c r="S211" s="50"/>
      <c r="T211" s="64"/>
      <c r="U211" s="54"/>
      <c r="V211" s="54"/>
      <c r="W211" s="64"/>
      <c r="X211" s="112"/>
      <c r="Y211" s="112"/>
      <c r="Z211" s="53"/>
      <c r="AA211" s="53"/>
    </row>
    <row r="212" spans="1:27">
      <c r="A212" s="120"/>
      <c r="B212" s="54"/>
      <c r="C212" s="50"/>
      <c r="D212" s="53"/>
      <c r="E212" s="50"/>
      <c r="F212" s="50"/>
      <c r="G212" s="50"/>
      <c r="H212" s="53"/>
      <c r="I212" s="53"/>
      <c r="J212" s="53"/>
      <c r="K212" s="53"/>
      <c r="L212" s="53"/>
      <c r="M212" s="54"/>
      <c r="N212" s="50"/>
      <c r="O212" s="59"/>
      <c r="P212" s="61"/>
      <c r="Q212" s="50"/>
      <c r="R212" s="50"/>
      <c r="S212" s="50"/>
      <c r="T212" s="64"/>
      <c r="U212" s="54"/>
      <c r="V212" s="54"/>
      <c r="W212" s="64"/>
      <c r="X212" s="112"/>
      <c r="Y212" s="112"/>
      <c r="Z212" s="53"/>
      <c r="AA212" s="53"/>
    </row>
    <row r="213" spans="1:27">
      <c r="A213" s="120"/>
      <c r="B213" s="54"/>
      <c r="C213" s="50"/>
      <c r="D213" s="53"/>
      <c r="E213" s="50"/>
      <c r="F213" s="50"/>
      <c r="G213" s="50"/>
      <c r="H213" s="53"/>
      <c r="I213" s="53"/>
      <c r="J213" s="53"/>
      <c r="K213" s="53"/>
      <c r="L213" s="53"/>
      <c r="M213" s="54"/>
      <c r="N213" s="50"/>
      <c r="O213" s="59"/>
      <c r="P213" s="61"/>
      <c r="Q213" s="50"/>
      <c r="R213" s="50"/>
      <c r="S213" s="50"/>
      <c r="T213" s="64"/>
      <c r="U213" s="54"/>
      <c r="V213" s="54"/>
      <c r="W213" s="64"/>
      <c r="X213" s="112"/>
      <c r="Y213" s="112"/>
      <c r="Z213" s="53"/>
      <c r="AA213" s="53"/>
    </row>
    <row r="214" spans="1:27">
      <c r="A214" s="120"/>
      <c r="B214" s="54"/>
      <c r="C214" s="50"/>
      <c r="D214" s="53"/>
      <c r="E214" s="50"/>
      <c r="F214" s="50"/>
      <c r="G214" s="50"/>
      <c r="H214" s="53"/>
      <c r="I214" s="53"/>
      <c r="J214" s="53"/>
      <c r="K214" s="53"/>
      <c r="L214" s="53"/>
      <c r="M214" s="54"/>
      <c r="N214" s="50"/>
      <c r="O214" s="59"/>
      <c r="P214" s="61"/>
      <c r="Q214" s="50"/>
      <c r="R214" s="50"/>
      <c r="S214" s="50"/>
      <c r="T214" s="64"/>
      <c r="U214" s="54"/>
      <c r="V214" s="54"/>
      <c r="W214" s="64"/>
      <c r="X214" s="112"/>
      <c r="Y214" s="112"/>
      <c r="Z214" s="53"/>
      <c r="AA214" s="53"/>
    </row>
    <row r="215" spans="1:27">
      <c r="A215" s="120"/>
      <c r="B215" s="54"/>
      <c r="C215" s="50"/>
      <c r="D215" s="53"/>
      <c r="E215" s="50"/>
      <c r="F215" s="50"/>
      <c r="G215" s="50"/>
      <c r="H215" s="53"/>
      <c r="I215" s="53"/>
      <c r="J215" s="53"/>
      <c r="K215" s="53"/>
      <c r="L215" s="53"/>
      <c r="M215" s="54"/>
      <c r="N215" s="50"/>
      <c r="O215" s="59"/>
      <c r="P215" s="61"/>
      <c r="Q215" s="50"/>
      <c r="R215" s="50"/>
      <c r="S215" s="50"/>
      <c r="T215" s="64"/>
      <c r="U215" s="54"/>
      <c r="V215" s="54"/>
      <c r="W215" s="64"/>
      <c r="X215" s="112"/>
      <c r="Y215" s="112"/>
      <c r="Z215" s="53"/>
      <c r="AA215" s="53"/>
    </row>
    <row r="216" spans="1:27">
      <c r="A216" s="120"/>
      <c r="B216" s="54"/>
      <c r="C216" s="50"/>
      <c r="D216" s="53"/>
      <c r="E216" s="50"/>
      <c r="F216" s="50"/>
      <c r="G216" s="50"/>
      <c r="H216" s="53"/>
      <c r="I216" s="53"/>
      <c r="J216" s="53"/>
      <c r="K216" s="53"/>
      <c r="L216" s="53"/>
      <c r="M216" s="54"/>
      <c r="N216" s="50"/>
      <c r="O216" s="59"/>
      <c r="P216" s="61"/>
      <c r="Q216" s="50"/>
      <c r="R216" s="50"/>
      <c r="S216" s="50"/>
      <c r="T216" s="64"/>
      <c r="U216" s="54"/>
      <c r="V216" s="54"/>
      <c r="W216" s="64"/>
      <c r="X216" s="112"/>
      <c r="Y216" s="112"/>
      <c r="Z216" s="53"/>
      <c r="AA216" s="53"/>
    </row>
    <row r="217" spans="1:27">
      <c r="A217" s="120"/>
      <c r="B217" s="54"/>
      <c r="C217" s="50"/>
      <c r="D217" s="53"/>
      <c r="E217" s="50"/>
      <c r="F217" s="50"/>
      <c r="G217" s="50"/>
      <c r="H217" s="53"/>
      <c r="I217" s="53"/>
      <c r="J217" s="53"/>
      <c r="K217" s="53"/>
      <c r="L217" s="53"/>
      <c r="M217" s="54"/>
      <c r="N217" s="50"/>
      <c r="O217" s="59"/>
      <c r="P217" s="61"/>
      <c r="Q217" s="50"/>
      <c r="R217" s="50"/>
      <c r="S217" s="50"/>
      <c r="T217" s="64"/>
      <c r="U217" s="54"/>
      <c r="V217" s="54"/>
      <c r="W217" s="64"/>
      <c r="X217" s="112"/>
      <c r="Y217" s="112"/>
      <c r="Z217" s="53"/>
      <c r="AA217" s="53"/>
    </row>
    <row r="218" spans="1:27">
      <c r="A218" s="120"/>
      <c r="B218" s="54"/>
      <c r="C218" s="50"/>
      <c r="D218" s="53"/>
      <c r="E218" s="50"/>
      <c r="F218" s="50"/>
      <c r="G218" s="50"/>
      <c r="H218" s="53"/>
      <c r="I218" s="53"/>
      <c r="J218" s="53"/>
      <c r="K218" s="53"/>
      <c r="L218" s="53"/>
      <c r="M218" s="54"/>
      <c r="N218" s="50"/>
      <c r="O218" s="59"/>
      <c r="P218" s="61"/>
      <c r="Q218" s="50"/>
      <c r="R218" s="50"/>
      <c r="S218" s="50"/>
      <c r="T218" s="64"/>
      <c r="U218" s="54"/>
      <c r="V218" s="54"/>
      <c r="W218" s="64"/>
      <c r="X218" s="112"/>
      <c r="Y218" s="112"/>
      <c r="Z218" s="53"/>
      <c r="AA218" s="53"/>
    </row>
    <row r="219" spans="1:27">
      <c r="A219" s="120"/>
      <c r="B219" s="54"/>
      <c r="C219" s="50"/>
      <c r="D219" s="53"/>
      <c r="E219" s="50"/>
      <c r="F219" s="50"/>
      <c r="G219" s="50"/>
      <c r="H219" s="53"/>
      <c r="I219" s="53"/>
      <c r="J219" s="53"/>
      <c r="K219" s="53"/>
      <c r="L219" s="53"/>
      <c r="M219" s="54"/>
      <c r="N219" s="50"/>
      <c r="O219" s="59"/>
      <c r="P219" s="61"/>
      <c r="Q219" s="50"/>
      <c r="R219" s="50"/>
      <c r="S219" s="50"/>
      <c r="T219" s="64"/>
      <c r="U219" s="54"/>
      <c r="V219" s="54"/>
      <c r="W219" s="64"/>
      <c r="X219" s="112"/>
      <c r="Y219" s="112"/>
      <c r="Z219" s="53"/>
      <c r="AA219" s="53"/>
    </row>
    <row r="220" spans="1:27">
      <c r="A220" s="120"/>
      <c r="B220" s="54"/>
      <c r="C220" s="50"/>
      <c r="D220" s="53"/>
      <c r="E220" s="50"/>
      <c r="F220" s="50"/>
      <c r="G220" s="50"/>
      <c r="H220" s="53"/>
      <c r="I220" s="53"/>
      <c r="J220" s="53"/>
      <c r="K220" s="53"/>
      <c r="L220" s="53"/>
      <c r="M220" s="54"/>
      <c r="N220" s="50"/>
      <c r="O220" s="59"/>
      <c r="P220" s="61"/>
      <c r="Q220" s="50"/>
      <c r="R220" s="50"/>
      <c r="S220" s="50"/>
      <c r="T220" s="64"/>
      <c r="U220" s="54"/>
      <c r="V220" s="54"/>
      <c r="W220" s="64"/>
      <c r="X220" s="112"/>
      <c r="Y220" s="112"/>
      <c r="Z220" s="53"/>
      <c r="AA220" s="53"/>
    </row>
    <row r="221" spans="1:27">
      <c r="A221" s="120"/>
      <c r="B221" s="54"/>
      <c r="C221" s="50"/>
      <c r="D221" s="53"/>
      <c r="E221" s="50"/>
      <c r="F221" s="50"/>
      <c r="G221" s="50"/>
      <c r="H221" s="53"/>
      <c r="I221" s="53"/>
      <c r="J221" s="53"/>
      <c r="K221" s="53"/>
      <c r="L221" s="53"/>
      <c r="M221" s="54"/>
      <c r="N221" s="50"/>
      <c r="O221" s="59"/>
      <c r="P221" s="61"/>
      <c r="Q221" s="50"/>
      <c r="R221" s="50"/>
      <c r="S221" s="50"/>
      <c r="T221" s="64"/>
      <c r="U221" s="54"/>
      <c r="V221" s="54"/>
      <c r="W221" s="64"/>
      <c r="X221" s="112"/>
      <c r="Y221" s="112"/>
      <c r="Z221" s="53"/>
      <c r="AA221" s="53"/>
    </row>
    <row r="222" spans="1:27">
      <c r="A222" s="120"/>
      <c r="B222" s="54"/>
      <c r="C222" s="50"/>
      <c r="D222" s="53"/>
      <c r="E222" s="50"/>
      <c r="F222" s="50"/>
      <c r="G222" s="50"/>
      <c r="H222" s="53"/>
      <c r="I222" s="53"/>
      <c r="J222" s="53"/>
      <c r="K222" s="53"/>
      <c r="L222" s="53"/>
      <c r="M222" s="54"/>
      <c r="N222" s="50"/>
      <c r="O222" s="59"/>
      <c r="P222" s="61"/>
      <c r="Q222" s="50"/>
      <c r="R222" s="50"/>
      <c r="S222" s="50"/>
      <c r="T222" s="64"/>
      <c r="U222" s="54"/>
      <c r="V222" s="54"/>
      <c r="W222" s="64"/>
      <c r="X222" s="112"/>
      <c r="Y222" s="112"/>
      <c r="Z222" s="53"/>
      <c r="AA222" s="53"/>
    </row>
    <row r="223" spans="1:27">
      <c r="A223" s="120"/>
      <c r="B223" s="54"/>
      <c r="C223" s="50"/>
      <c r="D223" s="53"/>
      <c r="E223" s="50"/>
      <c r="F223" s="50"/>
      <c r="G223" s="50"/>
      <c r="H223" s="53"/>
      <c r="I223" s="53"/>
      <c r="J223" s="53"/>
      <c r="K223" s="53"/>
      <c r="L223" s="53"/>
      <c r="M223" s="54"/>
      <c r="N223" s="50"/>
      <c r="O223" s="59"/>
      <c r="P223" s="61"/>
      <c r="Q223" s="50"/>
      <c r="R223" s="50"/>
      <c r="S223" s="50"/>
      <c r="T223" s="64"/>
      <c r="U223" s="54"/>
      <c r="V223" s="54"/>
      <c r="W223" s="64"/>
      <c r="X223" s="112"/>
      <c r="Y223" s="112"/>
      <c r="Z223" s="53"/>
      <c r="AA223" s="53"/>
    </row>
    <row r="224" spans="1:27">
      <c r="A224" s="120"/>
      <c r="B224" s="54"/>
      <c r="C224" s="50"/>
      <c r="D224" s="53"/>
      <c r="E224" s="50"/>
      <c r="F224" s="50"/>
      <c r="G224" s="50"/>
      <c r="H224" s="53"/>
      <c r="I224" s="53"/>
      <c r="J224" s="53"/>
      <c r="K224" s="53"/>
      <c r="L224" s="53"/>
      <c r="M224" s="54"/>
      <c r="N224" s="50"/>
      <c r="O224" s="59"/>
      <c r="P224" s="61"/>
      <c r="Q224" s="50"/>
      <c r="R224" s="50"/>
      <c r="S224" s="50"/>
      <c r="T224" s="64"/>
      <c r="U224" s="54"/>
      <c r="V224" s="54"/>
      <c r="W224" s="64"/>
      <c r="X224" s="112"/>
      <c r="Y224" s="112"/>
      <c r="Z224" s="53"/>
      <c r="AA224" s="53"/>
    </row>
    <row r="225" spans="1:27">
      <c r="A225" s="120"/>
      <c r="B225" s="54"/>
      <c r="C225" s="50"/>
      <c r="D225" s="53"/>
      <c r="E225" s="50"/>
      <c r="F225" s="50"/>
      <c r="G225" s="50"/>
      <c r="H225" s="53"/>
      <c r="I225" s="53"/>
      <c r="J225" s="53"/>
      <c r="K225" s="53"/>
      <c r="L225" s="53"/>
      <c r="M225" s="54"/>
      <c r="N225" s="50"/>
      <c r="O225" s="59"/>
      <c r="P225" s="61"/>
      <c r="Q225" s="50"/>
      <c r="R225" s="50"/>
      <c r="S225" s="50"/>
      <c r="T225" s="64"/>
      <c r="U225" s="54"/>
      <c r="V225" s="54"/>
      <c r="W225" s="64"/>
      <c r="X225" s="112"/>
      <c r="Y225" s="112"/>
      <c r="Z225" s="53"/>
      <c r="AA225" s="53"/>
    </row>
    <row r="226" spans="1:27">
      <c r="A226" s="120"/>
      <c r="B226" s="54"/>
      <c r="C226" s="50"/>
      <c r="D226" s="53"/>
      <c r="E226" s="50"/>
      <c r="F226" s="50"/>
      <c r="G226" s="50"/>
      <c r="H226" s="53"/>
      <c r="I226" s="53"/>
      <c r="J226" s="53"/>
      <c r="K226" s="53"/>
      <c r="L226" s="53"/>
      <c r="M226" s="54"/>
      <c r="N226" s="50"/>
      <c r="O226" s="59"/>
      <c r="P226" s="61"/>
      <c r="Q226" s="50"/>
      <c r="R226" s="50"/>
      <c r="S226" s="50"/>
      <c r="T226" s="64"/>
      <c r="U226" s="54"/>
      <c r="V226" s="54"/>
      <c r="W226" s="64"/>
      <c r="X226" s="112"/>
      <c r="Y226" s="112"/>
      <c r="Z226" s="53"/>
      <c r="AA226" s="53"/>
    </row>
    <row r="227" spans="1:27">
      <c r="A227" s="120"/>
      <c r="B227" s="54"/>
      <c r="C227" s="50"/>
      <c r="D227" s="53"/>
      <c r="E227" s="50"/>
      <c r="F227" s="50"/>
      <c r="G227" s="50"/>
      <c r="H227" s="53"/>
      <c r="I227" s="53"/>
      <c r="J227" s="53"/>
      <c r="K227" s="53"/>
      <c r="L227" s="53"/>
      <c r="M227" s="54"/>
      <c r="N227" s="50"/>
      <c r="O227" s="59"/>
      <c r="P227" s="61"/>
      <c r="Q227" s="50"/>
      <c r="R227" s="50"/>
      <c r="S227" s="50"/>
      <c r="T227" s="64"/>
      <c r="U227" s="54"/>
      <c r="V227" s="54"/>
      <c r="W227" s="64"/>
      <c r="X227" s="112"/>
      <c r="Y227" s="112"/>
      <c r="Z227" s="53"/>
      <c r="AA227" s="53"/>
    </row>
    <row r="228" spans="1:27">
      <c r="A228" s="120"/>
      <c r="B228" s="54"/>
      <c r="C228" s="50"/>
      <c r="D228" s="53"/>
      <c r="E228" s="50"/>
      <c r="F228" s="50"/>
      <c r="G228" s="50"/>
      <c r="H228" s="53"/>
      <c r="I228" s="53"/>
      <c r="J228" s="53"/>
      <c r="K228" s="53"/>
      <c r="L228" s="53"/>
      <c r="M228" s="54"/>
      <c r="N228" s="50"/>
      <c r="O228" s="59"/>
      <c r="P228" s="61"/>
      <c r="Q228" s="50"/>
      <c r="R228" s="50"/>
      <c r="S228" s="50"/>
      <c r="T228" s="64"/>
      <c r="U228" s="54"/>
      <c r="V228" s="54"/>
      <c r="W228" s="64"/>
      <c r="X228" s="112"/>
      <c r="Y228" s="112"/>
      <c r="Z228" s="53"/>
      <c r="AA228" s="53"/>
    </row>
    <row r="229" spans="1:27">
      <c r="A229" s="120"/>
      <c r="B229" s="54"/>
      <c r="C229" s="50"/>
      <c r="D229" s="53"/>
      <c r="E229" s="50"/>
      <c r="F229" s="50"/>
      <c r="G229" s="50"/>
      <c r="H229" s="53"/>
      <c r="I229" s="53"/>
      <c r="J229" s="53"/>
      <c r="K229" s="53"/>
      <c r="L229" s="53"/>
      <c r="M229" s="54"/>
      <c r="N229" s="50"/>
      <c r="O229" s="59"/>
      <c r="P229" s="61"/>
      <c r="Q229" s="50"/>
      <c r="R229" s="50"/>
      <c r="S229" s="50"/>
      <c r="T229" s="64"/>
      <c r="U229" s="54"/>
      <c r="V229" s="54"/>
      <c r="W229" s="64"/>
      <c r="X229" s="112"/>
      <c r="Y229" s="112"/>
      <c r="Z229" s="53"/>
      <c r="AA229" s="53"/>
    </row>
    <row r="230" spans="1:27">
      <c r="A230" s="120"/>
      <c r="B230" s="54"/>
      <c r="C230" s="50"/>
      <c r="D230" s="53"/>
      <c r="E230" s="50"/>
      <c r="F230" s="50"/>
      <c r="G230" s="50"/>
      <c r="H230" s="53"/>
      <c r="I230" s="53"/>
      <c r="J230" s="53"/>
      <c r="K230" s="53"/>
      <c r="L230" s="53"/>
      <c r="M230" s="54"/>
      <c r="N230" s="50"/>
      <c r="O230" s="59"/>
      <c r="P230" s="61"/>
      <c r="Q230" s="50"/>
      <c r="R230" s="50"/>
      <c r="S230" s="50"/>
      <c r="T230" s="64"/>
      <c r="U230" s="54"/>
      <c r="V230" s="54"/>
      <c r="W230" s="64"/>
      <c r="X230" s="112"/>
      <c r="Y230" s="112"/>
      <c r="Z230" s="53"/>
      <c r="AA230" s="53"/>
    </row>
    <row r="231" spans="1:27">
      <c r="A231" s="120"/>
      <c r="B231" s="54"/>
      <c r="C231" s="50"/>
      <c r="D231" s="53"/>
      <c r="E231" s="50"/>
      <c r="F231" s="50"/>
      <c r="G231" s="50"/>
      <c r="H231" s="53"/>
      <c r="I231" s="53"/>
      <c r="J231" s="53"/>
      <c r="K231" s="53"/>
      <c r="L231" s="53"/>
      <c r="M231" s="54"/>
      <c r="N231" s="50"/>
      <c r="O231" s="59"/>
      <c r="P231" s="61"/>
      <c r="Q231" s="50"/>
      <c r="R231" s="50"/>
      <c r="S231" s="50"/>
      <c r="T231" s="64"/>
      <c r="U231" s="54"/>
      <c r="V231" s="54"/>
      <c r="W231" s="64"/>
      <c r="X231" s="112"/>
      <c r="Y231" s="112"/>
      <c r="Z231" s="53"/>
      <c r="AA231" s="53"/>
    </row>
    <row r="232" spans="1:27">
      <c r="A232" s="120"/>
      <c r="B232" s="54"/>
      <c r="C232" s="50"/>
      <c r="D232" s="53"/>
      <c r="E232" s="50"/>
      <c r="F232" s="50"/>
      <c r="G232" s="50"/>
      <c r="H232" s="53"/>
      <c r="I232" s="53"/>
      <c r="J232" s="53"/>
      <c r="K232" s="53"/>
      <c r="L232" s="53"/>
      <c r="M232" s="54"/>
      <c r="N232" s="50"/>
      <c r="O232" s="59"/>
      <c r="P232" s="61"/>
      <c r="Q232" s="50"/>
      <c r="R232" s="50"/>
      <c r="S232" s="50"/>
      <c r="T232" s="64"/>
      <c r="U232" s="54"/>
      <c r="V232" s="54"/>
      <c r="W232" s="64"/>
      <c r="X232" s="112"/>
      <c r="Y232" s="112"/>
      <c r="Z232" s="53"/>
      <c r="AA232" s="53"/>
    </row>
    <row r="233" spans="1:27">
      <c r="A233" s="120"/>
      <c r="B233" s="54"/>
      <c r="C233" s="50"/>
      <c r="D233" s="53"/>
      <c r="E233" s="50"/>
      <c r="F233" s="50"/>
      <c r="G233" s="50"/>
      <c r="H233" s="53"/>
      <c r="I233" s="53"/>
      <c r="J233" s="53"/>
      <c r="K233" s="53"/>
      <c r="L233" s="53"/>
      <c r="M233" s="54"/>
      <c r="N233" s="50"/>
      <c r="O233" s="59"/>
      <c r="P233" s="61"/>
      <c r="Q233" s="50"/>
      <c r="R233" s="50"/>
      <c r="S233" s="50"/>
      <c r="T233" s="64"/>
      <c r="U233" s="54"/>
      <c r="V233" s="54"/>
      <c r="W233" s="64"/>
      <c r="X233" s="112"/>
      <c r="Y233" s="112"/>
      <c r="Z233" s="53"/>
      <c r="AA233" s="53"/>
    </row>
    <row r="234" spans="1:27">
      <c r="A234" s="120"/>
      <c r="B234" s="54"/>
      <c r="C234" s="50"/>
      <c r="D234" s="53"/>
      <c r="E234" s="50"/>
      <c r="F234" s="50"/>
      <c r="G234" s="50"/>
      <c r="H234" s="53"/>
      <c r="I234" s="53"/>
      <c r="J234" s="53"/>
      <c r="K234" s="53"/>
      <c r="L234" s="53"/>
      <c r="M234" s="54"/>
      <c r="N234" s="50"/>
      <c r="O234" s="59"/>
      <c r="P234" s="61"/>
      <c r="Q234" s="50"/>
      <c r="R234" s="50"/>
      <c r="S234" s="50"/>
      <c r="T234" s="64"/>
      <c r="U234" s="54"/>
      <c r="V234" s="54"/>
      <c r="W234" s="64"/>
      <c r="X234" s="112"/>
      <c r="Y234" s="112"/>
      <c r="Z234" s="53"/>
      <c r="AA234" s="53"/>
    </row>
    <row r="235" spans="1:27">
      <c r="A235" s="120"/>
      <c r="B235" s="54"/>
      <c r="C235" s="50"/>
      <c r="D235" s="53"/>
      <c r="E235" s="50"/>
      <c r="F235" s="50"/>
      <c r="G235" s="50"/>
      <c r="H235" s="53"/>
      <c r="I235" s="53"/>
      <c r="J235" s="53"/>
      <c r="K235" s="53"/>
      <c r="L235" s="53"/>
      <c r="M235" s="54"/>
      <c r="N235" s="50"/>
      <c r="O235" s="59"/>
      <c r="P235" s="61"/>
      <c r="Q235" s="50"/>
      <c r="R235" s="50"/>
      <c r="S235" s="50"/>
      <c r="T235" s="64"/>
      <c r="U235" s="54"/>
      <c r="V235" s="54"/>
      <c r="W235" s="64"/>
      <c r="X235" s="112"/>
      <c r="Y235" s="112"/>
      <c r="Z235" s="53"/>
      <c r="AA235" s="53"/>
    </row>
    <row r="236" spans="1:27">
      <c r="A236" s="120"/>
      <c r="B236" s="54"/>
      <c r="C236" s="50"/>
      <c r="D236" s="53"/>
      <c r="E236" s="50"/>
      <c r="F236" s="50"/>
      <c r="G236" s="50"/>
      <c r="H236" s="53"/>
      <c r="I236" s="53"/>
      <c r="J236" s="53"/>
      <c r="K236" s="53"/>
      <c r="L236" s="53"/>
      <c r="M236" s="54"/>
      <c r="N236" s="50"/>
      <c r="O236" s="59"/>
      <c r="P236" s="61"/>
      <c r="Q236" s="50"/>
      <c r="R236" s="50"/>
      <c r="S236" s="50"/>
      <c r="T236" s="64"/>
      <c r="U236" s="54"/>
      <c r="V236" s="54"/>
      <c r="W236" s="64"/>
      <c r="X236" s="112"/>
      <c r="Y236" s="112"/>
      <c r="Z236" s="53"/>
      <c r="AA236" s="53"/>
    </row>
    <row r="237" spans="1:27">
      <c r="A237" s="120"/>
      <c r="B237" s="54"/>
      <c r="C237" s="50"/>
      <c r="D237" s="53"/>
      <c r="E237" s="50"/>
      <c r="F237" s="50"/>
      <c r="G237" s="50"/>
      <c r="H237" s="53"/>
      <c r="I237" s="53"/>
      <c r="J237" s="53"/>
      <c r="K237" s="53"/>
      <c r="L237" s="53"/>
      <c r="M237" s="54"/>
      <c r="N237" s="50"/>
      <c r="O237" s="59"/>
      <c r="P237" s="61"/>
      <c r="Q237" s="50"/>
      <c r="R237" s="50"/>
      <c r="S237" s="50"/>
      <c r="T237" s="64"/>
      <c r="U237" s="54"/>
      <c r="V237" s="54"/>
      <c r="W237" s="64"/>
      <c r="X237" s="112"/>
      <c r="Y237" s="112"/>
      <c r="Z237" s="53"/>
      <c r="AA237" s="53"/>
    </row>
    <row r="238" spans="1:27">
      <c r="A238" s="120"/>
      <c r="B238" s="54"/>
      <c r="C238" s="50"/>
      <c r="D238" s="53"/>
      <c r="E238" s="50"/>
      <c r="F238" s="50"/>
      <c r="G238" s="50"/>
      <c r="H238" s="53"/>
      <c r="I238" s="53"/>
      <c r="J238" s="53"/>
      <c r="K238" s="53"/>
      <c r="L238" s="53"/>
      <c r="M238" s="54"/>
      <c r="N238" s="50"/>
      <c r="O238" s="59"/>
      <c r="P238" s="61"/>
      <c r="Q238" s="50"/>
      <c r="R238" s="50"/>
      <c r="S238" s="50"/>
      <c r="T238" s="64"/>
      <c r="U238" s="54"/>
      <c r="V238" s="54"/>
      <c r="W238" s="64"/>
      <c r="X238" s="112"/>
      <c r="Y238" s="112"/>
      <c r="Z238" s="53"/>
      <c r="AA238" s="53"/>
    </row>
    <row r="239" spans="1:27">
      <c r="A239" s="120"/>
      <c r="B239" s="54"/>
      <c r="C239" s="50"/>
      <c r="D239" s="53"/>
      <c r="E239" s="50"/>
      <c r="F239" s="50"/>
      <c r="G239" s="50"/>
      <c r="H239" s="53"/>
      <c r="I239" s="53"/>
      <c r="J239" s="53"/>
      <c r="K239" s="53"/>
      <c r="L239" s="53"/>
      <c r="M239" s="54"/>
      <c r="N239" s="50"/>
      <c r="O239" s="59"/>
      <c r="P239" s="61"/>
      <c r="Q239" s="50"/>
      <c r="R239" s="50"/>
      <c r="S239" s="50"/>
      <c r="T239" s="64"/>
      <c r="U239" s="54"/>
      <c r="V239" s="54"/>
      <c r="W239" s="64"/>
      <c r="X239" s="112"/>
      <c r="Y239" s="112"/>
      <c r="Z239" s="53"/>
      <c r="AA239" s="53"/>
    </row>
    <row r="240" spans="1:27">
      <c r="A240" s="120"/>
      <c r="B240" s="54"/>
      <c r="C240" s="50"/>
      <c r="D240" s="53"/>
      <c r="E240" s="50"/>
      <c r="F240" s="50"/>
      <c r="G240" s="50"/>
      <c r="H240" s="53"/>
      <c r="I240" s="53"/>
      <c r="J240" s="53"/>
      <c r="K240" s="53"/>
      <c r="L240" s="53"/>
      <c r="M240" s="54"/>
      <c r="N240" s="50"/>
      <c r="O240" s="59"/>
      <c r="P240" s="61"/>
      <c r="Q240" s="50"/>
      <c r="R240" s="50"/>
      <c r="S240" s="50"/>
      <c r="T240" s="64"/>
      <c r="U240" s="54"/>
      <c r="V240" s="54"/>
      <c r="W240" s="64"/>
      <c r="X240" s="112"/>
      <c r="Y240" s="112"/>
      <c r="Z240" s="53"/>
      <c r="AA240" s="53"/>
    </row>
    <row r="241" spans="1:27">
      <c r="A241" s="120"/>
      <c r="B241" s="54"/>
      <c r="C241" s="50"/>
      <c r="D241" s="53"/>
      <c r="E241" s="50"/>
      <c r="F241" s="50"/>
      <c r="G241" s="50"/>
      <c r="H241" s="53"/>
      <c r="I241" s="53"/>
      <c r="J241" s="53"/>
      <c r="K241" s="53"/>
      <c r="L241" s="53"/>
      <c r="M241" s="54"/>
      <c r="N241" s="50"/>
      <c r="O241" s="59"/>
      <c r="P241" s="61"/>
      <c r="Q241" s="50"/>
      <c r="R241" s="50"/>
      <c r="S241" s="50"/>
      <c r="T241" s="64"/>
      <c r="U241" s="54"/>
      <c r="V241" s="54"/>
      <c r="W241" s="64"/>
      <c r="X241" s="112"/>
      <c r="Y241" s="112"/>
      <c r="Z241" s="53"/>
      <c r="AA241" s="53"/>
    </row>
    <row r="242" spans="1:27">
      <c r="A242" s="120"/>
      <c r="B242" s="54"/>
      <c r="C242" s="50"/>
      <c r="D242" s="53"/>
      <c r="E242" s="50"/>
      <c r="F242" s="50"/>
      <c r="G242" s="50"/>
      <c r="H242" s="53"/>
      <c r="I242" s="53"/>
      <c r="J242" s="53"/>
      <c r="K242" s="53"/>
      <c r="L242" s="53"/>
      <c r="M242" s="54"/>
      <c r="N242" s="50"/>
      <c r="O242" s="59"/>
      <c r="P242" s="61"/>
      <c r="Q242" s="50"/>
      <c r="R242" s="50"/>
      <c r="S242" s="50"/>
      <c r="T242" s="64"/>
      <c r="U242" s="54"/>
      <c r="V242" s="54"/>
      <c r="W242" s="64"/>
      <c r="X242" s="112"/>
      <c r="Y242" s="112"/>
      <c r="Z242" s="53"/>
      <c r="AA242" s="53"/>
    </row>
    <row r="243" spans="1:27">
      <c r="A243" s="120"/>
      <c r="B243" s="54"/>
      <c r="C243" s="50"/>
      <c r="D243" s="53"/>
      <c r="E243" s="50"/>
      <c r="F243" s="50"/>
      <c r="G243" s="50"/>
      <c r="H243" s="53"/>
      <c r="I243" s="53"/>
      <c r="J243" s="53"/>
      <c r="K243" s="53"/>
      <c r="L243" s="53"/>
      <c r="M243" s="54"/>
      <c r="N243" s="50"/>
      <c r="O243" s="59"/>
      <c r="P243" s="61"/>
      <c r="Q243" s="50"/>
      <c r="R243" s="50"/>
      <c r="S243" s="50"/>
      <c r="T243" s="64"/>
      <c r="U243" s="54"/>
      <c r="V243" s="54"/>
      <c r="W243" s="64"/>
      <c r="X243" s="112"/>
      <c r="Y243" s="112"/>
      <c r="Z243" s="53"/>
      <c r="AA243" s="53"/>
    </row>
    <row r="244" spans="1:27">
      <c r="A244" s="120"/>
      <c r="B244" s="54"/>
      <c r="C244" s="50"/>
      <c r="D244" s="53"/>
      <c r="E244" s="50"/>
      <c r="F244" s="50"/>
      <c r="G244" s="50"/>
      <c r="H244" s="53"/>
      <c r="I244" s="53"/>
      <c r="J244" s="53"/>
      <c r="K244" s="53"/>
      <c r="L244" s="53"/>
      <c r="M244" s="54"/>
      <c r="N244" s="50"/>
      <c r="O244" s="59"/>
      <c r="P244" s="61"/>
      <c r="Q244" s="50"/>
      <c r="R244" s="50"/>
      <c r="S244" s="50"/>
      <c r="T244" s="64"/>
      <c r="U244" s="54"/>
      <c r="V244" s="54"/>
      <c r="W244" s="64"/>
      <c r="X244" s="112"/>
      <c r="Y244" s="112"/>
      <c r="Z244" s="53"/>
      <c r="AA244" s="53"/>
    </row>
    <row r="245" spans="1:27">
      <c r="A245" s="120"/>
      <c r="B245" s="54"/>
      <c r="C245" s="50"/>
      <c r="D245" s="53"/>
      <c r="E245" s="50"/>
      <c r="F245" s="50"/>
      <c r="G245" s="50"/>
      <c r="H245" s="53"/>
      <c r="I245" s="53"/>
      <c r="J245" s="53"/>
      <c r="K245" s="53"/>
      <c r="L245" s="53"/>
      <c r="M245" s="54"/>
      <c r="N245" s="50"/>
      <c r="O245" s="59"/>
      <c r="P245" s="61"/>
      <c r="Q245" s="50"/>
      <c r="R245" s="50"/>
      <c r="S245" s="50"/>
      <c r="T245" s="64"/>
      <c r="U245" s="54"/>
      <c r="V245" s="54"/>
      <c r="W245" s="64"/>
      <c r="X245" s="112"/>
      <c r="Y245" s="112"/>
      <c r="Z245" s="53"/>
      <c r="AA245" s="53"/>
    </row>
    <row r="246" spans="1:27">
      <c r="A246" s="120"/>
      <c r="B246" s="54"/>
      <c r="C246" s="50"/>
      <c r="D246" s="53"/>
      <c r="E246" s="50"/>
      <c r="F246" s="50"/>
      <c r="G246" s="50"/>
      <c r="H246" s="53"/>
      <c r="I246" s="53"/>
      <c r="J246" s="53"/>
      <c r="K246" s="53"/>
      <c r="L246" s="53"/>
      <c r="M246" s="54"/>
      <c r="N246" s="50"/>
      <c r="O246" s="59"/>
      <c r="P246" s="61"/>
      <c r="Q246" s="50"/>
      <c r="R246" s="50"/>
      <c r="S246" s="50"/>
      <c r="T246" s="64"/>
      <c r="U246" s="54"/>
      <c r="V246" s="54"/>
      <c r="W246" s="64"/>
      <c r="X246" s="112"/>
      <c r="Y246" s="112"/>
      <c r="Z246" s="53"/>
      <c r="AA246" s="53"/>
    </row>
    <row r="247" spans="1:27">
      <c r="A247" s="120"/>
      <c r="B247" s="54"/>
      <c r="C247" s="50"/>
      <c r="D247" s="53"/>
      <c r="E247" s="50"/>
      <c r="F247" s="50"/>
      <c r="G247" s="50"/>
      <c r="H247" s="53"/>
      <c r="I247" s="53"/>
      <c r="J247" s="53"/>
      <c r="K247" s="53"/>
      <c r="L247" s="53"/>
      <c r="M247" s="54"/>
      <c r="N247" s="50"/>
      <c r="O247" s="59"/>
      <c r="P247" s="61"/>
      <c r="Q247" s="50"/>
      <c r="R247" s="50"/>
      <c r="S247" s="50"/>
      <c r="T247" s="64"/>
      <c r="U247" s="54"/>
      <c r="V247" s="54"/>
      <c r="W247" s="64"/>
      <c r="X247" s="112"/>
      <c r="Y247" s="112"/>
      <c r="Z247" s="53"/>
      <c r="AA247" s="53"/>
    </row>
    <row r="248" spans="1:27">
      <c r="A248" s="120"/>
      <c r="B248" s="54"/>
      <c r="C248" s="50"/>
      <c r="D248" s="53"/>
      <c r="E248" s="50"/>
      <c r="F248" s="50"/>
      <c r="G248" s="50"/>
      <c r="H248" s="53"/>
      <c r="I248" s="53"/>
      <c r="J248" s="53"/>
      <c r="K248" s="53"/>
      <c r="L248" s="53"/>
      <c r="M248" s="54"/>
      <c r="N248" s="50"/>
      <c r="O248" s="59"/>
      <c r="P248" s="61"/>
      <c r="Q248" s="50"/>
      <c r="R248" s="50"/>
      <c r="S248" s="50"/>
      <c r="T248" s="64"/>
      <c r="U248" s="54"/>
      <c r="V248" s="54"/>
      <c r="W248" s="64"/>
      <c r="X248" s="112"/>
      <c r="Y248" s="112"/>
      <c r="Z248" s="53"/>
      <c r="AA248" s="53"/>
    </row>
    <row r="249" spans="1:27">
      <c r="A249" s="120"/>
      <c r="B249" s="54"/>
      <c r="C249" s="50"/>
      <c r="D249" s="53"/>
      <c r="E249" s="50"/>
      <c r="F249" s="50"/>
      <c r="G249" s="50"/>
      <c r="H249" s="53"/>
      <c r="I249" s="53"/>
      <c r="J249" s="53"/>
      <c r="K249" s="53"/>
      <c r="L249" s="53"/>
      <c r="M249" s="54"/>
      <c r="N249" s="50"/>
      <c r="O249" s="59"/>
      <c r="P249" s="61"/>
      <c r="Q249" s="50"/>
      <c r="R249" s="50"/>
      <c r="S249" s="50"/>
      <c r="T249" s="64"/>
      <c r="U249" s="54"/>
      <c r="V249" s="54"/>
      <c r="W249" s="64"/>
      <c r="X249" s="112"/>
      <c r="Y249" s="112"/>
      <c r="Z249" s="53"/>
      <c r="AA249" s="53"/>
    </row>
    <row r="250" spans="1:27">
      <c r="A250" s="120"/>
      <c r="B250" s="54"/>
      <c r="C250" s="50"/>
      <c r="D250" s="53"/>
      <c r="E250" s="50"/>
      <c r="F250" s="50"/>
      <c r="G250" s="50"/>
      <c r="H250" s="53"/>
      <c r="I250" s="53"/>
      <c r="J250" s="53"/>
      <c r="K250" s="53"/>
      <c r="L250" s="53"/>
      <c r="M250" s="54"/>
      <c r="N250" s="50"/>
      <c r="O250" s="59"/>
      <c r="P250" s="61"/>
      <c r="Q250" s="50"/>
      <c r="R250" s="50"/>
      <c r="S250" s="50"/>
      <c r="T250" s="64"/>
      <c r="U250" s="54"/>
      <c r="V250" s="54"/>
      <c r="W250" s="64"/>
      <c r="X250" s="112"/>
      <c r="Y250" s="112"/>
      <c r="Z250" s="53"/>
      <c r="AA250" s="53"/>
    </row>
    <row r="251" spans="1:27">
      <c r="A251" s="120"/>
      <c r="B251" s="54"/>
      <c r="C251" s="50"/>
      <c r="D251" s="53"/>
      <c r="E251" s="50"/>
      <c r="F251" s="50"/>
      <c r="G251" s="50"/>
      <c r="H251" s="53"/>
      <c r="I251" s="53"/>
      <c r="J251" s="53"/>
      <c r="K251" s="53"/>
      <c r="L251" s="53"/>
      <c r="M251" s="54"/>
      <c r="N251" s="50"/>
      <c r="O251" s="59"/>
      <c r="P251" s="61"/>
      <c r="Q251" s="50"/>
      <c r="R251" s="50"/>
      <c r="S251" s="50"/>
      <c r="T251" s="64"/>
      <c r="U251" s="54"/>
      <c r="V251" s="54"/>
      <c r="W251" s="64"/>
      <c r="X251" s="112"/>
      <c r="Y251" s="112"/>
      <c r="Z251" s="53"/>
      <c r="AA251" s="53"/>
    </row>
    <row r="252" spans="1:27">
      <c r="A252" s="120"/>
      <c r="B252" s="54"/>
      <c r="C252" s="50"/>
      <c r="D252" s="53"/>
      <c r="E252" s="50"/>
      <c r="F252" s="50"/>
      <c r="G252" s="50"/>
      <c r="H252" s="53"/>
      <c r="I252" s="53"/>
      <c r="J252" s="53"/>
      <c r="K252" s="53"/>
      <c r="L252" s="53"/>
      <c r="M252" s="54"/>
      <c r="N252" s="50"/>
      <c r="O252" s="59"/>
      <c r="P252" s="61"/>
      <c r="Q252" s="50"/>
      <c r="R252" s="50"/>
      <c r="S252" s="50"/>
      <c r="T252" s="64"/>
      <c r="U252" s="54"/>
      <c r="V252" s="54"/>
      <c r="W252" s="64"/>
      <c r="X252" s="112"/>
      <c r="Y252" s="112"/>
      <c r="Z252" s="53"/>
      <c r="AA252" s="53"/>
    </row>
    <row r="253" spans="1:27">
      <c r="A253" s="120"/>
      <c r="B253" s="54"/>
      <c r="C253" s="50"/>
      <c r="D253" s="53"/>
      <c r="E253" s="50"/>
      <c r="F253" s="50"/>
      <c r="G253" s="50"/>
      <c r="H253" s="53"/>
      <c r="I253" s="53"/>
      <c r="J253" s="53"/>
      <c r="K253" s="53"/>
      <c r="L253" s="53"/>
      <c r="M253" s="54"/>
      <c r="N253" s="50"/>
      <c r="O253" s="59"/>
      <c r="P253" s="61"/>
      <c r="Q253" s="50"/>
      <c r="R253" s="50"/>
      <c r="S253" s="50"/>
      <c r="T253" s="64"/>
      <c r="U253" s="54"/>
      <c r="V253" s="54"/>
      <c r="W253" s="64"/>
      <c r="X253" s="112"/>
      <c r="Y253" s="112"/>
      <c r="Z253" s="53"/>
      <c r="AA253" s="53"/>
    </row>
    <row r="254" spans="1:27">
      <c r="A254" s="120"/>
      <c r="B254" s="54"/>
      <c r="C254" s="50"/>
      <c r="D254" s="53"/>
      <c r="E254" s="50"/>
      <c r="F254" s="50"/>
      <c r="G254" s="50"/>
      <c r="H254" s="53"/>
      <c r="I254" s="53"/>
      <c r="J254" s="53"/>
      <c r="K254" s="53"/>
      <c r="L254" s="53"/>
      <c r="M254" s="54"/>
      <c r="N254" s="50"/>
      <c r="O254" s="59"/>
      <c r="P254" s="61"/>
      <c r="Q254" s="50"/>
      <c r="R254" s="50"/>
      <c r="S254" s="50"/>
      <c r="T254" s="64"/>
      <c r="U254" s="54"/>
      <c r="V254" s="54"/>
      <c r="W254" s="64"/>
      <c r="X254" s="112"/>
      <c r="Y254" s="112"/>
      <c r="Z254" s="53"/>
      <c r="AA254" s="53"/>
    </row>
    <row r="255" spans="1:27">
      <c r="A255" s="120"/>
      <c r="B255" s="54"/>
      <c r="C255" s="50"/>
      <c r="D255" s="53"/>
      <c r="E255" s="50"/>
      <c r="F255" s="50"/>
      <c r="G255" s="50"/>
      <c r="H255" s="53"/>
      <c r="I255" s="53"/>
      <c r="J255" s="53"/>
      <c r="K255" s="53"/>
      <c r="L255" s="53"/>
      <c r="M255" s="54"/>
      <c r="N255" s="50"/>
      <c r="O255" s="59"/>
      <c r="P255" s="61"/>
      <c r="Q255" s="50"/>
      <c r="R255" s="50"/>
      <c r="S255" s="50"/>
      <c r="T255" s="64"/>
      <c r="U255" s="54"/>
      <c r="V255" s="54"/>
      <c r="W255" s="64"/>
      <c r="X255" s="112"/>
      <c r="Y255" s="112"/>
      <c r="Z255" s="53"/>
      <c r="AA255" s="53"/>
    </row>
    <row r="256" spans="1:27">
      <c r="A256" s="120"/>
      <c r="B256" s="54"/>
      <c r="C256" s="50"/>
      <c r="D256" s="53"/>
      <c r="E256" s="50"/>
      <c r="F256" s="50"/>
      <c r="G256" s="50"/>
      <c r="H256" s="53"/>
      <c r="I256" s="53"/>
      <c r="J256" s="53"/>
      <c r="K256" s="53"/>
      <c r="L256" s="53"/>
      <c r="M256" s="54"/>
      <c r="N256" s="50"/>
      <c r="O256" s="59"/>
      <c r="P256" s="61"/>
      <c r="Q256" s="50"/>
      <c r="R256" s="50"/>
      <c r="S256" s="50"/>
      <c r="T256" s="64"/>
      <c r="U256" s="54"/>
      <c r="V256" s="54"/>
      <c r="W256" s="64"/>
      <c r="X256" s="112"/>
      <c r="Y256" s="112"/>
      <c r="Z256" s="53"/>
      <c r="AA256" s="53"/>
    </row>
    <row r="257" spans="1:27">
      <c r="A257" s="120"/>
      <c r="B257" s="54"/>
      <c r="C257" s="50"/>
      <c r="D257" s="53"/>
      <c r="E257" s="50"/>
      <c r="F257" s="50"/>
      <c r="G257" s="50"/>
      <c r="H257" s="53"/>
      <c r="I257" s="53"/>
      <c r="J257" s="53"/>
      <c r="K257" s="53"/>
      <c r="L257" s="53"/>
      <c r="M257" s="54"/>
      <c r="N257" s="50"/>
      <c r="O257" s="59"/>
      <c r="P257" s="61"/>
      <c r="Q257" s="50"/>
      <c r="R257" s="50"/>
      <c r="S257" s="50"/>
      <c r="T257" s="64"/>
      <c r="U257" s="54"/>
      <c r="V257" s="54"/>
      <c r="W257" s="64"/>
      <c r="X257" s="112"/>
      <c r="Y257" s="112"/>
      <c r="Z257" s="53"/>
      <c r="AA257" s="53"/>
    </row>
    <row r="258" spans="1:27">
      <c r="A258" s="120"/>
      <c r="B258" s="54"/>
      <c r="C258" s="50"/>
      <c r="D258" s="53"/>
      <c r="E258" s="50"/>
      <c r="F258" s="50"/>
      <c r="G258" s="50"/>
      <c r="H258" s="53"/>
      <c r="I258" s="53"/>
      <c r="J258" s="53"/>
      <c r="K258" s="53"/>
      <c r="L258" s="53"/>
      <c r="M258" s="54"/>
      <c r="N258" s="50"/>
      <c r="O258" s="59"/>
      <c r="P258" s="61"/>
      <c r="Q258" s="50"/>
      <c r="R258" s="50"/>
      <c r="S258" s="50"/>
      <c r="T258" s="64"/>
      <c r="U258" s="54"/>
      <c r="V258" s="54"/>
      <c r="W258" s="64"/>
      <c r="X258" s="112"/>
      <c r="Y258" s="112"/>
      <c r="Z258" s="53"/>
      <c r="AA258" s="53"/>
    </row>
    <row r="259" spans="1:27">
      <c r="A259" s="120"/>
      <c r="B259" s="54"/>
      <c r="C259" s="50"/>
      <c r="D259" s="53"/>
      <c r="E259" s="50"/>
      <c r="F259" s="50"/>
      <c r="G259" s="50"/>
      <c r="H259" s="53"/>
      <c r="I259" s="53"/>
      <c r="J259" s="53"/>
      <c r="K259" s="53"/>
      <c r="L259" s="53"/>
      <c r="M259" s="54"/>
      <c r="N259" s="50"/>
      <c r="O259" s="59"/>
      <c r="P259" s="61"/>
      <c r="Q259" s="50"/>
      <c r="R259" s="50"/>
      <c r="S259" s="50"/>
      <c r="T259" s="64"/>
      <c r="U259" s="54"/>
      <c r="V259" s="54"/>
      <c r="W259" s="64"/>
      <c r="X259" s="112"/>
      <c r="Y259" s="112"/>
      <c r="Z259" s="53"/>
      <c r="AA259" s="53"/>
    </row>
    <row r="260" spans="1:27">
      <c r="A260" s="120"/>
      <c r="B260" s="54"/>
      <c r="C260" s="50"/>
      <c r="D260" s="53"/>
      <c r="E260" s="50"/>
      <c r="F260" s="50"/>
      <c r="G260" s="50"/>
      <c r="H260" s="53"/>
      <c r="I260" s="53"/>
      <c r="J260" s="53"/>
      <c r="K260" s="53"/>
      <c r="L260" s="53"/>
      <c r="M260" s="54"/>
      <c r="N260" s="50"/>
      <c r="O260" s="59"/>
      <c r="P260" s="61"/>
      <c r="Q260" s="50"/>
      <c r="R260" s="50"/>
      <c r="S260" s="50"/>
      <c r="T260" s="64"/>
      <c r="U260" s="54"/>
      <c r="V260" s="54"/>
      <c r="W260" s="64"/>
      <c r="X260" s="112"/>
      <c r="Y260" s="112"/>
      <c r="Z260" s="53"/>
      <c r="AA260" s="53"/>
    </row>
    <row r="261" spans="1:27">
      <c r="A261" s="120"/>
      <c r="B261" s="54"/>
      <c r="C261" s="50"/>
      <c r="D261" s="53"/>
      <c r="E261" s="50"/>
      <c r="F261" s="50"/>
      <c r="G261" s="50"/>
      <c r="H261" s="53"/>
      <c r="I261" s="53"/>
      <c r="J261" s="53"/>
      <c r="K261" s="53"/>
      <c r="L261" s="53"/>
      <c r="M261" s="54"/>
      <c r="N261" s="50"/>
      <c r="O261" s="59"/>
      <c r="P261" s="61"/>
      <c r="Q261" s="50"/>
      <c r="R261" s="50"/>
      <c r="S261" s="50"/>
      <c r="T261" s="64"/>
      <c r="U261" s="54"/>
      <c r="V261" s="54"/>
      <c r="W261" s="64"/>
      <c r="X261" s="112"/>
      <c r="Y261" s="112"/>
      <c r="Z261" s="53"/>
      <c r="AA261" s="53"/>
    </row>
    <row r="262" spans="1:27">
      <c r="A262" s="120"/>
      <c r="B262" s="54"/>
      <c r="C262" s="50"/>
      <c r="D262" s="53"/>
      <c r="E262" s="50"/>
      <c r="F262" s="50"/>
      <c r="G262" s="50"/>
      <c r="H262" s="53"/>
      <c r="I262" s="53"/>
      <c r="J262" s="53"/>
      <c r="K262" s="53"/>
      <c r="L262" s="53"/>
      <c r="M262" s="54"/>
      <c r="N262" s="50"/>
      <c r="O262" s="59"/>
      <c r="P262" s="61"/>
      <c r="Q262" s="50"/>
      <c r="R262" s="50"/>
      <c r="S262" s="50"/>
      <c r="T262" s="64"/>
      <c r="U262" s="54"/>
      <c r="V262" s="54"/>
      <c r="W262" s="64"/>
      <c r="X262" s="112"/>
      <c r="Y262" s="112"/>
      <c r="Z262" s="53"/>
      <c r="AA262" s="53"/>
    </row>
    <row r="263" spans="1:27">
      <c r="A263" s="120"/>
      <c r="B263" s="54"/>
      <c r="C263" s="50"/>
      <c r="D263" s="53"/>
      <c r="E263" s="50"/>
      <c r="F263" s="50"/>
      <c r="G263" s="50"/>
      <c r="H263" s="53"/>
      <c r="I263" s="53"/>
      <c r="J263" s="53"/>
      <c r="K263" s="53"/>
      <c r="L263" s="53"/>
      <c r="M263" s="54"/>
      <c r="N263" s="50"/>
      <c r="O263" s="59"/>
      <c r="P263" s="61"/>
      <c r="Q263" s="50"/>
      <c r="R263" s="50"/>
      <c r="S263" s="50"/>
      <c r="T263" s="64"/>
      <c r="U263" s="54"/>
      <c r="V263" s="54"/>
      <c r="W263" s="64"/>
      <c r="X263" s="112"/>
      <c r="Y263" s="112"/>
      <c r="Z263" s="53"/>
      <c r="AA263" s="53"/>
    </row>
    <row r="264" spans="1:27">
      <c r="A264" s="120"/>
      <c r="B264" s="54"/>
      <c r="C264" s="50"/>
      <c r="D264" s="53"/>
      <c r="E264" s="50"/>
      <c r="F264" s="50"/>
      <c r="G264" s="50"/>
      <c r="H264" s="53"/>
      <c r="I264" s="53"/>
      <c r="J264" s="53"/>
      <c r="K264" s="53"/>
      <c r="L264" s="53"/>
      <c r="M264" s="54"/>
      <c r="N264" s="50"/>
      <c r="O264" s="59"/>
      <c r="P264" s="61"/>
      <c r="Q264" s="50"/>
      <c r="R264" s="50"/>
      <c r="S264" s="50"/>
      <c r="T264" s="64"/>
      <c r="U264" s="54"/>
      <c r="V264" s="54"/>
      <c r="W264" s="64"/>
      <c r="X264" s="112"/>
      <c r="Y264" s="112"/>
      <c r="Z264" s="53"/>
      <c r="AA264" s="53"/>
    </row>
    <row r="265" spans="1:27">
      <c r="A265" s="120"/>
      <c r="B265" s="54"/>
      <c r="C265" s="50"/>
      <c r="D265" s="53"/>
      <c r="E265" s="50"/>
      <c r="F265" s="50"/>
      <c r="G265" s="50"/>
      <c r="H265" s="53"/>
      <c r="I265" s="53"/>
      <c r="J265" s="53"/>
      <c r="K265" s="53"/>
      <c r="L265" s="53"/>
      <c r="M265" s="54"/>
      <c r="N265" s="50"/>
      <c r="O265" s="59"/>
      <c r="P265" s="61"/>
      <c r="Q265" s="50"/>
      <c r="R265" s="50"/>
      <c r="S265" s="50"/>
      <c r="T265" s="64"/>
      <c r="U265" s="54"/>
      <c r="V265" s="54"/>
      <c r="W265" s="64"/>
      <c r="X265" s="112"/>
      <c r="Y265" s="112"/>
      <c r="Z265" s="53"/>
      <c r="AA265" s="53"/>
    </row>
    <row r="266" spans="1:27">
      <c r="A266" s="120"/>
      <c r="B266" s="54"/>
      <c r="C266" s="50"/>
      <c r="D266" s="53"/>
      <c r="E266" s="50"/>
      <c r="F266" s="50"/>
      <c r="G266" s="50"/>
      <c r="H266" s="53"/>
      <c r="I266" s="53"/>
      <c r="J266" s="53"/>
      <c r="K266" s="53"/>
      <c r="L266" s="53"/>
      <c r="M266" s="54"/>
      <c r="N266" s="50"/>
      <c r="O266" s="59"/>
      <c r="P266" s="61"/>
      <c r="Q266" s="50"/>
      <c r="R266" s="50"/>
      <c r="S266" s="50"/>
      <c r="T266" s="64"/>
      <c r="U266" s="54"/>
      <c r="V266" s="54"/>
      <c r="W266" s="64"/>
      <c r="X266" s="112"/>
      <c r="Y266" s="112"/>
      <c r="Z266" s="53"/>
      <c r="AA266" s="53"/>
    </row>
    <row r="267" spans="1:27">
      <c r="A267" s="120"/>
      <c r="B267" s="54"/>
      <c r="C267" s="50"/>
      <c r="D267" s="53"/>
      <c r="E267" s="50"/>
      <c r="F267" s="50"/>
      <c r="G267" s="50"/>
      <c r="H267" s="53"/>
      <c r="I267" s="53"/>
      <c r="J267" s="53"/>
      <c r="K267" s="53"/>
      <c r="L267" s="53"/>
      <c r="M267" s="54"/>
      <c r="N267" s="50"/>
      <c r="O267" s="59"/>
      <c r="P267" s="61"/>
      <c r="Q267" s="50"/>
      <c r="R267" s="50"/>
      <c r="S267" s="50"/>
      <c r="T267" s="64"/>
      <c r="U267" s="54"/>
      <c r="V267" s="54"/>
      <c r="W267" s="64"/>
      <c r="X267" s="112"/>
      <c r="Y267" s="112"/>
      <c r="Z267" s="53"/>
      <c r="AA267" s="53"/>
    </row>
    <row r="268" spans="1:27">
      <c r="A268" s="120"/>
      <c r="B268" s="54"/>
      <c r="C268" s="50"/>
      <c r="D268" s="53"/>
      <c r="E268" s="50"/>
      <c r="F268" s="50"/>
      <c r="G268" s="50"/>
      <c r="H268" s="53"/>
      <c r="I268" s="53"/>
      <c r="J268" s="53"/>
      <c r="K268" s="53"/>
      <c r="L268" s="53"/>
      <c r="M268" s="54"/>
      <c r="N268" s="50"/>
      <c r="O268" s="59"/>
      <c r="P268" s="61"/>
      <c r="Q268" s="50"/>
      <c r="R268" s="50"/>
      <c r="S268" s="50"/>
      <c r="T268" s="64"/>
      <c r="U268" s="54"/>
      <c r="V268" s="54"/>
      <c r="W268" s="64"/>
      <c r="X268" s="112"/>
      <c r="Y268" s="112"/>
      <c r="Z268" s="53"/>
      <c r="AA268" s="53"/>
    </row>
    <row r="269" spans="1:27">
      <c r="A269" s="120"/>
      <c r="B269" s="54"/>
      <c r="C269" s="50"/>
      <c r="D269" s="53"/>
      <c r="E269" s="50"/>
      <c r="F269" s="50"/>
      <c r="G269" s="50"/>
      <c r="H269" s="53"/>
      <c r="I269" s="53"/>
      <c r="J269" s="53"/>
      <c r="K269" s="53"/>
      <c r="L269" s="53"/>
      <c r="M269" s="54"/>
      <c r="N269" s="50"/>
      <c r="O269" s="59"/>
      <c r="P269" s="61"/>
      <c r="Q269" s="50"/>
      <c r="R269" s="50"/>
      <c r="S269" s="50"/>
      <c r="T269" s="64"/>
      <c r="U269" s="54"/>
      <c r="V269" s="54"/>
      <c r="W269" s="64"/>
      <c r="X269" s="112"/>
      <c r="Y269" s="112"/>
      <c r="Z269" s="53"/>
      <c r="AA269" s="53"/>
    </row>
    <row r="270" spans="1:27">
      <c r="A270" s="120"/>
      <c r="B270" s="54"/>
      <c r="C270" s="50"/>
      <c r="D270" s="53"/>
      <c r="E270" s="50"/>
      <c r="F270" s="50"/>
      <c r="G270" s="50"/>
      <c r="H270" s="53"/>
      <c r="I270" s="53"/>
      <c r="J270" s="53"/>
      <c r="K270" s="53"/>
      <c r="L270" s="53"/>
      <c r="M270" s="54"/>
      <c r="N270" s="50"/>
      <c r="O270" s="59"/>
      <c r="P270" s="61"/>
      <c r="Q270" s="50"/>
      <c r="R270" s="50"/>
      <c r="S270" s="50"/>
      <c r="T270" s="64"/>
      <c r="U270" s="54"/>
      <c r="V270" s="54"/>
      <c r="W270" s="64"/>
      <c r="X270" s="112"/>
      <c r="Y270" s="112"/>
      <c r="Z270" s="53"/>
      <c r="AA270" s="53"/>
    </row>
    <row r="271" spans="1:27">
      <c r="A271" s="120"/>
      <c r="B271" s="54"/>
      <c r="C271" s="50"/>
      <c r="D271" s="53"/>
      <c r="E271" s="50"/>
      <c r="F271" s="50"/>
      <c r="G271" s="50"/>
      <c r="H271" s="53"/>
      <c r="I271" s="53"/>
      <c r="J271" s="53"/>
      <c r="K271" s="53"/>
      <c r="L271" s="53"/>
      <c r="M271" s="54"/>
      <c r="N271" s="50"/>
      <c r="O271" s="59"/>
      <c r="P271" s="61"/>
      <c r="Q271" s="50"/>
      <c r="R271" s="50"/>
      <c r="S271" s="50"/>
      <c r="T271" s="64"/>
      <c r="U271" s="54"/>
      <c r="V271" s="54"/>
      <c r="W271" s="64"/>
      <c r="X271" s="112"/>
      <c r="Y271" s="112"/>
      <c r="Z271" s="53"/>
      <c r="AA271" s="53"/>
    </row>
    <row r="272" spans="1:27">
      <c r="A272" s="120"/>
      <c r="B272" s="54"/>
      <c r="C272" s="50"/>
      <c r="D272" s="53"/>
      <c r="E272" s="50"/>
      <c r="F272" s="50"/>
      <c r="G272" s="50"/>
      <c r="H272" s="53"/>
      <c r="I272" s="53"/>
      <c r="J272" s="53"/>
      <c r="K272" s="53"/>
      <c r="L272" s="53"/>
      <c r="M272" s="54"/>
      <c r="N272" s="50"/>
      <c r="O272" s="59"/>
      <c r="P272" s="61"/>
      <c r="Q272" s="50"/>
      <c r="R272" s="50"/>
      <c r="S272" s="50"/>
      <c r="T272" s="64"/>
      <c r="U272" s="54"/>
      <c r="V272" s="54"/>
      <c r="W272" s="64"/>
      <c r="X272" s="112"/>
      <c r="Y272" s="112"/>
      <c r="Z272" s="53"/>
      <c r="AA272" s="53"/>
    </row>
    <row r="273" spans="1:27">
      <c r="A273" s="120"/>
      <c r="B273" s="54"/>
      <c r="C273" s="50"/>
      <c r="D273" s="53"/>
      <c r="E273" s="50"/>
      <c r="F273" s="50"/>
      <c r="G273" s="50"/>
      <c r="H273" s="53"/>
      <c r="I273" s="53"/>
      <c r="J273" s="53"/>
      <c r="K273" s="53"/>
      <c r="L273" s="53"/>
      <c r="M273" s="54"/>
      <c r="N273" s="50"/>
      <c r="O273" s="59"/>
      <c r="P273" s="61"/>
      <c r="Q273" s="50"/>
      <c r="R273" s="50"/>
      <c r="S273" s="50"/>
      <c r="T273" s="64"/>
      <c r="U273" s="54"/>
      <c r="V273" s="54"/>
      <c r="W273" s="64"/>
      <c r="X273" s="112"/>
      <c r="Y273" s="112"/>
      <c r="Z273" s="53"/>
      <c r="AA273" s="53"/>
    </row>
    <row r="274" spans="1:27">
      <c r="A274" s="120"/>
      <c r="B274" s="54"/>
      <c r="C274" s="50"/>
      <c r="D274" s="53"/>
      <c r="E274" s="50"/>
      <c r="F274" s="50"/>
      <c r="G274" s="50"/>
      <c r="H274" s="53"/>
      <c r="I274" s="53"/>
      <c r="J274" s="53"/>
      <c r="K274" s="53"/>
      <c r="L274" s="53"/>
      <c r="M274" s="54"/>
      <c r="N274" s="50"/>
      <c r="O274" s="59"/>
      <c r="P274" s="61"/>
      <c r="Q274" s="50"/>
      <c r="R274" s="50"/>
      <c r="S274" s="50"/>
      <c r="T274" s="64"/>
      <c r="U274" s="54"/>
      <c r="V274" s="54"/>
      <c r="W274" s="64"/>
      <c r="X274" s="112"/>
      <c r="Y274" s="112"/>
      <c r="Z274" s="53"/>
      <c r="AA274" s="53"/>
    </row>
    <row r="275" spans="1:27">
      <c r="A275" s="120"/>
      <c r="B275" s="54"/>
      <c r="C275" s="50"/>
      <c r="D275" s="53"/>
      <c r="E275" s="50"/>
      <c r="F275" s="50"/>
      <c r="G275" s="50"/>
      <c r="H275" s="53"/>
      <c r="I275" s="53"/>
      <c r="J275" s="53"/>
      <c r="K275" s="53"/>
      <c r="L275" s="53"/>
      <c r="M275" s="54"/>
      <c r="N275" s="50"/>
      <c r="O275" s="59"/>
      <c r="P275" s="61"/>
      <c r="Q275" s="50"/>
      <c r="R275" s="50"/>
      <c r="S275" s="50"/>
      <c r="T275" s="64"/>
      <c r="U275" s="54"/>
      <c r="V275" s="54"/>
      <c r="W275" s="64"/>
      <c r="X275" s="112"/>
      <c r="Y275" s="112"/>
      <c r="Z275" s="53"/>
      <c r="AA275" s="53"/>
    </row>
    <row r="276" spans="1:27">
      <c r="A276" s="120"/>
      <c r="B276" s="54"/>
      <c r="C276" s="50"/>
      <c r="D276" s="53"/>
      <c r="E276" s="50"/>
      <c r="F276" s="50"/>
      <c r="G276" s="50"/>
      <c r="H276" s="53"/>
      <c r="I276" s="53"/>
      <c r="J276" s="53"/>
      <c r="K276" s="53"/>
      <c r="L276" s="53"/>
      <c r="M276" s="54"/>
      <c r="N276" s="50"/>
      <c r="O276" s="59"/>
      <c r="P276" s="61"/>
      <c r="Q276" s="50"/>
      <c r="R276" s="50"/>
      <c r="S276" s="50"/>
      <c r="T276" s="64"/>
      <c r="U276" s="54"/>
      <c r="V276" s="54"/>
      <c r="W276" s="64"/>
      <c r="X276" s="112"/>
      <c r="Y276" s="112"/>
      <c r="Z276" s="53"/>
      <c r="AA276" s="53"/>
    </row>
    <row r="277" spans="1:27">
      <c r="A277" s="120"/>
      <c r="B277" s="54"/>
      <c r="C277" s="50"/>
      <c r="D277" s="53"/>
      <c r="E277" s="50"/>
      <c r="F277" s="50"/>
      <c r="G277" s="50"/>
      <c r="H277" s="53"/>
      <c r="I277" s="53"/>
      <c r="J277" s="53"/>
      <c r="K277" s="53"/>
      <c r="L277" s="53"/>
      <c r="M277" s="54"/>
      <c r="N277" s="50"/>
      <c r="O277" s="59"/>
      <c r="P277" s="61"/>
      <c r="Q277" s="50"/>
      <c r="R277" s="50"/>
      <c r="S277" s="50"/>
      <c r="T277" s="64"/>
      <c r="U277" s="54"/>
      <c r="V277" s="54"/>
      <c r="W277" s="64"/>
      <c r="X277" s="112"/>
      <c r="Y277" s="112"/>
      <c r="Z277" s="53"/>
      <c r="AA277" s="53"/>
    </row>
    <row r="278" spans="1:27">
      <c r="A278" s="120"/>
      <c r="B278" s="54"/>
      <c r="C278" s="50"/>
      <c r="D278" s="53"/>
      <c r="E278" s="50"/>
      <c r="F278" s="50"/>
      <c r="G278" s="50"/>
      <c r="H278" s="53"/>
      <c r="I278" s="53"/>
      <c r="J278" s="53"/>
      <c r="K278" s="53"/>
      <c r="L278" s="53"/>
      <c r="M278" s="54"/>
      <c r="N278" s="50"/>
      <c r="O278" s="59"/>
      <c r="P278" s="61"/>
      <c r="Q278" s="50"/>
      <c r="R278" s="50"/>
      <c r="S278" s="50"/>
      <c r="T278" s="64"/>
      <c r="U278" s="54"/>
      <c r="V278" s="54"/>
      <c r="W278" s="64"/>
      <c r="X278" s="112"/>
      <c r="Y278" s="112"/>
      <c r="Z278" s="53"/>
      <c r="AA278" s="53"/>
    </row>
    <row r="279" spans="1:27">
      <c r="A279" s="120"/>
      <c r="B279" s="54"/>
      <c r="C279" s="50"/>
      <c r="D279" s="53"/>
      <c r="E279" s="50"/>
      <c r="F279" s="50"/>
      <c r="G279" s="50"/>
      <c r="H279" s="53"/>
      <c r="I279" s="53"/>
      <c r="J279" s="53"/>
      <c r="K279" s="53"/>
      <c r="L279" s="53"/>
      <c r="M279" s="54"/>
      <c r="N279" s="50"/>
      <c r="O279" s="59"/>
      <c r="P279" s="61"/>
      <c r="Q279" s="50"/>
      <c r="R279" s="50"/>
      <c r="S279" s="50"/>
      <c r="T279" s="64"/>
      <c r="U279" s="54"/>
      <c r="V279" s="54"/>
      <c r="W279" s="64"/>
      <c r="X279" s="112"/>
      <c r="Y279" s="112"/>
      <c r="Z279" s="53"/>
      <c r="AA279" s="53"/>
    </row>
    <row r="280" spans="1:27">
      <c r="A280" s="120"/>
      <c r="B280" s="54"/>
      <c r="C280" s="50"/>
      <c r="D280" s="53"/>
      <c r="E280" s="50"/>
      <c r="F280" s="50"/>
      <c r="G280" s="50"/>
      <c r="H280" s="53"/>
      <c r="I280" s="53"/>
      <c r="J280" s="53"/>
      <c r="K280" s="53"/>
      <c r="L280" s="53"/>
      <c r="M280" s="54"/>
      <c r="N280" s="50"/>
      <c r="O280" s="59"/>
      <c r="P280" s="61"/>
      <c r="Q280" s="50"/>
      <c r="R280" s="50"/>
      <c r="S280" s="50"/>
      <c r="T280" s="64"/>
      <c r="U280" s="54"/>
      <c r="V280" s="54"/>
      <c r="W280" s="64"/>
      <c r="X280" s="112"/>
      <c r="Y280" s="112"/>
      <c r="Z280" s="53"/>
      <c r="AA280" s="53"/>
    </row>
    <row r="281" spans="1:27">
      <c r="A281" s="120"/>
      <c r="B281" s="54"/>
      <c r="C281" s="50"/>
      <c r="D281" s="53"/>
      <c r="E281" s="50"/>
      <c r="F281" s="50"/>
      <c r="G281" s="50"/>
      <c r="H281" s="53"/>
      <c r="I281" s="53"/>
      <c r="J281" s="53"/>
      <c r="K281" s="53"/>
      <c r="L281" s="53"/>
      <c r="M281" s="54"/>
      <c r="N281" s="50"/>
      <c r="O281" s="59"/>
      <c r="P281" s="61"/>
      <c r="Q281" s="50"/>
      <c r="R281" s="50"/>
      <c r="S281" s="50"/>
      <c r="T281" s="64"/>
      <c r="U281" s="54"/>
      <c r="V281" s="54"/>
      <c r="W281" s="64"/>
      <c r="X281" s="112"/>
      <c r="Y281" s="112"/>
      <c r="Z281" s="53"/>
      <c r="AA281" s="53"/>
    </row>
    <row r="282" spans="1:27">
      <c r="A282" s="120"/>
      <c r="B282" s="54"/>
      <c r="C282" s="50"/>
      <c r="D282" s="53"/>
      <c r="E282" s="50"/>
      <c r="F282" s="50"/>
      <c r="G282" s="50"/>
      <c r="H282" s="53"/>
      <c r="I282" s="53"/>
      <c r="J282" s="53"/>
      <c r="K282" s="53"/>
      <c r="L282" s="53"/>
      <c r="M282" s="54"/>
      <c r="N282" s="50"/>
      <c r="O282" s="59"/>
      <c r="P282" s="61"/>
      <c r="Q282" s="50"/>
      <c r="R282" s="50"/>
      <c r="S282" s="50"/>
      <c r="T282" s="64"/>
      <c r="U282" s="54"/>
      <c r="V282" s="54"/>
      <c r="W282" s="64"/>
      <c r="X282" s="112"/>
      <c r="Y282" s="112"/>
      <c r="Z282" s="53"/>
      <c r="AA282" s="53"/>
    </row>
    <row r="283" spans="1:27">
      <c r="A283" s="120"/>
      <c r="B283" s="54"/>
      <c r="C283" s="50"/>
      <c r="D283" s="53"/>
      <c r="E283" s="50"/>
      <c r="F283" s="50"/>
      <c r="G283" s="50"/>
      <c r="H283" s="53"/>
      <c r="I283" s="53"/>
      <c r="J283" s="53"/>
      <c r="K283" s="53"/>
      <c r="L283" s="53"/>
      <c r="M283" s="54"/>
      <c r="N283" s="50"/>
      <c r="O283" s="59"/>
      <c r="P283" s="61"/>
      <c r="Q283" s="50"/>
      <c r="R283" s="50"/>
      <c r="S283" s="50"/>
      <c r="T283" s="64"/>
      <c r="U283" s="54"/>
      <c r="V283" s="54"/>
      <c r="W283" s="64"/>
      <c r="X283" s="112"/>
      <c r="Y283" s="112"/>
      <c r="Z283" s="53"/>
      <c r="AA283" s="53"/>
    </row>
    <row r="284" spans="1:27">
      <c r="A284" s="120"/>
      <c r="B284" s="54"/>
      <c r="C284" s="50"/>
      <c r="D284" s="53"/>
      <c r="E284" s="50"/>
      <c r="F284" s="50"/>
      <c r="G284" s="50"/>
      <c r="H284" s="53"/>
      <c r="I284" s="53"/>
      <c r="J284" s="53"/>
      <c r="K284" s="53"/>
      <c r="L284" s="53"/>
      <c r="M284" s="54"/>
      <c r="N284" s="50"/>
      <c r="O284" s="59"/>
      <c r="P284" s="61"/>
      <c r="Q284" s="50"/>
      <c r="R284" s="50"/>
      <c r="S284" s="50"/>
      <c r="T284" s="64"/>
      <c r="U284" s="54"/>
      <c r="V284" s="54"/>
      <c r="W284" s="64"/>
      <c r="X284" s="112"/>
      <c r="Y284" s="112"/>
      <c r="Z284" s="53"/>
      <c r="AA284" s="53"/>
    </row>
    <row r="285" spans="1:27">
      <c r="A285" s="120"/>
      <c r="B285" s="54"/>
      <c r="C285" s="50"/>
      <c r="D285" s="53"/>
      <c r="E285" s="50"/>
      <c r="F285" s="50"/>
      <c r="G285" s="50"/>
      <c r="H285" s="53"/>
      <c r="I285" s="53"/>
      <c r="J285" s="53"/>
      <c r="K285" s="53"/>
      <c r="L285" s="53"/>
      <c r="M285" s="54"/>
      <c r="N285" s="50"/>
      <c r="O285" s="59"/>
      <c r="P285" s="61"/>
      <c r="Q285" s="50"/>
      <c r="R285" s="50"/>
      <c r="S285" s="50"/>
      <c r="T285" s="64"/>
      <c r="U285" s="54"/>
      <c r="V285" s="54"/>
      <c r="W285" s="64"/>
      <c r="X285" s="112"/>
      <c r="Y285" s="112"/>
      <c r="Z285" s="53"/>
      <c r="AA285" s="53"/>
    </row>
    <row r="286" spans="1:27">
      <c r="A286" s="120"/>
      <c r="B286" s="54"/>
      <c r="C286" s="50"/>
      <c r="D286" s="53"/>
      <c r="E286" s="50"/>
      <c r="F286" s="50"/>
      <c r="G286" s="50"/>
      <c r="H286" s="53"/>
      <c r="I286" s="53"/>
      <c r="J286" s="53"/>
      <c r="K286" s="53"/>
      <c r="L286" s="53"/>
      <c r="M286" s="54"/>
      <c r="N286" s="50"/>
      <c r="O286" s="59"/>
      <c r="P286" s="61"/>
      <c r="Q286" s="50"/>
      <c r="R286" s="50"/>
      <c r="S286" s="50"/>
      <c r="T286" s="64"/>
      <c r="U286" s="54"/>
      <c r="V286" s="54"/>
      <c r="W286" s="64"/>
      <c r="X286" s="112"/>
      <c r="Y286" s="112"/>
      <c r="Z286" s="53"/>
      <c r="AA286" s="53"/>
    </row>
    <row r="287" spans="1:27">
      <c r="A287" s="120"/>
      <c r="B287" s="54"/>
      <c r="C287" s="50"/>
      <c r="D287" s="53"/>
      <c r="E287" s="50"/>
      <c r="F287" s="50"/>
      <c r="G287" s="50"/>
      <c r="H287" s="53"/>
      <c r="I287" s="53"/>
      <c r="J287" s="53"/>
      <c r="K287" s="53"/>
      <c r="L287" s="53"/>
      <c r="M287" s="54"/>
      <c r="N287" s="50"/>
      <c r="O287" s="59"/>
      <c r="P287" s="61"/>
      <c r="Q287" s="50"/>
      <c r="R287" s="50"/>
      <c r="S287" s="50"/>
      <c r="T287" s="64"/>
      <c r="U287" s="54"/>
      <c r="V287" s="54"/>
      <c r="W287" s="64"/>
      <c r="X287" s="112"/>
      <c r="Y287" s="112"/>
      <c r="Z287" s="53"/>
      <c r="AA287" s="53"/>
    </row>
    <row r="288" spans="1:27">
      <c r="A288" s="120"/>
      <c r="B288" s="54"/>
      <c r="C288" s="50"/>
      <c r="D288" s="53"/>
      <c r="E288" s="50"/>
      <c r="F288" s="50"/>
      <c r="G288" s="50"/>
      <c r="H288" s="53"/>
      <c r="I288" s="53"/>
      <c r="J288" s="53"/>
      <c r="K288" s="53"/>
      <c r="L288" s="53"/>
      <c r="M288" s="54"/>
      <c r="N288" s="50"/>
      <c r="O288" s="59"/>
      <c r="P288" s="61"/>
      <c r="Q288" s="50"/>
      <c r="R288" s="50"/>
      <c r="S288" s="50"/>
      <c r="T288" s="64"/>
      <c r="U288" s="54"/>
      <c r="V288" s="54"/>
      <c r="W288" s="64"/>
      <c r="X288" s="112"/>
      <c r="Y288" s="112"/>
      <c r="Z288" s="53"/>
      <c r="AA288" s="53"/>
    </row>
    <row r="289" spans="1:27">
      <c r="A289" s="120"/>
      <c r="B289" s="54"/>
      <c r="C289" s="50"/>
      <c r="D289" s="53"/>
      <c r="E289" s="50"/>
      <c r="F289" s="50"/>
      <c r="G289" s="50"/>
      <c r="H289" s="53"/>
      <c r="I289" s="53"/>
      <c r="J289" s="53"/>
      <c r="K289" s="53"/>
      <c r="L289" s="53"/>
      <c r="M289" s="54"/>
      <c r="N289" s="50"/>
      <c r="O289" s="59"/>
      <c r="P289" s="61"/>
      <c r="Q289" s="50"/>
      <c r="R289" s="50"/>
      <c r="S289" s="50"/>
      <c r="T289" s="64"/>
      <c r="U289" s="54"/>
      <c r="V289" s="54"/>
      <c r="W289" s="64"/>
      <c r="X289" s="112"/>
      <c r="Y289" s="112"/>
      <c r="Z289" s="53"/>
      <c r="AA289" s="53"/>
    </row>
    <row r="290" spans="1:27">
      <c r="A290" s="120"/>
      <c r="B290" s="54"/>
      <c r="C290" s="50"/>
      <c r="D290" s="53"/>
      <c r="E290" s="50"/>
      <c r="F290" s="50"/>
      <c r="G290" s="50"/>
      <c r="H290" s="53"/>
      <c r="I290" s="53"/>
      <c r="J290" s="53"/>
      <c r="K290" s="53"/>
      <c r="L290" s="53"/>
      <c r="M290" s="54"/>
      <c r="N290" s="50"/>
      <c r="O290" s="59"/>
      <c r="P290" s="61"/>
      <c r="Q290" s="50"/>
      <c r="R290" s="50"/>
      <c r="S290" s="50"/>
      <c r="T290" s="64"/>
      <c r="U290" s="54"/>
      <c r="V290" s="54"/>
      <c r="W290" s="64"/>
      <c r="X290" s="112"/>
      <c r="Y290" s="112"/>
      <c r="Z290" s="53"/>
      <c r="AA290" s="53"/>
    </row>
    <row r="291" spans="1:27">
      <c r="A291" s="120"/>
      <c r="B291" s="54"/>
      <c r="C291" s="50"/>
      <c r="D291" s="53"/>
      <c r="E291" s="50"/>
      <c r="F291" s="50"/>
      <c r="G291" s="50"/>
      <c r="H291" s="53"/>
      <c r="I291" s="53"/>
      <c r="J291" s="53"/>
      <c r="K291" s="53"/>
      <c r="L291" s="53"/>
      <c r="M291" s="54"/>
      <c r="N291" s="50"/>
      <c r="O291" s="59"/>
      <c r="P291" s="61"/>
      <c r="Q291" s="50"/>
      <c r="R291" s="50"/>
      <c r="S291" s="50"/>
      <c r="T291" s="64"/>
      <c r="U291" s="54"/>
      <c r="V291" s="54"/>
      <c r="W291" s="64"/>
      <c r="X291" s="112"/>
      <c r="Y291" s="112"/>
      <c r="Z291" s="53"/>
      <c r="AA291" s="53"/>
    </row>
    <row r="292" spans="1:27">
      <c r="A292" s="120"/>
      <c r="B292" s="54"/>
      <c r="C292" s="50"/>
      <c r="D292" s="53"/>
      <c r="E292" s="50"/>
      <c r="F292" s="50"/>
      <c r="G292" s="50"/>
      <c r="H292" s="53"/>
      <c r="I292" s="53"/>
      <c r="J292" s="53"/>
      <c r="K292" s="53"/>
      <c r="L292" s="53"/>
      <c r="M292" s="54"/>
      <c r="N292" s="50"/>
      <c r="O292" s="59"/>
      <c r="P292" s="61"/>
      <c r="Q292" s="50"/>
      <c r="R292" s="50"/>
      <c r="S292" s="50"/>
      <c r="T292" s="64"/>
      <c r="U292" s="54"/>
      <c r="V292" s="54"/>
      <c r="W292" s="64"/>
      <c r="X292" s="112"/>
      <c r="Y292" s="112"/>
      <c r="Z292" s="53"/>
      <c r="AA292" s="53"/>
    </row>
    <row r="293" spans="1:27">
      <c r="A293" s="120"/>
      <c r="B293" s="54"/>
      <c r="C293" s="50"/>
      <c r="D293" s="53"/>
      <c r="E293" s="50"/>
      <c r="F293" s="50"/>
      <c r="G293" s="50"/>
      <c r="H293" s="53"/>
      <c r="I293" s="53"/>
      <c r="J293" s="53"/>
      <c r="K293" s="53"/>
      <c r="L293" s="53"/>
      <c r="M293" s="54"/>
      <c r="N293" s="50"/>
      <c r="O293" s="59"/>
      <c r="P293" s="61"/>
      <c r="Q293" s="50"/>
      <c r="R293" s="50"/>
      <c r="S293" s="50"/>
      <c r="T293" s="64"/>
      <c r="U293" s="54"/>
      <c r="V293" s="54"/>
      <c r="W293" s="64"/>
      <c r="X293" s="112"/>
      <c r="Y293" s="112"/>
      <c r="Z293" s="53"/>
      <c r="AA293" s="53"/>
    </row>
    <row r="294" spans="1:27">
      <c r="A294" s="120"/>
      <c r="B294" s="54"/>
      <c r="C294" s="50"/>
      <c r="D294" s="53"/>
      <c r="E294" s="50"/>
      <c r="F294" s="50"/>
      <c r="G294" s="50"/>
      <c r="H294" s="53"/>
      <c r="I294" s="53"/>
      <c r="J294" s="53"/>
      <c r="K294" s="53"/>
      <c r="L294" s="53"/>
      <c r="M294" s="54"/>
      <c r="N294" s="50"/>
      <c r="O294" s="59"/>
      <c r="P294" s="61"/>
      <c r="Q294" s="50"/>
      <c r="R294" s="50"/>
      <c r="S294" s="50"/>
      <c r="T294" s="64"/>
      <c r="U294" s="54"/>
      <c r="V294" s="54"/>
      <c r="W294" s="64"/>
      <c r="X294" s="112"/>
      <c r="Y294" s="112"/>
      <c r="Z294" s="53"/>
      <c r="AA294" s="53"/>
    </row>
    <row r="295" spans="1:27">
      <c r="A295" s="120"/>
      <c r="B295" s="54"/>
      <c r="C295" s="50"/>
      <c r="D295" s="53"/>
      <c r="E295" s="50"/>
      <c r="F295" s="50"/>
      <c r="G295" s="50"/>
      <c r="H295" s="53"/>
      <c r="I295" s="53"/>
      <c r="J295" s="53"/>
      <c r="K295" s="53"/>
      <c r="L295" s="53"/>
      <c r="M295" s="54"/>
      <c r="N295" s="50"/>
      <c r="O295" s="59"/>
      <c r="P295" s="61"/>
      <c r="Q295" s="50"/>
      <c r="R295" s="50"/>
      <c r="S295" s="50"/>
      <c r="T295" s="64"/>
      <c r="U295" s="54"/>
      <c r="V295" s="54"/>
      <c r="W295" s="64"/>
      <c r="X295" s="112"/>
      <c r="Y295" s="112"/>
      <c r="Z295" s="53"/>
      <c r="AA295" s="53"/>
    </row>
    <row r="296" spans="1:27">
      <c r="A296" s="120"/>
      <c r="B296" s="54"/>
      <c r="C296" s="50"/>
      <c r="D296" s="53"/>
      <c r="E296" s="50"/>
      <c r="F296" s="50"/>
      <c r="G296" s="50"/>
      <c r="H296" s="53"/>
      <c r="I296" s="53"/>
      <c r="J296" s="53"/>
      <c r="K296" s="53"/>
      <c r="L296" s="53"/>
      <c r="M296" s="54"/>
      <c r="N296" s="50"/>
      <c r="O296" s="59"/>
      <c r="P296" s="61"/>
      <c r="Q296" s="50"/>
      <c r="R296" s="50"/>
      <c r="S296" s="50"/>
      <c r="T296" s="64"/>
      <c r="U296" s="54"/>
      <c r="V296" s="54"/>
      <c r="W296" s="64"/>
      <c r="X296" s="112"/>
      <c r="Y296" s="112"/>
      <c r="Z296" s="53"/>
      <c r="AA296" s="53"/>
    </row>
    <row r="297" spans="1:27">
      <c r="A297" s="120"/>
      <c r="B297" s="54"/>
      <c r="C297" s="50"/>
      <c r="D297" s="53"/>
      <c r="E297" s="50"/>
      <c r="F297" s="50"/>
      <c r="G297" s="50"/>
      <c r="H297" s="53"/>
      <c r="I297" s="53"/>
      <c r="J297" s="53"/>
      <c r="K297" s="53"/>
      <c r="L297" s="53"/>
      <c r="M297" s="54"/>
      <c r="N297" s="50"/>
      <c r="O297" s="59"/>
      <c r="P297" s="61"/>
      <c r="Q297" s="50"/>
      <c r="R297" s="50"/>
      <c r="S297" s="50"/>
      <c r="T297" s="64"/>
      <c r="U297" s="54"/>
      <c r="V297" s="54"/>
      <c r="W297" s="64"/>
      <c r="X297" s="112"/>
      <c r="Y297" s="112"/>
      <c r="Z297" s="53"/>
      <c r="AA297" s="53"/>
    </row>
    <row r="298" spans="1:27">
      <c r="A298" s="120"/>
      <c r="B298" s="54"/>
      <c r="C298" s="50"/>
      <c r="D298" s="53"/>
      <c r="E298" s="50"/>
      <c r="F298" s="50"/>
      <c r="G298" s="50"/>
      <c r="H298" s="53"/>
      <c r="I298" s="53"/>
      <c r="J298" s="53"/>
      <c r="K298" s="53"/>
      <c r="L298" s="53"/>
      <c r="M298" s="54"/>
      <c r="N298" s="50"/>
      <c r="O298" s="59"/>
      <c r="P298" s="61"/>
      <c r="Q298" s="50"/>
      <c r="R298" s="50"/>
      <c r="S298" s="50"/>
      <c r="T298" s="64"/>
      <c r="U298" s="54"/>
      <c r="V298" s="54"/>
      <c r="W298" s="64"/>
      <c r="X298" s="112"/>
      <c r="Y298" s="112"/>
      <c r="Z298" s="53"/>
      <c r="AA298" s="53"/>
    </row>
    <row r="299" spans="1:27">
      <c r="A299" s="120"/>
      <c r="B299" s="54"/>
      <c r="C299" s="50"/>
      <c r="D299" s="53"/>
      <c r="E299" s="50"/>
      <c r="F299" s="50"/>
      <c r="G299" s="50"/>
      <c r="H299" s="53"/>
      <c r="I299" s="53"/>
      <c r="J299" s="53"/>
      <c r="K299" s="53"/>
      <c r="L299" s="53"/>
      <c r="M299" s="54"/>
      <c r="N299" s="50"/>
      <c r="O299" s="59"/>
      <c r="P299" s="61"/>
      <c r="Q299" s="50"/>
      <c r="R299" s="50"/>
      <c r="S299" s="50"/>
      <c r="T299" s="64"/>
      <c r="U299" s="54"/>
      <c r="V299" s="54"/>
      <c r="W299" s="64"/>
      <c r="X299" s="112"/>
      <c r="Y299" s="112"/>
      <c r="Z299" s="53"/>
      <c r="AA299" s="53"/>
    </row>
    <row r="300" spans="1:27">
      <c r="A300" s="120"/>
      <c r="B300" s="54"/>
      <c r="C300" s="50"/>
      <c r="D300" s="53"/>
      <c r="E300" s="50"/>
      <c r="F300" s="50"/>
      <c r="G300" s="50"/>
      <c r="H300" s="53"/>
      <c r="I300" s="53"/>
      <c r="J300" s="53"/>
      <c r="K300" s="53"/>
      <c r="L300" s="53"/>
      <c r="M300" s="54"/>
      <c r="N300" s="50"/>
      <c r="O300" s="59"/>
      <c r="P300" s="61"/>
      <c r="Q300" s="50"/>
      <c r="R300" s="50"/>
      <c r="S300" s="50"/>
      <c r="T300" s="64"/>
      <c r="U300" s="54"/>
      <c r="V300" s="54"/>
      <c r="W300" s="64"/>
      <c r="X300" s="112"/>
      <c r="Y300" s="112"/>
      <c r="Z300" s="53"/>
      <c r="AA300" s="53"/>
    </row>
    <row r="301" spans="1:27">
      <c r="A301" s="120"/>
      <c r="B301" s="54"/>
      <c r="C301" s="50"/>
      <c r="D301" s="53"/>
      <c r="E301" s="50"/>
      <c r="F301" s="50"/>
      <c r="G301" s="50"/>
      <c r="H301" s="53"/>
      <c r="I301" s="53"/>
      <c r="J301" s="53"/>
      <c r="K301" s="53"/>
      <c r="L301" s="53"/>
      <c r="M301" s="54"/>
      <c r="N301" s="50"/>
      <c r="O301" s="59"/>
      <c r="P301" s="61"/>
      <c r="Q301" s="50"/>
      <c r="R301" s="50"/>
      <c r="S301" s="50"/>
      <c r="T301" s="64"/>
      <c r="U301" s="54"/>
      <c r="V301" s="54"/>
      <c r="W301" s="64"/>
      <c r="X301" s="112"/>
      <c r="Y301" s="112"/>
      <c r="Z301" s="53"/>
      <c r="AA301" s="53"/>
    </row>
    <row r="302" spans="1:27">
      <c r="A302" s="120"/>
      <c r="B302" s="54"/>
      <c r="C302" s="50"/>
      <c r="D302" s="53"/>
      <c r="E302" s="50"/>
      <c r="F302" s="50"/>
      <c r="G302" s="50"/>
      <c r="H302" s="53"/>
      <c r="I302" s="53"/>
      <c r="J302" s="53"/>
      <c r="K302" s="53"/>
      <c r="L302" s="53"/>
      <c r="M302" s="54"/>
      <c r="N302" s="50"/>
      <c r="O302" s="59"/>
      <c r="P302" s="61"/>
      <c r="Q302" s="50"/>
      <c r="R302" s="50"/>
      <c r="S302" s="50"/>
      <c r="T302" s="64"/>
      <c r="U302" s="54"/>
      <c r="V302" s="54"/>
      <c r="W302" s="64"/>
      <c r="X302" s="112"/>
      <c r="Y302" s="112"/>
      <c r="Z302" s="53"/>
      <c r="AA302" s="53"/>
    </row>
    <row r="303" spans="1:27">
      <c r="A303" s="120"/>
      <c r="B303" s="54"/>
      <c r="C303" s="50"/>
      <c r="D303" s="53"/>
      <c r="E303" s="50"/>
      <c r="F303" s="50"/>
      <c r="G303" s="50"/>
      <c r="H303" s="53"/>
      <c r="I303" s="53"/>
      <c r="J303" s="53"/>
      <c r="K303" s="53"/>
      <c r="L303" s="53"/>
      <c r="M303" s="54"/>
      <c r="N303" s="50"/>
      <c r="O303" s="59"/>
      <c r="P303" s="61"/>
      <c r="Q303" s="50"/>
      <c r="R303" s="50"/>
      <c r="S303" s="50"/>
      <c r="T303" s="64"/>
      <c r="U303" s="54"/>
      <c r="V303" s="54"/>
      <c r="W303" s="64"/>
      <c r="X303" s="112"/>
      <c r="Y303" s="112"/>
      <c r="Z303" s="53"/>
      <c r="AA303" s="53"/>
    </row>
    <row r="304" spans="1:27">
      <c r="A304" s="120"/>
      <c r="B304" s="54"/>
      <c r="C304" s="50"/>
      <c r="D304" s="53"/>
      <c r="E304" s="50"/>
      <c r="F304" s="50"/>
      <c r="G304" s="50"/>
      <c r="H304" s="53"/>
      <c r="I304" s="53"/>
      <c r="J304" s="53"/>
      <c r="K304" s="53"/>
      <c r="L304" s="53"/>
      <c r="M304" s="54"/>
      <c r="N304" s="50"/>
      <c r="O304" s="59"/>
      <c r="P304" s="61"/>
      <c r="Q304" s="50"/>
      <c r="R304" s="50"/>
      <c r="S304" s="50"/>
      <c r="T304" s="64"/>
      <c r="U304" s="54"/>
      <c r="V304" s="54"/>
      <c r="W304" s="64"/>
      <c r="X304" s="112"/>
      <c r="Y304" s="112"/>
      <c r="Z304" s="53"/>
      <c r="AA304" s="53"/>
    </row>
    <row r="305" spans="1:27">
      <c r="A305" s="120"/>
      <c r="B305" s="54"/>
      <c r="C305" s="50"/>
      <c r="D305" s="53"/>
      <c r="E305" s="50"/>
      <c r="F305" s="50"/>
      <c r="G305" s="50"/>
      <c r="H305" s="53"/>
      <c r="I305" s="53"/>
      <c r="J305" s="53"/>
      <c r="K305" s="53"/>
      <c r="L305" s="53"/>
      <c r="M305" s="54"/>
      <c r="N305" s="50"/>
      <c r="O305" s="59"/>
      <c r="P305" s="61"/>
      <c r="Q305" s="50"/>
      <c r="R305" s="50"/>
      <c r="S305" s="50"/>
      <c r="T305" s="64"/>
      <c r="U305" s="54"/>
      <c r="V305" s="54"/>
      <c r="W305" s="64"/>
      <c r="X305" s="112"/>
      <c r="Y305" s="112"/>
      <c r="Z305" s="53"/>
      <c r="AA305" s="53"/>
    </row>
    <row r="306" spans="1:27">
      <c r="A306" s="120"/>
      <c r="B306" s="54"/>
      <c r="C306" s="50"/>
      <c r="D306" s="53"/>
      <c r="E306" s="50"/>
      <c r="F306" s="50"/>
      <c r="G306" s="50"/>
      <c r="H306" s="53"/>
      <c r="I306" s="53"/>
      <c r="J306" s="53"/>
      <c r="K306" s="53"/>
      <c r="L306" s="53"/>
      <c r="M306" s="54"/>
      <c r="N306" s="50"/>
      <c r="O306" s="59"/>
      <c r="P306" s="61"/>
      <c r="Q306" s="50"/>
      <c r="R306" s="50"/>
      <c r="S306" s="50"/>
      <c r="T306" s="64"/>
      <c r="U306" s="54"/>
      <c r="V306" s="54"/>
      <c r="W306" s="64"/>
      <c r="X306" s="112"/>
      <c r="Y306" s="112"/>
      <c r="Z306" s="53"/>
      <c r="AA306" s="53"/>
    </row>
    <row r="307" spans="1:27">
      <c r="A307" s="120"/>
      <c r="B307" s="54"/>
      <c r="C307" s="50"/>
      <c r="D307" s="53"/>
      <c r="E307" s="50"/>
      <c r="F307" s="50"/>
      <c r="G307" s="50"/>
      <c r="H307" s="53"/>
      <c r="I307" s="53"/>
      <c r="J307" s="53"/>
      <c r="K307" s="53"/>
      <c r="L307" s="53"/>
      <c r="M307" s="54"/>
      <c r="N307" s="50"/>
      <c r="O307" s="59"/>
      <c r="P307" s="61"/>
      <c r="Q307" s="50"/>
      <c r="R307" s="50"/>
      <c r="S307" s="50"/>
      <c r="T307" s="64"/>
      <c r="U307" s="54"/>
      <c r="V307" s="54"/>
      <c r="W307" s="64"/>
      <c r="X307" s="112"/>
      <c r="Y307" s="112"/>
      <c r="Z307" s="53"/>
      <c r="AA307" s="53"/>
    </row>
    <row r="308" spans="1:27">
      <c r="A308" s="120"/>
      <c r="B308" s="54"/>
      <c r="C308" s="50"/>
      <c r="D308" s="53"/>
      <c r="E308" s="50"/>
      <c r="F308" s="50"/>
      <c r="G308" s="50"/>
      <c r="H308" s="53"/>
      <c r="I308" s="53"/>
      <c r="J308" s="53"/>
      <c r="K308" s="53"/>
      <c r="L308" s="53"/>
      <c r="M308" s="54"/>
      <c r="N308" s="50"/>
      <c r="O308" s="59"/>
      <c r="P308" s="61"/>
      <c r="Q308" s="50"/>
      <c r="R308" s="50"/>
      <c r="S308" s="50"/>
      <c r="T308" s="64"/>
      <c r="U308" s="54"/>
      <c r="V308" s="54"/>
      <c r="W308" s="64"/>
      <c r="X308" s="112"/>
      <c r="Y308" s="112"/>
      <c r="Z308" s="53"/>
      <c r="AA308" s="53"/>
    </row>
    <row r="309" spans="1:27">
      <c r="A309" s="120"/>
      <c r="B309" s="54"/>
      <c r="C309" s="50"/>
      <c r="D309" s="53"/>
      <c r="E309" s="50"/>
      <c r="F309" s="50"/>
      <c r="G309" s="50"/>
      <c r="H309" s="53"/>
      <c r="I309" s="53"/>
      <c r="J309" s="53"/>
      <c r="K309" s="53"/>
      <c r="L309" s="53"/>
      <c r="M309" s="54"/>
      <c r="N309" s="50"/>
      <c r="O309" s="59"/>
      <c r="P309" s="61"/>
      <c r="Q309" s="50"/>
      <c r="R309" s="50"/>
      <c r="S309" s="50"/>
      <c r="T309" s="64"/>
      <c r="U309" s="54"/>
      <c r="V309" s="54"/>
      <c r="W309" s="64"/>
      <c r="X309" s="112"/>
      <c r="Y309" s="112"/>
      <c r="Z309" s="53"/>
      <c r="AA309" s="53"/>
    </row>
    <row r="310" spans="1:27">
      <c r="A310" s="120"/>
      <c r="B310" s="54"/>
      <c r="C310" s="50"/>
      <c r="D310" s="53"/>
      <c r="E310" s="50"/>
      <c r="F310" s="50"/>
      <c r="G310" s="50"/>
      <c r="H310" s="53"/>
      <c r="I310" s="53"/>
      <c r="J310" s="53"/>
      <c r="K310" s="53"/>
      <c r="L310" s="53"/>
      <c r="M310" s="54"/>
      <c r="N310" s="50"/>
      <c r="O310" s="59"/>
      <c r="P310" s="61"/>
      <c r="Q310" s="50"/>
      <c r="R310" s="50"/>
      <c r="S310" s="50"/>
      <c r="T310" s="64"/>
      <c r="U310" s="54"/>
      <c r="V310" s="54"/>
      <c r="W310" s="64"/>
      <c r="X310" s="112"/>
      <c r="Y310" s="112"/>
      <c r="Z310" s="53"/>
      <c r="AA310" s="53"/>
    </row>
    <row r="311" spans="1:27">
      <c r="A311" s="120"/>
      <c r="B311" s="54"/>
      <c r="C311" s="50"/>
      <c r="D311" s="53"/>
      <c r="E311" s="50"/>
      <c r="F311" s="50"/>
      <c r="G311" s="50"/>
      <c r="H311" s="53"/>
      <c r="I311" s="53"/>
      <c r="J311" s="53"/>
      <c r="K311" s="53"/>
      <c r="L311" s="53"/>
      <c r="M311" s="54"/>
      <c r="N311" s="50"/>
      <c r="O311" s="59"/>
      <c r="P311" s="61"/>
      <c r="Q311" s="50"/>
      <c r="R311" s="50"/>
      <c r="S311" s="50"/>
      <c r="T311" s="64"/>
      <c r="U311" s="54"/>
      <c r="V311" s="54"/>
      <c r="W311" s="64"/>
      <c r="X311" s="112"/>
      <c r="Y311" s="112"/>
      <c r="Z311" s="53"/>
      <c r="AA311" s="53"/>
    </row>
    <row r="312" spans="1:27">
      <c r="A312" s="120"/>
      <c r="B312" s="54"/>
      <c r="C312" s="50"/>
      <c r="D312" s="53"/>
      <c r="E312" s="50"/>
      <c r="F312" s="50"/>
      <c r="G312" s="50"/>
      <c r="H312" s="53"/>
      <c r="I312" s="53"/>
      <c r="J312" s="53"/>
      <c r="K312" s="53"/>
      <c r="L312" s="53"/>
      <c r="M312" s="54"/>
      <c r="N312" s="50"/>
      <c r="O312" s="59"/>
      <c r="P312" s="61"/>
      <c r="Q312" s="50"/>
      <c r="R312" s="50"/>
      <c r="S312" s="50"/>
      <c r="T312" s="64"/>
      <c r="U312" s="54"/>
      <c r="V312" s="54"/>
      <c r="W312" s="64"/>
      <c r="X312" s="112"/>
      <c r="Y312" s="112"/>
      <c r="Z312" s="53"/>
      <c r="AA312" s="53"/>
    </row>
    <row r="313" spans="1:27">
      <c r="A313" s="120"/>
      <c r="B313" s="54"/>
      <c r="C313" s="50"/>
      <c r="D313" s="53"/>
      <c r="E313" s="50"/>
      <c r="F313" s="50"/>
      <c r="G313" s="50"/>
      <c r="H313" s="53"/>
      <c r="I313" s="53"/>
      <c r="J313" s="53"/>
      <c r="K313" s="53"/>
      <c r="L313" s="53"/>
      <c r="M313" s="54"/>
      <c r="N313" s="50"/>
      <c r="O313" s="59"/>
      <c r="P313" s="61"/>
      <c r="Q313" s="50"/>
      <c r="R313" s="50"/>
      <c r="S313" s="50"/>
      <c r="T313" s="64"/>
      <c r="U313" s="54"/>
      <c r="V313" s="54"/>
      <c r="W313" s="64"/>
      <c r="X313" s="112"/>
      <c r="Y313" s="112"/>
      <c r="Z313" s="53"/>
      <c r="AA313" s="53"/>
    </row>
    <row r="314" spans="1:27">
      <c r="A314" s="120"/>
      <c r="B314" s="54"/>
      <c r="C314" s="50"/>
      <c r="D314" s="53"/>
      <c r="E314" s="50"/>
      <c r="F314" s="50"/>
      <c r="G314" s="50"/>
      <c r="H314" s="53"/>
      <c r="I314" s="53"/>
      <c r="J314" s="53"/>
      <c r="K314" s="53"/>
      <c r="L314" s="53"/>
      <c r="M314" s="54"/>
      <c r="N314" s="50"/>
      <c r="O314" s="59"/>
      <c r="P314" s="61"/>
      <c r="Q314" s="50"/>
      <c r="R314" s="50"/>
      <c r="S314" s="50"/>
      <c r="T314" s="64"/>
      <c r="U314" s="54"/>
      <c r="V314" s="54"/>
      <c r="W314" s="64"/>
      <c r="X314" s="112"/>
      <c r="Y314" s="112"/>
      <c r="Z314" s="53"/>
      <c r="AA314" s="53"/>
    </row>
    <row r="315" spans="1:27">
      <c r="A315" s="120"/>
      <c r="B315" s="54"/>
      <c r="C315" s="50"/>
      <c r="D315" s="53"/>
      <c r="E315" s="50"/>
      <c r="F315" s="50"/>
      <c r="G315" s="50"/>
      <c r="H315" s="53"/>
      <c r="I315" s="53"/>
      <c r="J315" s="53"/>
      <c r="K315" s="53"/>
      <c r="L315" s="53"/>
      <c r="M315" s="54"/>
      <c r="N315" s="50"/>
      <c r="O315" s="59"/>
      <c r="P315" s="61"/>
      <c r="Q315" s="50"/>
      <c r="R315" s="50"/>
      <c r="S315" s="50"/>
      <c r="T315" s="64"/>
      <c r="U315" s="54"/>
      <c r="V315" s="54"/>
      <c r="W315" s="64"/>
      <c r="X315" s="112"/>
      <c r="Y315" s="112"/>
      <c r="Z315" s="53"/>
      <c r="AA315" s="53"/>
    </row>
    <row r="316" spans="1:27">
      <c r="A316" s="120"/>
      <c r="B316" s="54"/>
      <c r="C316" s="50"/>
      <c r="D316" s="53"/>
      <c r="E316" s="50"/>
      <c r="F316" s="50"/>
      <c r="G316" s="50"/>
      <c r="H316" s="53"/>
      <c r="I316" s="53"/>
      <c r="J316" s="53"/>
      <c r="K316" s="53"/>
      <c r="L316" s="53"/>
      <c r="M316" s="54"/>
      <c r="N316" s="50"/>
      <c r="O316" s="59"/>
      <c r="P316" s="61"/>
      <c r="Q316" s="50"/>
      <c r="R316" s="50"/>
      <c r="S316" s="50"/>
      <c r="T316" s="64"/>
      <c r="U316" s="54"/>
      <c r="V316" s="54"/>
      <c r="W316" s="64"/>
      <c r="X316" s="112"/>
      <c r="Y316" s="112"/>
      <c r="Z316" s="53"/>
      <c r="AA316" s="53"/>
    </row>
    <row r="317" spans="1:27">
      <c r="A317" s="120"/>
      <c r="B317" s="54"/>
      <c r="C317" s="50"/>
      <c r="D317" s="53"/>
      <c r="E317" s="50"/>
      <c r="F317" s="50"/>
      <c r="G317" s="50"/>
      <c r="H317" s="53"/>
      <c r="I317" s="53"/>
      <c r="J317" s="53"/>
      <c r="K317" s="53"/>
      <c r="L317" s="53"/>
      <c r="M317" s="54"/>
      <c r="N317" s="50"/>
      <c r="O317" s="59"/>
      <c r="P317" s="61"/>
      <c r="Q317" s="50"/>
      <c r="R317" s="50"/>
      <c r="S317" s="50"/>
      <c r="T317" s="64"/>
      <c r="U317" s="54"/>
      <c r="V317" s="54"/>
      <c r="W317" s="64"/>
      <c r="X317" s="112"/>
      <c r="Y317" s="112"/>
      <c r="Z317" s="53"/>
      <c r="AA317" s="53"/>
    </row>
    <row r="318" spans="1:27">
      <c r="A318" s="120"/>
      <c r="B318" s="54"/>
      <c r="C318" s="50"/>
      <c r="D318" s="53"/>
      <c r="E318" s="50"/>
      <c r="F318" s="50"/>
      <c r="G318" s="50"/>
      <c r="H318" s="53"/>
      <c r="I318" s="53"/>
      <c r="J318" s="53"/>
      <c r="K318" s="53"/>
      <c r="L318" s="53"/>
      <c r="M318" s="54"/>
      <c r="N318" s="50"/>
      <c r="O318" s="59"/>
      <c r="P318" s="61"/>
      <c r="Q318" s="50"/>
      <c r="R318" s="50"/>
      <c r="S318" s="50"/>
      <c r="T318" s="64"/>
      <c r="U318" s="54"/>
      <c r="V318" s="54"/>
      <c r="W318" s="64"/>
      <c r="X318" s="112"/>
      <c r="Y318" s="112"/>
      <c r="Z318" s="53"/>
      <c r="AA318" s="53"/>
    </row>
    <row r="319" spans="1:27">
      <c r="A319" s="120"/>
      <c r="B319" s="54"/>
      <c r="C319" s="50"/>
      <c r="D319" s="53"/>
      <c r="E319" s="50"/>
      <c r="F319" s="50"/>
      <c r="G319" s="50"/>
      <c r="H319" s="53"/>
      <c r="I319" s="53"/>
      <c r="J319" s="53"/>
      <c r="K319" s="53"/>
      <c r="L319" s="53"/>
      <c r="M319" s="54"/>
      <c r="N319" s="50"/>
      <c r="O319" s="59"/>
      <c r="P319" s="61"/>
      <c r="Q319" s="50"/>
      <c r="R319" s="50"/>
      <c r="S319" s="50"/>
      <c r="T319" s="64"/>
      <c r="U319" s="54"/>
      <c r="V319" s="54"/>
      <c r="W319" s="64"/>
      <c r="X319" s="112"/>
      <c r="Y319" s="112"/>
      <c r="Z319" s="53"/>
      <c r="AA319" s="53"/>
    </row>
    <row r="320" spans="1:27">
      <c r="A320" s="120"/>
      <c r="B320" s="54"/>
      <c r="C320" s="50"/>
      <c r="D320" s="53"/>
      <c r="E320" s="50"/>
      <c r="F320" s="50"/>
      <c r="G320" s="50"/>
      <c r="H320" s="53"/>
      <c r="I320" s="53"/>
      <c r="J320" s="53"/>
      <c r="K320" s="53"/>
      <c r="L320" s="53"/>
      <c r="M320" s="54"/>
      <c r="N320" s="50"/>
      <c r="O320" s="59"/>
      <c r="P320" s="61"/>
      <c r="Q320" s="50"/>
      <c r="R320" s="50"/>
      <c r="S320" s="50"/>
      <c r="T320" s="64"/>
      <c r="U320" s="54"/>
      <c r="V320" s="54"/>
      <c r="W320" s="64"/>
      <c r="X320" s="112"/>
      <c r="Y320" s="112"/>
      <c r="Z320" s="53"/>
      <c r="AA320" s="53"/>
    </row>
    <row r="321" spans="1:27">
      <c r="A321" s="120"/>
      <c r="B321" s="54"/>
      <c r="C321" s="50"/>
      <c r="D321" s="53"/>
      <c r="E321" s="50"/>
      <c r="F321" s="50"/>
      <c r="G321" s="50"/>
      <c r="H321" s="53"/>
      <c r="I321" s="53"/>
      <c r="J321" s="53"/>
      <c r="K321" s="53"/>
      <c r="L321" s="53"/>
      <c r="M321" s="54"/>
      <c r="N321" s="50"/>
      <c r="O321" s="59"/>
      <c r="P321" s="61"/>
      <c r="Q321" s="50"/>
      <c r="R321" s="50"/>
      <c r="S321" s="50"/>
      <c r="T321" s="64"/>
      <c r="U321" s="54"/>
      <c r="V321" s="54"/>
      <c r="W321" s="64"/>
      <c r="X321" s="112"/>
      <c r="Y321" s="112"/>
      <c r="Z321" s="53"/>
      <c r="AA321" s="53"/>
    </row>
    <row r="322" spans="1:27">
      <c r="A322" s="120"/>
      <c r="B322" s="54"/>
      <c r="C322" s="50"/>
      <c r="D322" s="53"/>
      <c r="E322" s="50"/>
      <c r="F322" s="50"/>
      <c r="G322" s="50"/>
      <c r="H322" s="53"/>
      <c r="I322" s="53"/>
      <c r="J322" s="53"/>
      <c r="K322" s="53"/>
      <c r="L322" s="53"/>
      <c r="M322" s="54"/>
      <c r="N322" s="50"/>
      <c r="O322" s="59"/>
      <c r="P322" s="61"/>
      <c r="Q322" s="50"/>
      <c r="R322" s="50"/>
      <c r="S322" s="50"/>
      <c r="T322" s="64"/>
      <c r="U322" s="54"/>
      <c r="V322" s="54"/>
      <c r="W322" s="64"/>
      <c r="X322" s="112"/>
      <c r="Y322" s="112"/>
      <c r="Z322" s="53"/>
      <c r="AA322" s="53"/>
    </row>
    <row r="323" spans="1:27">
      <c r="A323" s="120"/>
      <c r="B323" s="54"/>
      <c r="C323" s="50"/>
      <c r="D323" s="53"/>
      <c r="E323" s="50"/>
      <c r="F323" s="50"/>
      <c r="G323" s="50"/>
      <c r="H323" s="53"/>
      <c r="I323" s="53"/>
      <c r="J323" s="53"/>
      <c r="K323" s="53"/>
      <c r="L323" s="53"/>
      <c r="M323" s="54"/>
      <c r="N323" s="50"/>
      <c r="O323" s="59"/>
      <c r="P323" s="61"/>
      <c r="Q323" s="50"/>
      <c r="R323" s="50"/>
      <c r="S323" s="50"/>
      <c r="T323" s="64"/>
      <c r="U323" s="54"/>
      <c r="V323" s="54"/>
      <c r="W323" s="64"/>
      <c r="X323" s="112"/>
      <c r="Y323" s="112"/>
      <c r="Z323" s="53"/>
      <c r="AA323" s="53"/>
    </row>
    <row r="324" spans="1:27">
      <c r="A324" s="120"/>
      <c r="B324" s="54"/>
      <c r="C324" s="50"/>
      <c r="D324" s="53"/>
      <c r="E324" s="50"/>
      <c r="F324" s="50"/>
      <c r="G324" s="50"/>
      <c r="H324" s="53"/>
      <c r="I324" s="53"/>
      <c r="J324" s="53"/>
      <c r="K324" s="53"/>
      <c r="L324" s="53"/>
      <c r="M324" s="54"/>
      <c r="N324" s="50"/>
      <c r="O324" s="59"/>
      <c r="P324" s="61"/>
      <c r="Q324" s="50"/>
      <c r="R324" s="50"/>
      <c r="S324" s="50"/>
      <c r="T324" s="64"/>
      <c r="U324" s="54"/>
      <c r="V324" s="54"/>
      <c r="W324" s="64"/>
      <c r="X324" s="112"/>
      <c r="Y324" s="112"/>
      <c r="Z324" s="53"/>
      <c r="AA324" s="53"/>
    </row>
    <row r="325" spans="1:27">
      <c r="A325" s="120"/>
      <c r="B325" s="54"/>
      <c r="C325" s="50"/>
      <c r="D325" s="53"/>
      <c r="E325" s="50"/>
      <c r="F325" s="50"/>
      <c r="G325" s="50"/>
      <c r="H325" s="53"/>
      <c r="I325" s="53"/>
      <c r="J325" s="53"/>
      <c r="K325" s="53"/>
      <c r="L325" s="53"/>
      <c r="M325" s="54"/>
      <c r="N325" s="50"/>
      <c r="O325" s="59"/>
      <c r="P325" s="61"/>
      <c r="Q325" s="50"/>
      <c r="R325" s="50"/>
      <c r="S325" s="50"/>
      <c r="T325" s="64"/>
      <c r="U325" s="54"/>
      <c r="V325" s="54"/>
      <c r="W325" s="64"/>
      <c r="X325" s="112"/>
      <c r="Y325" s="112"/>
      <c r="Z325" s="53"/>
      <c r="AA325" s="53"/>
    </row>
    <row r="326" spans="1:27">
      <c r="A326" s="120"/>
      <c r="B326" s="54"/>
      <c r="C326" s="50"/>
      <c r="D326" s="53"/>
      <c r="E326" s="50"/>
      <c r="F326" s="50"/>
      <c r="G326" s="50"/>
      <c r="H326" s="53"/>
      <c r="I326" s="53"/>
      <c r="J326" s="53"/>
      <c r="K326" s="53"/>
      <c r="L326" s="53"/>
      <c r="M326" s="54"/>
      <c r="N326" s="50"/>
      <c r="O326" s="59"/>
      <c r="P326" s="61"/>
      <c r="Q326" s="50"/>
      <c r="R326" s="50"/>
      <c r="S326" s="50"/>
      <c r="T326" s="64"/>
      <c r="U326" s="54"/>
      <c r="V326" s="54"/>
      <c r="W326" s="64"/>
      <c r="X326" s="112"/>
      <c r="Y326" s="112"/>
      <c r="Z326" s="53"/>
      <c r="AA326" s="53"/>
    </row>
    <row r="327" spans="1:27">
      <c r="A327" s="120"/>
      <c r="B327" s="54"/>
      <c r="C327" s="50"/>
      <c r="D327" s="53"/>
      <c r="E327" s="50"/>
      <c r="F327" s="50"/>
      <c r="G327" s="50"/>
      <c r="H327" s="53"/>
      <c r="I327" s="53"/>
      <c r="J327" s="53"/>
      <c r="K327" s="53"/>
      <c r="L327" s="53"/>
      <c r="M327" s="54"/>
      <c r="N327" s="50"/>
      <c r="O327" s="59"/>
      <c r="P327" s="61"/>
      <c r="Q327" s="50"/>
      <c r="R327" s="50"/>
      <c r="S327" s="50"/>
      <c r="T327" s="64"/>
      <c r="U327" s="54"/>
      <c r="V327" s="54"/>
      <c r="W327" s="64"/>
      <c r="X327" s="112"/>
      <c r="Y327" s="112"/>
      <c r="Z327" s="53"/>
      <c r="AA327" s="53"/>
    </row>
    <row r="328" spans="1:27">
      <c r="A328" s="120"/>
      <c r="B328" s="54"/>
      <c r="C328" s="50"/>
      <c r="D328" s="53"/>
      <c r="E328" s="50"/>
      <c r="F328" s="50"/>
      <c r="G328" s="50"/>
      <c r="H328" s="53"/>
      <c r="I328" s="53"/>
      <c r="J328" s="53"/>
      <c r="K328" s="53"/>
      <c r="L328" s="53"/>
      <c r="M328" s="54"/>
      <c r="N328" s="50"/>
      <c r="O328" s="59"/>
      <c r="P328" s="61"/>
      <c r="Q328" s="50"/>
      <c r="R328" s="50"/>
      <c r="S328" s="50"/>
      <c r="T328" s="64"/>
      <c r="U328" s="54"/>
      <c r="V328" s="54"/>
      <c r="W328" s="64"/>
      <c r="X328" s="112"/>
      <c r="Y328" s="112"/>
      <c r="Z328" s="53"/>
      <c r="AA328" s="53"/>
    </row>
    <row r="329" spans="1:27">
      <c r="A329" s="120"/>
      <c r="B329" s="54"/>
      <c r="C329" s="50"/>
      <c r="D329" s="53"/>
      <c r="E329" s="50"/>
      <c r="F329" s="50"/>
      <c r="G329" s="50"/>
      <c r="H329" s="53"/>
      <c r="I329" s="53"/>
      <c r="J329" s="53"/>
      <c r="K329" s="53"/>
      <c r="L329" s="53"/>
      <c r="M329" s="54"/>
      <c r="N329" s="50"/>
      <c r="O329" s="59"/>
      <c r="P329" s="61"/>
      <c r="Q329" s="50"/>
      <c r="R329" s="50"/>
      <c r="S329" s="50"/>
      <c r="T329" s="64"/>
      <c r="U329" s="54"/>
      <c r="V329" s="54"/>
      <c r="W329" s="64"/>
      <c r="X329" s="112"/>
      <c r="Y329" s="112"/>
      <c r="Z329" s="53"/>
      <c r="AA329" s="53"/>
    </row>
    <row r="330" spans="1:27">
      <c r="A330" s="120"/>
      <c r="B330" s="54"/>
      <c r="C330" s="50"/>
      <c r="D330" s="53"/>
      <c r="E330" s="50"/>
      <c r="F330" s="50"/>
      <c r="G330" s="50"/>
      <c r="H330" s="53"/>
      <c r="I330" s="53"/>
      <c r="J330" s="53"/>
      <c r="K330" s="53"/>
      <c r="L330" s="53"/>
      <c r="M330" s="54"/>
      <c r="N330" s="50"/>
      <c r="O330" s="59"/>
      <c r="P330" s="61"/>
      <c r="Q330" s="50"/>
      <c r="R330" s="50"/>
      <c r="S330" s="50"/>
      <c r="T330" s="64"/>
      <c r="U330" s="54"/>
      <c r="V330" s="54"/>
      <c r="W330" s="64"/>
      <c r="X330" s="112"/>
      <c r="Y330" s="112"/>
      <c r="Z330" s="53"/>
      <c r="AA330" s="53"/>
    </row>
    <row r="331" spans="1:27">
      <c r="A331" s="120"/>
      <c r="B331" s="54"/>
      <c r="C331" s="50"/>
      <c r="D331" s="53"/>
      <c r="E331" s="50"/>
      <c r="F331" s="50"/>
      <c r="G331" s="50"/>
      <c r="H331" s="53"/>
      <c r="I331" s="53"/>
      <c r="J331" s="53"/>
      <c r="K331" s="53"/>
      <c r="L331" s="53"/>
      <c r="M331" s="54"/>
      <c r="N331" s="50"/>
      <c r="O331" s="59"/>
      <c r="P331" s="61"/>
      <c r="Q331" s="50"/>
      <c r="R331" s="50"/>
      <c r="S331" s="50"/>
      <c r="T331" s="64"/>
      <c r="U331" s="54"/>
      <c r="V331" s="54"/>
      <c r="W331" s="64"/>
      <c r="X331" s="112"/>
      <c r="Y331" s="112"/>
      <c r="Z331" s="53"/>
      <c r="AA331" s="53"/>
    </row>
    <row r="332" spans="1:27">
      <c r="A332" s="120"/>
      <c r="B332" s="54"/>
      <c r="C332" s="50"/>
      <c r="D332" s="53"/>
      <c r="E332" s="50"/>
      <c r="F332" s="50"/>
      <c r="G332" s="50"/>
      <c r="H332" s="53"/>
      <c r="I332" s="53"/>
      <c r="J332" s="53"/>
      <c r="K332" s="53"/>
      <c r="L332" s="53"/>
      <c r="M332" s="54"/>
      <c r="N332" s="50"/>
      <c r="O332" s="59"/>
      <c r="P332" s="61"/>
      <c r="Q332" s="50"/>
      <c r="R332" s="50"/>
      <c r="S332" s="50"/>
      <c r="T332" s="64"/>
      <c r="U332" s="54"/>
      <c r="V332" s="54"/>
      <c r="W332" s="64"/>
      <c r="X332" s="112"/>
      <c r="Y332" s="112"/>
      <c r="Z332" s="53"/>
      <c r="AA332" s="53"/>
    </row>
    <row r="333" spans="1:27">
      <c r="A333" s="120"/>
      <c r="B333" s="54"/>
      <c r="C333" s="50"/>
      <c r="D333" s="53"/>
      <c r="E333" s="50"/>
      <c r="F333" s="50"/>
      <c r="G333" s="50"/>
      <c r="H333" s="53"/>
      <c r="I333" s="53"/>
      <c r="J333" s="53"/>
      <c r="K333" s="53"/>
      <c r="L333" s="53"/>
      <c r="M333" s="54"/>
      <c r="N333" s="50"/>
      <c r="O333" s="59"/>
      <c r="P333" s="61"/>
      <c r="Q333" s="50"/>
      <c r="R333" s="50"/>
      <c r="S333" s="50"/>
      <c r="T333" s="64"/>
      <c r="U333" s="54"/>
      <c r="V333" s="54"/>
      <c r="W333" s="64"/>
      <c r="X333" s="112"/>
      <c r="Y333" s="112"/>
      <c r="Z333" s="53"/>
      <c r="AA333" s="53"/>
    </row>
    <row r="334" spans="1:27">
      <c r="A334" s="120"/>
      <c r="B334" s="54"/>
      <c r="C334" s="50"/>
      <c r="D334" s="53"/>
      <c r="E334" s="50"/>
      <c r="F334" s="50"/>
      <c r="G334" s="50"/>
      <c r="H334" s="53"/>
      <c r="I334" s="53"/>
      <c r="J334" s="53"/>
      <c r="K334" s="53"/>
      <c r="L334" s="53"/>
      <c r="M334" s="54"/>
      <c r="N334" s="50"/>
      <c r="O334" s="59"/>
      <c r="P334" s="61"/>
      <c r="Q334" s="50"/>
      <c r="R334" s="50"/>
      <c r="S334" s="50"/>
      <c r="T334" s="64"/>
      <c r="U334" s="54"/>
      <c r="V334" s="54"/>
      <c r="W334" s="64"/>
      <c r="X334" s="112"/>
      <c r="Y334" s="112"/>
      <c r="Z334" s="53"/>
      <c r="AA334" s="53"/>
    </row>
    <row r="335" spans="1:27">
      <c r="A335" s="120"/>
      <c r="B335" s="54"/>
      <c r="C335" s="50"/>
      <c r="D335" s="53"/>
      <c r="E335" s="50"/>
      <c r="F335" s="50"/>
      <c r="G335" s="50"/>
      <c r="H335" s="53"/>
      <c r="I335" s="53"/>
      <c r="J335" s="53"/>
      <c r="K335" s="53"/>
      <c r="L335" s="53"/>
      <c r="M335" s="54"/>
      <c r="N335" s="50"/>
      <c r="O335" s="59"/>
      <c r="P335" s="61"/>
      <c r="Q335" s="50"/>
      <c r="R335" s="50"/>
      <c r="S335" s="50"/>
      <c r="T335" s="64"/>
      <c r="U335" s="54"/>
      <c r="V335" s="54"/>
      <c r="W335" s="64"/>
      <c r="X335" s="112"/>
      <c r="Y335" s="112"/>
      <c r="Z335" s="53"/>
      <c r="AA335" s="53"/>
    </row>
    <row r="336" spans="1:27">
      <c r="A336" s="120"/>
      <c r="B336" s="54"/>
      <c r="C336" s="50"/>
      <c r="D336" s="53"/>
      <c r="E336" s="50"/>
      <c r="F336" s="50"/>
      <c r="G336" s="50"/>
      <c r="H336" s="53"/>
      <c r="I336" s="53"/>
      <c r="J336" s="53"/>
      <c r="K336" s="53"/>
      <c r="L336" s="53"/>
      <c r="M336" s="54"/>
      <c r="N336" s="50"/>
      <c r="O336" s="59"/>
      <c r="P336" s="61"/>
      <c r="Q336" s="50"/>
      <c r="R336" s="50"/>
      <c r="S336" s="50"/>
      <c r="T336" s="64"/>
      <c r="U336" s="54"/>
      <c r="V336" s="54"/>
      <c r="W336" s="64"/>
      <c r="X336" s="112"/>
      <c r="Y336" s="112"/>
      <c r="Z336" s="53"/>
      <c r="AA336" s="53"/>
    </row>
    <row r="337" spans="1:27">
      <c r="A337" s="120"/>
      <c r="B337" s="54"/>
      <c r="C337" s="50"/>
      <c r="D337" s="53"/>
      <c r="E337" s="50"/>
      <c r="F337" s="50"/>
      <c r="G337" s="50"/>
      <c r="H337" s="53"/>
      <c r="I337" s="53"/>
      <c r="J337" s="53"/>
      <c r="K337" s="53"/>
      <c r="L337" s="53"/>
      <c r="M337" s="54"/>
      <c r="N337" s="50"/>
      <c r="O337" s="59"/>
      <c r="P337" s="61"/>
      <c r="Q337" s="50"/>
      <c r="R337" s="50"/>
      <c r="S337" s="50"/>
      <c r="T337" s="64"/>
      <c r="U337" s="54"/>
      <c r="V337" s="54"/>
      <c r="W337" s="64"/>
      <c r="X337" s="112"/>
      <c r="Y337" s="112"/>
      <c r="Z337" s="53"/>
      <c r="AA337" s="53"/>
    </row>
    <row r="338" spans="1:27">
      <c r="A338" s="120"/>
      <c r="B338" s="54"/>
      <c r="C338" s="50"/>
      <c r="D338" s="53"/>
      <c r="E338" s="50"/>
      <c r="F338" s="50"/>
      <c r="G338" s="50"/>
      <c r="H338" s="53"/>
      <c r="I338" s="53"/>
      <c r="J338" s="53"/>
      <c r="K338" s="53"/>
      <c r="L338" s="53"/>
      <c r="M338" s="54"/>
      <c r="N338" s="50"/>
      <c r="O338" s="59"/>
      <c r="P338" s="61"/>
      <c r="Q338" s="50"/>
      <c r="R338" s="50"/>
      <c r="S338" s="50"/>
      <c r="T338" s="64"/>
      <c r="U338" s="54"/>
      <c r="V338" s="54"/>
      <c r="W338" s="64"/>
      <c r="X338" s="112"/>
      <c r="Y338" s="112"/>
      <c r="Z338" s="53"/>
      <c r="AA338" s="53"/>
    </row>
    <row r="339" spans="1:27">
      <c r="A339" s="120"/>
      <c r="B339" s="54"/>
      <c r="C339" s="50"/>
      <c r="D339" s="53"/>
      <c r="E339" s="50"/>
      <c r="F339" s="50"/>
      <c r="G339" s="50"/>
      <c r="H339" s="53"/>
      <c r="I339" s="53"/>
      <c r="J339" s="53"/>
      <c r="K339" s="53"/>
      <c r="L339" s="53"/>
      <c r="M339" s="54"/>
      <c r="N339" s="50"/>
      <c r="O339" s="59"/>
      <c r="P339" s="61"/>
      <c r="Q339" s="50"/>
      <c r="R339" s="50"/>
      <c r="S339" s="50"/>
      <c r="T339" s="64"/>
      <c r="U339" s="54"/>
      <c r="V339" s="54"/>
      <c r="W339" s="64"/>
      <c r="X339" s="112"/>
      <c r="Y339" s="112"/>
      <c r="Z339" s="53"/>
      <c r="AA339" s="53"/>
    </row>
    <row r="340" spans="1:27">
      <c r="A340" s="120"/>
      <c r="B340" s="54"/>
      <c r="C340" s="50"/>
      <c r="D340" s="53"/>
      <c r="E340" s="50"/>
      <c r="F340" s="50"/>
      <c r="G340" s="50"/>
      <c r="H340" s="53"/>
      <c r="I340" s="53"/>
      <c r="J340" s="53"/>
      <c r="K340" s="53"/>
      <c r="L340" s="53"/>
      <c r="M340" s="54"/>
      <c r="N340" s="50"/>
      <c r="O340" s="59"/>
      <c r="P340" s="61"/>
      <c r="Q340" s="50"/>
      <c r="R340" s="50"/>
      <c r="S340" s="50"/>
      <c r="T340" s="64"/>
      <c r="U340" s="54"/>
      <c r="V340" s="54"/>
      <c r="W340" s="64"/>
      <c r="X340" s="112"/>
      <c r="Y340" s="112"/>
      <c r="Z340" s="53"/>
      <c r="AA340" s="53"/>
    </row>
    <row r="341" spans="1:27">
      <c r="A341" s="120"/>
      <c r="B341" s="54"/>
      <c r="C341" s="50"/>
      <c r="D341" s="53"/>
      <c r="E341" s="50"/>
      <c r="F341" s="50"/>
      <c r="G341" s="50"/>
      <c r="H341" s="53"/>
      <c r="I341" s="53"/>
      <c r="J341" s="53"/>
      <c r="K341" s="53"/>
      <c r="L341" s="53"/>
      <c r="M341" s="54"/>
      <c r="N341" s="50"/>
      <c r="O341" s="59"/>
      <c r="P341" s="61"/>
      <c r="Q341" s="50"/>
      <c r="R341" s="50"/>
      <c r="S341" s="50"/>
      <c r="T341" s="64"/>
      <c r="U341" s="54"/>
      <c r="V341" s="54"/>
      <c r="W341" s="64"/>
      <c r="X341" s="112"/>
      <c r="Y341" s="112"/>
      <c r="Z341" s="53"/>
      <c r="AA341" s="53"/>
    </row>
    <row r="342" spans="1:27">
      <c r="A342" s="120"/>
      <c r="B342" s="54"/>
      <c r="C342" s="50"/>
      <c r="D342" s="53"/>
      <c r="E342" s="50"/>
      <c r="F342" s="50"/>
      <c r="G342" s="50"/>
      <c r="H342" s="53"/>
      <c r="I342" s="53"/>
      <c r="J342" s="53"/>
      <c r="K342" s="53"/>
      <c r="L342" s="53"/>
      <c r="M342" s="54"/>
      <c r="N342" s="50"/>
      <c r="O342" s="59"/>
      <c r="P342" s="61"/>
      <c r="Q342" s="50"/>
      <c r="R342" s="50"/>
      <c r="S342" s="50"/>
      <c r="T342" s="64"/>
      <c r="U342" s="54"/>
      <c r="V342" s="54"/>
      <c r="W342" s="64"/>
      <c r="X342" s="112"/>
      <c r="Y342" s="112"/>
      <c r="Z342" s="53"/>
      <c r="AA342" s="53"/>
    </row>
    <row r="343" spans="1:27">
      <c r="A343" s="120"/>
      <c r="B343" s="54"/>
      <c r="C343" s="50"/>
      <c r="D343" s="53"/>
      <c r="E343" s="50"/>
      <c r="F343" s="50"/>
      <c r="G343" s="50"/>
      <c r="H343" s="53"/>
      <c r="I343" s="53"/>
      <c r="J343" s="53"/>
      <c r="K343" s="53"/>
      <c r="L343" s="53"/>
      <c r="M343" s="54"/>
      <c r="N343" s="50"/>
      <c r="O343" s="59"/>
      <c r="P343" s="61"/>
      <c r="Q343" s="50"/>
      <c r="R343" s="50"/>
      <c r="S343" s="50"/>
      <c r="T343" s="64"/>
      <c r="U343" s="54"/>
      <c r="V343" s="54"/>
      <c r="W343" s="64"/>
      <c r="X343" s="112"/>
      <c r="Y343" s="112"/>
      <c r="Z343" s="53"/>
      <c r="AA343" s="53"/>
    </row>
    <row r="344" spans="1:27">
      <c r="A344" s="120"/>
      <c r="B344" s="54"/>
      <c r="C344" s="50"/>
      <c r="D344" s="53"/>
      <c r="E344" s="50"/>
      <c r="F344" s="50"/>
      <c r="G344" s="50"/>
      <c r="H344" s="53"/>
      <c r="I344" s="53"/>
      <c r="J344" s="53"/>
      <c r="K344" s="53"/>
      <c r="L344" s="53"/>
      <c r="M344" s="54"/>
      <c r="N344" s="50"/>
      <c r="O344" s="59"/>
      <c r="P344" s="61"/>
      <c r="Q344" s="50"/>
      <c r="R344" s="50"/>
      <c r="S344" s="50"/>
      <c r="T344" s="64"/>
      <c r="U344" s="54"/>
      <c r="V344" s="54"/>
      <c r="W344" s="64"/>
      <c r="X344" s="112"/>
      <c r="Y344" s="112"/>
      <c r="Z344" s="53"/>
      <c r="AA344" s="53"/>
    </row>
    <row r="345" spans="1:27">
      <c r="A345" s="120"/>
      <c r="B345" s="54"/>
      <c r="C345" s="50"/>
      <c r="D345" s="53"/>
      <c r="E345" s="50"/>
      <c r="F345" s="50"/>
      <c r="G345" s="50"/>
      <c r="H345" s="53"/>
      <c r="I345" s="53"/>
      <c r="J345" s="53"/>
      <c r="K345" s="53"/>
      <c r="L345" s="53"/>
      <c r="M345" s="54"/>
      <c r="N345" s="50"/>
      <c r="O345" s="59"/>
      <c r="P345" s="61"/>
      <c r="Q345" s="50"/>
      <c r="R345" s="50"/>
      <c r="S345" s="50"/>
      <c r="T345" s="64"/>
      <c r="U345" s="54"/>
      <c r="V345" s="54"/>
      <c r="W345" s="64"/>
      <c r="X345" s="112"/>
      <c r="Y345" s="112"/>
      <c r="Z345" s="53"/>
      <c r="AA345" s="53"/>
    </row>
    <row r="346" spans="1:27">
      <c r="A346" s="120"/>
      <c r="B346" s="54"/>
      <c r="C346" s="50"/>
      <c r="D346" s="53"/>
      <c r="E346" s="50"/>
      <c r="F346" s="50"/>
      <c r="G346" s="50"/>
      <c r="H346" s="53"/>
      <c r="I346" s="53"/>
      <c r="J346" s="53"/>
      <c r="K346" s="53"/>
      <c r="L346" s="53"/>
      <c r="M346" s="54"/>
      <c r="N346" s="50"/>
      <c r="O346" s="59"/>
      <c r="P346" s="61"/>
      <c r="Q346" s="50"/>
      <c r="R346" s="50"/>
      <c r="S346" s="50"/>
      <c r="T346" s="64"/>
      <c r="U346" s="54"/>
      <c r="V346" s="54"/>
      <c r="W346" s="64"/>
      <c r="X346" s="112"/>
      <c r="Y346" s="112"/>
      <c r="Z346" s="53"/>
      <c r="AA346" s="53"/>
    </row>
    <row r="347" spans="1:27">
      <c r="A347" s="120"/>
      <c r="B347" s="54"/>
      <c r="C347" s="50"/>
      <c r="D347" s="53"/>
      <c r="E347" s="50"/>
      <c r="F347" s="50"/>
      <c r="G347" s="50"/>
      <c r="H347" s="53"/>
      <c r="I347" s="53"/>
      <c r="J347" s="53"/>
      <c r="K347" s="53"/>
      <c r="L347" s="53"/>
      <c r="M347" s="54"/>
      <c r="N347" s="50"/>
      <c r="O347" s="59"/>
      <c r="P347" s="61"/>
      <c r="Q347" s="50"/>
      <c r="R347" s="50"/>
      <c r="S347" s="50"/>
      <c r="T347" s="64"/>
      <c r="U347" s="54"/>
      <c r="V347" s="54"/>
      <c r="W347" s="64"/>
      <c r="X347" s="112"/>
      <c r="Y347" s="112"/>
      <c r="Z347" s="53"/>
      <c r="AA347" s="53"/>
    </row>
    <row r="348" spans="1:27">
      <c r="A348" s="120"/>
      <c r="B348" s="54"/>
      <c r="C348" s="50"/>
      <c r="D348" s="53"/>
      <c r="E348" s="50"/>
      <c r="F348" s="50"/>
      <c r="G348" s="50"/>
      <c r="H348" s="53"/>
      <c r="I348" s="53"/>
      <c r="J348" s="53"/>
      <c r="K348" s="53"/>
      <c r="L348" s="53"/>
      <c r="M348" s="54"/>
      <c r="N348" s="50"/>
      <c r="O348" s="59"/>
      <c r="P348" s="61"/>
      <c r="Q348" s="50"/>
      <c r="R348" s="50"/>
      <c r="S348" s="50"/>
      <c r="T348" s="64"/>
      <c r="U348" s="54"/>
      <c r="V348" s="54"/>
      <c r="W348" s="64"/>
      <c r="X348" s="112"/>
      <c r="Y348" s="112"/>
      <c r="Z348" s="53"/>
      <c r="AA348" s="53"/>
    </row>
    <row r="349" spans="1:27">
      <c r="A349" s="120"/>
      <c r="B349" s="54"/>
      <c r="C349" s="50"/>
      <c r="D349" s="53"/>
      <c r="E349" s="50"/>
      <c r="F349" s="50"/>
      <c r="G349" s="50"/>
      <c r="H349" s="53"/>
      <c r="I349" s="53"/>
      <c r="J349" s="53"/>
      <c r="K349" s="53"/>
      <c r="L349" s="53"/>
      <c r="M349" s="54"/>
      <c r="N349" s="50"/>
      <c r="O349" s="59"/>
      <c r="P349" s="61"/>
      <c r="Q349" s="50"/>
      <c r="R349" s="50"/>
      <c r="S349" s="50"/>
      <c r="T349" s="64"/>
      <c r="U349" s="54"/>
      <c r="V349" s="54"/>
      <c r="W349" s="64"/>
      <c r="X349" s="112"/>
      <c r="Y349" s="112"/>
      <c r="Z349" s="53"/>
      <c r="AA349" s="53"/>
    </row>
    <row r="350" spans="1:27">
      <c r="A350" s="120"/>
      <c r="B350" s="54"/>
      <c r="C350" s="50"/>
      <c r="D350" s="53"/>
      <c r="E350" s="50"/>
      <c r="F350" s="50"/>
      <c r="G350" s="50"/>
      <c r="H350" s="53"/>
      <c r="I350" s="53"/>
      <c r="J350" s="53"/>
      <c r="K350" s="53"/>
      <c r="L350" s="53"/>
      <c r="M350" s="54"/>
      <c r="N350" s="50"/>
      <c r="O350" s="59"/>
      <c r="P350" s="61"/>
      <c r="Q350" s="50"/>
      <c r="R350" s="50"/>
      <c r="S350" s="50"/>
      <c r="T350" s="64"/>
      <c r="U350" s="54"/>
      <c r="V350" s="54"/>
      <c r="W350" s="64"/>
      <c r="X350" s="112"/>
      <c r="Y350" s="112"/>
      <c r="Z350" s="53"/>
      <c r="AA350" s="53"/>
    </row>
    <row r="351" spans="1:27">
      <c r="A351" s="120"/>
      <c r="B351" s="54"/>
      <c r="C351" s="50"/>
      <c r="D351" s="53"/>
      <c r="E351" s="50"/>
      <c r="F351" s="50"/>
      <c r="G351" s="50"/>
      <c r="H351" s="53"/>
      <c r="I351" s="53"/>
      <c r="J351" s="53"/>
      <c r="K351" s="53"/>
      <c r="L351" s="53"/>
      <c r="M351" s="54"/>
      <c r="N351" s="50"/>
      <c r="O351" s="59"/>
      <c r="P351" s="61"/>
      <c r="Q351" s="50"/>
      <c r="R351" s="50"/>
      <c r="S351" s="50"/>
      <c r="T351" s="64"/>
      <c r="U351" s="54"/>
      <c r="V351" s="54"/>
      <c r="W351" s="64"/>
      <c r="X351" s="112"/>
      <c r="Y351" s="112"/>
      <c r="Z351" s="53"/>
      <c r="AA351" s="53"/>
    </row>
    <row r="352" spans="1:27">
      <c r="A352" s="120"/>
      <c r="B352" s="54"/>
      <c r="C352" s="50"/>
      <c r="D352" s="53"/>
      <c r="E352" s="50"/>
      <c r="F352" s="50"/>
      <c r="G352" s="50"/>
      <c r="H352" s="53"/>
      <c r="I352" s="53"/>
      <c r="J352" s="53"/>
      <c r="K352" s="53"/>
      <c r="L352" s="53"/>
      <c r="M352" s="54"/>
      <c r="N352" s="50"/>
      <c r="O352" s="59"/>
      <c r="P352" s="61"/>
      <c r="Q352" s="50"/>
      <c r="R352" s="50"/>
      <c r="S352" s="50"/>
      <c r="T352" s="64"/>
      <c r="U352" s="54"/>
      <c r="V352" s="54"/>
      <c r="W352" s="64"/>
      <c r="X352" s="112"/>
      <c r="Y352" s="112"/>
      <c r="Z352" s="53"/>
      <c r="AA352" s="53"/>
    </row>
    <row r="353" spans="1:27">
      <c r="A353" s="120"/>
      <c r="B353" s="54"/>
      <c r="C353" s="50"/>
      <c r="D353" s="53"/>
      <c r="E353" s="50"/>
      <c r="F353" s="50"/>
      <c r="G353" s="50"/>
      <c r="H353" s="53"/>
      <c r="I353" s="53"/>
      <c r="J353" s="53"/>
      <c r="K353" s="53"/>
      <c r="L353" s="53"/>
      <c r="M353" s="54"/>
      <c r="N353" s="50"/>
      <c r="O353" s="59"/>
      <c r="P353" s="61"/>
      <c r="Q353" s="50"/>
      <c r="R353" s="50"/>
      <c r="S353" s="50"/>
      <c r="T353" s="64"/>
      <c r="U353" s="54"/>
      <c r="V353" s="54"/>
      <c r="W353" s="64"/>
      <c r="X353" s="112"/>
      <c r="Y353" s="112"/>
      <c r="Z353" s="53"/>
      <c r="AA353" s="53"/>
    </row>
    <row r="354" spans="1:27">
      <c r="A354" s="120"/>
      <c r="B354" s="54"/>
      <c r="C354" s="50"/>
      <c r="D354" s="53"/>
      <c r="E354" s="50"/>
      <c r="F354" s="50"/>
      <c r="G354" s="50"/>
      <c r="H354" s="53"/>
      <c r="I354" s="53"/>
      <c r="J354" s="53"/>
      <c r="K354" s="53"/>
      <c r="L354" s="53"/>
      <c r="M354" s="54"/>
      <c r="N354" s="50"/>
      <c r="O354" s="59"/>
      <c r="P354" s="61"/>
      <c r="Q354" s="50"/>
      <c r="R354" s="50"/>
      <c r="S354" s="50"/>
      <c r="T354" s="64"/>
      <c r="U354" s="54"/>
      <c r="V354" s="54"/>
      <c r="W354" s="64"/>
      <c r="X354" s="112"/>
      <c r="Y354" s="112"/>
      <c r="Z354" s="53"/>
      <c r="AA354" s="53"/>
    </row>
    <row r="355" spans="1:27">
      <c r="A355" s="120"/>
      <c r="B355" s="54"/>
      <c r="C355" s="50"/>
      <c r="D355" s="53"/>
      <c r="E355" s="50"/>
      <c r="F355" s="50"/>
      <c r="G355" s="50"/>
      <c r="H355" s="53"/>
      <c r="I355" s="53"/>
      <c r="J355" s="53"/>
      <c r="K355" s="53"/>
      <c r="L355" s="53"/>
      <c r="M355" s="54"/>
      <c r="N355" s="50"/>
      <c r="O355" s="59"/>
      <c r="P355" s="61"/>
      <c r="Q355" s="50"/>
      <c r="R355" s="50"/>
      <c r="S355" s="50"/>
      <c r="T355" s="64"/>
      <c r="U355" s="54"/>
      <c r="V355" s="54"/>
      <c r="W355" s="64"/>
      <c r="X355" s="112"/>
      <c r="Y355" s="112"/>
      <c r="Z355" s="53"/>
      <c r="AA355" s="53"/>
    </row>
    <row r="356" spans="1:27">
      <c r="A356" s="120"/>
      <c r="B356" s="54"/>
      <c r="C356" s="50"/>
      <c r="D356" s="53"/>
      <c r="E356" s="50"/>
      <c r="F356" s="50"/>
      <c r="G356" s="50"/>
      <c r="H356" s="53"/>
      <c r="I356" s="53"/>
      <c r="J356" s="53"/>
      <c r="K356" s="53"/>
      <c r="L356" s="53"/>
      <c r="M356" s="54"/>
      <c r="N356" s="50"/>
      <c r="O356" s="59"/>
      <c r="P356" s="61"/>
      <c r="Q356" s="50"/>
      <c r="R356" s="50"/>
      <c r="S356" s="50"/>
      <c r="T356" s="64"/>
      <c r="U356" s="54"/>
      <c r="V356" s="54"/>
      <c r="W356" s="64"/>
      <c r="X356" s="112"/>
      <c r="Y356" s="112"/>
      <c r="Z356" s="53"/>
      <c r="AA356" s="53"/>
    </row>
    <row r="357" spans="1:27">
      <c r="A357" s="120"/>
      <c r="B357" s="54"/>
      <c r="C357" s="50"/>
      <c r="D357" s="53"/>
      <c r="E357" s="50"/>
      <c r="F357" s="50"/>
      <c r="G357" s="50"/>
      <c r="H357" s="53"/>
      <c r="I357" s="53"/>
      <c r="J357" s="53"/>
      <c r="K357" s="53"/>
      <c r="L357" s="53"/>
      <c r="M357" s="54"/>
      <c r="N357" s="50"/>
      <c r="O357" s="59"/>
      <c r="P357" s="61"/>
      <c r="Q357" s="50"/>
      <c r="R357" s="50"/>
      <c r="S357" s="50"/>
      <c r="T357" s="64"/>
      <c r="U357" s="54"/>
      <c r="V357" s="54"/>
      <c r="W357" s="64"/>
      <c r="X357" s="112"/>
      <c r="Y357" s="112"/>
      <c r="Z357" s="53"/>
      <c r="AA357" s="53"/>
    </row>
    <row r="358" spans="1:27">
      <c r="A358" s="120"/>
      <c r="B358" s="54"/>
      <c r="C358" s="50"/>
      <c r="D358" s="53"/>
      <c r="E358" s="50"/>
      <c r="F358" s="50"/>
      <c r="G358" s="50"/>
      <c r="H358" s="53"/>
      <c r="I358" s="53"/>
      <c r="J358" s="53"/>
      <c r="K358" s="53"/>
      <c r="L358" s="53"/>
      <c r="M358" s="54"/>
      <c r="N358" s="50"/>
      <c r="O358" s="59"/>
      <c r="P358" s="61"/>
      <c r="Q358" s="50"/>
      <c r="R358" s="50"/>
      <c r="S358" s="50"/>
      <c r="T358" s="64"/>
      <c r="U358" s="54"/>
      <c r="V358" s="54"/>
      <c r="W358" s="64"/>
      <c r="X358" s="112"/>
      <c r="Y358" s="112"/>
      <c r="Z358" s="53"/>
      <c r="AA358" s="53"/>
    </row>
    <row r="359" spans="1:27">
      <c r="A359" s="120"/>
      <c r="B359" s="54"/>
      <c r="C359" s="50"/>
      <c r="D359" s="53"/>
      <c r="E359" s="50"/>
      <c r="F359" s="50"/>
      <c r="G359" s="50"/>
      <c r="H359" s="53"/>
      <c r="I359" s="53"/>
      <c r="J359" s="53"/>
      <c r="K359" s="53"/>
      <c r="L359" s="53"/>
      <c r="M359" s="54"/>
      <c r="N359" s="50"/>
      <c r="O359" s="59"/>
      <c r="P359" s="61"/>
      <c r="Q359" s="50"/>
      <c r="R359" s="50"/>
      <c r="S359" s="50"/>
      <c r="T359" s="64"/>
      <c r="U359" s="54"/>
      <c r="V359" s="54"/>
      <c r="W359" s="64"/>
      <c r="X359" s="112"/>
      <c r="Y359" s="112"/>
      <c r="Z359" s="53"/>
      <c r="AA359" s="53"/>
    </row>
    <row r="360" spans="1:27">
      <c r="A360" s="120"/>
      <c r="B360" s="54"/>
      <c r="C360" s="50"/>
      <c r="D360" s="53"/>
      <c r="E360" s="50"/>
      <c r="F360" s="50"/>
      <c r="G360" s="50"/>
      <c r="H360" s="53"/>
      <c r="I360" s="53"/>
      <c r="J360" s="53"/>
      <c r="K360" s="53"/>
      <c r="L360" s="53"/>
      <c r="M360" s="54"/>
      <c r="N360" s="50"/>
      <c r="O360" s="59"/>
      <c r="P360" s="61"/>
      <c r="Q360" s="50"/>
      <c r="R360" s="50"/>
      <c r="S360" s="50"/>
      <c r="T360" s="64"/>
      <c r="U360" s="54"/>
      <c r="V360" s="54"/>
      <c r="W360" s="64"/>
      <c r="X360" s="112"/>
      <c r="Y360" s="112"/>
      <c r="Z360" s="53"/>
      <c r="AA360" s="53"/>
    </row>
    <row r="361" spans="1:27">
      <c r="A361" s="120"/>
      <c r="B361" s="54"/>
      <c r="C361" s="50"/>
      <c r="D361" s="53"/>
      <c r="E361" s="50"/>
      <c r="F361" s="50"/>
      <c r="G361" s="50"/>
      <c r="H361" s="53"/>
      <c r="I361" s="53"/>
      <c r="J361" s="53"/>
      <c r="K361" s="53"/>
      <c r="L361" s="53"/>
      <c r="M361" s="54"/>
      <c r="N361" s="50"/>
      <c r="O361" s="59"/>
      <c r="P361" s="61"/>
      <c r="Q361" s="50"/>
      <c r="R361" s="50"/>
      <c r="S361" s="50"/>
      <c r="T361" s="64"/>
      <c r="U361" s="54"/>
      <c r="V361" s="54"/>
      <c r="W361" s="64"/>
      <c r="X361" s="112"/>
      <c r="Y361" s="112"/>
      <c r="Z361" s="53"/>
      <c r="AA361" s="53"/>
    </row>
    <row r="362" spans="1:27">
      <c r="A362" s="120"/>
      <c r="B362" s="54"/>
      <c r="C362" s="50"/>
      <c r="D362" s="53"/>
      <c r="E362" s="50"/>
      <c r="F362" s="50"/>
      <c r="G362" s="50"/>
      <c r="H362" s="53"/>
      <c r="I362" s="53"/>
      <c r="J362" s="53"/>
      <c r="K362" s="53"/>
      <c r="L362" s="53"/>
      <c r="M362" s="54"/>
      <c r="N362" s="50"/>
      <c r="O362" s="59"/>
      <c r="P362" s="61"/>
      <c r="Q362" s="50"/>
      <c r="R362" s="50"/>
      <c r="S362" s="50"/>
      <c r="T362" s="64"/>
      <c r="U362" s="54"/>
      <c r="V362" s="54"/>
      <c r="W362" s="64"/>
      <c r="X362" s="112"/>
      <c r="Y362" s="112"/>
      <c r="Z362" s="53"/>
      <c r="AA362" s="53"/>
    </row>
    <row r="363" spans="1:27">
      <c r="A363" s="120"/>
      <c r="B363" s="54"/>
      <c r="C363" s="50"/>
      <c r="D363" s="53"/>
      <c r="E363" s="50"/>
      <c r="F363" s="50"/>
      <c r="G363" s="50"/>
      <c r="H363" s="53"/>
      <c r="I363" s="53"/>
      <c r="J363" s="53"/>
      <c r="K363" s="53"/>
      <c r="L363" s="53"/>
      <c r="M363" s="54"/>
      <c r="N363" s="50"/>
      <c r="O363" s="59"/>
      <c r="P363" s="61"/>
      <c r="Q363" s="50"/>
      <c r="R363" s="50"/>
      <c r="S363" s="50"/>
      <c r="T363" s="64"/>
      <c r="U363" s="54"/>
      <c r="V363" s="54"/>
      <c r="W363" s="64"/>
      <c r="X363" s="112"/>
      <c r="Y363" s="112"/>
      <c r="Z363" s="53"/>
      <c r="AA363" s="53"/>
    </row>
    <row r="364" spans="1:27">
      <c r="A364" s="120"/>
      <c r="B364" s="54"/>
      <c r="C364" s="50"/>
      <c r="D364" s="53"/>
      <c r="E364" s="50"/>
      <c r="F364" s="50"/>
      <c r="G364" s="50"/>
      <c r="H364" s="53"/>
      <c r="I364" s="53"/>
      <c r="J364" s="53"/>
      <c r="K364" s="53"/>
      <c r="L364" s="53"/>
      <c r="M364" s="54"/>
      <c r="N364" s="50"/>
      <c r="O364" s="59"/>
      <c r="P364" s="61"/>
      <c r="Q364" s="50"/>
      <c r="R364" s="50"/>
      <c r="S364" s="50"/>
      <c r="T364" s="64"/>
      <c r="U364" s="54"/>
      <c r="V364" s="54"/>
      <c r="W364" s="64"/>
      <c r="X364" s="112"/>
      <c r="Y364" s="112"/>
      <c r="Z364" s="53"/>
      <c r="AA364" s="53"/>
    </row>
    <row r="365" spans="1:27">
      <c r="A365" s="120"/>
      <c r="B365" s="54"/>
      <c r="C365" s="50"/>
      <c r="D365" s="53"/>
      <c r="E365" s="50"/>
      <c r="F365" s="50"/>
      <c r="G365" s="50"/>
      <c r="H365" s="53"/>
      <c r="I365" s="53"/>
      <c r="J365" s="53"/>
      <c r="K365" s="53"/>
      <c r="L365" s="53"/>
      <c r="M365" s="54"/>
      <c r="N365" s="50"/>
      <c r="O365" s="59"/>
      <c r="P365" s="61"/>
      <c r="Q365" s="50"/>
      <c r="R365" s="50"/>
      <c r="S365" s="50"/>
      <c r="T365" s="64"/>
      <c r="U365" s="54"/>
      <c r="V365" s="54"/>
      <c r="W365" s="64"/>
      <c r="X365" s="112"/>
      <c r="Y365" s="112"/>
      <c r="Z365" s="53"/>
      <c r="AA365" s="53"/>
    </row>
    <row r="366" spans="1:27">
      <c r="A366" s="120"/>
      <c r="B366" s="54"/>
      <c r="C366" s="50"/>
      <c r="D366" s="53"/>
      <c r="E366" s="50"/>
      <c r="F366" s="50"/>
      <c r="G366" s="50"/>
      <c r="H366" s="53"/>
      <c r="I366" s="53"/>
      <c r="J366" s="53"/>
      <c r="K366" s="53"/>
      <c r="L366" s="53"/>
      <c r="M366" s="54"/>
      <c r="N366" s="50"/>
      <c r="O366" s="59"/>
      <c r="P366" s="61"/>
      <c r="Q366" s="50"/>
      <c r="R366" s="50"/>
      <c r="S366" s="50"/>
      <c r="T366" s="64"/>
      <c r="U366" s="54"/>
      <c r="V366" s="54"/>
      <c r="W366" s="64"/>
      <c r="X366" s="112"/>
      <c r="Y366" s="112"/>
      <c r="Z366" s="53"/>
      <c r="AA366" s="53"/>
    </row>
    <row r="367" spans="1:27">
      <c r="A367" s="120"/>
      <c r="B367" s="54"/>
      <c r="C367" s="50"/>
      <c r="D367" s="53"/>
      <c r="E367" s="50"/>
      <c r="F367" s="50"/>
      <c r="G367" s="50"/>
      <c r="H367" s="53"/>
      <c r="I367" s="53"/>
      <c r="J367" s="53"/>
      <c r="K367" s="53"/>
      <c r="L367" s="53"/>
      <c r="M367" s="54"/>
      <c r="N367" s="50"/>
      <c r="O367" s="59"/>
      <c r="P367" s="61"/>
      <c r="Q367" s="50"/>
      <c r="R367" s="50"/>
      <c r="S367" s="50"/>
      <c r="T367" s="64"/>
      <c r="U367" s="54"/>
      <c r="V367" s="54"/>
      <c r="W367" s="64"/>
      <c r="X367" s="112"/>
      <c r="Y367" s="112"/>
      <c r="Z367" s="53"/>
      <c r="AA367" s="53"/>
    </row>
    <row r="368" spans="1:27">
      <c r="A368" s="120"/>
      <c r="B368" s="54"/>
      <c r="C368" s="50"/>
      <c r="D368" s="53"/>
      <c r="E368" s="50"/>
      <c r="F368" s="50"/>
      <c r="G368" s="50"/>
      <c r="H368" s="53"/>
      <c r="I368" s="53"/>
      <c r="J368" s="53"/>
      <c r="K368" s="53"/>
      <c r="L368" s="53"/>
      <c r="M368" s="54"/>
      <c r="N368" s="50"/>
      <c r="O368" s="59"/>
      <c r="P368" s="61"/>
      <c r="Q368" s="50"/>
      <c r="R368" s="50"/>
      <c r="S368" s="50"/>
      <c r="T368" s="64"/>
      <c r="U368" s="54"/>
      <c r="V368" s="54"/>
      <c r="W368" s="64"/>
      <c r="X368" s="112"/>
      <c r="Y368" s="112"/>
      <c r="Z368" s="53"/>
      <c r="AA368" s="53"/>
    </row>
    <row r="369" spans="1:27">
      <c r="A369" s="120"/>
      <c r="B369" s="54"/>
      <c r="C369" s="50"/>
      <c r="D369" s="53"/>
      <c r="E369" s="50"/>
      <c r="F369" s="50"/>
      <c r="G369" s="50"/>
      <c r="H369" s="53"/>
      <c r="I369" s="53"/>
      <c r="J369" s="53"/>
      <c r="K369" s="53"/>
      <c r="L369" s="53"/>
      <c r="M369" s="54"/>
      <c r="N369" s="50"/>
      <c r="O369" s="59"/>
      <c r="P369" s="61"/>
      <c r="Q369" s="50"/>
      <c r="R369" s="50"/>
      <c r="S369" s="50"/>
      <c r="T369" s="64"/>
      <c r="U369" s="54"/>
      <c r="V369" s="54"/>
      <c r="W369" s="64"/>
      <c r="X369" s="112"/>
      <c r="Y369" s="112"/>
      <c r="Z369" s="53"/>
      <c r="AA369" s="53"/>
    </row>
    <row r="370" spans="1:27">
      <c r="A370" s="120"/>
      <c r="B370" s="54"/>
      <c r="C370" s="50"/>
      <c r="D370" s="53"/>
      <c r="E370" s="50"/>
      <c r="F370" s="50"/>
      <c r="G370" s="50"/>
      <c r="H370" s="53"/>
      <c r="I370" s="53"/>
      <c r="J370" s="53"/>
      <c r="K370" s="53"/>
      <c r="L370" s="53"/>
      <c r="M370" s="54"/>
      <c r="N370" s="50"/>
      <c r="O370" s="59"/>
      <c r="P370" s="61"/>
      <c r="Q370" s="50"/>
      <c r="R370" s="50"/>
      <c r="S370" s="50"/>
      <c r="T370" s="64"/>
      <c r="U370" s="54"/>
      <c r="V370" s="54"/>
      <c r="W370" s="64"/>
      <c r="X370" s="112"/>
      <c r="Y370" s="112"/>
      <c r="Z370" s="53"/>
      <c r="AA370" s="53"/>
    </row>
    <row r="371" spans="1:27">
      <c r="A371" s="120"/>
      <c r="B371" s="54"/>
      <c r="C371" s="50"/>
      <c r="D371" s="53"/>
      <c r="E371" s="50"/>
      <c r="F371" s="50"/>
      <c r="G371" s="50"/>
      <c r="H371" s="53"/>
      <c r="I371" s="53"/>
      <c r="J371" s="53"/>
      <c r="K371" s="53"/>
      <c r="L371" s="53"/>
      <c r="M371" s="54"/>
      <c r="N371" s="50"/>
      <c r="O371" s="59"/>
      <c r="P371" s="61"/>
      <c r="Q371" s="50"/>
      <c r="R371" s="50"/>
      <c r="S371" s="50"/>
      <c r="T371" s="64"/>
      <c r="U371" s="54"/>
      <c r="V371" s="54"/>
      <c r="W371" s="64"/>
      <c r="X371" s="112"/>
      <c r="Y371" s="112"/>
      <c r="Z371" s="53"/>
      <c r="AA371" s="53"/>
    </row>
    <row r="372" spans="1:27">
      <c r="A372" s="120"/>
      <c r="B372" s="54"/>
      <c r="C372" s="50"/>
      <c r="D372" s="53"/>
      <c r="E372" s="50"/>
      <c r="F372" s="50"/>
      <c r="G372" s="50"/>
      <c r="H372" s="53"/>
      <c r="I372" s="53"/>
      <c r="J372" s="53"/>
      <c r="K372" s="53"/>
      <c r="L372" s="53"/>
      <c r="M372" s="54"/>
      <c r="N372" s="50"/>
      <c r="O372" s="59"/>
      <c r="P372" s="61"/>
      <c r="Q372" s="50"/>
      <c r="R372" s="50"/>
      <c r="S372" s="50"/>
      <c r="T372" s="64"/>
      <c r="U372" s="54"/>
      <c r="V372" s="54"/>
      <c r="W372" s="64"/>
      <c r="X372" s="112"/>
      <c r="Y372" s="112"/>
      <c r="Z372" s="53"/>
      <c r="AA372" s="53"/>
    </row>
    <row r="373" spans="1:27">
      <c r="A373" s="120"/>
      <c r="B373" s="54"/>
      <c r="C373" s="50"/>
      <c r="D373" s="53"/>
      <c r="E373" s="50"/>
      <c r="F373" s="50"/>
      <c r="G373" s="50"/>
      <c r="H373" s="53"/>
      <c r="I373" s="53"/>
      <c r="J373" s="53"/>
      <c r="K373" s="53"/>
      <c r="L373" s="53"/>
      <c r="M373" s="54"/>
      <c r="N373" s="50"/>
      <c r="O373" s="59"/>
      <c r="P373" s="61"/>
      <c r="Q373" s="50"/>
      <c r="R373" s="50"/>
      <c r="S373" s="50"/>
      <c r="T373" s="64"/>
      <c r="U373" s="54"/>
      <c r="V373" s="54"/>
      <c r="W373" s="64"/>
      <c r="X373" s="112"/>
      <c r="Y373" s="112"/>
      <c r="Z373" s="53"/>
      <c r="AA373" s="53"/>
    </row>
    <row r="374" spans="1:27">
      <c r="A374" s="120"/>
      <c r="B374" s="54"/>
      <c r="C374" s="50"/>
      <c r="D374" s="53"/>
      <c r="E374" s="50"/>
      <c r="F374" s="50"/>
      <c r="G374" s="50"/>
      <c r="H374" s="53"/>
      <c r="I374" s="53"/>
      <c r="J374" s="53"/>
      <c r="K374" s="53"/>
      <c r="L374" s="53"/>
      <c r="M374" s="54"/>
      <c r="N374" s="50"/>
      <c r="O374" s="59"/>
      <c r="P374" s="61"/>
      <c r="Q374" s="50"/>
      <c r="R374" s="50"/>
      <c r="S374" s="50"/>
      <c r="T374" s="64"/>
      <c r="U374" s="54"/>
      <c r="V374" s="54"/>
      <c r="W374" s="64"/>
      <c r="X374" s="112"/>
      <c r="Y374" s="112"/>
      <c r="Z374" s="53"/>
      <c r="AA374" s="53"/>
    </row>
    <row r="375" spans="1:27">
      <c r="A375" s="120"/>
      <c r="B375" s="54"/>
      <c r="C375" s="50"/>
      <c r="D375" s="53"/>
      <c r="E375" s="50"/>
      <c r="F375" s="50"/>
      <c r="G375" s="50"/>
      <c r="H375" s="53"/>
      <c r="I375" s="53"/>
      <c r="J375" s="53"/>
      <c r="K375" s="53"/>
      <c r="L375" s="53"/>
      <c r="M375" s="54"/>
      <c r="N375" s="50"/>
      <c r="O375" s="59"/>
      <c r="P375" s="61"/>
      <c r="Q375" s="50"/>
      <c r="R375" s="50"/>
      <c r="S375" s="50"/>
      <c r="T375" s="64"/>
      <c r="U375" s="54"/>
      <c r="V375" s="54"/>
      <c r="W375" s="64"/>
      <c r="X375" s="112"/>
      <c r="Y375" s="112"/>
      <c r="Z375" s="53"/>
      <c r="AA375" s="53"/>
    </row>
    <row r="376" spans="1:27">
      <c r="A376" s="120"/>
      <c r="B376" s="54"/>
      <c r="C376" s="50"/>
      <c r="D376" s="53"/>
      <c r="E376" s="50"/>
      <c r="F376" s="50"/>
      <c r="G376" s="50"/>
      <c r="H376" s="53"/>
      <c r="I376" s="53"/>
      <c r="J376" s="53"/>
      <c r="K376" s="53"/>
      <c r="L376" s="53"/>
      <c r="M376" s="54"/>
      <c r="N376" s="50"/>
      <c r="O376" s="59"/>
      <c r="P376" s="61"/>
      <c r="Q376" s="50"/>
      <c r="R376" s="50"/>
      <c r="S376" s="50"/>
      <c r="T376" s="64"/>
      <c r="U376" s="54"/>
      <c r="V376" s="54"/>
      <c r="W376" s="64"/>
      <c r="X376" s="112"/>
      <c r="Y376" s="112"/>
      <c r="Z376" s="53"/>
      <c r="AA376" s="53"/>
    </row>
    <row r="377" spans="1:27">
      <c r="A377" s="120"/>
      <c r="B377" s="54"/>
      <c r="C377" s="50"/>
      <c r="D377" s="53"/>
      <c r="E377" s="50"/>
      <c r="F377" s="50"/>
      <c r="G377" s="50"/>
      <c r="H377" s="53"/>
      <c r="I377" s="53"/>
      <c r="J377" s="53"/>
      <c r="K377" s="53"/>
      <c r="L377" s="53"/>
      <c r="M377" s="54"/>
      <c r="N377" s="50"/>
      <c r="O377" s="59"/>
      <c r="P377" s="61"/>
      <c r="Q377" s="50"/>
      <c r="R377" s="50"/>
      <c r="S377" s="50"/>
      <c r="T377" s="64"/>
      <c r="U377" s="54"/>
      <c r="V377" s="54"/>
      <c r="W377" s="64"/>
      <c r="X377" s="112"/>
      <c r="Y377" s="112"/>
      <c r="Z377" s="53"/>
      <c r="AA377" s="53"/>
    </row>
    <row r="378" spans="1:27">
      <c r="A378" s="120"/>
      <c r="B378" s="54"/>
      <c r="C378" s="50"/>
      <c r="D378" s="53"/>
      <c r="E378" s="50"/>
      <c r="F378" s="50"/>
      <c r="G378" s="50"/>
      <c r="H378" s="53"/>
      <c r="I378" s="53"/>
      <c r="J378" s="53"/>
      <c r="K378" s="53"/>
      <c r="L378" s="53"/>
      <c r="M378" s="54"/>
      <c r="N378" s="50"/>
      <c r="O378" s="59"/>
      <c r="P378" s="61"/>
      <c r="Q378" s="50"/>
      <c r="R378" s="50"/>
      <c r="S378" s="50"/>
      <c r="T378" s="64"/>
      <c r="U378" s="54"/>
      <c r="V378" s="54"/>
      <c r="W378" s="64"/>
      <c r="X378" s="112"/>
      <c r="Y378" s="112"/>
      <c r="Z378" s="53"/>
      <c r="AA378" s="53"/>
    </row>
    <row r="379" spans="1:27">
      <c r="A379" s="120"/>
      <c r="B379" s="54"/>
      <c r="C379" s="50"/>
      <c r="D379" s="53"/>
      <c r="E379" s="50"/>
      <c r="F379" s="50"/>
      <c r="G379" s="50"/>
      <c r="H379" s="53"/>
      <c r="I379" s="53"/>
      <c r="J379" s="53"/>
      <c r="K379" s="53"/>
      <c r="L379" s="53"/>
      <c r="M379" s="54"/>
      <c r="N379" s="50"/>
      <c r="O379" s="59"/>
      <c r="P379" s="61"/>
      <c r="Q379" s="50"/>
      <c r="R379" s="50"/>
      <c r="S379" s="50"/>
      <c r="T379" s="64"/>
      <c r="U379" s="54"/>
      <c r="V379" s="54"/>
      <c r="W379" s="64"/>
      <c r="X379" s="112"/>
      <c r="Y379" s="112"/>
      <c r="Z379" s="53"/>
      <c r="AA379" s="53"/>
    </row>
    <row r="380" spans="1:27">
      <c r="A380" s="120"/>
      <c r="B380" s="54"/>
      <c r="C380" s="50"/>
      <c r="D380" s="53"/>
      <c r="E380" s="50"/>
      <c r="F380" s="50"/>
      <c r="G380" s="50"/>
      <c r="H380" s="53"/>
      <c r="I380" s="53"/>
      <c r="J380" s="53"/>
      <c r="K380" s="53"/>
      <c r="L380" s="53"/>
      <c r="M380" s="54"/>
      <c r="N380" s="50"/>
      <c r="O380" s="59"/>
      <c r="P380" s="61"/>
      <c r="Q380" s="50"/>
      <c r="R380" s="50"/>
      <c r="S380" s="50"/>
      <c r="T380" s="64"/>
      <c r="U380" s="54"/>
      <c r="V380" s="54"/>
      <c r="W380" s="64"/>
      <c r="X380" s="112"/>
      <c r="Y380" s="112"/>
      <c r="Z380" s="53"/>
      <c r="AA380" s="53"/>
    </row>
    <row r="381" spans="1:27">
      <c r="A381" s="120"/>
      <c r="B381" s="54"/>
      <c r="C381" s="50"/>
      <c r="D381" s="53"/>
      <c r="E381" s="50"/>
      <c r="F381" s="50"/>
      <c r="G381" s="50"/>
      <c r="H381" s="53"/>
      <c r="I381" s="53"/>
      <c r="J381" s="53"/>
      <c r="K381" s="53"/>
      <c r="L381" s="53"/>
      <c r="M381" s="54"/>
      <c r="N381" s="50"/>
      <c r="O381" s="59"/>
      <c r="P381" s="61"/>
      <c r="Q381" s="50"/>
      <c r="R381" s="50"/>
      <c r="S381" s="50"/>
      <c r="T381" s="64"/>
      <c r="U381" s="54"/>
      <c r="V381" s="54"/>
      <c r="W381" s="64"/>
      <c r="X381" s="112"/>
      <c r="Y381" s="112"/>
      <c r="Z381" s="53"/>
      <c r="AA381" s="53"/>
    </row>
    <row r="382" spans="1:27">
      <c r="A382" s="120"/>
      <c r="B382" s="54"/>
      <c r="C382" s="50"/>
      <c r="D382" s="53"/>
      <c r="E382" s="50"/>
      <c r="F382" s="50"/>
      <c r="G382" s="50"/>
      <c r="H382" s="53"/>
      <c r="I382" s="53"/>
      <c r="J382" s="53"/>
      <c r="K382" s="53"/>
      <c r="L382" s="53"/>
      <c r="M382" s="54"/>
      <c r="N382" s="50"/>
      <c r="O382" s="59"/>
      <c r="P382" s="61"/>
      <c r="Q382" s="50"/>
      <c r="R382" s="50"/>
      <c r="S382" s="50"/>
      <c r="T382" s="64"/>
      <c r="U382" s="54"/>
      <c r="V382" s="54"/>
      <c r="W382" s="64"/>
      <c r="X382" s="112"/>
      <c r="Y382" s="112"/>
      <c r="Z382" s="53"/>
      <c r="AA382" s="53"/>
    </row>
    <row r="383" spans="1:27">
      <c r="A383" s="120"/>
      <c r="B383" s="54"/>
      <c r="C383" s="50"/>
      <c r="D383" s="53"/>
      <c r="E383" s="50"/>
      <c r="F383" s="50"/>
      <c r="G383" s="50"/>
      <c r="H383" s="53"/>
      <c r="I383" s="53"/>
      <c r="J383" s="53"/>
      <c r="K383" s="53"/>
      <c r="L383" s="53"/>
      <c r="M383" s="54"/>
      <c r="N383" s="50"/>
      <c r="O383" s="59"/>
      <c r="P383" s="61"/>
      <c r="Q383" s="50"/>
      <c r="R383" s="50"/>
      <c r="S383" s="50"/>
      <c r="T383" s="64"/>
      <c r="U383" s="54"/>
      <c r="V383" s="54"/>
      <c r="W383" s="64"/>
      <c r="X383" s="112"/>
      <c r="Y383" s="112"/>
      <c r="Z383" s="53"/>
      <c r="AA383" s="53"/>
    </row>
    <row r="384" spans="1:27">
      <c r="A384" s="120"/>
      <c r="B384" s="54"/>
      <c r="C384" s="50"/>
      <c r="D384" s="53"/>
      <c r="E384" s="50"/>
      <c r="F384" s="50"/>
      <c r="G384" s="50"/>
      <c r="H384" s="53"/>
      <c r="I384" s="53"/>
      <c r="J384" s="53"/>
      <c r="K384" s="53"/>
      <c r="L384" s="53"/>
      <c r="M384" s="54"/>
      <c r="N384" s="50"/>
      <c r="O384" s="59"/>
      <c r="P384" s="61"/>
      <c r="Q384" s="50"/>
      <c r="R384" s="50"/>
      <c r="S384" s="50"/>
      <c r="T384" s="64"/>
      <c r="U384" s="54"/>
      <c r="V384" s="54"/>
      <c r="W384" s="64"/>
      <c r="X384" s="112"/>
      <c r="Y384" s="112"/>
      <c r="Z384" s="53"/>
      <c r="AA384" s="53"/>
    </row>
    <row r="385" spans="1:27">
      <c r="A385" s="120"/>
      <c r="B385" s="54"/>
      <c r="C385" s="50"/>
      <c r="D385" s="53"/>
      <c r="E385" s="50"/>
      <c r="F385" s="50"/>
      <c r="G385" s="50"/>
      <c r="H385" s="53"/>
      <c r="I385" s="53"/>
      <c r="J385" s="53"/>
      <c r="K385" s="53"/>
      <c r="L385" s="53"/>
      <c r="M385" s="54"/>
      <c r="N385" s="50"/>
      <c r="O385" s="59"/>
      <c r="P385" s="61"/>
      <c r="Q385" s="50"/>
      <c r="R385" s="50"/>
      <c r="S385" s="50"/>
      <c r="T385" s="64"/>
      <c r="U385" s="54"/>
      <c r="V385" s="54"/>
      <c r="W385" s="64"/>
      <c r="X385" s="112"/>
      <c r="Y385" s="112"/>
      <c r="Z385" s="53"/>
      <c r="AA385" s="53"/>
    </row>
    <row r="386" spans="1:27">
      <c r="A386" s="120"/>
      <c r="B386" s="54"/>
      <c r="C386" s="50"/>
      <c r="D386" s="53"/>
      <c r="E386" s="50"/>
      <c r="F386" s="50"/>
      <c r="G386" s="50"/>
      <c r="H386" s="53"/>
      <c r="I386" s="53"/>
      <c r="J386" s="53"/>
      <c r="K386" s="53"/>
      <c r="L386" s="53"/>
      <c r="M386" s="54"/>
      <c r="N386" s="50"/>
      <c r="O386" s="59"/>
      <c r="P386" s="61"/>
      <c r="Q386" s="50"/>
      <c r="R386" s="50"/>
      <c r="S386" s="50"/>
      <c r="T386" s="64"/>
      <c r="U386" s="54"/>
      <c r="V386" s="54"/>
      <c r="W386" s="64"/>
      <c r="X386" s="112"/>
      <c r="Y386" s="112"/>
      <c r="Z386" s="53"/>
      <c r="AA386" s="53"/>
    </row>
    <row r="387" spans="1:27">
      <c r="A387" s="120"/>
      <c r="B387" s="54"/>
      <c r="C387" s="50"/>
      <c r="D387" s="53"/>
      <c r="E387" s="50"/>
      <c r="F387" s="50"/>
      <c r="G387" s="50"/>
      <c r="H387" s="53"/>
      <c r="I387" s="53"/>
      <c r="J387" s="53"/>
      <c r="K387" s="53"/>
      <c r="L387" s="53"/>
      <c r="M387" s="54"/>
      <c r="N387" s="50"/>
      <c r="O387" s="59"/>
      <c r="P387" s="61"/>
      <c r="Q387" s="50"/>
      <c r="R387" s="50"/>
      <c r="S387" s="50"/>
      <c r="T387" s="64"/>
      <c r="U387" s="54"/>
      <c r="V387" s="54"/>
      <c r="W387" s="64"/>
      <c r="X387" s="112"/>
      <c r="Y387" s="112"/>
      <c r="Z387" s="53"/>
      <c r="AA387" s="53"/>
    </row>
    <row r="388" spans="1:27">
      <c r="A388" s="120"/>
      <c r="B388" s="54"/>
      <c r="C388" s="50"/>
      <c r="D388" s="53"/>
      <c r="E388" s="50"/>
      <c r="F388" s="50"/>
      <c r="G388" s="50"/>
      <c r="H388" s="53"/>
      <c r="I388" s="53"/>
      <c r="J388" s="53"/>
      <c r="K388" s="53"/>
      <c r="L388" s="53"/>
      <c r="M388" s="54"/>
      <c r="N388" s="50"/>
      <c r="O388" s="59"/>
      <c r="P388" s="61"/>
      <c r="Q388" s="50"/>
      <c r="R388" s="50"/>
      <c r="S388" s="50"/>
      <c r="T388" s="64"/>
      <c r="U388" s="54"/>
      <c r="V388" s="54"/>
      <c r="W388" s="64"/>
      <c r="X388" s="112"/>
      <c r="Y388" s="112"/>
      <c r="Z388" s="53"/>
      <c r="AA388" s="53"/>
    </row>
    <row r="389" spans="1:27">
      <c r="A389" s="120"/>
      <c r="B389" s="54"/>
      <c r="C389" s="50"/>
      <c r="D389" s="53"/>
      <c r="E389" s="50"/>
      <c r="F389" s="50"/>
      <c r="G389" s="50"/>
      <c r="H389" s="53"/>
      <c r="I389" s="53"/>
      <c r="J389" s="53"/>
      <c r="K389" s="53"/>
      <c r="L389" s="53"/>
      <c r="M389" s="54"/>
      <c r="N389" s="50"/>
      <c r="O389" s="59"/>
      <c r="P389" s="61"/>
      <c r="Q389" s="50"/>
      <c r="R389" s="50"/>
      <c r="S389" s="50"/>
      <c r="T389" s="64"/>
      <c r="U389" s="54"/>
      <c r="V389" s="54"/>
      <c r="W389" s="64"/>
      <c r="X389" s="112"/>
      <c r="Y389" s="112"/>
      <c r="Z389" s="53"/>
      <c r="AA389" s="53"/>
    </row>
    <row r="390" spans="1:27">
      <c r="A390" s="120"/>
      <c r="B390" s="54"/>
      <c r="C390" s="50"/>
      <c r="D390" s="53"/>
      <c r="E390" s="50"/>
      <c r="F390" s="50"/>
      <c r="G390" s="50"/>
      <c r="H390" s="53"/>
      <c r="I390" s="53"/>
      <c r="J390" s="53"/>
      <c r="K390" s="53"/>
      <c r="L390" s="53"/>
      <c r="M390" s="54"/>
      <c r="N390" s="50"/>
      <c r="O390" s="59"/>
      <c r="P390" s="61"/>
      <c r="Q390" s="50"/>
      <c r="R390" s="50"/>
      <c r="S390" s="50"/>
      <c r="T390" s="64"/>
      <c r="U390" s="54"/>
      <c r="V390" s="54"/>
      <c r="W390" s="64"/>
      <c r="X390" s="112"/>
      <c r="Y390" s="112"/>
      <c r="Z390" s="53"/>
      <c r="AA390" s="53"/>
    </row>
    <row r="391" spans="1:27">
      <c r="A391" s="120"/>
      <c r="B391" s="54"/>
      <c r="C391" s="50"/>
      <c r="D391" s="53"/>
      <c r="E391" s="50"/>
      <c r="F391" s="50"/>
      <c r="G391" s="50"/>
      <c r="H391" s="53"/>
      <c r="I391" s="53"/>
      <c r="J391" s="53"/>
      <c r="K391" s="53"/>
      <c r="L391" s="53"/>
      <c r="M391" s="54"/>
      <c r="N391" s="50"/>
      <c r="O391" s="59"/>
      <c r="P391" s="61"/>
      <c r="Q391" s="50"/>
      <c r="R391" s="50"/>
      <c r="S391" s="50"/>
      <c r="T391" s="64"/>
      <c r="U391" s="54"/>
      <c r="V391" s="54"/>
      <c r="W391" s="64"/>
      <c r="X391" s="112"/>
      <c r="Y391" s="112"/>
      <c r="Z391" s="53"/>
      <c r="AA391" s="53"/>
    </row>
    <row r="392" spans="1:27">
      <c r="A392" s="120"/>
      <c r="B392" s="54"/>
      <c r="C392" s="50"/>
      <c r="D392" s="53"/>
      <c r="E392" s="50"/>
      <c r="F392" s="50"/>
      <c r="G392" s="50"/>
      <c r="H392" s="53"/>
      <c r="I392" s="53"/>
      <c r="J392" s="53"/>
      <c r="K392" s="53"/>
      <c r="L392" s="53"/>
      <c r="M392" s="54"/>
      <c r="N392" s="50"/>
      <c r="O392" s="59"/>
      <c r="P392" s="61"/>
      <c r="Q392" s="50"/>
      <c r="R392" s="50"/>
      <c r="S392" s="50"/>
      <c r="T392" s="64"/>
      <c r="U392" s="54"/>
      <c r="V392" s="54"/>
      <c r="W392" s="64"/>
      <c r="X392" s="112"/>
      <c r="Y392" s="112"/>
      <c r="Z392" s="53"/>
      <c r="AA392" s="53"/>
    </row>
    <row r="393" spans="1:27">
      <c r="A393" s="120"/>
      <c r="B393" s="54"/>
      <c r="C393" s="50"/>
      <c r="D393" s="53"/>
      <c r="E393" s="50"/>
      <c r="F393" s="50"/>
      <c r="G393" s="50"/>
      <c r="H393" s="53"/>
      <c r="I393" s="53"/>
      <c r="J393" s="53"/>
      <c r="K393" s="53"/>
      <c r="L393" s="53"/>
      <c r="M393" s="54"/>
      <c r="N393" s="50"/>
      <c r="O393" s="59"/>
      <c r="P393" s="61"/>
      <c r="Q393" s="50"/>
      <c r="R393" s="50"/>
      <c r="S393" s="50"/>
      <c r="T393" s="64"/>
      <c r="U393" s="54"/>
      <c r="V393" s="54"/>
      <c r="W393" s="64"/>
      <c r="X393" s="112"/>
      <c r="Y393" s="112"/>
      <c r="Z393" s="53"/>
      <c r="AA393" s="53"/>
    </row>
    <row r="394" spans="1:27">
      <c r="A394" s="120"/>
      <c r="B394" s="54"/>
      <c r="C394" s="50"/>
      <c r="D394" s="53"/>
      <c r="E394" s="50"/>
      <c r="F394" s="50"/>
      <c r="G394" s="50"/>
      <c r="H394" s="53"/>
      <c r="I394" s="53"/>
      <c r="J394" s="53"/>
      <c r="K394" s="53"/>
      <c r="L394" s="53"/>
      <c r="M394" s="54"/>
      <c r="N394" s="50"/>
      <c r="O394" s="59"/>
      <c r="P394" s="61"/>
      <c r="Q394" s="50"/>
      <c r="R394" s="50"/>
      <c r="S394" s="50"/>
      <c r="T394" s="64"/>
      <c r="U394" s="54"/>
      <c r="V394" s="54"/>
      <c r="W394" s="64"/>
      <c r="X394" s="112"/>
      <c r="Y394" s="112"/>
      <c r="Z394" s="53"/>
      <c r="AA394" s="53"/>
    </row>
    <row r="395" spans="1:27">
      <c r="A395" s="120"/>
      <c r="B395" s="54"/>
      <c r="C395" s="50"/>
      <c r="D395" s="53"/>
      <c r="E395" s="50"/>
      <c r="F395" s="50"/>
      <c r="G395" s="50"/>
      <c r="H395" s="53"/>
      <c r="I395" s="53"/>
      <c r="J395" s="53"/>
      <c r="K395" s="53"/>
      <c r="L395" s="53"/>
      <c r="M395" s="54"/>
      <c r="N395" s="50"/>
      <c r="O395" s="59"/>
      <c r="P395" s="61"/>
      <c r="Q395" s="50"/>
      <c r="R395" s="50"/>
      <c r="S395" s="50"/>
      <c r="T395" s="64"/>
      <c r="U395" s="54"/>
      <c r="V395" s="54"/>
      <c r="W395" s="64"/>
      <c r="X395" s="112"/>
      <c r="Y395" s="112"/>
      <c r="Z395" s="53"/>
      <c r="AA395" s="53"/>
    </row>
    <row r="396" spans="1:27">
      <c r="A396" s="120"/>
      <c r="B396" s="54"/>
      <c r="C396" s="50"/>
      <c r="D396" s="53"/>
      <c r="E396" s="50"/>
      <c r="F396" s="50"/>
      <c r="G396" s="50"/>
      <c r="H396" s="53"/>
      <c r="I396" s="53"/>
      <c r="J396" s="53"/>
      <c r="K396" s="53"/>
      <c r="L396" s="53"/>
      <c r="M396" s="54"/>
      <c r="N396" s="50"/>
      <c r="O396" s="59"/>
      <c r="P396" s="61"/>
      <c r="Q396" s="50"/>
      <c r="R396" s="50"/>
      <c r="S396" s="50"/>
      <c r="T396" s="64"/>
      <c r="U396" s="54"/>
      <c r="V396" s="54"/>
      <c r="W396" s="64"/>
      <c r="X396" s="112"/>
      <c r="Y396" s="112"/>
      <c r="Z396" s="53"/>
      <c r="AA396" s="53"/>
    </row>
    <row r="397" spans="1:27">
      <c r="A397" s="120"/>
      <c r="B397" s="54"/>
      <c r="C397" s="50"/>
      <c r="D397" s="53"/>
      <c r="E397" s="50"/>
      <c r="F397" s="50"/>
      <c r="G397" s="50"/>
      <c r="H397" s="53"/>
      <c r="I397" s="53"/>
      <c r="J397" s="53"/>
      <c r="K397" s="53"/>
      <c r="L397" s="53"/>
      <c r="M397" s="54"/>
      <c r="N397" s="50"/>
      <c r="O397" s="59"/>
      <c r="P397" s="61"/>
      <c r="Q397" s="50"/>
      <c r="R397" s="50"/>
      <c r="S397" s="50"/>
      <c r="T397" s="64"/>
      <c r="U397" s="54"/>
      <c r="V397" s="54"/>
      <c r="W397" s="64"/>
      <c r="X397" s="112"/>
      <c r="Y397" s="112"/>
      <c r="Z397" s="53"/>
      <c r="AA397" s="53"/>
    </row>
    <row r="398" spans="1:27">
      <c r="A398" s="120"/>
      <c r="B398" s="54"/>
      <c r="C398" s="50"/>
      <c r="D398" s="53"/>
      <c r="E398" s="50"/>
      <c r="F398" s="50"/>
      <c r="G398" s="50"/>
      <c r="H398" s="53"/>
      <c r="I398" s="53"/>
      <c r="J398" s="53"/>
      <c r="K398" s="53"/>
      <c r="L398" s="53"/>
      <c r="M398" s="54"/>
      <c r="N398" s="50"/>
      <c r="O398" s="59"/>
      <c r="P398" s="61"/>
      <c r="Q398" s="50"/>
      <c r="R398" s="50"/>
      <c r="S398" s="50"/>
      <c r="T398" s="64"/>
      <c r="U398" s="54"/>
      <c r="V398" s="54"/>
      <c r="W398" s="64"/>
      <c r="X398" s="112"/>
      <c r="Y398" s="112"/>
      <c r="Z398" s="53"/>
      <c r="AA398" s="53"/>
    </row>
    <row r="399" spans="1:27">
      <c r="A399" s="120"/>
      <c r="B399" s="54"/>
      <c r="C399" s="50"/>
      <c r="D399" s="53"/>
      <c r="E399" s="50"/>
      <c r="F399" s="50"/>
      <c r="G399" s="50"/>
      <c r="H399" s="53"/>
      <c r="I399" s="53"/>
      <c r="J399" s="53"/>
      <c r="K399" s="53"/>
      <c r="L399" s="53"/>
      <c r="M399" s="54"/>
      <c r="N399" s="50"/>
      <c r="O399" s="59"/>
      <c r="P399" s="61"/>
      <c r="Q399" s="50"/>
      <c r="R399" s="50"/>
      <c r="S399" s="50"/>
      <c r="T399" s="64"/>
      <c r="U399" s="54"/>
      <c r="V399" s="54"/>
      <c r="W399" s="64"/>
      <c r="X399" s="112"/>
      <c r="Y399" s="112"/>
      <c r="Z399" s="53"/>
      <c r="AA399" s="53"/>
    </row>
    <row r="400" spans="1:27">
      <c r="A400" s="120"/>
      <c r="B400" s="54"/>
      <c r="C400" s="50"/>
      <c r="D400" s="53"/>
      <c r="E400" s="50"/>
      <c r="F400" s="50"/>
      <c r="G400" s="50"/>
      <c r="H400" s="53"/>
      <c r="I400" s="53"/>
      <c r="J400" s="53"/>
      <c r="K400" s="53"/>
      <c r="L400" s="53"/>
      <c r="M400" s="54"/>
      <c r="N400" s="50"/>
      <c r="O400" s="59"/>
      <c r="P400" s="61"/>
      <c r="Q400" s="50"/>
      <c r="R400" s="50"/>
      <c r="S400" s="50"/>
      <c r="T400" s="64"/>
      <c r="U400" s="54"/>
      <c r="V400" s="54"/>
      <c r="W400" s="64"/>
      <c r="X400" s="112"/>
      <c r="Y400" s="112"/>
      <c r="Z400" s="53"/>
      <c r="AA400" s="53"/>
    </row>
    <row r="401" spans="1:27">
      <c r="A401" s="120"/>
      <c r="B401" s="54"/>
      <c r="C401" s="50"/>
      <c r="D401" s="53"/>
      <c r="E401" s="50"/>
      <c r="F401" s="50"/>
      <c r="G401" s="50"/>
      <c r="H401" s="53"/>
      <c r="I401" s="53"/>
      <c r="J401" s="53"/>
      <c r="K401" s="53"/>
      <c r="L401" s="53"/>
      <c r="M401" s="54"/>
      <c r="N401" s="50"/>
      <c r="O401" s="59"/>
      <c r="P401" s="61"/>
      <c r="Q401" s="50"/>
      <c r="R401" s="50"/>
      <c r="S401" s="50"/>
      <c r="T401" s="64"/>
      <c r="U401" s="54"/>
      <c r="V401" s="54"/>
      <c r="W401" s="64"/>
      <c r="X401" s="112"/>
      <c r="Y401" s="112"/>
      <c r="Z401" s="53"/>
      <c r="AA401" s="53"/>
    </row>
    <row r="402" spans="1:27">
      <c r="A402" s="120"/>
      <c r="B402" s="54"/>
      <c r="C402" s="50"/>
      <c r="D402" s="53"/>
      <c r="E402" s="50"/>
      <c r="F402" s="50"/>
      <c r="G402" s="50"/>
      <c r="H402" s="53"/>
      <c r="I402" s="53"/>
      <c r="J402" s="53"/>
      <c r="K402" s="53"/>
      <c r="L402" s="53"/>
      <c r="M402" s="54"/>
      <c r="N402" s="50"/>
      <c r="O402" s="59"/>
      <c r="P402" s="61"/>
      <c r="Q402" s="50"/>
      <c r="R402" s="50"/>
      <c r="S402" s="50"/>
      <c r="T402" s="64"/>
      <c r="U402" s="54"/>
      <c r="V402" s="54"/>
      <c r="W402" s="64"/>
      <c r="X402" s="112"/>
      <c r="Y402" s="112"/>
      <c r="Z402" s="53"/>
      <c r="AA402" s="53"/>
    </row>
    <row r="403" spans="1:27">
      <c r="A403" s="120"/>
      <c r="B403" s="54"/>
      <c r="C403" s="50"/>
      <c r="D403" s="53"/>
      <c r="E403" s="50"/>
      <c r="F403" s="50"/>
      <c r="G403" s="50"/>
      <c r="H403" s="53"/>
      <c r="I403" s="53"/>
      <c r="J403" s="53"/>
      <c r="K403" s="53"/>
      <c r="L403" s="53"/>
      <c r="M403" s="54"/>
      <c r="N403" s="50"/>
      <c r="O403" s="59"/>
      <c r="P403" s="61"/>
      <c r="Q403" s="50"/>
      <c r="R403" s="50"/>
      <c r="S403" s="50"/>
      <c r="T403" s="64"/>
      <c r="U403" s="54"/>
      <c r="V403" s="54"/>
      <c r="W403" s="64"/>
      <c r="X403" s="112"/>
      <c r="Y403" s="112"/>
      <c r="Z403" s="53"/>
      <c r="AA403" s="53"/>
    </row>
    <row r="404" spans="1:27">
      <c r="A404" s="120"/>
      <c r="B404" s="54"/>
      <c r="C404" s="50"/>
      <c r="D404" s="53"/>
      <c r="E404" s="50"/>
      <c r="F404" s="50"/>
      <c r="G404" s="50"/>
      <c r="H404" s="53"/>
      <c r="I404" s="53"/>
      <c r="J404" s="53"/>
      <c r="K404" s="53"/>
      <c r="L404" s="53"/>
      <c r="M404" s="54"/>
      <c r="N404" s="50"/>
      <c r="O404" s="59"/>
      <c r="P404" s="61"/>
      <c r="Q404" s="50"/>
      <c r="R404" s="50"/>
      <c r="S404" s="50"/>
      <c r="T404" s="64"/>
      <c r="U404" s="54"/>
      <c r="V404" s="54"/>
      <c r="W404" s="64"/>
      <c r="X404" s="112"/>
      <c r="Y404" s="112"/>
      <c r="Z404" s="53"/>
      <c r="AA404" s="53"/>
    </row>
    <row r="405" spans="1:27">
      <c r="A405" s="120"/>
      <c r="B405" s="54"/>
      <c r="C405" s="50"/>
      <c r="D405" s="53"/>
      <c r="E405" s="50"/>
      <c r="F405" s="50"/>
      <c r="G405" s="50"/>
      <c r="H405" s="53"/>
      <c r="I405" s="53"/>
      <c r="J405" s="53"/>
      <c r="K405" s="53"/>
      <c r="L405" s="53"/>
      <c r="M405" s="54"/>
      <c r="N405" s="50"/>
      <c r="O405" s="59"/>
      <c r="P405" s="61"/>
      <c r="Q405" s="50"/>
      <c r="R405" s="50"/>
      <c r="S405" s="50"/>
      <c r="T405" s="64"/>
      <c r="U405" s="54"/>
      <c r="V405" s="54"/>
      <c r="W405" s="64"/>
      <c r="X405" s="112"/>
      <c r="Y405" s="112"/>
      <c r="Z405" s="53"/>
      <c r="AA405" s="53"/>
    </row>
    <row r="406" spans="1:27">
      <c r="A406" s="120"/>
      <c r="B406" s="54"/>
      <c r="C406" s="50"/>
      <c r="D406" s="53"/>
      <c r="E406" s="50"/>
      <c r="F406" s="50"/>
      <c r="G406" s="50"/>
      <c r="H406" s="53"/>
      <c r="I406" s="53"/>
      <c r="J406" s="53"/>
      <c r="K406" s="53"/>
      <c r="L406" s="53"/>
      <c r="M406" s="54"/>
      <c r="N406" s="50"/>
      <c r="O406" s="59"/>
      <c r="P406" s="61"/>
      <c r="Q406" s="50"/>
      <c r="R406" s="50"/>
      <c r="S406" s="50"/>
      <c r="T406" s="64"/>
      <c r="U406" s="54"/>
      <c r="V406" s="54"/>
      <c r="W406" s="64"/>
      <c r="X406" s="112"/>
      <c r="Y406" s="112"/>
      <c r="Z406" s="53"/>
      <c r="AA406" s="53"/>
    </row>
    <row r="407" spans="1:27">
      <c r="A407" s="120"/>
      <c r="B407" s="54"/>
      <c r="C407" s="50"/>
      <c r="D407" s="53"/>
      <c r="E407" s="50"/>
      <c r="F407" s="50"/>
      <c r="G407" s="50"/>
      <c r="H407" s="53"/>
      <c r="I407" s="53"/>
      <c r="J407" s="53"/>
      <c r="K407" s="53"/>
      <c r="L407" s="53"/>
      <c r="M407" s="54"/>
      <c r="N407" s="50"/>
      <c r="O407" s="59"/>
      <c r="P407" s="61"/>
      <c r="Q407" s="50"/>
      <c r="R407" s="50"/>
      <c r="S407" s="50"/>
      <c r="T407" s="64"/>
      <c r="U407" s="54"/>
      <c r="V407" s="54"/>
      <c r="W407" s="64"/>
      <c r="X407" s="112"/>
      <c r="Y407" s="112"/>
      <c r="Z407" s="53"/>
      <c r="AA407" s="53"/>
    </row>
    <row r="408" spans="1:27">
      <c r="A408" s="120"/>
      <c r="B408" s="54"/>
      <c r="C408" s="50"/>
      <c r="D408" s="53"/>
      <c r="E408" s="50"/>
      <c r="F408" s="50"/>
      <c r="G408" s="50"/>
      <c r="H408" s="53"/>
      <c r="I408" s="53"/>
      <c r="J408" s="53"/>
      <c r="K408" s="53"/>
      <c r="L408" s="53"/>
      <c r="M408" s="54"/>
      <c r="N408" s="50"/>
      <c r="O408" s="59"/>
      <c r="P408" s="61"/>
      <c r="Q408" s="50"/>
      <c r="R408" s="50"/>
      <c r="S408" s="50"/>
      <c r="T408" s="64"/>
      <c r="U408" s="54"/>
      <c r="V408" s="54"/>
      <c r="W408" s="64"/>
      <c r="X408" s="112"/>
      <c r="Y408" s="112"/>
      <c r="Z408" s="53"/>
      <c r="AA408" s="53"/>
    </row>
    <row r="409" spans="1:27">
      <c r="A409" s="120"/>
      <c r="B409" s="54"/>
      <c r="C409" s="50"/>
      <c r="D409" s="53"/>
      <c r="E409" s="50"/>
      <c r="F409" s="50"/>
      <c r="G409" s="50"/>
      <c r="H409" s="53"/>
      <c r="I409" s="53"/>
      <c r="J409" s="53"/>
      <c r="K409" s="53"/>
      <c r="L409" s="53"/>
      <c r="M409" s="54"/>
      <c r="N409" s="50"/>
      <c r="O409" s="59"/>
      <c r="P409" s="61"/>
      <c r="Q409" s="50"/>
      <c r="R409" s="50"/>
      <c r="S409" s="50"/>
      <c r="T409" s="64"/>
      <c r="U409" s="54"/>
      <c r="V409" s="54"/>
      <c r="W409" s="64"/>
      <c r="X409" s="112"/>
      <c r="Y409" s="112"/>
      <c r="Z409" s="53"/>
      <c r="AA409" s="53"/>
    </row>
    <row r="410" spans="1:27">
      <c r="A410" s="120"/>
      <c r="B410" s="54"/>
      <c r="C410" s="50"/>
      <c r="D410" s="53"/>
      <c r="E410" s="50"/>
      <c r="F410" s="50"/>
      <c r="G410" s="50"/>
      <c r="H410" s="53"/>
      <c r="I410" s="53"/>
      <c r="J410" s="53"/>
      <c r="K410" s="53"/>
      <c r="L410" s="53"/>
      <c r="M410" s="54"/>
      <c r="N410" s="50"/>
      <c r="O410" s="59"/>
      <c r="P410" s="61"/>
      <c r="Q410" s="50"/>
      <c r="R410" s="50"/>
      <c r="S410" s="50"/>
      <c r="T410" s="64"/>
      <c r="U410" s="54"/>
      <c r="V410" s="54"/>
      <c r="W410" s="64"/>
      <c r="X410" s="112"/>
      <c r="Y410" s="112"/>
      <c r="Z410" s="53"/>
      <c r="AA410" s="53"/>
    </row>
    <row r="411" spans="1:27">
      <c r="A411" s="120"/>
      <c r="B411" s="54"/>
      <c r="C411" s="50"/>
      <c r="D411" s="53"/>
      <c r="E411" s="50"/>
      <c r="F411" s="50"/>
      <c r="G411" s="50"/>
      <c r="H411" s="53"/>
      <c r="I411" s="53"/>
      <c r="J411" s="53"/>
      <c r="K411" s="53"/>
      <c r="L411" s="53"/>
      <c r="M411" s="54"/>
      <c r="N411" s="50"/>
      <c r="O411" s="59"/>
      <c r="P411" s="61"/>
      <c r="Q411" s="50"/>
      <c r="R411" s="50"/>
      <c r="S411" s="50"/>
      <c r="T411" s="64"/>
      <c r="U411" s="54"/>
      <c r="V411" s="54"/>
      <c r="W411" s="64"/>
      <c r="X411" s="112"/>
      <c r="Y411" s="112"/>
      <c r="Z411" s="53"/>
      <c r="AA411" s="53"/>
    </row>
    <row r="412" spans="1:27">
      <c r="A412" s="120"/>
      <c r="B412" s="54"/>
      <c r="C412" s="50"/>
      <c r="D412" s="53"/>
      <c r="E412" s="50"/>
      <c r="F412" s="50"/>
      <c r="G412" s="50"/>
      <c r="H412" s="53"/>
      <c r="I412" s="53"/>
      <c r="J412" s="53"/>
      <c r="K412" s="53"/>
      <c r="L412" s="53"/>
      <c r="M412" s="54"/>
      <c r="N412" s="50"/>
      <c r="O412" s="59"/>
      <c r="P412" s="61"/>
      <c r="Q412" s="50"/>
      <c r="R412" s="50"/>
      <c r="S412" s="50"/>
      <c r="T412" s="64"/>
      <c r="U412" s="54"/>
      <c r="V412" s="54"/>
      <c r="W412" s="64"/>
      <c r="X412" s="112"/>
      <c r="Y412" s="112"/>
      <c r="Z412" s="53"/>
      <c r="AA412" s="53"/>
    </row>
    <row r="413" spans="1:27">
      <c r="A413" s="120"/>
      <c r="B413" s="54"/>
      <c r="C413" s="50"/>
      <c r="D413" s="53"/>
      <c r="E413" s="50"/>
      <c r="F413" s="50"/>
      <c r="G413" s="50"/>
      <c r="H413" s="53"/>
      <c r="I413" s="53"/>
      <c r="J413" s="53"/>
      <c r="K413" s="53"/>
      <c r="L413" s="53"/>
      <c r="M413" s="54"/>
      <c r="N413" s="50"/>
      <c r="O413" s="59"/>
      <c r="P413" s="61"/>
      <c r="Q413" s="50"/>
      <c r="R413" s="50"/>
      <c r="S413" s="50"/>
      <c r="T413" s="64"/>
      <c r="U413" s="54"/>
      <c r="V413" s="54"/>
      <c r="W413" s="64"/>
      <c r="X413" s="112"/>
      <c r="Y413" s="112"/>
      <c r="Z413" s="53"/>
      <c r="AA413" s="53"/>
    </row>
    <row r="414" spans="1:27">
      <c r="A414" s="120"/>
      <c r="B414" s="54"/>
      <c r="C414" s="50"/>
      <c r="D414" s="53"/>
      <c r="E414" s="50"/>
      <c r="F414" s="50"/>
      <c r="G414" s="50"/>
      <c r="H414" s="53"/>
      <c r="I414" s="53"/>
      <c r="J414" s="53"/>
      <c r="K414" s="53"/>
      <c r="L414" s="53"/>
      <c r="M414" s="54"/>
      <c r="N414" s="50"/>
      <c r="O414" s="59"/>
      <c r="P414" s="61"/>
      <c r="Q414" s="50"/>
      <c r="R414" s="50"/>
      <c r="S414" s="50"/>
      <c r="T414" s="64"/>
      <c r="U414" s="54"/>
      <c r="V414" s="54"/>
      <c r="W414" s="64"/>
      <c r="X414" s="112"/>
      <c r="Y414" s="112"/>
      <c r="Z414" s="53"/>
      <c r="AA414" s="53"/>
    </row>
    <row r="415" spans="1:27">
      <c r="A415" s="120"/>
      <c r="B415" s="54"/>
      <c r="C415" s="50"/>
      <c r="D415" s="53"/>
      <c r="E415" s="50"/>
      <c r="F415" s="50"/>
      <c r="G415" s="50"/>
      <c r="H415" s="53"/>
      <c r="I415" s="53"/>
      <c r="J415" s="53"/>
      <c r="K415" s="53"/>
      <c r="L415" s="53"/>
      <c r="M415" s="54"/>
      <c r="N415" s="50"/>
      <c r="O415" s="59"/>
      <c r="P415" s="61"/>
      <c r="Q415" s="50"/>
      <c r="R415" s="50"/>
      <c r="S415" s="50"/>
      <c r="T415" s="64"/>
      <c r="U415" s="54"/>
      <c r="V415" s="54"/>
      <c r="W415" s="64"/>
      <c r="X415" s="112"/>
      <c r="Y415" s="112"/>
      <c r="Z415" s="53"/>
      <c r="AA415" s="53"/>
    </row>
    <row r="416" spans="1:27">
      <c r="A416" s="120"/>
      <c r="B416" s="54"/>
      <c r="C416" s="50"/>
      <c r="D416" s="53"/>
      <c r="E416" s="50"/>
      <c r="F416" s="50"/>
      <c r="G416" s="50"/>
      <c r="H416" s="53"/>
      <c r="I416" s="53"/>
      <c r="J416" s="53"/>
      <c r="K416" s="53"/>
      <c r="L416" s="53"/>
      <c r="M416" s="54"/>
      <c r="N416" s="50"/>
      <c r="O416" s="59"/>
      <c r="P416" s="61"/>
      <c r="Q416" s="50"/>
      <c r="R416" s="50"/>
      <c r="S416" s="50"/>
      <c r="T416" s="64"/>
      <c r="U416" s="54"/>
      <c r="V416" s="54"/>
      <c r="W416" s="64"/>
      <c r="X416" s="112"/>
      <c r="Y416" s="112"/>
      <c r="Z416" s="53"/>
      <c r="AA416" s="53"/>
    </row>
    <row r="417" spans="1:27">
      <c r="A417" s="120"/>
      <c r="B417" s="54"/>
      <c r="C417" s="50"/>
      <c r="D417" s="53"/>
      <c r="E417" s="50"/>
      <c r="F417" s="50"/>
      <c r="G417" s="50"/>
      <c r="H417" s="53"/>
      <c r="I417" s="53"/>
      <c r="J417" s="53"/>
      <c r="K417" s="53"/>
      <c r="L417" s="53"/>
      <c r="M417" s="54"/>
      <c r="N417" s="50"/>
      <c r="O417" s="59"/>
      <c r="P417" s="61"/>
      <c r="Q417" s="50"/>
      <c r="R417" s="50"/>
      <c r="S417" s="50"/>
      <c r="T417" s="64"/>
      <c r="U417" s="54"/>
      <c r="V417" s="54"/>
      <c r="W417" s="64"/>
      <c r="X417" s="112"/>
      <c r="Y417" s="112"/>
      <c r="Z417" s="53"/>
      <c r="AA417" s="53"/>
    </row>
    <row r="418" spans="1:27">
      <c r="A418" s="120"/>
      <c r="B418" s="54"/>
      <c r="C418" s="50"/>
      <c r="D418" s="53"/>
      <c r="E418" s="50"/>
      <c r="F418" s="50"/>
      <c r="G418" s="50"/>
      <c r="H418" s="53"/>
      <c r="I418" s="53"/>
      <c r="J418" s="53"/>
      <c r="K418" s="53"/>
      <c r="L418" s="53"/>
      <c r="M418" s="54"/>
      <c r="N418" s="50"/>
      <c r="O418" s="59"/>
      <c r="P418" s="61"/>
      <c r="Q418" s="50"/>
      <c r="R418" s="50"/>
      <c r="S418" s="50"/>
      <c r="T418" s="64"/>
      <c r="U418" s="54"/>
      <c r="V418" s="54"/>
      <c r="W418" s="64"/>
      <c r="X418" s="112"/>
      <c r="Y418" s="112"/>
      <c r="Z418" s="53"/>
      <c r="AA418" s="53"/>
    </row>
    <row r="419" spans="1:27">
      <c r="A419" s="120"/>
      <c r="B419" s="54"/>
      <c r="C419" s="50"/>
      <c r="D419" s="53"/>
      <c r="E419" s="50"/>
      <c r="F419" s="50"/>
      <c r="G419" s="50"/>
      <c r="H419" s="53"/>
      <c r="I419" s="53"/>
      <c r="J419" s="53"/>
      <c r="K419" s="53"/>
      <c r="L419" s="53"/>
      <c r="M419" s="54"/>
      <c r="N419" s="50"/>
      <c r="O419" s="59"/>
      <c r="P419" s="61"/>
      <c r="Q419" s="50"/>
      <c r="R419" s="50"/>
      <c r="S419" s="50"/>
      <c r="T419" s="64"/>
      <c r="U419" s="54"/>
      <c r="V419" s="54"/>
      <c r="W419" s="64"/>
      <c r="X419" s="112"/>
      <c r="Y419" s="112"/>
      <c r="Z419" s="53"/>
      <c r="AA419" s="53"/>
    </row>
    <row r="420" spans="1:27">
      <c r="A420" s="120"/>
      <c r="B420" s="54"/>
      <c r="C420" s="50"/>
      <c r="D420" s="53"/>
      <c r="E420" s="50"/>
      <c r="F420" s="50"/>
      <c r="G420" s="50"/>
      <c r="H420" s="53"/>
      <c r="I420" s="53"/>
      <c r="J420" s="53"/>
      <c r="K420" s="53"/>
      <c r="L420" s="53"/>
      <c r="M420" s="54"/>
      <c r="N420" s="50"/>
      <c r="O420" s="59"/>
      <c r="P420" s="61"/>
      <c r="Q420" s="50"/>
      <c r="R420" s="50"/>
      <c r="S420" s="50"/>
      <c r="T420" s="64"/>
      <c r="U420" s="54"/>
      <c r="V420" s="54"/>
      <c r="W420" s="64"/>
      <c r="X420" s="112"/>
      <c r="Y420" s="112"/>
      <c r="Z420" s="53"/>
      <c r="AA420" s="53"/>
    </row>
    <row r="421" spans="1:27">
      <c r="A421" s="120"/>
      <c r="B421" s="54"/>
      <c r="C421" s="50"/>
      <c r="D421" s="53"/>
      <c r="E421" s="50"/>
      <c r="F421" s="50"/>
      <c r="G421" s="50"/>
      <c r="H421" s="53"/>
      <c r="I421" s="53"/>
      <c r="J421" s="53"/>
      <c r="K421" s="53"/>
      <c r="L421" s="53"/>
      <c r="M421" s="54"/>
      <c r="N421" s="50"/>
      <c r="O421" s="59"/>
      <c r="P421" s="61"/>
      <c r="Q421" s="50"/>
      <c r="R421" s="50"/>
      <c r="S421" s="50"/>
      <c r="T421" s="64"/>
      <c r="U421" s="54"/>
      <c r="V421" s="54"/>
      <c r="W421" s="64"/>
      <c r="X421" s="112"/>
      <c r="Y421" s="112"/>
      <c r="Z421" s="53"/>
      <c r="AA421" s="53"/>
    </row>
    <row r="422" spans="1:27">
      <c r="A422" s="120"/>
      <c r="B422" s="54"/>
      <c r="C422" s="50"/>
      <c r="D422" s="53"/>
      <c r="E422" s="50"/>
      <c r="F422" s="50"/>
      <c r="G422" s="50"/>
      <c r="H422" s="53"/>
      <c r="I422" s="53"/>
      <c r="J422" s="53"/>
      <c r="K422" s="53"/>
      <c r="L422" s="53"/>
      <c r="M422" s="54"/>
      <c r="N422" s="50"/>
      <c r="O422" s="59"/>
      <c r="P422" s="61"/>
      <c r="Q422" s="50"/>
      <c r="R422" s="50"/>
      <c r="S422" s="50"/>
      <c r="T422" s="64"/>
      <c r="U422" s="54"/>
      <c r="V422" s="54"/>
      <c r="W422" s="64"/>
      <c r="X422" s="112"/>
      <c r="Y422" s="112"/>
      <c r="Z422" s="53"/>
      <c r="AA422" s="53"/>
    </row>
    <row r="423" spans="1:27">
      <c r="A423" s="120"/>
      <c r="B423" s="54"/>
      <c r="C423" s="50"/>
      <c r="D423" s="53"/>
      <c r="E423" s="50"/>
      <c r="F423" s="50"/>
      <c r="G423" s="50"/>
      <c r="H423" s="53"/>
      <c r="I423" s="53"/>
      <c r="J423" s="53"/>
      <c r="K423" s="53"/>
      <c r="L423" s="53"/>
      <c r="M423" s="54"/>
      <c r="N423" s="50"/>
      <c r="O423" s="59"/>
      <c r="P423" s="61"/>
      <c r="Q423" s="50"/>
      <c r="R423" s="50"/>
      <c r="S423" s="50"/>
      <c r="T423" s="64"/>
      <c r="U423" s="54"/>
      <c r="V423" s="54"/>
      <c r="W423" s="64"/>
      <c r="X423" s="112"/>
      <c r="Y423" s="112"/>
      <c r="Z423" s="53"/>
      <c r="AA423" s="53"/>
    </row>
    <row r="424" spans="1:27">
      <c r="A424" s="120"/>
      <c r="B424" s="54"/>
      <c r="C424" s="50"/>
      <c r="D424" s="53"/>
      <c r="E424" s="50"/>
      <c r="F424" s="50"/>
      <c r="G424" s="50"/>
      <c r="H424" s="53"/>
      <c r="I424" s="53"/>
      <c r="J424" s="53"/>
      <c r="K424" s="53"/>
      <c r="L424" s="53"/>
      <c r="M424" s="54"/>
      <c r="N424" s="50"/>
      <c r="O424" s="59"/>
      <c r="P424" s="61"/>
      <c r="Q424" s="50"/>
      <c r="R424" s="50"/>
      <c r="S424" s="50"/>
      <c r="T424" s="64"/>
      <c r="U424" s="54"/>
      <c r="V424" s="54"/>
      <c r="W424" s="64"/>
      <c r="X424" s="112"/>
      <c r="Y424" s="112"/>
      <c r="Z424" s="53"/>
      <c r="AA424" s="53"/>
    </row>
    <row r="425" spans="1:27">
      <c r="A425" s="120"/>
      <c r="B425" s="54"/>
      <c r="C425" s="50"/>
      <c r="D425" s="53"/>
      <c r="E425" s="50"/>
      <c r="F425" s="50"/>
      <c r="G425" s="50"/>
      <c r="H425" s="53"/>
      <c r="I425" s="53"/>
      <c r="J425" s="53"/>
      <c r="K425" s="53"/>
      <c r="L425" s="53"/>
      <c r="M425" s="54"/>
      <c r="N425" s="50"/>
      <c r="O425" s="59"/>
      <c r="P425" s="61"/>
      <c r="Q425" s="50"/>
      <c r="R425" s="50"/>
      <c r="S425" s="50"/>
      <c r="T425" s="64"/>
      <c r="U425" s="54"/>
      <c r="V425" s="54"/>
      <c r="W425" s="64"/>
      <c r="X425" s="112"/>
      <c r="Y425" s="112"/>
      <c r="Z425" s="53"/>
      <c r="AA425" s="53"/>
    </row>
    <row r="426" spans="1:27">
      <c r="A426" s="120"/>
      <c r="B426" s="54"/>
      <c r="C426" s="50"/>
      <c r="D426" s="53"/>
      <c r="E426" s="50"/>
      <c r="F426" s="50"/>
      <c r="G426" s="50"/>
      <c r="H426" s="53"/>
      <c r="I426" s="53"/>
      <c r="J426" s="53"/>
      <c r="K426" s="53"/>
      <c r="L426" s="53"/>
      <c r="M426" s="54"/>
      <c r="N426" s="50"/>
      <c r="O426" s="59"/>
      <c r="P426" s="61"/>
      <c r="Q426" s="50"/>
      <c r="R426" s="50"/>
      <c r="S426" s="50"/>
      <c r="T426" s="64"/>
      <c r="U426" s="54"/>
      <c r="V426" s="54"/>
      <c r="W426" s="64"/>
      <c r="X426" s="112"/>
      <c r="Y426" s="112"/>
      <c r="Z426" s="53"/>
      <c r="AA426" s="53"/>
    </row>
    <row r="427" spans="1:27">
      <c r="A427" s="120"/>
      <c r="B427" s="54"/>
      <c r="C427" s="50"/>
      <c r="D427" s="53"/>
      <c r="E427" s="50"/>
      <c r="F427" s="50"/>
      <c r="G427" s="50"/>
      <c r="H427" s="53"/>
      <c r="I427" s="53"/>
      <c r="J427" s="53"/>
      <c r="K427" s="53"/>
      <c r="L427" s="53"/>
      <c r="M427" s="54"/>
      <c r="N427" s="50"/>
      <c r="O427" s="59"/>
      <c r="P427" s="61"/>
      <c r="Q427" s="50"/>
      <c r="R427" s="50"/>
      <c r="S427" s="50"/>
      <c r="T427" s="64"/>
      <c r="U427" s="54"/>
      <c r="V427" s="54"/>
      <c r="W427" s="64"/>
      <c r="X427" s="112"/>
      <c r="Y427" s="112"/>
      <c r="Z427" s="53"/>
      <c r="AA427" s="53"/>
    </row>
    <row r="428" spans="1:27">
      <c r="A428" s="120"/>
      <c r="B428" s="54"/>
      <c r="C428" s="50"/>
      <c r="D428" s="53"/>
      <c r="E428" s="50"/>
      <c r="F428" s="50"/>
      <c r="G428" s="50"/>
      <c r="H428" s="53"/>
      <c r="I428" s="53"/>
      <c r="J428" s="53"/>
      <c r="K428" s="53"/>
      <c r="L428" s="53"/>
      <c r="M428" s="54"/>
      <c r="N428" s="50"/>
      <c r="O428" s="59"/>
      <c r="P428" s="61"/>
      <c r="Q428" s="50"/>
      <c r="R428" s="50"/>
      <c r="S428" s="50"/>
      <c r="T428" s="64"/>
      <c r="U428" s="54"/>
      <c r="V428" s="54"/>
      <c r="W428" s="64"/>
      <c r="X428" s="112"/>
      <c r="Y428" s="112"/>
      <c r="Z428" s="53"/>
      <c r="AA428" s="53"/>
    </row>
    <row r="429" spans="1:27">
      <c r="A429" s="120"/>
      <c r="B429" s="54"/>
      <c r="C429" s="50"/>
      <c r="D429" s="53"/>
      <c r="E429" s="50"/>
      <c r="F429" s="50"/>
      <c r="G429" s="50"/>
      <c r="H429" s="53"/>
      <c r="I429" s="53"/>
      <c r="J429" s="53"/>
      <c r="K429" s="53"/>
      <c r="L429" s="53"/>
      <c r="M429" s="54"/>
      <c r="N429" s="50"/>
      <c r="O429" s="59"/>
      <c r="P429" s="61"/>
      <c r="Q429" s="50"/>
      <c r="R429" s="50"/>
      <c r="S429" s="50"/>
      <c r="T429" s="64"/>
      <c r="U429" s="54"/>
      <c r="V429" s="54"/>
      <c r="W429" s="64"/>
      <c r="X429" s="112"/>
      <c r="Y429" s="112"/>
      <c r="Z429" s="53"/>
      <c r="AA429" s="53"/>
    </row>
    <row r="430" spans="1:27">
      <c r="A430" s="120"/>
      <c r="B430" s="54"/>
      <c r="C430" s="50"/>
      <c r="D430" s="53"/>
      <c r="E430" s="50"/>
      <c r="F430" s="50"/>
      <c r="G430" s="50"/>
      <c r="H430" s="53"/>
      <c r="I430" s="53"/>
      <c r="J430" s="53"/>
      <c r="K430" s="53"/>
      <c r="L430" s="53"/>
      <c r="M430" s="54"/>
      <c r="N430" s="50"/>
      <c r="O430" s="59"/>
      <c r="P430" s="61"/>
      <c r="Q430" s="50"/>
      <c r="R430" s="50"/>
      <c r="S430" s="50"/>
      <c r="T430" s="64"/>
      <c r="U430" s="54"/>
      <c r="V430" s="54"/>
      <c r="W430" s="64"/>
      <c r="X430" s="112"/>
      <c r="Y430" s="112"/>
      <c r="Z430" s="53"/>
      <c r="AA430" s="53"/>
    </row>
    <row r="431" spans="1:27">
      <c r="A431" s="120"/>
      <c r="B431" s="54"/>
      <c r="C431" s="50"/>
      <c r="D431" s="53"/>
      <c r="E431" s="50"/>
      <c r="F431" s="50"/>
      <c r="G431" s="50"/>
      <c r="H431" s="53"/>
      <c r="I431" s="53"/>
      <c r="J431" s="53"/>
      <c r="K431" s="53"/>
      <c r="L431" s="53"/>
      <c r="M431" s="54"/>
      <c r="N431" s="50"/>
      <c r="O431" s="59"/>
      <c r="P431" s="61"/>
      <c r="Q431" s="50"/>
      <c r="R431" s="50"/>
      <c r="S431" s="50"/>
      <c r="T431" s="64"/>
      <c r="U431" s="54"/>
      <c r="V431" s="54"/>
      <c r="W431" s="64"/>
      <c r="X431" s="112"/>
      <c r="Y431" s="112"/>
      <c r="Z431" s="53"/>
      <c r="AA431" s="53"/>
    </row>
    <row r="432" spans="1:27">
      <c r="A432" s="120"/>
      <c r="B432" s="54"/>
      <c r="C432" s="50"/>
      <c r="D432" s="53"/>
      <c r="E432" s="50"/>
      <c r="F432" s="50"/>
      <c r="G432" s="50"/>
      <c r="H432" s="53"/>
      <c r="I432" s="53"/>
      <c r="J432" s="53"/>
      <c r="K432" s="53"/>
      <c r="L432" s="53"/>
      <c r="M432" s="54"/>
      <c r="N432" s="50"/>
      <c r="O432" s="59"/>
      <c r="P432" s="61"/>
      <c r="Q432" s="50"/>
      <c r="R432" s="50"/>
      <c r="S432" s="50"/>
      <c r="T432" s="64"/>
      <c r="U432" s="54"/>
      <c r="V432" s="54"/>
      <c r="W432" s="64"/>
      <c r="X432" s="112"/>
      <c r="Y432" s="112"/>
      <c r="Z432" s="53"/>
      <c r="AA432" s="53"/>
    </row>
    <row r="433" spans="1:27">
      <c r="A433" s="120"/>
      <c r="B433" s="54"/>
      <c r="C433" s="50"/>
      <c r="D433" s="53"/>
      <c r="E433" s="50"/>
      <c r="F433" s="50"/>
      <c r="G433" s="50"/>
      <c r="H433" s="53"/>
      <c r="I433" s="53"/>
      <c r="J433" s="53"/>
      <c r="K433" s="53"/>
      <c r="L433" s="53"/>
      <c r="M433" s="54"/>
      <c r="N433" s="50"/>
      <c r="O433" s="59"/>
      <c r="P433" s="61"/>
      <c r="Q433" s="50"/>
      <c r="R433" s="50"/>
      <c r="S433" s="50"/>
      <c r="T433" s="64"/>
      <c r="U433" s="54"/>
      <c r="V433" s="54"/>
      <c r="W433" s="64"/>
      <c r="X433" s="112"/>
      <c r="Y433" s="112"/>
      <c r="Z433" s="53"/>
      <c r="AA433" s="53"/>
    </row>
    <row r="434" spans="1:27">
      <c r="A434" s="120"/>
      <c r="B434" s="54"/>
      <c r="C434" s="50"/>
      <c r="D434" s="53"/>
      <c r="E434" s="50"/>
      <c r="F434" s="50"/>
      <c r="G434" s="50"/>
      <c r="H434" s="53"/>
      <c r="I434" s="53"/>
      <c r="J434" s="53"/>
      <c r="K434" s="53"/>
      <c r="L434" s="53"/>
      <c r="M434" s="54"/>
      <c r="N434" s="50"/>
      <c r="O434" s="59"/>
      <c r="P434" s="61"/>
      <c r="Q434" s="50"/>
      <c r="R434" s="50"/>
      <c r="S434" s="50"/>
      <c r="T434" s="64"/>
      <c r="U434" s="54"/>
      <c r="V434" s="54"/>
      <c r="W434" s="64"/>
      <c r="X434" s="112"/>
      <c r="Y434" s="112"/>
      <c r="Z434" s="53"/>
      <c r="AA434" s="53"/>
    </row>
    <row r="435" spans="1:27">
      <c r="A435" s="120"/>
      <c r="B435" s="54"/>
      <c r="C435" s="50"/>
      <c r="D435" s="53"/>
      <c r="E435" s="50"/>
      <c r="F435" s="50"/>
      <c r="G435" s="50"/>
      <c r="H435" s="53"/>
      <c r="I435" s="53"/>
      <c r="J435" s="53"/>
      <c r="K435" s="53"/>
      <c r="L435" s="53"/>
      <c r="M435" s="54"/>
      <c r="N435" s="50"/>
      <c r="O435" s="59"/>
      <c r="P435" s="61"/>
      <c r="Q435" s="50"/>
      <c r="R435" s="50"/>
      <c r="S435" s="50"/>
      <c r="T435" s="64"/>
      <c r="U435" s="54"/>
      <c r="V435" s="54"/>
      <c r="W435" s="64"/>
      <c r="X435" s="112"/>
      <c r="Y435" s="112"/>
      <c r="Z435" s="53"/>
      <c r="AA435" s="53"/>
    </row>
    <row r="436" spans="1:27">
      <c r="A436" s="120"/>
      <c r="B436" s="54"/>
      <c r="C436" s="50"/>
      <c r="D436" s="53"/>
      <c r="E436" s="50"/>
      <c r="F436" s="50"/>
      <c r="G436" s="50"/>
      <c r="H436" s="53"/>
      <c r="I436" s="53"/>
      <c r="J436" s="53"/>
      <c r="K436" s="53"/>
      <c r="L436" s="53"/>
      <c r="M436" s="54"/>
      <c r="N436" s="50"/>
      <c r="O436" s="59"/>
      <c r="P436" s="61"/>
      <c r="Q436" s="50"/>
      <c r="R436" s="50"/>
      <c r="S436" s="50"/>
      <c r="T436" s="64"/>
      <c r="U436" s="54"/>
      <c r="V436" s="54"/>
      <c r="W436" s="64"/>
      <c r="X436" s="112"/>
      <c r="Y436" s="112"/>
      <c r="Z436" s="53"/>
      <c r="AA436" s="53"/>
    </row>
    <row r="437" spans="1:27">
      <c r="A437" s="120"/>
      <c r="B437" s="54"/>
      <c r="C437" s="50"/>
      <c r="D437" s="53"/>
      <c r="E437" s="50"/>
      <c r="F437" s="50"/>
      <c r="G437" s="50"/>
      <c r="H437" s="53"/>
      <c r="I437" s="53"/>
      <c r="J437" s="53"/>
      <c r="K437" s="53"/>
      <c r="L437" s="53"/>
      <c r="M437" s="54"/>
      <c r="N437" s="50"/>
      <c r="O437" s="59"/>
      <c r="P437" s="61"/>
      <c r="Q437" s="50"/>
      <c r="R437" s="50"/>
      <c r="S437" s="50"/>
      <c r="T437" s="64"/>
      <c r="U437" s="54"/>
      <c r="V437" s="54"/>
      <c r="W437" s="64"/>
      <c r="X437" s="112"/>
      <c r="Y437" s="112"/>
      <c r="Z437" s="53"/>
      <c r="AA437" s="53"/>
    </row>
    <row r="438" spans="1:27">
      <c r="A438" s="120"/>
      <c r="B438" s="54"/>
      <c r="C438" s="50"/>
      <c r="D438" s="53"/>
      <c r="E438" s="50"/>
      <c r="F438" s="50"/>
      <c r="G438" s="50"/>
      <c r="H438" s="53"/>
      <c r="I438" s="53"/>
      <c r="J438" s="53"/>
      <c r="K438" s="53"/>
      <c r="L438" s="53"/>
      <c r="M438" s="54"/>
      <c r="N438" s="50"/>
      <c r="O438" s="59"/>
      <c r="P438" s="61"/>
      <c r="Q438" s="50"/>
      <c r="R438" s="50"/>
      <c r="S438" s="50"/>
      <c r="T438" s="64"/>
      <c r="U438" s="54"/>
      <c r="V438" s="54"/>
      <c r="W438" s="64"/>
      <c r="X438" s="112"/>
      <c r="Y438" s="112"/>
      <c r="Z438" s="53"/>
      <c r="AA438" s="53"/>
    </row>
    <row r="439" spans="1:27">
      <c r="A439" s="120"/>
      <c r="B439" s="54"/>
      <c r="C439" s="50"/>
      <c r="D439" s="53"/>
      <c r="E439" s="50"/>
      <c r="F439" s="50"/>
      <c r="G439" s="50"/>
      <c r="H439" s="53"/>
      <c r="I439" s="53"/>
      <c r="J439" s="53"/>
      <c r="K439" s="53"/>
      <c r="L439" s="53"/>
      <c r="M439" s="54"/>
      <c r="N439" s="50"/>
      <c r="O439" s="59"/>
      <c r="P439" s="61"/>
      <c r="Q439" s="50"/>
      <c r="R439" s="50"/>
      <c r="S439" s="50"/>
      <c r="T439" s="64"/>
      <c r="U439" s="54"/>
      <c r="V439" s="54"/>
      <c r="W439" s="64"/>
      <c r="X439" s="112"/>
      <c r="Y439" s="112"/>
      <c r="Z439" s="53"/>
      <c r="AA439" s="53"/>
    </row>
    <row r="440" spans="1:27">
      <c r="A440" s="120"/>
      <c r="B440" s="54"/>
      <c r="C440" s="50"/>
      <c r="D440" s="53"/>
      <c r="E440" s="50"/>
      <c r="F440" s="50"/>
      <c r="G440" s="50"/>
      <c r="H440" s="53"/>
      <c r="I440" s="53"/>
      <c r="J440" s="53"/>
      <c r="K440" s="53"/>
      <c r="L440" s="53"/>
      <c r="M440" s="54"/>
      <c r="N440" s="50"/>
      <c r="O440" s="59"/>
      <c r="P440" s="61"/>
      <c r="Q440" s="50"/>
      <c r="R440" s="50"/>
      <c r="S440" s="50"/>
      <c r="T440" s="64"/>
      <c r="U440" s="54"/>
      <c r="V440" s="54"/>
      <c r="W440" s="64"/>
      <c r="X440" s="112"/>
      <c r="Y440" s="112"/>
      <c r="Z440" s="53"/>
      <c r="AA440" s="53"/>
    </row>
    <row r="441" spans="1:27">
      <c r="A441" s="120"/>
      <c r="B441" s="54"/>
      <c r="C441" s="50"/>
      <c r="D441" s="53"/>
      <c r="E441" s="50"/>
      <c r="F441" s="50"/>
      <c r="G441" s="50"/>
      <c r="H441" s="53"/>
      <c r="I441" s="53"/>
      <c r="J441" s="53"/>
      <c r="K441" s="53"/>
      <c r="L441" s="53"/>
      <c r="M441" s="54"/>
      <c r="N441" s="50"/>
      <c r="O441" s="59"/>
      <c r="P441" s="61"/>
      <c r="Q441" s="50"/>
      <c r="R441" s="50"/>
      <c r="S441" s="50"/>
      <c r="T441" s="64"/>
      <c r="U441" s="54"/>
      <c r="V441" s="54"/>
      <c r="W441" s="64"/>
      <c r="X441" s="112"/>
      <c r="Y441" s="112"/>
      <c r="Z441" s="53"/>
      <c r="AA441" s="53"/>
    </row>
    <row r="442" spans="1:27">
      <c r="A442" s="120"/>
      <c r="B442" s="54"/>
      <c r="C442" s="50"/>
      <c r="D442" s="53"/>
      <c r="E442" s="50"/>
      <c r="F442" s="50"/>
      <c r="G442" s="50"/>
      <c r="H442" s="53"/>
      <c r="I442" s="53"/>
      <c r="J442" s="53"/>
      <c r="K442" s="53"/>
      <c r="L442" s="53"/>
      <c r="M442" s="54"/>
      <c r="N442" s="50"/>
      <c r="O442" s="59"/>
      <c r="P442" s="61"/>
      <c r="Q442" s="50"/>
      <c r="R442" s="50"/>
      <c r="S442" s="50"/>
      <c r="T442" s="64"/>
      <c r="U442" s="54"/>
      <c r="V442" s="54"/>
      <c r="W442" s="64"/>
      <c r="X442" s="112"/>
      <c r="Y442" s="112"/>
      <c r="Z442" s="53"/>
      <c r="AA442" s="53"/>
    </row>
    <row r="443" spans="1:27">
      <c r="A443" s="120"/>
      <c r="B443" s="54"/>
      <c r="C443" s="50"/>
      <c r="D443" s="53"/>
      <c r="E443" s="50"/>
      <c r="F443" s="50"/>
      <c r="G443" s="50"/>
      <c r="H443" s="53"/>
      <c r="I443" s="53"/>
      <c r="J443" s="53"/>
      <c r="K443" s="53"/>
      <c r="L443" s="53"/>
      <c r="M443" s="54"/>
      <c r="N443" s="50"/>
      <c r="O443" s="59"/>
      <c r="P443" s="61"/>
      <c r="Q443" s="50"/>
      <c r="R443" s="50"/>
      <c r="S443" s="50"/>
      <c r="T443" s="64"/>
      <c r="U443" s="54"/>
      <c r="V443" s="54"/>
      <c r="W443" s="64"/>
      <c r="X443" s="112"/>
      <c r="Y443" s="112"/>
      <c r="Z443" s="53"/>
      <c r="AA443" s="53"/>
    </row>
    <row r="444" spans="1:27">
      <c r="A444" s="120"/>
      <c r="B444" s="54"/>
      <c r="C444" s="50"/>
      <c r="D444" s="53"/>
      <c r="E444" s="50"/>
      <c r="F444" s="50"/>
      <c r="G444" s="50"/>
      <c r="H444" s="53"/>
      <c r="I444" s="53"/>
      <c r="J444" s="53"/>
      <c r="K444" s="53"/>
      <c r="L444" s="53"/>
      <c r="M444" s="54"/>
      <c r="N444" s="50"/>
      <c r="O444" s="59"/>
      <c r="P444" s="61"/>
      <c r="Q444" s="50"/>
      <c r="R444" s="50"/>
      <c r="S444" s="50"/>
      <c r="T444" s="64"/>
      <c r="U444" s="54"/>
      <c r="V444" s="54"/>
      <c r="W444" s="64"/>
      <c r="X444" s="112"/>
      <c r="Y444" s="112"/>
      <c r="Z444" s="53"/>
      <c r="AA444" s="53"/>
    </row>
    <row r="445" spans="1:27">
      <c r="A445" s="120"/>
      <c r="B445" s="54"/>
      <c r="C445" s="50"/>
      <c r="D445" s="53"/>
      <c r="E445" s="50"/>
      <c r="F445" s="50"/>
      <c r="G445" s="50"/>
      <c r="H445" s="53"/>
      <c r="I445" s="53"/>
      <c r="J445" s="53"/>
      <c r="K445" s="53"/>
      <c r="L445" s="53"/>
      <c r="M445" s="54"/>
      <c r="N445" s="50"/>
      <c r="O445" s="59"/>
      <c r="P445" s="61"/>
      <c r="Q445" s="50"/>
      <c r="R445" s="50"/>
      <c r="S445" s="50"/>
      <c r="T445" s="64"/>
      <c r="U445" s="54"/>
      <c r="V445" s="54"/>
      <c r="W445" s="64"/>
      <c r="X445" s="112"/>
      <c r="Y445" s="112"/>
      <c r="Z445" s="53"/>
      <c r="AA445" s="53"/>
    </row>
    <row r="446" spans="1:27">
      <c r="A446" s="120"/>
      <c r="B446" s="54"/>
      <c r="C446" s="50"/>
      <c r="D446" s="53"/>
      <c r="E446" s="50"/>
      <c r="F446" s="50"/>
      <c r="G446" s="50"/>
      <c r="H446" s="53"/>
      <c r="I446" s="53"/>
      <c r="J446" s="53"/>
      <c r="K446" s="53"/>
      <c r="L446" s="53"/>
      <c r="M446" s="54"/>
      <c r="N446" s="50"/>
      <c r="O446" s="59"/>
      <c r="P446" s="61"/>
      <c r="Q446" s="50"/>
      <c r="R446" s="50"/>
      <c r="S446" s="50"/>
      <c r="T446" s="64"/>
      <c r="U446" s="54"/>
      <c r="V446" s="54"/>
      <c r="W446" s="64"/>
      <c r="X446" s="112"/>
      <c r="Y446" s="112"/>
      <c r="Z446" s="53"/>
      <c r="AA446" s="53"/>
    </row>
    <row r="447" spans="1:27">
      <c r="A447" s="120"/>
      <c r="B447" s="54"/>
      <c r="C447" s="50"/>
      <c r="D447" s="53"/>
      <c r="E447" s="50"/>
      <c r="F447" s="50"/>
      <c r="G447" s="50"/>
      <c r="H447" s="53"/>
      <c r="I447" s="53"/>
      <c r="J447" s="53"/>
      <c r="K447" s="53"/>
      <c r="L447" s="53"/>
      <c r="M447" s="54"/>
      <c r="N447" s="50"/>
      <c r="O447" s="59"/>
      <c r="P447" s="61"/>
      <c r="Q447" s="50"/>
      <c r="R447" s="50"/>
      <c r="S447" s="50"/>
      <c r="T447" s="64"/>
      <c r="U447" s="54"/>
      <c r="V447" s="54"/>
      <c r="W447" s="64"/>
      <c r="X447" s="112"/>
      <c r="Y447" s="112"/>
      <c r="Z447" s="53"/>
      <c r="AA447" s="53"/>
    </row>
    <row r="448" spans="1:27">
      <c r="A448" s="120"/>
      <c r="B448" s="54"/>
      <c r="C448" s="50"/>
      <c r="D448" s="53"/>
      <c r="E448" s="50"/>
      <c r="F448" s="50"/>
      <c r="G448" s="50"/>
      <c r="H448" s="53"/>
      <c r="I448" s="53"/>
      <c r="J448" s="53"/>
      <c r="K448" s="53"/>
      <c r="L448" s="53"/>
      <c r="M448" s="54"/>
      <c r="N448" s="50"/>
      <c r="O448" s="59"/>
      <c r="P448" s="61"/>
      <c r="Q448" s="50"/>
      <c r="R448" s="50"/>
      <c r="S448" s="50"/>
      <c r="T448" s="64"/>
      <c r="U448" s="54"/>
      <c r="V448" s="54"/>
      <c r="W448" s="64"/>
      <c r="X448" s="112"/>
      <c r="Y448" s="112"/>
      <c r="Z448" s="53"/>
      <c r="AA448" s="53"/>
    </row>
    <row r="449" spans="1:27">
      <c r="A449" s="120"/>
      <c r="B449" s="54"/>
      <c r="C449" s="50"/>
      <c r="D449" s="53"/>
      <c r="E449" s="50"/>
      <c r="F449" s="50"/>
      <c r="G449" s="50"/>
      <c r="H449" s="53"/>
      <c r="I449" s="53"/>
      <c r="J449" s="53"/>
      <c r="K449" s="53"/>
      <c r="L449" s="53"/>
      <c r="M449" s="54"/>
      <c r="N449" s="50"/>
      <c r="O449" s="59"/>
      <c r="P449" s="61"/>
      <c r="Q449" s="50"/>
      <c r="R449" s="50"/>
      <c r="S449" s="50"/>
      <c r="T449" s="64"/>
      <c r="U449" s="54"/>
      <c r="V449" s="54"/>
      <c r="W449" s="64"/>
      <c r="X449" s="112"/>
      <c r="Y449" s="112"/>
      <c r="Z449" s="53"/>
      <c r="AA449" s="53"/>
    </row>
    <row r="450" spans="1:27">
      <c r="A450" s="120"/>
      <c r="B450" s="54"/>
      <c r="C450" s="50"/>
      <c r="D450" s="53"/>
      <c r="E450" s="50"/>
      <c r="F450" s="50"/>
      <c r="G450" s="50"/>
      <c r="H450" s="53"/>
      <c r="I450" s="53"/>
      <c r="J450" s="53"/>
      <c r="K450" s="53"/>
      <c r="L450" s="53"/>
      <c r="M450" s="54"/>
      <c r="N450" s="50"/>
      <c r="O450" s="59"/>
      <c r="P450" s="61"/>
      <c r="Q450" s="50"/>
      <c r="R450" s="50"/>
      <c r="S450" s="50"/>
      <c r="T450" s="64"/>
      <c r="U450" s="54"/>
      <c r="V450" s="54"/>
      <c r="W450" s="64"/>
      <c r="X450" s="112"/>
      <c r="Y450" s="112"/>
      <c r="Z450" s="53"/>
      <c r="AA450" s="53"/>
    </row>
    <row r="451" spans="1:27">
      <c r="A451" s="120"/>
      <c r="B451" s="54"/>
      <c r="C451" s="50"/>
      <c r="D451" s="53"/>
      <c r="E451" s="50"/>
      <c r="F451" s="50"/>
      <c r="G451" s="50"/>
      <c r="H451" s="53"/>
      <c r="I451" s="53"/>
      <c r="J451" s="53"/>
      <c r="K451" s="53"/>
      <c r="L451" s="53"/>
      <c r="M451" s="54"/>
      <c r="N451" s="50"/>
      <c r="O451" s="59"/>
      <c r="P451" s="61"/>
      <c r="Q451" s="50"/>
      <c r="R451" s="50"/>
      <c r="S451" s="50"/>
      <c r="T451" s="64"/>
      <c r="U451" s="54"/>
      <c r="V451" s="54"/>
      <c r="W451" s="64"/>
      <c r="X451" s="112"/>
      <c r="Y451" s="112"/>
      <c r="Z451" s="53"/>
      <c r="AA451" s="53"/>
    </row>
    <row r="452" spans="1:27">
      <c r="A452" s="120"/>
      <c r="B452" s="54"/>
      <c r="C452" s="50"/>
      <c r="D452" s="53"/>
      <c r="E452" s="50"/>
      <c r="F452" s="50"/>
      <c r="G452" s="50"/>
      <c r="H452" s="53"/>
      <c r="I452" s="53"/>
      <c r="J452" s="53"/>
      <c r="K452" s="53"/>
      <c r="L452" s="53"/>
      <c r="M452" s="54"/>
      <c r="N452" s="50"/>
      <c r="O452" s="59"/>
      <c r="P452" s="61"/>
      <c r="Q452" s="50"/>
      <c r="R452" s="50"/>
      <c r="S452" s="50"/>
      <c r="T452" s="64"/>
      <c r="U452" s="54"/>
      <c r="V452" s="54"/>
      <c r="W452" s="64"/>
      <c r="X452" s="112"/>
      <c r="Y452" s="112"/>
      <c r="Z452" s="53"/>
      <c r="AA452" s="53"/>
    </row>
    <row r="453" spans="1:27">
      <c r="A453" s="120"/>
      <c r="B453" s="54"/>
      <c r="C453" s="50"/>
      <c r="D453" s="53"/>
      <c r="E453" s="50"/>
      <c r="F453" s="50"/>
      <c r="G453" s="50"/>
      <c r="H453" s="53"/>
      <c r="I453" s="53"/>
      <c r="J453" s="53"/>
      <c r="K453" s="53"/>
      <c r="L453" s="53"/>
      <c r="M453" s="54"/>
      <c r="N453" s="50"/>
      <c r="O453" s="59"/>
      <c r="P453" s="61"/>
      <c r="Q453" s="50"/>
      <c r="R453" s="50"/>
      <c r="S453" s="50"/>
      <c r="T453" s="64"/>
      <c r="U453" s="54"/>
      <c r="V453" s="54"/>
      <c r="W453" s="64"/>
      <c r="X453" s="112"/>
      <c r="Y453" s="112"/>
      <c r="Z453" s="53"/>
      <c r="AA453" s="53"/>
    </row>
    <row r="454" spans="1:27">
      <c r="A454" s="120"/>
      <c r="B454" s="54"/>
      <c r="C454" s="50"/>
      <c r="D454" s="53"/>
      <c r="E454" s="50"/>
      <c r="F454" s="50"/>
      <c r="G454" s="50"/>
      <c r="H454" s="53"/>
      <c r="I454" s="53"/>
      <c r="J454" s="53"/>
      <c r="K454" s="53"/>
      <c r="L454" s="53"/>
      <c r="M454" s="54"/>
      <c r="N454" s="50"/>
      <c r="O454" s="59"/>
      <c r="P454" s="61"/>
      <c r="Q454" s="50"/>
      <c r="R454" s="50"/>
      <c r="S454" s="50"/>
      <c r="T454" s="64"/>
      <c r="U454" s="54"/>
      <c r="V454" s="54"/>
      <c r="W454" s="64"/>
      <c r="X454" s="112"/>
      <c r="Y454" s="112"/>
      <c r="Z454" s="53"/>
      <c r="AA454" s="53"/>
    </row>
    <row r="455" spans="1:27">
      <c r="A455" s="120"/>
      <c r="B455" s="54"/>
      <c r="C455" s="50"/>
      <c r="D455" s="53"/>
      <c r="E455" s="50"/>
      <c r="F455" s="50"/>
      <c r="G455" s="50"/>
      <c r="H455" s="53"/>
      <c r="I455" s="53"/>
      <c r="J455" s="53"/>
      <c r="K455" s="53"/>
      <c r="L455" s="53"/>
      <c r="M455" s="54"/>
      <c r="N455" s="50"/>
      <c r="O455" s="59"/>
      <c r="P455" s="61"/>
      <c r="Q455" s="50"/>
      <c r="R455" s="50"/>
      <c r="S455" s="50"/>
      <c r="T455" s="64"/>
      <c r="U455" s="54"/>
      <c r="V455" s="54"/>
      <c r="W455" s="64"/>
      <c r="X455" s="112"/>
      <c r="Y455" s="112"/>
      <c r="Z455" s="53"/>
      <c r="AA455" s="53"/>
    </row>
    <row r="456" spans="1:27">
      <c r="A456" s="120"/>
      <c r="B456" s="54"/>
      <c r="C456" s="50"/>
      <c r="D456" s="53"/>
      <c r="E456" s="50"/>
      <c r="F456" s="50"/>
      <c r="G456" s="50"/>
      <c r="H456" s="53"/>
      <c r="I456" s="53"/>
      <c r="J456" s="53"/>
      <c r="K456" s="53"/>
      <c r="L456" s="53"/>
      <c r="M456" s="54"/>
      <c r="N456" s="50"/>
      <c r="O456" s="59"/>
      <c r="P456" s="61"/>
      <c r="Q456" s="50"/>
      <c r="R456" s="50"/>
      <c r="S456" s="50"/>
      <c r="T456" s="64"/>
      <c r="U456" s="54"/>
      <c r="V456" s="54"/>
      <c r="W456" s="64"/>
      <c r="X456" s="112"/>
      <c r="Y456" s="112"/>
      <c r="Z456" s="53"/>
      <c r="AA456" s="53"/>
    </row>
    <row r="457" spans="1:27">
      <c r="A457" s="120"/>
      <c r="B457" s="54"/>
      <c r="C457" s="50"/>
      <c r="D457" s="53"/>
      <c r="E457" s="50"/>
      <c r="F457" s="50"/>
      <c r="G457" s="50"/>
      <c r="H457" s="53"/>
      <c r="I457" s="53"/>
      <c r="J457" s="53"/>
      <c r="K457" s="53"/>
      <c r="L457" s="53"/>
      <c r="M457" s="54"/>
      <c r="N457" s="50"/>
      <c r="O457" s="59"/>
      <c r="P457" s="61"/>
      <c r="Q457" s="50"/>
      <c r="R457" s="50"/>
      <c r="S457" s="50"/>
      <c r="T457" s="64"/>
      <c r="U457" s="54"/>
      <c r="V457" s="54"/>
      <c r="W457" s="64"/>
      <c r="X457" s="112"/>
      <c r="Y457" s="112"/>
      <c r="Z457" s="53"/>
      <c r="AA457" s="53"/>
    </row>
    <row r="458" spans="1:27">
      <c r="A458" s="120"/>
      <c r="B458" s="54"/>
      <c r="C458" s="50"/>
      <c r="D458" s="53"/>
      <c r="E458" s="50"/>
      <c r="F458" s="50"/>
      <c r="G458" s="50"/>
      <c r="H458" s="53"/>
      <c r="I458" s="53"/>
      <c r="J458" s="53"/>
      <c r="K458" s="53"/>
      <c r="L458" s="53"/>
      <c r="M458" s="54"/>
      <c r="N458" s="50"/>
      <c r="O458" s="59"/>
      <c r="P458" s="61"/>
      <c r="Q458" s="50"/>
      <c r="R458" s="50"/>
      <c r="S458" s="50"/>
      <c r="T458" s="64"/>
      <c r="U458" s="54"/>
      <c r="V458" s="54"/>
      <c r="W458" s="64"/>
      <c r="X458" s="112"/>
      <c r="Y458" s="112"/>
      <c r="Z458" s="53"/>
      <c r="AA458" s="53"/>
    </row>
    <row r="459" spans="1:27">
      <c r="A459" s="120"/>
      <c r="B459" s="54"/>
      <c r="C459" s="50"/>
      <c r="D459" s="53"/>
      <c r="E459" s="50"/>
      <c r="F459" s="50"/>
      <c r="G459" s="50"/>
      <c r="H459" s="53"/>
      <c r="I459" s="53"/>
      <c r="J459" s="53"/>
      <c r="K459" s="53"/>
      <c r="L459" s="53"/>
      <c r="M459" s="54"/>
      <c r="N459" s="50"/>
      <c r="O459" s="59"/>
      <c r="P459" s="61"/>
      <c r="Q459" s="50"/>
      <c r="R459" s="50"/>
      <c r="S459" s="50"/>
      <c r="T459" s="64"/>
      <c r="U459" s="54"/>
      <c r="V459" s="54"/>
      <c r="W459" s="64"/>
      <c r="X459" s="112"/>
      <c r="Y459" s="112"/>
      <c r="Z459" s="53"/>
      <c r="AA459" s="53"/>
    </row>
    <row r="460" spans="1:27">
      <c r="A460" s="120"/>
      <c r="B460" s="54"/>
      <c r="C460" s="50"/>
      <c r="D460" s="53"/>
      <c r="E460" s="50"/>
      <c r="F460" s="50"/>
      <c r="G460" s="50"/>
      <c r="H460" s="53"/>
      <c r="I460" s="53"/>
      <c r="J460" s="53"/>
      <c r="K460" s="53"/>
      <c r="L460" s="53"/>
      <c r="M460" s="54"/>
      <c r="N460" s="50"/>
      <c r="O460" s="59"/>
      <c r="P460" s="61"/>
      <c r="Q460" s="50"/>
      <c r="R460" s="50"/>
      <c r="S460" s="50"/>
      <c r="T460" s="64"/>
      <c r="U460" s="54"/>
      <c r="V460" s="54"/>
      <c r="W460" s="64"/>
      <c r="X460" s="112"/>
      <c r="Y460" s="112"/>
      <c r="Z460" s="53"/>
      <c r="AA460" s="53"/>
    </row>
    <row r="461" spans="1:27">
      <c r="A461" s="120"/>
      <c r="B461" s="54"/>
      <c r="C461" s="50"/>
      <c r="D461" s="53"/>
      <c r="E461" s="50"/>
      <c r="F461" s="50"/>
      <c r="G461" s="50"/>
      <c r="H461" s="53"/>
      <c r="I461" s="53"/>
      <c r="J461" s="53"/>
      <c r="K461" s="53"/>
      <c r="L461" s="53"/>
      <c r="M461" s="54"/>
      <c r="N461" s="50"/>
      <c r="O461" s="59"/>
      <c r="P461" s="61"/>
      <c r="Q461" s="50"/>
      <c r="R461" s="50"/>
      <c r="S461" s="50"/>
      <c r="T461" s="64"/>
      <c r="U461" s="54"/>
      <c r="V461" s="54"/>
      <c r="W461" s="64"/>
      <c r="X461" s="112"/>
      <c r="Y461" s="112"/>
      <c r="Z461" s="53"/>
      <c r="AA461" s="53"/>
    </row>
    <row r="462" spans="1:27">
      <c r="A462" s="120"/>
      <c r="B462" s="54"/>
      <c r="C462" s="50"/>
      <c r="D462" s="53"/>
      <c r="E462" s="50"/>
      <c r="F462" s="50"/>
      <c r="G462" s="50"/>
      <c r="H462" s="53"/>
      <c r="I462" s="53"/>
      <c r="J462" s="53"/>
      <c r="K462" s="53"/>
      <c r="L462" s="53"/>
      <c r="M462" s="54"/>
      <c r="N462" s="50"/>
      <c r="O462" s="59"/>
      <c r="P462" s="61"/>
      <c r="Q462" s="50"/>
      <c r="R462" s="50"/>
      <c r="S462" s="50"/>
      <c r="T462" s="64"/>
      <c r="U462" s="54"/>
      <c r="V462" s="54"/>
      <c r="W462" s="64"/>
      <c r="X462" s="112"/>
      <c r="Y462" s="112"/>
      <c r="Z462" s="53"/>
      <c r="AA462" s="53"/>
    </row>
    <row r="463" spans="1:27">
      <c r="A463" s="120"/>
      <c r="B463" s="54"/>
      <c r="C463" s="50"/>
      <c r="D463" s="53"/>
      <c r="E463" s="50"/>
      <c r="F463" s="50"/>
      <c r="G463" s="50"/>
      <c r="H463" s="53"/>
      <c r="I463" s="53"/>
      <c r="J463" s="53"/>
      <c r="K463" s="53"/>
      <c r="L463" s="53"/>
      <c r="M463" s="54"/>
      <c r="N463" s="50"/>
      <c r="O463" s="59"/>
      <c r="P463" s="61"/>
      <c r="Q463" s="50"/>
      <c r="R463" s="50"/>
      <c r="S463" s="50"/>
      <c r="T463" s="64"/>
      <c r="U463" s="54"/>
      <c r="V463" s="54"/>
      <c r="W463" s="64"/>
      <c r="X463" s="112"/>
      <c r="Y463" s="112"/>
      <c r="Z463" s="53"/>
      <c r="AA463" s="53"/>
    </row>
    <row r="464" spans="1:27">
      <c r="A464" s="120"/>
      <c r="B464" s="54"/>
      <c r="C464" s="50"/>
      <c r="D464" s="53"/>
      <c r="E464" s="50"/>
      <c r="F464" s="50"/>
      <c r="G464" s="50"/>
      <c r="H464" s="53"/>
      <c r="I464" s="53"/>
      <c r="J464" s="53"/>
      <c r="K464" s="53"/>
      <c r="L464" s="53"/>
      <c r="M464" s="54"/>
      <c r="N464" s="50"/>
      <c r="O464" s="59"/>
      <c r="P464" s="61"/>
      <c r="Q464" s="50"/>
      <c r="R464" s="50"/>
      <c r="S464" s="50"/>
      <c r="T464" s="64"/>
      <c r="U464" s="54"/>
      <c r="V464" s="54"/>
      <c r="W464" s="64"/>
      <c r="X464" s="112"/>
      <c r="Y464" s="112"/>
      <c r="Z464" s="53"/>
      <c r="AA464" s="53"/>
    </row>
    <row r="465" spans="1:27">
      <c r="A465" s="120"/>
      <c r="B465" s="54"/>
      <c r="C465" s="50"/>
      <c r="D465" s="53"/>
      <c r="E465" s="50"/>
      <c r="F465" s="50"/>
      <c r="G465" s="50"/>
      <c r="H465" s="53"/>
      <c r="I465" s="53"/>
      <c r="J465" s="53"/>
      <c r="K465" s="53"/>
      <c r="L465" s="53"/>
      <c r="M465" s="54"/>
      <c r="N465" s="50"/>
      <c r="O465" s="59"/>
      <c r="P465" s="61"/>
      <c r="Q465" s="50"/>
      <c r="R465" s="50"/>
      <c r="S465" s="50"/>
      <c r="T465" s="64"/>
      <c r="U465" s="54"/>
      <c r="V465" s="54"/>
      <c r="W465" s="64"/>
      <c r="X465" s="112"/>
      <c r="Y465" s="112"/>
      <c r="Z465" s="53"/>
      <c r="AA465" s="53"/>
    </row>
    <row r="466" spans="1:27">
      <c r="A466" s="120"/>
      <c r="B466" s="54"/>
      <c r="C466" s="50"/>
      <c r="D466" s="53"/>
      <c r="E466" s="50"/>
      <c r="F466" s="50"/>
      <c r="G466" s="50"/>
      <c r="H466" s="53"/>
      <c r="I466" s="53"/>
      <c r="J466" s="53"/>
      <c r="K466" s="53"/>
      <c r="L466" s="53"/>
      <c r="M466" s="54"/>
      <c r="N466" s="50"/>
      <c r="O466" s="59"/>
      <c r="P466" s="61"/>
      <c r="Q466" s="50"/>
      <c r="R466" s="50"/>
      <c r="S466" s="50"/>
      <c r="T466" s="64"/>
      <c r="U466" s="54"/>
      <c r="V466" s="54"/>
      <c r="W466" s="64"/>
      <c r="X466" s="112"/>
      <c r="Y466" s="112"/>
      <c r="Z466" s="53"/>
      <c r="AA466" s="53"/>
    </row>
    <row r="467" spans="1:27">
      <c r="A467" s="120"/>
      <c r="B467" s="54"/>
      <c r="C467" s="50"/>
      <c r="D467" s="53"/>
      <c r="E467" s="50"/>
      <c r="F467" s="50"/>
      <c r="G467" s="50"/>
      <c r="H467" s="53"/>
      <c r="I467" s="53"/>
      <c r="J467" s="53"/>
      <c r="K467" s="53"/>
      <c r="L467" s="53"/>
      <c r="M467" s="54"/>
      <c r="N467" s="50"/>
      <c r="O467" s="59"/>
      <c r="P467" s="61"/>
      <c r="Q467" s="50"/>
      <c r="R467" s="50"/>
      <c r="S467" s="50"/>
      <c r="T467" s="64"/>
      <c r="U467" s="54"/>
      <c r="V467" s="54"/>
      <c r="W467" s="64"/>
      <c r="X467" s="112"/>
      <c r="Y467" s="112"/>
      <c r="Z467" s="53"/>
      <c r="AA467" s="53"/>
    </row>
    <row r="468" spans="1:27">
      <c r="A468" s="120"/>
      <c r="B468" s="54"/>
      <c r="C468" s="50"/>
      <c r="D468" s="53"/>
      <c r="E468" s="50"/>
      <c r="F468" s="50"/>
      <c r="G468" s="50"/>
      <c r="H468" s="53"/>
      <c r="I468" s="53"/>
      <c r="J468" s="53"/>
      <c r="K468" s="53"/>
      <c r="L468" s="53"/>
      <c r="M468" s="54"/>
      <c r="N468" s="50"/>
      <c r="O468" s="59"/>
      <c r="P468" s="61"/>
      <c r="Q468" s="50"/>
      <c r="R468" s="50"/>
      <c r="S468" s="50"/>
      <c r="T468" s="64"/>
      <c r="U468" s="54"/>
      <c r="V468" s="54"/>
      <c r="W468" s="64"/>
      <c r="X468" s="112"/>
      <c r="Y468" s="112"/>
      <c r="Z468" s="53"/>
      <c r="AA468" s="53"/>
    </row>
    <row r="469" spans="1:27">
      <c r="A469" s="120"/>
      <c r="B469" s="54"/>
      <c r="C469" s="50"/>
      <c r="D469" s="53"/>
      <c r="E469" s="50"/>
      <c r="F469" s="50"/>
      <c r="G469" s="50"/>
      <c r="H469" s="53"/>
      <c r="I469" s="53"/>
      <c r="J469" s="53"/>
      <c r="K469" s="53"/>
      <c r="L469" s="53"/>
      <c r="M469" s="54"/>
      <c r="N469" s="50"/>
      <c r="O469" s="59"/>
      <c r="P469" s="61"/>
      <c r="Q469" s="50"/>
      <c r="R469" s="50"/>
      <c r="S469" s="50"/>
      <c r="T469" s="64"/>
      <c r="U469" s="54"/>
      <c r="V469" s="54"/>
      <c r="W469" s="64"/>
      <c r="X469" s="112"/>
      <c r="Y469" s="112"/>
      <c r="Z469" s="53"/>
      <c r="AA469" s="53"/>
    </row>
    <row r="470" spans="1:27">
      <c r="A470" s="120"/>
      <c r="B470" s="54"/>
      <c r="C470" s="50"/>
      <c r="D470" s="53"/>
      <c r="E470" s="50"/>
      <c r="F470" s="50"/>
      <c r="G470" s="50"/>
      <c r="H470" s="53"/>
      <c r="I470" s="53"/>
      <c r="J470" s="53"/>
      <c r="K470" s="53"/>
      <c r="L470" s="53"/>
      <c r="M470" s="54"/>
      <c r="N470" s="50"/>
      <c r="O470" s="59"/>
      <c r="P470" s="61"/>
      <c r="Q470" s="50"/>
      <c r="R470" s="50"/>
      <c r="S470" s="50"/>
      <c r="T470" s="64"/>
      <c r="U470" s="54"/>
      <c r="V470" s="54"/>
      <c r="W470" s="64"/>
      <c r="X470" s="112"/>
      <c r="Y470" s="112"/>
      <c r="Z470" s="53"/>
      <c r="AA470" s="53"/>
    </row>
    <row r="471" spans="1:27">
      <c r="A471" s="120"/>
      <c r="B471" s="54"/>
      <c r="C471" s="50"/>
      <c r="D471" s="53"/>
      <c r="E471" s="50"/>
      <c r="F471" s="50"/>
      <c r="G471" s="50"/>
      <c r="H471" s="53"/>
      <c r="I471" s="53"/>
      <c r="J471" s="53"/>
      <c r="K471" s="53"/>
      <c r="L471" s="53"/>
      <c r="M471" s="54"/>
      <c r="N471" s="50"/>
      <c r="O471" s="59"/>
      <c r="P471" s="61"/>
      <c r="Q471" s="50"/>
      <c r="R471" s="50"/>
      <c r="S471" s="50"/>
      <c r="T471" s="64"/>
      <c r="U471" s="54"/>
      <c r="V471" s="54"/>
      <c r="W471" s="64"/>
      <c r="X471" s="112"/>
      <c r="Y471" s="112"/>
      <c r="Z471" s="53"/>
      <c r="AA471" s="53"/>
    </row>
    <row r="472" spans="1:27">
      <c r="A472" s="120"/>
      <c r="B472" s="54"/>
      <c r="C472" s="50"/>
      <c r="D472" s="53"/>
      <c r="E472" s="50"/>
      <c r="F472" s="50"/>
      <c r="G472" s="50"/>
      <c r="H472" s="53"/>
      <c r="I472" s="53"/>
      <c r="J472" s="53"/>
      <c r="K472" s="53"/>
      <c r="L472" s="53"/>
      <c r="M472" s="54"/>
      <c r="N472" s="50"/>
      <c r="O472" s="59"/>
      <c r="P472" s="61"/>
      <c r="Q472" s="50"/>
      <c r="R472" s="50"/>
      <c r="S472" s="50"/>
      <c r="T472" s="64"/>
      <c r="U472" s="54"/>
      <c r="V472" s="54"/>
      <c r="W472" s="64"/>
      <c r="X472" s="112"/>
      <c r="Y472" s="112"/>
      <c r="Z472" s="53"/>
      <c r="AA472" s="53"/>
    </row>
    <row r="473" spans="1:27">
      <c r="A473" s="120"/>
      <c r="B473" s="54"/>
      <c r="C473" s="50"/>
      <c r="D473" s="53"/>
      <c r="E473" s="50"/>
      <c r="F473" s="50"/>
      <c r="G473" s="50"/>
      <c r="H473" s="53"/>
      <c r="I473" s="53"/>
      <c r="J473" s="53"/>
      <c r="K473" s="53"/>
      <c r="L473" s="53"/>
      <c r="M473" s="54"/>
      <c r="N473" s="50"/>
      <c r="O473" s="59"/>
      <c r="P473" s="61"/>
      <c r="Q473" s="50"/>
      <c r="R473" s="50"/>
      <c r="S473" s="50"/>
      <c r="T473" s="64"/>
      <c r="U473" s="54"/>
      <c r="V473" s="54"/>
      <c r="W473" s="64"/>
      <c r="X473" s="112"/>
      <c r="Y473" s="112"/>
      <c r="Z473" s="53"/>
      <c r="AA473" s="53"/>
    </row>
    <row r="474" spans="1:27">
      <c r="A474" s="120"/>
      <c r="B474" s="54"/>
      <c r="C474" s="50"/>
      <c r="D474" s="53"/>
      <c r="E474" s="50"/>
      <c r="F474" s="50"/>
      <c r="G474" s="50"/>
      <c r="H474" s="53"/>
      <c r="I474" s="53"/>
      <c r="J474" s="53"/>
      <c r="K474" s="53"/>
      <c r="L474" s="53"/>
      <c r="M474" s="54"/>
      <c r="N474" s="50"/>
      <c r="O474" s="59"/>
      <c r="P474" s="61"/>
      <c r="Q474" s="50"/>
      <c r="R474" s="50"/>
      <c r="S474" s="50"/>
      <c r="T474" s="64"/>
      <c r="U474" s="54"/>
      <c r="V474" s="54"/>
      <c r="W474" s="64"/>
      <c r="X474" s="112"/>
      <c r="Y474" s="112"/>
      <c r="Z474" s="53"/>
      <c r="AA474" s="53"/>
    </row>
    <row r="475" spans="1:27">
      <c r="A475" s="120"/>
      <c r="B475" s="54"/>
      <c r="C475" s="50"/>
      <c r="D475" s="53"/>
      <c r="E475" s="50"/>
      <c r="F475" s="50"/>
      <c r="G475" s="50"/>
      <c r="H475" s="53"/>
      <c r="I475" s="53"/>
      <c r="J475" s="53"/>
      <c r="K475" s="53"/>
      <c r="L475" s="53"/>
      <c r="M475" s="54"/>
      <c r="N475" s="50"/>
      <c r="O475" s="59"/>
      <c r="P475" s="61"/>
      <c r="Q475" s="50"/>
      <c r="R475" s="50"/>
      <c r="S475" s="50"/>
      <c r="T475" s="64"/>
      <c r="U475" s="54"/>
      <c r="V475" s="54"/>
      <c r="W475" s="64"/>
      <c r="X475" s="112"/>
      <c r="Y475" s="112"/>
      <c r="Z475" s="53"/>
      <c r="AA475" s="53"/>
    </row>
    <row r="476" spans="1:27">
      <c r="A476" s="120"/>
      <c r="B476" s="54"/>
      <c r="C476" s="50"/>
      <c r="D476" s="53"/>
      <c r="E476" s="50"/>
      <c r="F476" s="50"/>
      <c r="G476" s="50"/>
      <c r="H476" s="53"/>
      <c r="I476" s="53"/>
      <c r="J476" s="53"/>
      <c r="K476" s="53"/>
      <c r="L476" s="53"/>
      <c r="M476" s="54"/>
      <c r="N476" s="50"/>
      <c r="O476" s="59"/>
      <c r="P476" s="61"/>
      <c r="Q476" s="50"/>
      <c r="R476" s="50"/>
      <c r="S476" s="50"/>
      <c r="T476" s="64"/>
      <c r="U476" s="54"/>
      <c r="V476" s="54"/>
      <c r="W476" s="64"/>
      <c r="X476" s="112"/>
      <c r="Y476" s="112"/>
      <c r="Z476" s="53"/>
      <c r="AA476" s="53"/>
    </row>
    <row r="477" spans="1:27">
      <c r="A477" s="120"/>
      <c r="B477" s="54"/>
      <c r="C477" s="50"/>
      <c r="D477" s="53"/>
      <c r="E477" s="50"/>
      <c r="F477" s="50"/>
      <c r="G477" s="50"/>
      <c r="H477" s="53"/>
      <c r="I477" s="53"/>
      <c r="J477" s="53"/>
      <c r="K477" s="53"/>
      <c r="L477" s="53"/>
      <c r="M477" s="54"/>
      <c r="N477" s="50"/>
      <c r="O477" s="59"/>
      <c r="P477" s="61"/>
      <c r="Q477" s="50"/>
      <c r="R477" s="50"/>
      <c r="S477" s="50"/>
      <c r="T477" s="64"/>
      <c r="U477" s="54"/>
      <c r="V477" s="54"/>
      <c r="W477" s="64"/>
      <c r="X477" s="112"/>
      <c r="Y477" s="112"/>
      <c r="Z477" s="53"/>
      <c r="AA477" s="53"/>
    </row>
    <row r="478" spans="1:27">
      <c r="A478" s="120"/>
      <c r="B478" s="54"/>
      <c r="C478" s="50"/>
      <c r="D478" s="53"/>
      <c r="E478" s="50"/>
      <c r="F478" s="50"/>
      <c r="G478" s="50"/>
      <c r="H478" s="53"/>
      <c r="I478" s="53"/>
      <c r="J478" s="53"/>
      <c r="K478" s="53"/>
      <c r="L478" s="53"/>
      <c r="M478" s="54"/>
      <c r="N478" s="50"/>
      <c r="O478" s="59"/>
      <c r="P478" s="61"/>
      <c r="Q478" s="50"/>
      <c r="R478" s="50"/>
      <c r="S478" s="50"/>
      <c r="T478" s="64"/>
      <c r="U478" s="54"/>
      <c r="V478" s="54"/>
      <c r="W478" s="64"/>
      <c r="X478" s="112"/>
      <c r="Y478" s="112"/>
      <c r="Z478" s="53"/>
      <c r="AA478" s="53"/>
    </row>
    <row r="479" spans="1:27">
      <c r="A479" s="120"/>
      <c r="B479" s="54"/>
      <c r="C479" s="50"/>
      <c r="D479" s="53"/>
      <c r="E479" s="50"/>
      <c r="F479" s="50"/>
      <c r="G479" s="50"/>
      <c r="H479" s="53"/>
      <c r="I479" s="53"/>
      <c r="J479" s="53"/>
      <c r="K479" s="53"/>
      <c r="L479" s="53"/>
      <c r="M479" s="54"/>
      <c r="N479" s="50"/>
      <c r="O479" s="59"/>
      <c r="P479" s="61"/>
      <c r="Q479" s="50"/>
      <c r="R479" s="50"/>
      <c r="S479" s="50"/>
      <c r="T479" s="64"/>
      <c r="U479" s="54"/>
      <c r="V479" s="54"/>
      <c r="W479" s="64"/>
      <c r="X479" s="112"/>
      <c r="Y479" s="112"/>
      <c r="Z479" s="53"/>
      <c r="AA479" s="53"/>
    </row>
    <row r="480" spans="1:27">
      <c r="A480" s="120"/>
      <c r="B480" s="54"/>
      <c r="C480" s="50"/>
      <c r="D480" s="53"/>
      <c r="E480" s="50"/>
      <c r="F480" s="50"/>
      <c r="G480" s="50"/>
      <c r="H480" s="53"/>
      <c r="I480" s="53"/>
      <c r="J480" s="53"/>
      <c r="K480" s="53"/>
      <c r="L480" s="53"/>
      <c r="M480" s="54"/>
      <c r="N480" s="50"/>
      <c r="O480" s="59"/>
      <c r="P480" s="61"/>
      <c r="Q480" s="50"/>
      <c r="R480" s="50"/>
      <c r="S480" s="50"/>
      <c r="T480" s="64"/>
      <c r="U480" s="54"/>
      <c r="V480" s="54"/>
      <c r="W480" s="64"/>
      <c r="X480" s="112"/>
      <c r="Y480" s="112"/>
      <c r="Z480" s="53"/>
      <c r="AA480" s="53"/>
    </row>
    <row r="481" spans="1:27">
      <c r="A481" s="120"/>
      <c r="B481" s="54"/>
      <c r="C481" s="50"/>
      <c r="D481" s="53"/>
      <c r="E481" s="50"/>
      <c r="F481" s="50"/>
      <c r="G481" s="50"/>
      <c r="H481" s="53"/>
      <c r="I481" s="53"/>
      <c r="J481" s="53"/>
      <c r="K481" s="53"/>
      <c r="L481" s="53"/>
      <c r="M481" s="54"/>
      <c r="N481" s="50"/>
      <c r="O481" s="59"/>
      <c r="P481" s="61"/>
      <c r="Q481" s="50"/>
      <c r="R481" s="50"/>
      <c r="S481" s="50"/>
      <c r="T481" s="64"/>
      <c r="U481" s="54"/>
      <c r="V481" s="54"/>
      <c r="W481" s="64"/>
      <c r="X481" s="112"/>
      <c r="Y481" s="112"/>
      <c r="Z481" s="53"/>
      <c r="AA481" s="53"/>
    </row>
    <row r="482" spans="1:27">
      <c r="A482" s="120"/>
      <c r="B482" s="54"/>
      <c r="C482" s="50"/>
      <c r="D482" s="53"/>
      <c r="E482" s="50"/>
      <c r="F482" s="50"/>
      <c r="G482" s="50"/>
      <c r="H482" s="53"/>
      <c r="I482" s="53"/>
      <c r="J482" s="53"/>
      <c r="K482" s="53"/>
      <c r="L482" s="53"/>
      <c r="M482" s="54"/>
      <c r="N482" s="50"/>
      <c r="O482" s="59"/>
      <c r="P482" s="61"/>
      <c r="Q482" s="50"/>
      <c r="R482" s="50"/>
      <c r="S482" s="50"/>
      <c r="T482" s="64"/>
      <c r="U482" s="54"/>
      <c r="V482" s="54"/>
      <c r="W482" s="64"/>
      <c r="X482" s="112"/>
      <c r="Y482" s="112"/>
      <c r="Z482" s="53"/>
      <c r="AA482" s="53"/>
    </row>
    <row r="483" spans="1:27">
      <c r="A483" s="120"/>
      <c r="B483" s="54"/>
      <c r="C483" s="50"/>
      <c r="D483" s="53"/>
      <c r="E483" s="50"/>
      <c r="F483" s="50"/>
      <c r="G483" s="50"/>
      <c r="H483" s="53"/>
      <c r="I483" s="53"/>
      <c r="J483" s="53"/>
      <c r="K483" s="53"/>
      <c r="L483" s="53"/>
      <c r="M483" s="54"/>
      <c r="N483" s="50"/>
      <c r="O483" s="59"/>
      <c r="P483" s="61"/>
      <c r="Q483" s="50"/>
      <c r="R483" s="50"/>
      <c r="S483" s="50"/>
      <c r="T483" s="64"/>
      <c r="U483" s="54"/>
      <c r="V483" s="54"/>
      <c r="W483" s="64"/>
      <c r="X483" s="112"/>
      <c r="Y483" s="112"/>
      <c r="Z483" s="53"/>
      <c r="AA483" s="53"/>
    </row>
    <row r="484" spans="1:27">
      <c r="A484" s="120"/>
      <c r="B484" s="54"/>
      <c r="C484" s="50"/>
      <c r="D484" s="53"/>
      <c r="E484" s="50"/>
      <c r="F484" s="50"/>
      <c r="G484" s="50"/>
      <c r="H484" s="53"/>
      <c r="I484" s="53"/>
      <c r="J484" s="53"/>
      <c r="K484" s="53"/>
      <c r="L484" s="53"/>
      <c r="M484" s="54"/>
      <c r="N484" s="50"/>
      <c r="O484" s="59"/>
      <c r="P484" s="61"/>
      <c r="Q484" s="50"/>
      <c r="R484" s="50"/>
      <c r="S484" s="50"/>
      <c r="T484" s="64"/>
      <c r="U484" s="54"/>
      <c r="V484" s="54"/>
      <c r="W484" s="64"/>
      <c r="X484" s="112"/>
      <c r="Y484" s="112"/>
      <c r="Z484" s="53"/>
      <c r="AA484" s="53"/>
    </row>
    <row r="485" spans="1:27">
      <c r="A485" s="120"/>
      <c r="B485" s="54"/>
      <c r="C485" s="50"/>
      <c r="D485" s="53"/>
      <c r="E485" s="50"/>
      <c r="F485" s="50"/>
      <c r="G485" s="50"/>
      <c r="H485" s="53"/>
      <c r="I485" s="53"/>
      <c r="J485" s="53"/>
      <c r="K485" s="53"/>
      <c r="L485" s="53"/>
      <c r="M485" s="54"/>
      <c r="N485" s="50"/>
      <c r="O485" s="59"/>
      <c r="P485" s="61"/>
      <c r="Q485" s="50"/>
      <c r="R485" s="50"/>
      <c r="S485" s="50"/>
      <c r="T485" s="64"/>
      <c r="U485" s="54"/>
      <c r="V485" s="54"/>
      <c r="W485" s="64"/>
      <c r="X485" s="112"/>
      <c r="Y485" s="112"/>
      <c r="Z485" s="53"/>
      <c r="AA485" s="53"/>
    </row>
    <row r="486" spans="1:27">
      <c r="A486" s="120"/>
      <c r="B486" s="54"/>
      <c r="C486" s="50"/>
      <c r="D486" s="53"/>
      <c r="E486" s="50"/>
      <c r="F486" s="50"/>
      <c r="G486" s="50"/>
      <c r="H486" s="53"/>
      <c r="I486" s="53"/>
      <c r="J486" s="53"/>
      <c r="K486" s="53"/>
      <c r="L486" s="53"/>
      <c r="M486" s="54"/>
      <c r="N486" s="50"/>
      <c r="O486" s="59"/>
      <c r="P486" s="61"/>
      <c r="Q486" s="50"/>
      <c r="R486" s="50"/>
      <c r="S486" s="50"/>
      <c r="T486" s="64"/>
      <c r="U486" s="54"/>
      <c r="V486" s="54"/>
      <c r="W486" s="64"/>
      <c r="X486" s="112"/>
      <c r="Y486" s="112"/>
      <c r="Z486" s="53"/>
      <c r="AA486" s="53"/>
    </row>
    <row r="487" spans="1:27">
      <c r="A487" s="120"/>
      <c r="B487" s="54"/>
      <c r="C487" s="50"/>
      <c r="D487" s="53"/>
      <c r="E487" s="50"/>
      <c r="F487" s="50"/>
      <c r="G487" s="50"/>
      <c r="H487" s="53"/>
      <c r="I487" s="53"/>
      <c r="J487" s="53"/>
      <c r="K487" s="53"/>
      <c r="L487" s="53"/>
      <c r="M487" s="54"/>
      <c r="N487" s="50"/>
      <c r="O487" s="59"/>
      <c r="P487" s="61"/>
      <c r="Q487" s="50"/>
      <c r="R487" s="50"/>
      <c r="S487" s="50"/>
      <c r="T487" s="64"/>
      <c r="U487" s="54"/>
      <c r="V487" s="54"/>
      <c r="W487" s="64"/>
      <c r="X487" s="112"/>
      <c r="Y487" s="112"/>
      <c r="Z487" s="53"/>
      <c r="AA487" s="53"/>
    </row>
    <row r="488" spans="1:27">
      <c r="A488" s="120"/>
      <c r="B488" s="54"/>
      <c r="C488" s="50"/>
      <c r="D488" s="53"/>
      <c r="E488" s="50"/>
      <c r="F488" s="50"/>
      <c r="G488" s="50"/>
      <c r="H488" s="53"/>
      <c r="I488" s="53"/>
      <c r="J488" s="53"/>
      <c r="K488" s="53"/>
      <c r="L488" s="53"/>
      <c r="M488" s="54"/>
      <c r="N488" s="50"/>
      <c r="O488" s="59"/>
      <c r="P488" s="61"/>
      <c r="Q488" s="50"/>
      <c r="R488" s="50"/>
      <c r="S488" s="50"/>
      <c r="T488" s="64"/>
      <c r="U488" s="54"/>
      <c r="V488" s="54"/>
      <c r="W488" s="64"/>
      <c r="X488" s="112"/>
      <c r="Y488" s="112"/>
      <c r="Z488" s="53"/>
      <c r="AA488" s="53"/>
    </row>
    <row r="489" spans="1:27">
      <c r="A489" s="120"/>
      <c r="B489" s="54"/>
      <c r="C489" s="50"/>
      <c r="D489" s="53"/>
      <c r="E489" s="50"/>
      <c r="F489" s="50"/>
      <c r="G489" s="50"/>
      <c r="H489" s="53"/>
      <c r="I489" s="53"/>
      <c r="J489" s="53"/>
      <c r="K489" s="53"/>
      <c r="L489" s="53"/>
      <c r="M489" s="54"/>
      <c r="N489" s="50"/>
      <c r="O489" s="59"/>
      <c r="P489" s="61"/>
      <c r="Q489" s="50"/>
      <c r="R489" s="50"/>
      <c r="S489" s="50"/>
      <c r="T489" s="64"/>
      <c r="U489" s="54"/>
      <c r="V489" s="54"/>
      <c r="W489" s="64"/>
      <c r="X489" s="112"/>
      <c r="Y489" s="112"/>
      <c r="Z489" s="53"/>
      <c r="AA489" s="53"/>
    </row>
    <row r="490" spans="1:27">
      <c r="A490" s="120"/>
      <c r="B490" s="54"/>
      <c r="C490" s="50"/>
      <c r="D490" s="53"/>
      <c r="E490" s="50"/>
      <c r="F490" s="50"/>
      <c r="G490" s="50"/>
      <c r="H490" s="53"/>
      <c r="I490" s="53"/>
      <c r="J490" s="53"/>
      <c r="K490" s="53"/>
      <c r="L490" s="53"/>
      <c r="M490" s="54"/>
      <c r="N490" s="50"/>
      <c r="O490" s="59"/>
      <c r="P490" s="61"/>
      <c r="Q490" s="50"/>
      <c r="R490" s="50"/>
      <c r="S490" s="50"/>
      <c r="T490" s="64"/>
      <c r="U490" s="54"/>
      <c r="V490" s="54"/>
      <c r="W490" s="64"/>
      <c r="X490" s="112"/>
      <c r="Y490" s="112"/>
      <c r="Z490" s="53"/>
      <c r="AA490" s="53"/>
    </row>
    <row r="491" spans="1:27">
      <c r="A491" s="120"/>
      <c r="B491" s="54"/>
      <c r="C491" s="50"/>
      <c r="D491" s="53"/>
      <c r="E491" s="50"/>
      <c r="F491" s="50"/>
      <c r="G491" s="50"/>
      <c r="H491" s="53"/>
      <c r="I491" s="53"/>
      <c r="J491" s="53"/>
      <c r="K491" s="53"/>
      <c r="L491" s="53"/>
      <c r="M491" s="54"/>
      <c r="N491" s="50"/>
      <c r="O491" s="59"/>
      <c r="P491" s="61"/>
      <c r="Q491" s="50"/>
      <c r="R491" s="50"/>
      <c r="S491" s="50"/>
      <c r="T491" s="64"/>
      <c r="U491" s="54"/>
      <c r="V491" s="54"/>
      <c r="W491" s="64"/>
      <c r="X491" s="112"/>
      <c r="Y491" s="112"/>
      <c r="Z491" s="53"/>
      <c r="AA491" s="53"/>
    </row>
    <row r="492" spans="1:27">
      <c r="A492" s="120"/>
      <c r="B492" s="54"/>
      <c r="C492" s="50"/>
      <c r="D492" s="53"/>
      <c r="E492" s="50"/>
      <c r="F492" s="50"/>
      <c r="G492" s="50"/>
      <c r="H492" s="53"/>
      <c r="I492" s="53"/>
      <c r="J492" s="53"/>
      <c r="K492" s="53"/>
      <c r="L492" s="53"/>
      <c r="M492" s="54"/>
      <c r="N492" s="50"/>
      <c r="O492" s="59"/>
      <c r="P492" s="61"/>
      <c r="Q492" s="50"/>
      <c r="R492" s="50"/>
      <c r="S492" s="50"/>
      <c r="T492" s="64"/>
      <c r="U492" s="54"/>
      <c r="V492" s="54"/>
      <c r="W492" s="64"/>
      <c r="X492" s="112"/>
      <c r="Y492" s="112"/>
      <c r="Z492" s="53"/>
      <c r="AA492" s="53"/>
    </row>
    <row r="493" spans="1:27">
      <c r="A493" s="120"/>
      <c r="B493" s="54"/>
      <c r="C493" s="50"/>
      <c r="D493" s="53"/>
      <c r="E493" s="50"/>
      <c r="F493" s="50"/>
      <c r="G493" s="50"/>
      <c r="H493" s="53"/>
      <c r="I493" s="53"/>
      <c r="J493" s="53"/>
      <c r="K493" s="53"/>
      <c r="L493" s="53"/>
      <c r="M493" s="54"/>
      <c r="N493" s="50"/>
      <c r="O493" s="59"/>
      <c r="P493" s="61"/>
      <c r="Q493" s="50"/>
      <c r="R493" s="50"/>
      <c r="S493" s="50"/>
      <c r="T493" s="64"/>
      <c r="U493" s="54"/>
      <c r="V493" s="54"/>
      <c r="W493" s="64"/>
      <c r="X493" s="112"/>
      <c r="Y493" s="112"/>
      <c r="Z493" s="53"/>
      <c r="AA493" s="53"/>
    </row>
    <row r="494" spans="1:27">
      <c r="A494" s="120"/>
      <c r="B494" s="54"/>
      <c r="C494" s="50"/>
      <c r="D494" s="53"/>
      <c r="E494" s="50"/>
      <c r="F494" s="50"/>
      <c r="G494" s="50"/>
      <c r="H494" s="53"/>
      <c r="I494" s="53"/>
      <c r="J494" s="53"/>
      <c r="K494" s="53"/>
      <c r="L494" s="53"/>
      <c r="M494" s="54"/>
      <c r="N494" s="50"/>
      <c r="O494" s="59"/>
      <c r="P494" s="61"/>
      <c r="Q494" s="50"/>
      <c r="R494" s="50"/>
      <c r="S494" s="50"/>
      <c r="T494" s="64"/>
      <c r="U494" s="54"/>
      <c r="V494" s="54"/>
      <c r="W494" s="64"/>
      <c r="X494" s="112"/>
      <c r="Y494" s="112"/>
      <c r="Z494" s="53"/>
      <c r="AA494" s="53"/>
    </row>
    <row r="495" spans="1:27">
      <c r="A495" s="120"/>
      <c r="B495" s="54"/>
      <c r="C495" s="50"/>
      <c r="D495" s="53"/>
      <c r="E495" s="50"/>
      <c r="F495" s="50"/>
      <c r="G495" s="50"/>
      <c r="H495" s="53"/>
      <c r="I495" s="53"/>
      <c r="J495" s="53"/>
      <c r="K495" s="53"/>
      <c r="L495" s="53"/>
      <c r="M495" s="54"/>
      <c r="N495" s="50"/>
      <c r="O495" s="59"/>
      <c r="P495" s="61"/>
      <c r="Q495" s="50"/>
      <c r="R495" s="50"/>
      <c r="S495" s="50"/>
      <c r="T495" s="64"/>
      <c r="U495" s="54"/>
      <c r="V495" s="54"/>
      <c r="W495" s="64"/>
      <c r="X495" s="112"/>
      <c r="Y495" s="112"/>
      <c r="Z495" s="53"/>
      <c r="AA495" s="53"/>
    </row>
    <row r="496" spans="1:27">
      <c r="A496" s="120"/>
      <c r="B496" s="54"/>
      <c r="C496" s="50"/>
      <c r="D496" s="53"/>
      <c r="E496" s="50"/>
      <c r="F496" s="50"/>
      <c r="G496" s="50"/>
      <c r="H496" s="53"/>
      <c r="I496" s="53"/>
      <c r="J496" s="53"/>
      <c r="K496" s="53"/>
      <c r="L496" s="53"/>
      <c r="M496" s="54"/>
      <c r="N496" s="50"/>
      <c r="O496" s="59"/>
      <c r="P496" s="61"/>
      <c r="Q496" s="50"/>
      <c r="R496" s="50"/>
      <c r="S496" s="50"/>
      <c r="T496" s="64"/>
      <c r="U496" s="54"/>
      <c r="V496" s="54"/>
      <c r="W496" s="64"/>
      <c r="X496" s="112"/>
      <c r="Y496" s="112"/>
      <c r="Z496" s="53"/>
      <c r="AA496" s="53"/>
    </row>
    <row r="497" spans="1:27">
      <c r="A497" s="120"/>
      <c r="B497" s="54"/>
      <c r="C497" s="50"/>
      <c r="D497" s="53"/>
      <c r="E497" s="50"/>
      <c r="F497" s="50"/>
      <c r="G497" s="50"/>
      <c r="H497" s="53"/>
      <c r="I497" s="53"/>
      <c r="J497" s="53"/>
      <c r="K497" s="53"/>
      <c r="L497" s="53"/>
      <c r="M497" s="54"/>
      <c r="N497" s="50"/>
      <c r="O497" s="59"/>
      <c r="P497" s="61"/>
      <c r="Q497" s="50"/>
      <c r="R497" s="50"/>
      <c r="S497" s="50"/>
      <c r="T497" s="64"/>
      <c r="U497" s="54"/>
      <c r="V497" s="54"/>
      <c r="W497" s="64"/>
      <c r="X497" s="112"/>
      <c r="Y497" s="112"/>
      <c r="Z497" s="53"/>
      <c r="AA497" s="53"/>
    </row>
    <row r="498" spans="1:27">
      <c r="A498" s="120"/>
      <c r="B498" s="54"/>
      <c r="C498" s="50"/>
      <c r="D498" s="53"/>
      <c r="E498" s="50"/>
      <c r="F498" s="50"/>
      <c r="G498" s="50"/>
      <c r="H498" s="53"/>
      <c r="I498" s="53"/>
      <c r="J498" s="53"/>
      <c r="K498" s="53"/>
      <c r="L498" s="53"/>
      <c r="M498" s="54"/>
      <c r="N498" s="50"/>
      <c r="O498" s="59"/>
      <c r="P498" s="61"/>
      <c r="Q498" s="50"/>
      <c r="R498" s="50"/>
      <c r="S498" s="50"/>
      <c r="T498" s="64"/>
      <c r="U498" s="54"/>
      <c r="V498" s="54"/>
      <c r="W498" s="64"/>
      <c r="X498" s="112"/>
      <c r="Y498" s="112"/>
      <c r="Z498" s="53"/>
      <c r="AA498" s="53"/>
    </row>
    <row r="499" spans="1:27">
      <c r="A499" s="120"/>
      <c r="B499" s="54"/>
      <c r="C499" s="50"/>
      <c r="D499" s="53"/>
      <c r="E499" s="50"/>
      <c r="F499" s="50"/>
      <c r="G499" s="50"/>
      <c r="H499" s="53"/>
      <c r="I499" s="53"/>
      <c r="J499" s="53"/>
      <c r="K499" s="53"/>
      <c r="L499" s="53"/>
      <c r="M499" s="54"/>
      <c r="N499" s="50"/>
      <c r="O499" s="59"/>
      <c r="P499" s="61"/>
      <c r="Q499" s="50"/>
      <c r="R499" s="50"/>
      <c r="S499" s="50"/>
      <c r="T499" s="64"/>
      <c r="U499" s="54"/>
      <c r="V499" s="54"/>
      <c r="W499" s="64"/>
      <c r="X499" s="112"/>
      <c r="Y499" s="112"/>
      <c r="Z499" s="53"/>
      <c r="AA499" s="53"/>
    </row>
    <row r="500" spans="1:27">
      <c r="A500" s="120"/>
      <c r="B500" s="54"/>
      <c r="C500" s="50"/>
      <c r="D500" s="53"/>
      <c r="E500" s="50"/>
      <c r="F500" s="50"/>
      <c r="G500" s="50"/>
      <c r="H500" s="53"/>
      <c r="I500" s="53"/>
      <c r="J500" s="53"/>
      <c r="K500" s="53"/>
      <c r="L500" s="53"/>
      <c r="M500" s="54"/>
      <c r="N500" s="50"/>
      <c r="O500" s="59"/>
      <c r="P500" s="61"/>
      <c r="Q500" s="50"/>
      <c r="R500" s="50"/>
      <c r="S500" s="50"/>
      <c r="T500" s="64"/>
      <c r="U500" s="54"/>
      <c r="V500" s="54"/>
      <c r="W500" s="64"/>
      <c r="X500" s="112"/>
      <c r="Y500" s="112"/>
      <c r="Z500" s="53"/>
      <c r="AA500" s="53"/>
    </row>
    <row r="501" spans="1:27">
      <c r="A501" s="120"/>
      <c r="B501" s="54"/>
      <c r="C501" s="50"/>
      <c r="D501" s="53"/>
      <c r="E501" s="50"/>
      <c r="F501" s="50"/>
      <c r="G501" s="50"/>
      <c r="H501" s="53"/>
      <c r="I501" s="53"/>
      <c r="J501" s="53"/>
      <c r="K501" s="53"/>
      <c r="L501" s="53"/>
      <c r="M501" s="54"/>
      <c r="N501" s="50"/>
      <c r="O501" s="59"/>
      <c r="P501" s="61"/>
      <c r="Q501" s="50"/>
      <c r="R501" s="50"/>
      <c r="S501" s="50"/>
      <c r="T501" s="64"/>
      <c r="U501" s="54"/>
      <c r="V501" s="54"/>
      <c r="W501" s="64"/>
      <c r="X501" s="112"/>
      <c r="Y501" s="112"/>
      <c r="Z501" s="53"/>
      <c r="AA501" s="53"/>
    </row>
    <row r="502" spans="1:27">
      <c r="A502" s="120"/>
      <c r="B502" s="54"/>
      <c r="C502" s="50"/>
      <c r="D502" s="53"/>
      <c r="E502" s="50"/>
      <c r="F502" s="50"/>
      <c r="G502" s="50"/>
      <c r="H502" s="53"/>
      <c r="I502" s="53"/>
      <c r="J502" s="53"/>
      <c r="K502" s="53"/>
      <c r="L502" s="53"/>
      <c r="M502" s="54"/>
      <c r="N502" s="50"/>
      <c r="O502" s="59"/>
      <c r="P502" s="61"/>
      <c r="Q502" s="50"/>
      <c r="R502" s="50"/>
      <c r="S502" s="50"/>
      <c r="T502" s="64"/>
      <c r="U502" s="54"/>
      <c r="V502" s="54"/>
      <c r="W502" s="64"/>
      <c r="X502" s="112"/>
      <c r="Y502" s="112"/>
      <c r="Z502" s="53"/>
      <c r="AA502" s="53"/>
    </row>
    <row r="503" spans="1:27">
      <c r="A503" s="120"/>
      <c r="B503" s="54"/>
      <c r="C503" s="50"/>
      <c r="D503" s="53"/>
      <c r="E503" s="50"/>
      <c r="F503" s="50"/>
      <c r="G503" s="50"/>
      <c r="H503" s="53"/>
      <c r="I503" s="53"/>
      <c r="J503" s="53"/>
      <c r="K503" s="53"/>
      <c r="L503" s="53"/>
      <c r="M503" s="54"/>
      <c r="N503" s="50"/>
      <c r="O503" s="59"/>
      <c r="P503" s="61"/>
      <c r="Q503" s="50"/>
      <c r="R503" s="50"/>
      <c r="S503" s="50"/>
      <c r="T503" s="64"/>
      <c r="U503" s="54"/>
      <c r="V503" s="54"/>
      <c r="W503" s="64"/>
      <c r="X503" s="112"/>
      <c r="Y503" s="112"/>
      <c r="Z503" s="53"/>
      <c r="AA503" s="53"/>
    </row>
    <row r="504" spans="1:27">
      <c r="A504" s="120"/>
      <c r="B504" s="54"/>
      <c r="C504" s="50"/>
      <c r="D504" s="53"/>
      <c r="E504" s="50"/>
      <c r="F504" s="50"/>
      <c r="G504" s="50"/>
      <c r="H504" s="53"/>
      <c r="I504" s="53"/>
      <c r="J504" s="53"/>
      <c r="K504" s="53"/>
      <c r="L504" s="53"/>
      <c r="M504" s="54"/>
      <c r="N504" s="50"/>
      <c r="O504" s="59"/>
      <c r="P504" s="61"/>
      <c r="Q504" s="50"/>
      <c r="R504" s="50"/>
      <c r="S504" s="50"/>
      <c r="T504" s="64"/>
      <c r="U504" s="54"/>
      <c r="V504" s="54"/>
      <c r="W504" s="64"/>
      <c r="X504" s="112"/>
      <c r="Y504" s="112"/>
      <c r="Z504" s="53"/>
      <c r="AA504" s="53"/>
    </row>
    <row r="505" spans="1:27">
      <c r="A505" s="120"/>
      <c r="B505" s="54"/>
      <c r="C505" s="50"/>
      <c r="D505" s="53"/>
      <c r="E505" s="50"/>
      <c r="F505" s="50"/>
      <c r="G505" s="50"/>
      <c r="H505" s="53"/>
      <c r="I505" s="53"/>
      <c r="J505" s="53"/>
      <c r="K505" s="53"/>
      <c r="L505" s="53"/>
      <c r="M505" s="54"/>
      <c r="N505" s="50"/>
      <c r="O505" s="59"/>
      <c r="P505" s="61"/>
      <c r="Q505" s="50"/>
      <c r="R505" s="50"/>
      <c r="S505" s="50"/>
      <c r="T505" s="64"/>
      <c r="U505" s="54"/>
      <c r="V505" s="54"/>
      <c r="W505" s="64"/>
      <c r="X505" s="112"/>
      <c r="Y505" s="112"/>
      <c r="Z505" s="53"/>
      <c r="AA505" s="53"/>
    </row>
    <row r="506" spans="1:27">
      <c r="A506" s="120"/>
      <c r="B506" s="54"/>
      <c r="C506" s="50"/>
      <c r="D506" s="53"/>
      <c r="E506" s="50"/>
      <c r="F506" s="50"/>
      <c r="G506" s="50"/>
      <c r="H506" s="53"/>
      <c r="I506" s="53"/>
      <c r="J506" s="53"/>
      <c r="K506" s="53"/>
      <c r="L506" s="53"/>
      <c r="M506" s="54"/>
      <c r="N506" s="50"/>
      <c r="O506" s="59"/>
      <c r="P506" s="61"/>
      <c r="Q506" s="50"/>
      <c r="R506" s="50"/>
      <c r="S506" s="50"/>
      <c r="T506" s="64"/>
      <c r="U506" s="54"/>
      <c r="V506" s="54"/>
      <c r="W506" s="64"/>
      <c r="X506" s="112"/>
      <c r="Y506" s="112"/>
      <c r="Z506" s="53"/>
      <c r="AA506" s="53"/>
    </row>
    <row r="507" spans="1:27">
      <c r="A507" s="120"/>
      <c r="B507" s="54"/>
      <c r="C507" s="50"/>
      <c r="D507" s="53"/>
      <c r="E507" s="50"/>
      <c r="F507" s="50"/>
      <c r="G507" s="50"/>
      <c r="H507" s="53"/>
      <c r="I507" s="53"/>
      <c r="J507" s="53"/>
      <c r="K507" s="53"/>
      <c r="L507" s="53"/>
      <c r="M507" s="54"/>
      <c r="N507" s="50"/>
      <c r="O507" s="59"/>
      <c r="P507" s="61"/>
      <c r="Q507" s="50"/>
      <c r="R507" s="50"/>
      <c r="S507" s="50"/>
      <c r="T507" s="64"/>
      <c r="U507" s="54"/>
      <c r="V507" s="54"/>
      <c r="W507" s="64"/>
      <c r="X507" s="112"/>
      <c r="Y507" s="112"/>
      <c r="Z507" s="53"/>
      <c r="AA507" s="53"/>
    </row>
    <row r="508" spans="1:27">
      <c r="A508" s="120"/>
      <c r="B508" s="54"/>
      <c r="C508" s="50"/>
      <c r="D508" s="53"/>
      <c r="E508" s="50"/>
      <c r="F508" s="50"/>
      <c r="G508" s="50"/>
      <c r="H508" s="53"/>
      <c r="I508" s="53"/>
      <c r="J508" s="53"/>
      <c r="K508" s="53"/>
      <c r="L508" s="53"/>
      <c r="M508" s="54"/>
      <c r="N508" s="50"/>
      <c r="O508" s="59"/>
      <c r="P508" s="61"/>
      <c r="Q508" s="50"/>
      <c r="R508" s="50"/>
      <c r="S508" s="50"/>
      <c r="T508" s="64"/>
      <c r="U508" s="54"/>
      <c r="V508" s="54"/>
      <c r="W508" s="64"/>
      <c r="X508" s="112"/>
      <c r="Y508" s="112"/>
      <c r="Z508" s="53"/>
      <c r="AA508" s="53"/>
    </row>
    <row r="509" spans="1:27">
      <c r="A509" s="120"/>
      <c r="B509" s="54"/>
      <c r="C509" s="50"/>
      <c r="D509" s="53"/>
      <c r="E509" s="50"/>
      <c r="F509" s="50"/>
      <c r="G509" s="50"/>
      <c r="H509" s="53"/>
      <c r="I509" s="53"/>
      <c r="J509" s="53"/>
      <c r="K509" s="53"/>
      <c r="L509" s="53"/>
      <c r="M509" s="54"/>
      <c r="N509" s="50"/>
      <c r="O509" s="59"/>
      <c r="P509" s="61"/>
      <c r="Q509" s="50"/>
      <c r="R509" s="50"/>
      <c r="S509" s="50"/>
      <c r="T509" s="64"/>
      <c r="U509" s="54"/>
      <c r="V509" s="54"/>
      <c r="W509" s="64"/>
      <c r="X509" s="112"/>
      <c r="Y509" s="112"/>
      <c r="Z509" s="53"/>
      <c r="AA509" s="53"/>
    </row>
    <row r="510" spans="1:27">
      <c r="A510" s="120"/>
      <c r="B510" s="54"/>
      <c r="C510" s="50"/>
      <c r="D510" s="53"/>
      <c r="E510" s="50"/>
      <c r="F510" s="50"/>
      <c r="G510" s="50"/>
      <c r="H510" s="53"/>
      <c r="I510" s="53"/>
      <c r="J510" s="53"/>
      <c r="K510" s="53"/>
      <c r="L510" s="53"/>
      <c r="M510" s="54"/>
      <c r="N510" s="50"/>
      <c r="O510" s="59"/>
      <c r="P510" s="61"/>
      <c r="Q510" s="50"/>
      <c r="R510" s="50"/>
      <c r="S510" s="50"/>
      <c r="T510" s="64"/>
      <c r="U510" s="54"/>
      <c r="V510" s="54"/>
      <c r="W510" s="64"/>
      <c r="X510" s="112"/>
      <c r="Y510" s="112"/>
      <c r="Z510" s="53"/>
      <c r="AA510" s="53"/>
    </row>
    <row r="511" spans="1:27">
      <c r="A511" s="120"/>
      <c r="B511" s="54"/>
      <c r="C511" s="50"/>
      <c r="D511" s="53"/>
      <c r="E511" s="50"/>
      <c r="F511" s="50"/>
      <c r="G511" s="50"/>
      <c r="H511" s="53"/>
      <c r="I511" s="53"/>
      <c r="J511" s="53"/>
      <c r="K511" s="53"/>
      <c r="L511" s="53"/>
      <c r="M511" s="54"/>
      <c r="N511" s="50"/>
      <c r="O511" s="59"/>
      <c r="P511" s="61"/>
      <c r="Q511" s="50"/>
      <c r="R511" s="50"/>
      <c r="S511" s="50"/>
      <c r="T511" s="64"/>
      <c r="U511" s="54"/>
      <c r="V511" s="54"/>
      <c r="W511" s="64"/>
      <c r="X511" s="112"/>
      <c r="Y511" s="112"/>
      <c r="Z511" s="53"/>
      <c r="AA511" s="53"/>
    </row>
    <row r="512" spans="1:27">
      <c r="A512" s="120"/>
      <c r="B512" s="54"/>
      <c r="C512" s="50"/>
      <c r="D512" s="53"/>
      <c r="E512" s="50"/>
      <c r="F512" s="50"/>
      <c r="G512" s="50"/>
      <c r="H512" s="53"/>
      <c r="I512" s="53"/>
      <c r="J512" s="53"/>
      <c r="K512" s="53"/>
      <c r="L512" s="53"/>
      <c r="M512" s="54"/>
      <c r="N512" s="50"/>
      <c r="O512" s="59"/>
      <c r="P512" s="61"/>
      <c r="Q512" s="50"/>
      <c r="R512" s="50"/>
      <c r="S512" s="50"/>
      <c r="T512" s="64"/>
      <c r="U512" s="54"/>
      <c r="V512" s="54"/>
      <c r="W512" s="64"/>
      <c r="X512" s="112"/>
      <c r="Y512" s="112"/>
      <c r="Z512" s="53"/>
      <c r="AA512" s="53"/>
    </row>
    <row r="513" spans="1:27">
      <c r="A513" s="120"/>
      <c r="B513" s="54"/>
      <c r="C513" s="50"/>
      <c r="D513" s="53"/>
      <c r="E513" s="50"/>
      <c r="F513" s="50"/>
      <c r="G513" s="50"/>
      <c r="H513" s="53"/>
      <c r="I513" s="53"/>
      <c r="J513" s="53"/>
      <c r="K513" s="53"/>
      <c r="L513" s="53"/>
      <c r="M513" s="54"/>
      <c r="N513" s="50"/>
      <c r="O513" s="59"/>
      <c r="P513" s="61"/>
      <c r="Q513" s="50"/>
      <c r="R513" s="50"/>
      <c r="S513" s="50"/>
      <c r="T513" s="64"/>
      <c r="U513" s="54"/>
      <c r="V513" s="54"/>
      <c r="W513" s="64"/>
      <c r="X513" s="112"/>
      <c r="Y513" s="112"/>
      <c r="Z513" s="53"/>
      <c r="AA513" s="53"/>
    </row>
    <row r="514" spans="1:27">
      <c r="A514" s="120"/>
      <c r="B514" s="54"/>
      <c r="C514" s="50"/>
      <c r="D514" s="53"/>
      <c r="E514" s="50"/>
      <c r="F514" s="50"/>
      <c r="G514" s="50"/>
      <c r="H514" s="53"/>
      <c r="I514" s="53"/>
      <c r="J514" s="53"/>
      <c r="K514" s="53"/>
      <c r="L514" s="53"/>
      <c r="M514" s="54"/>
      <c r="N514" s="50"/>
      <c r="O514" s="59"/>
      <c r="P514" s="61"/>
      <c r="Q514" s="50"/>
      <c r="R514" s="50"/>
      <c r="S514" s="50"/>
      <c r="T514" s="64"/>
      <c r="U514" s="54"/>
      <c r="V514" s="54"/>
      <c r="W514" s="64"/>
      <c r="X514" s="112"/>
      <c r="Y514" s="112"/>
      <c r="Z514" s="53"/>
      <c r="AA514" s="53"/>
    </row>
    <row r="515" spans="1:27">
      <c r="A515" s="120"/>
      <c r="B515" s="54"/>
      <c r="C515" s="50"/>
      <c r="D515" s="53"/>
      <c r="E515" s="50"/>
      <c r="F515" s="50"/>
      <c r="G515" s="50"/>
      <c r="H515" s="53"/>
      <c r="I515" s="53"/>
      <c r="J515" s="53"/>
      <c r="K515" s="53"/>
      <c r="L515" s="53"/>
      <c r="M515" s="54"/>
      <c r="N515" s="50"/>
      <c r="O515" s="59"/>
      <c r="P515" s="61"/>
      <c r="Q515" s="50"/>
      <c r="R515" s="50"/>
      <c r="S515" s="50"/>
      <c r="T515" s="64"/>
      <c r="U515" s="54"/>
      <c r="V515" s="54"/>
      <c r="W515" s="64"/>
      <c r="X515" s="112"/>
      <c r="Y515" s="112"/>
      <c r="Z515" s="53"/>
      <c r="AA515" s="53"/>
    </row>
    <row r="516" spans="1:27">
      <c r="A516" s="120"/>
      <c r="B516" s="54"/>
      <c r="C516" s="50"/>
      <c r="D516" s="53"/>
      <c r="E516" s="50"/>
      <c r="F516" s="50"/>
      <c r="G516" s="50"/>
      <c r="H516" s="53"/>
      <c r="I516" s="53"/>
      <c r="J516" s="53"/>
      <c r="K516" s="53"/>
      <c r="L516" s="53"/>
      <c r="M516" s="54"/>
      <c r="N516" s="50"/>
      <c r="O516" s="59"/>
      <c r="P516" s="61"/>
      <c r="Q516" s="50"/>
      <c r="R516" s="50"/>
      <c r="S516" s="50"/>
      <c r="T516" s="64"/>
      <c r="U516" s="54"/>
      <c r="V516" s="54"/>
      <c r="W516" s="64"/>
      <c r="X516" s="112"/>
      <c r="Y516" s="112"/>
      <c r="Z516" s="53"/>
      <c r="AA516" s="53"/>
    </row>
    <row r="517" spans="1:27">
      <c r="A517" s="120"/>
      <c r="B517" s="54"/>
      <c r="C517" s="50"/>
      <c r="D517" s="53"/>
      <c r="E517" s="50"/>
      <c r="F517" s="50"/>
      <c r="G517" s="50"/>
      <c r="H517" s="53"/>
      <c r="I517" s="53"/>
      <c r="J517" s="53"/>
      <c r="K517" s="53"/>
      <c r="L517" s="53"/>
      <c r="M517" s="54"/>
      <c r="N517" s="50"/>
      <c r="O517" s="59"/>
      <c r="P517" s="61"/>
      <c r="Q517" s="50"/>
      <c r="R517" s="50"/>
      <c r="S517" s="50"/>
      <c r="T517" s="64"/>
      <c r="U517" s="54"/>
      <c r="V517" s="54"/>
      <c r="W517" s="64"/>
      <c r="X517" s="112"/>
      <c r="Y517" s="112"/>
      <c r="Z517" s="53"/>
      <c r="AA517" s="53"/>
    </row>
    <row r="518" spans="1:27">
      <c r="A518" s="120"/>
      <c r="B518" s="54"/>
      <c r="C518" s="50"/>
      <c r="D518" s="53"/>
      <c r="E518" s="50"/>
      <c r="F518" s="50"/>
      <c r="G518" s="50"/>
      <c r="H518" s="53"/>
      <c r="I518" s="53"/>
      <c r="J518" s="53"/>
      <c r="K518" s="53"/>
      <c r="L518" s="53"/>
      <c r="M518" s="54"/>
      <c r="N518" s="50"/>
      <c r="O518" s="59"/>
      <c r="P518" s="61"/>
      <c r="Q518" s="50"/>
      <c r="R518" s="50"/>
      <c r="S518" s="50"/>
      <c r="T518" s="64"/>
      <c r="U518" s="54"/>
      <c r="V518" s="54"/>
      <c r="W518" s="64"/>
      <c r="X518" s="112"/>
      <c r="Y518" s="112"/>
      <c r="Z518" s="53"/>
      <c r="AA518" s="53"/>
    </row>
    <row r="519" spans="1:27">
      <c r="A519" s="120"/>
      <c r="B519" s="54"/>
      <c r="C519" s="50"/>
      <c r="D519" s="53"/>
      <c r="E519" s="50"/>
      <c r="F519" s="50"/>
      <c r="G519" s="50"/>
      <c r="H519" s="53"/>
      <c r="I519" s="53"/>
      <c r="J519" s="53"/>
      <c r="K519" s="53"/>
      <c r="L519" s="53"/>
      <c r="M519" s="54"/>
      <c r="N519" s="50"/>
      <c r="O519" s="59"/>
      <c r="P519" s="61"/>
      <c r="Q519" s="50"/>
      <c r="R519" s="50"/>
      <c r="S519" s="50"/>
      <c r="T519" s="64"/>
      <c r="U519" s="54"/>
      <c r="V519" s="54"/>
      <c r="W519" s="64"/>
      <c r="X519" s="112"/>
      <c r="Y519" s="112"/>
      <c r="Z519" s="53"/>
      <c r="AA519" s="53"/>
    </row>
    <row r="520" spans="1:27">
      <c r="A520" s="120"/>
      <c r="B520" s="54"/>
      <c r="C520" s="50"/>
      <c r="D520" s="53"/>
      <c r="E520" s="50"/>
      <c r="F520" s="50"/>
      <c r="G520" s="50"/>
      <c r="H520" s="53"/>
      <c r="I520" s="53"/>
      <c r="J520" s="53"/>
      <c r="K520" s="53"/>
      <c r="L520" s="53"/>
      <c r="M520" s="54"/>
      <c r="N520" s="50"/>
      <c r="O520" s="59"/>
      <c r="P520" s="61"/>
      <c r="Q520" s="50"/>
      <c r="R520" s="50"/>
      <c r="S520" s="50"/>
      <c r="T520" s="64"/>
      <c r="U520" s="54"/>
      <c r="V520" s="54"/>
      <c r="W520" s="64"/>
      <c r="X520" s="112"/>
      <c r="Y520" s="112"/>
      <c r="Z520" s="53"/>
      <c r="AA520" s="53"/>
    </row>
    <row r="521" spans="1:27">
      <c r="A521" s="120"/>
      <c r="B521" s="54"/>
      <c r="C521" s="50"/>
      <c r="D521" s="53"/>
      <c r="E521" s="50"/>
      <c r="F521" s="50"/>
      <c r="G521" s="50"/>
      <c r="H521" s="53"/>
      <c r="I521" s="53"/>
      <c r="J521" s="53"/>
      <c r="K521" s="53"/>
      <c r="L521" s="53"/>
      <c r="M521" s="54"/>
      <c r="N521" s="50"/>
      <c r="O521" s="59"/>
      <c r="P521" s="61"/>
      <c r="Q521" s="50"/>
      <c r="R521" s="50"/>
      <c r="S521" s="50"/>
      <c r="T521" s="64"/>
      <c r="U521" s="54"/>
      <c r="V521" s="54"/>
      <c r="W521" s="64"/>
      <c r="X521" s="112"/>
      <c r="Y521" s="112"/>
      <c r="Z521" s="53"/>
      <c r="AA521" s="53"/>
    </row>
    <row r="522" spans="1:27">
      <c r="A522" s="120"/>
      <c r="B522" s="54"/>
      <c r="C522" s="50"/>
      <c r="D522" s="53"/>
      <c r="E522" s="50"/>
      <c r="F522" s="50"/>
      <c r="G522" s="50"/>
      <c r="H522" s="53"/>
      <c r="I522" s="53"/>
      <c r="J522" s="53"/>
      <c r="K522" s="53"/>
      <c r="L522" s="53"/>
      <c r="M522" s="54"/>
      <c r="N522" s="50"/>
      <c r="O522" s="59"/>
      <c r="P522" s="61"/>
      <c r="Q522" s="50"/>
      <c r="R522" s="50"/>
      <c r="S522" s="50"/>
      <c r="T522" s="64"/>
      <c r="U522" s="54"/>
      <c r="V522" s="54"/>
      <c r="W522" s="64"/>
      <c r="X522" s="112"/>
      <c r="Y522" s="112"/>
      <c r="Z522" s="53"/>
      <c r="AA522" s="53"/>
    </row>
    <row r="523" spans="1:27">
      <c r="A523" s="120"/>
      <c r="B523" s="54"/>
      <c r="C523" s="50"/>
      <c r="D523" s="53"/>
      <c r="E523" s="50"/>
      <c r="F523" s="50"/>
      <c r="G523" s="50"/>
      <c r="H523" s="53"/>
      <c r="I523" s="53"/>
      <c r="J523" s="53"/>
      <c r="K523" s="53"/>
      <c r="L523" s="53"/>
      <c r="M523" s="54"/>
      <c r="N523" s="50"/>
      <c r="O523" s="59"/>
      <c r="P523" s="61"/>
      <c r="Q523" s="50"/>
      <c r="R523" s="50"/>
      <c r="S523" s="50"/>
      <c r="T523" s="64"/>
      <c r="U523" s="54"/>
      <c r="V523" s="54"/>
      <c r="W523" s="64"/>
      <c r="X523" s="112"/>
      <c r="Y523" s="112"/>
      <c r="Z523" s="53"/>
      <c r="AA523" s="53"/>
    </row>
    <row r="524" spans="1:27">
      <c r="A524" s="120"/>
      <c r="B524" s="54"/>
      <c r="C524" s="50"/>
      <c r="D524" s="53"/>
      <c r="E524" s="50"/>
      <c r="F524" s="50"/>
      <c r="G524" s="50"/>
      <c r="H524" s="53"/>
      <c r="I524" s="53"/>
      <c r="J524" s="53"/>
      <c r="K524" s="53"/>
      <c r="L524" s="53"/>
      <c r="M524" s="54"/>
      <c r="N524" s="50"/>
      <c r="O524" s="59"/>
      <c r="P524" s="61"/>
      <c r="Q524" s="50"/>
      <c r="R524" s="50"/>
      <c r="S524" s="50"/>
      <c r="T524" s="64"/>
      <c r="U524" s="54"/>
      <c r="V524" s="54"/>
      <c r="W524" s="64"/>
      <c r="X524" s="112"/>
      <c r="Y524" s="112"/>
      <c r="Z524" s="53"/>
      <c r="AA524" s="53"/>
    </row>
    <row r="525" spans="1:27">
      <c r="A525" s="120"/>
      <c r="B525" s="54"/>
      <c r="C525" s="50"/>
      <c r="D525" s="53"/>
      <c r="E525" s="50"/>
      <c r="F525" s="50"/>
      <c r="G525" s="50"/>
      <c r="H525" s="53"/>
      <c r="I525" s="53"/>
      <c r="J525" s="53"/>
      <c r="K525" s="53"/>
      <c r="L525" s="53"/>
      <c r="M525" s="54"/>
      <c r="N525" s="50"/>
      <c r="O525" s="59"/>
      <c r="P525" s="61"/>
      <c r="Q525" s="50"/>
      <c r="R525" s="50"/>
      <c r="S525" s="50"/>
      <c r="T525" s="64"/>
      <c r="U525" s="54"/>
      <c r="V525" s="54"/>
      <c r="W525" s="64"/>
      <c r="X525" s="112"/>
      <c r="Y525" s="112"/>
      <c r="Z525" s="53"/>
      <c r="AA525" s="53"/>
    </row>
    <row r="526" spans="1:27">
      <c r="A526" s="120"/>
      <c r="B526" s="54"/>
      <c r="C526" s="50"/>
      <c r="D526" s="53"/>
      <c r="E526" s="50"/>
      <c r="F526" s="50"/>
      <c r="G526" s="50"/>
      <c r="H526" s="53"/>
      <c r="I526" s="53"/>
      <c r="J526" s="53"/>
      <c r="K526" s="53"/>
      <c r="L526" s="53"/>
      <c r="M526" s="54"/>
      <c r="N526" s="50"/>
      <c r="O526" s="59"/>
      <c r="P526" s="61"/>
      <c r="Q526" s="50"/>
      <c r="R526" s="50"/>
      <c r="S526" s="50"/>
      <c r="T526" s="64"/>
      <c r="U526" s="54"/>
      <c r="V526" s="54"/>
      <c r="W526" s="64"/>
      <c r="X526" s="112"/>
      <c r="Y526" s="112"/>
      <c r="Z526" s="53"/>
      <c r="AA526" s="53"/>
    </row>
    <row r="527" spans="1:27">
      <c r="A527" s="120"/>
      <c r="B527" s="54"/>
      <c r="C527" s="50"/>
      <c r="D527" s="53"/>
      <c r="E527" s="50"/>
      <c r="F527" s="50"/>
      <c r="G527" s="50"/>
      <c r="H527" s="53"/>
      <c r="I527" s="53"/>
      <c r="J527" s="53"/>
      <c r="K527" s="53"/>
      <c r="L527" s="53"/>
      <c r="M527" s="54"/>
      <c r="N527" s="50"/>
      <c r="O527" s="59"/>
      <c r="P527" s="61"/>
      <c r="Q527" s="50"/>
      <c r="R527" s="50"/>
      <c r="S527" s="50"/>
      <c r="T527" s="64"/>
      <c r="U527" s="54"/>
      <c r="V527" s="54"/>
      <c r="W527" s="64"/>
      <c r="X527" s="112"/>
      <c r="Y527" s="112"/>
      <c r="Z527" s="53"/>
      <c r="AA527" s="53"/>
    </row>
    <row r="528" spans="1:27">
      <c r="A528" s="120"/>
      <c r="B528" s="54"/>
      <c r="C528" s="50"/>
      <c r="D528" s="53"/>
      <c r="E528" s="50"/>
      <c r="F528" s="50"/>
      <c r="G528" s="50"/>
      <c r="H528" s="53"/>
      <c r="I528" s="53"/>
      <c r="J528" s="53"/>
      <c r="K528" s="53"/>
      <c r="L528" s="53"/>
      <c r="M528" s="54"/>
      <c r="N528" s="50"/>
      <c r="O528" s="59"/>
      <c r="P528" s="61"/>
      <c r="Q528" s="50"/>
      <c r="R528" s="50"/>
      <c r="S528" s="50"/>
      <c r="T528" s="64"/>
      <c r="U528" s="54"/>
      <c r="V528" s="54"/>
      <c r="W528" s="64"/>
      <c r="X528" s="112"/>
      <c r="Y528" s="112"/>
      <c r="Z528" s="53"/>
      <c r="AA528" s="53"/>
    </row>
    <row r="529" spans="1:27">
      <c r="A529" s="120"/>
      <c r="B529" s="54"/>
      <c r="C529" s="50"/>
      <c r="D529" s="53"/>
      <c r="E529" s="50"/>
      <c r="F529" s="50"/>
      <c r="G529" s="50"/>
      <c r="H529" s="53"/>
      <c r="I529" s="53"/>
      <c r="J529" s="53"/>
      <c r="K529" s="53"/>
      <c r="L529" s="53"/>
      <c r="M529" s="54"/>
      <c r="N529" s="50"/>
      <c r="O529" s="59"/>
      <c r="P529" s="61"/>
      <c r="Q529" s="50"/>
      <c r="R529" s="50"/>
      <c r="S529" s="50"/>
      <c r="T529" s="64"/>
      <c r="U529" s="54"/>
      <c r="V529" s="54"/>
      <c r="W529" s="64"/>
      <c r="X529" s="112"/>
      <c r="Y529" s="112"/>
      <c r="Z529" s="53"/>
      <c r="AA529" s="53"/>
    </row>
    <row r="530" spans="1:27">
      <c r="A530" s="120"/>
      <c r="B530" s="54"/>
      <c r="C530" s="50"/>
      <c r="D530" s="53"/>
      <c r="E530" s="50"/>
      <c r="F530" s="50"/>
      <c r="G530" s="50"/>
      <c r="H530" s="53"/>
      <c r="I530" s="53"/>
      <c r="J530" s="53"/>
      <c r="K530" s="53"/>
      <c r="L530" s="53"/>
      <c r="M530" s="54"/>
      <c r="N530" s="50"/>
      <c r="O530" s="59"/>
      <c r="P530" s="61"/>
      <c r="Q530" s="50"/>
      <c r="R530" s="50"/>
      <c r="S530" s="50"/>
      <c r="T530" s="64"/>
      <c r="U530" s="54"/>
      <c r="V530" s="54"/>
      <c r="W530" s="64"/>
      <c r="X530" s="112"/>
      <c r="Y530" s="112"/>
      <c r="Z530" s="53"/>
      <c r="AA530" s="53"/>
    </row>
    <row r="531" spans="1:27">
      <c r="A531" s="120"/>
      <c r="B531" s="54"/>
      <c r="C531" s="50"/>
      <c r="D531" s="53"/>
      <c r="E531" s="50"/>
      <c r="F531" s="50"/>
      <c r="G531" s="50"/>
      <c r="H531" s="53"/>
      <c r="I531" s="53"/>
      <c r="J531" s="53"/>
      <c r="K531" s="53"/>
      <c r="L531" s="53"/>
      <c r="M531" s="54"/>
      <c r="N531" s="50"/>
      <c r="O531" s="59"/>
      <c r="P531" s="61"/>
      <c r="Q531" s="50"/>
      <c r="R531" s="50"/>
      <c r="S531" s="50"/>
      <c r="T531" s="64"/>
      <c r="U531" s="54"/>
      <c r="V531" s="54"/>
      <c r="W531" s="64"/>
      <c r="X531" s="112"/>
      <c r="Y531" s="112"/>
      <c r="Z531" s="53"/>
      <c r="AA531" s="53"/>
    </row>
    <row r="532" spans="1:27">
      <c r="A532" s="120"/>
      <c r="B532" s="54"/>
      <c r="C532" s="50"/>
      <c r="D532" s="53"/>
      <c r="E532" s="50"/>
      <c r="F532" s="50"/>
      <c r="G532" s="50"/>
      <c r="H532" s="53"/>
      <c r="I532" s="53"/>
      <c r="J532" s="53"/>
      <c r="K532" s="53"/>
      <c r="L532" s="53"/>
      <c r="M532" s="54"/>
      <c r="N532" s="50"/>
      <c r="O532" s="59"/>
      <c r="P532" s="61"/>
      <c r="Q532" s="50"/>
      <c r="R532" s="50"/>
      <c r="S532" s="50"/>
      <c r="T532" s="64"/>
      <c r="U532" s="54"/>
      <c r="V532" s="54"/>
      <c r="W532" s="64"/>
      <c r="X532" s="112"/>
      <c r="Y532" s="112"/>
      <c r="Z532" s="53"/>
      <c r="AA532" s="53"/>
    </row>
    <row r="533" spans="1:27">
      <c r="A533" s="120"/>
      <c r="B533" s="54"/>
      <c r="C533" s="50"/>
      <c r="D533" s="53"/>
      <c r="E533" s="50"/>
      <c r="F533" s="50"/>
      <c r="G533" s="50"/>
      <c r="H533" s="53"/>
      <c r="I533" s="53"/>
      <c r="J533" s="53"/>
      <c r="K533" s="53"/>
      <c r="L533" s="53"/>
      <c r="M533" s="54"/>
      <c r="N533" s="50"/>
      <c r="O533" s="59"/>
      <c r="P533" s="61"/>
      <c r="Q533" s="50"/>
      <c r="R533" s="50"/>
      <c r="S533" s="50"/>
      <c r="T533" s="64"/>
      <c r="U533" s="54"/>
      <c r="V533" s="54"/>
      <c r="W533" s="64"/>
      <c r="X533" s="112"/>
      <c r="Y533" s="112"/>
      <c r="Z533" s="53"/>
      <c r="AA533" s="53"/>
    </row>
    <row r="534" spans="1:27">
      <c r="A534" s="120"/>
      <c r="B534" s="54"/>
      <c r="C534" s="50"/>
      <c r="D534" s="53"/>
      <c r="E534" s="50"/>
      <c r="F534" s="50"/>
      <c r="G534" s="50"/>
      <c r="H534" s="53"/>
      <c r="I534" s="53"/>
      <c r="J534" s="53"/>
      <c r="K534" s="53"/>
      <c r="L534" s="53"/>
      <c r="M534" s="54"/>
      <c r="N534" s="50"/>
      <c r="O534" s="59"/>
      <c r="P534" s="61"/>
      <c r="Q534" s="50"/>
      <c r="R534" s="50"/>
      <c r="S534" s="50"/>
      <c r="T534" s="64"/>
      <c r="U534" s="54"/>
      <c r="V534" s="54"/>
      <c r="W534" s="64"/>
      <c r="X534" s="112"/>
      <c r="Y534" s="112"/>
      <c r="Z534" s="53"/>
      <c r="AA534" s="53"/>
    </row>
    <row r="535" spans="1:27">
      <c r="A535" s="120"/>
      <c r="B535" s="54"/>
      <c r="C535" s="50"/>
      <c r="D535" s="53"/>
      <c r="E535" s="50"/>
      <c r="F535" s="50"/>
      <c r="G535" s="50"/>
      <c r="H535" s="53"/>
      <c r="I535" s="53"/>
      <c r="J535" s="53"/>
      <c r="K535" s="53"/>
      <c r="L535" s="53"/>
      <c r="M535" s="54"/>
      <c r="N535" s="50"/>
      <c r="O535" s="59"/>
      <c r="P535" s="61"/>
      <c r="Q535" s="50"/>
      <c r="R535" s="50"/>
      <c r="S535" s="50"/>
      <c r="T535" s="64"/>
      <c r="U535" s="54"/>
      <c r="V535" s="54"/>
      <c r="W535" s="64"/>
      <c r="X535" s="112"/>
      <c r="Y535" s="112"/>
      <c r="Z535" s="53"/>
      <c r="AA535" s="53"/>
    </row>
    <row r="536" spans="1:27">
      <c r="A536" s="120"/>
      <c r="B536" s="54"/>
      <c r="C536" s="50"/>
      <c r="D536" s="53"/>
      <c r="E536" s="50"/>
      <c r="F536" s="50"/>
      <c r="G536" s="50"/>
      <c r="H536" s="53"/>
      <c r="I536" s="53"/>
      <c r="J536" s="53"/>
      <c r="K536" s="53"/>
      <c r="L536" s="53"/>
      <c r="M536" s="54"/>
      <c r="N536" s="50"/>
      <c r="O536" s="59"/>
      <c r="P536" s="61"/>
      <c r="Q536" s="50"/>
      <c r="R536" s="50"/>
      <c r="S536" s="50"/>
      <c r="T536" s="64"/>
      <c r="U536" s="54"/>
      <c r="V536" s="54"/>
      <c r="W536" s="64"/>
      <c r="X536" s="112"/>
      <c r="Y536" s="112"/>
      <c r="Z536" s="53"/>
      <c r="AA536" s="53"/>
    </row>
    <row r="537" spans="1:27">
      <c r="A537" s="120"/>
      <c r="B537" s="54"/>
      <c r="C537" s="50"/>
      <c r="D537" s="53"/>
      <c r="E537" s="50"/>
      <c r="F537" s="50"/>
      <c r="G537" s="50"/>
      <c r="H537" s="53"/>
      <c r="I537" s="53"/>
      <c r="J537" s="53"/>
      <c r="K537" s="53"/>
      <c r="L537" s="53"/>
      <c r="M537" s="54"/>
      <c r="N537" s="50"/>
      <c r="O537" s="59"/>
      <c r="P537" s="61"/>
      <c r="Q537" s="50"/>
      <c r="R537" s="50"/>
      <c r="S537" s="50"/>
      <c r="T537" s="64"/>
      <c r="U537" s="54"/>
      <c r="V537" s="54"/>
      <c r="W537" s="64"/>
      <c r="X537" s="112"/>
      <c r="Y537" s="112"/>
      <c r="Z537" s="53"/>
      <c r="AA537" s="53"/>
    </row>
    <row r="538" spans="1:27">
      <c r="A538" s="120"/>
      <c r="B538" s="54"/>
      <c r="C538" s="50"/>
      <c r="D538" s="53"/>
      <c r="E538" s="50"/>
      <c r="F538" s="50"/>
      <c r="G538" s="50"/>
      <c r="H538" s="53"/>
      <c r="I538" s="53"/>
      <c r="J538" s="53"/>
      <c r="K538" s="53"/>
      <c r="L538" s="53"/>
      <c r="M538" s="54"/>
      <c r="N538" s="50"/>
      <c r="O538" s="59"/>
      <c r="P538" s="61"/>
      <c r="Q538" s="50"/>
      <c r="R538" s="50"/>
      <c r="S538" s="50"/>
      <c r="T538" s="64"/>
      <c r="U538" s="54"/>
      <c r="V538" s="54"/>
      <c r="W538" s="64"/>
      <c r="X538" s="112"/>
      <c r="Y538" s="112"/>
      <c r="Z538" s="53"/>
      <c r="AA538" s="53"/>
    </row>
    <row r="539" spans="1:27">
      <c r="A539" s="120"/>
      <c r="B539" s="54"/>
      <c r="C539" s="50"/>
      <c r="D539" s="53"/>
      <c r="E539" s="50"/>
      <c r="F539" s="50"/>
      <c r="G539" s="50"/>
      <c r="H539" s="53"/>
      <c r="I539" s="53"/>
      <c r="J539" s="53"/>
      <c r="K539" s="53"/>
      <c r="L539" s="53"/>
      <c r="M539" s="54"/>
      <c r="N539" s="50"/>
      <c r="O539" s="59"/>
      <c r="P539" s="61"/>
      <c r="Q539" s="50"/>
      <c r="R539" s="50"/>
      <c r="S539" s="50"/>
      <c r="T539" s="64"/>
      <c r="U539" s="54"/>
      <c r="V539" s="54"/>
      <c r="W539" s="64"/>
      <c r="X539" s="112"/>
      <c r="Y539" s="112"/>
      <c r="Z539" s="53"/>
      <c r="AA539" s="53"/>
    </row>
    <row r="540" spans="1:27">
      <c r="A540" s="120"/>
      <c r="B540" s="54"/>
      <c r="C540" s="50"/>
      <c r="D540" s="53"/>
      <c r="E540" s="50"/>
      <c r="F540" s="50"/>
      <c r="G540" s="50"/>
      <c r="H540" s="53"/>
      <c r="I540" s="53"/>
      <c r="J540" s="53"/>
      <c r="K540" s="53"/>
      <c r="L540" s="53"/>
      <c r="M540" s="54"/>
      <c r="N540" s="50"/>
      <c r="O540" s="59"/>
      <c r="P540" s="61"/>
      <c r="Q540" s="50"/>
      <c r="R540" s="50"/>
      <c r="S540" s="50"/>
      <c r="T540" s="64"/>
      <c r="U540" s="54"/>
      <c r="V540" s="54"/>
      <c r="W540" s="64"/>
      <c r="X540" s="112"/>
      <c r="Y540" s="112"/>
      <c r="Z540" s="53"/>
      <c r="AA540" s="53"/>
    </row>
    <row r="541" spans="1:27">
      <c r="A541" s="120"/>
      <c r="B541" s="54"/>
      <c r="C541" s="50"/>
      <c r="D541" s="53"/>
      <c r="E541" s="50"/>
      <c r="F541" s="50"/>
      <c r="G541" s="50"/>
      <c r="H541" s="53"/>
      <c r="I541" s="53"/>
      <c r="J541" s="53"/>
      <c r="K541" s="53"/>
      <c r="L541" s="53"/>
      <c r="M541" s="54"/>
      <c r="N541" s="50"/>
      <c r="O541" s="59"/>
      <c r="P541" s="61"/>
      <c r="Q541" s="50"/>
      <c r="R541" s="50"/>
      <c r="S541" s="50"/>
      <c r="T541" s="64"/>
      <c r="U541" s="54"/>
      <c r="V541" s="54"/>
      <c r="W541" s="64"/>
      <c r="X541" s="112"/>
      <c r="Y541" s="112"/>
      <c r="Z541" s="53"/>
      <c r="AA541" s="53"/>
    </row>
    <row r="542" spans="1:27">
      <c r="A542" s="120"/>
      <c r="B542" s="54"/>
      <c r="C542" s="50"/>
      <c r="D542" s="53"/>
      <c r="E542" s="50"/>
      <c r="F542" s="50"/>
      <c r="G542" s="50"/>
      <c r="H542" s="53"/>
      <c r="I542" s="53"/>
      <c r="J542" s="53"/>
      <c r="K542" s="53"/>
      <c r="L542" s="53"/>
      <c r="M542" s="54"/>
      <c r="N542" s="50"/>
      <c r="O542" s="59"/>
      <c r="P542" s="61"/>
      <c r="Q542" s="50"/>
      <c r="R542" s="50"/>
      <c r="S542" s="50"/>
      <c r="T542" s="64"/>
      <c r="U542" s="54"/>
      <c r="V542" s="54"/>
      <c r="W542" s="64"/>
      <c r="X542" s="112"/>
      <c r="Y542" s="112"/>
      <c r="Z542" s="53"/>
      <c r="AA542" s="53"/>
    </row>
    <row r="543" spans="1:27">
      <c r="A543" s="120"/>
      <c r="B543" s="54"/>
      <c r="C543" s="50"/>
      <c r="D543" s="53"/>
      <c r="E543" s="50"/>
      <c r="F543" s="50"/>
      <c r="G543" s="50"/>
      <c r="H543" s="53"/>
      <c r="I543" s="53"/>
      <c r="J543" s="53"/>
      <c r="K543" s="53"/>
      <c r="L543" s="53"/>
      <c r="M543" s="54"/>
      <c r="N543" s="50"/>
      <c r="O543" s="59"/>
      <c r="P543" s="61"/>
      <c r="Q543" s="50"/>
      <c r="R543" s="50"/>
      <c r="S543" s="50"/>
      <c r="T543" s="64"/>
      <c r="U543" s="54"/>
      <c r="V543" s="54"/>
      <c r="W543" s="64"/>
      <c r="X543" s="112"/>
      <c r="Y543" s="112"/>
      <c r="Z543" s="53"/>
      <c r="AA543" s="53"/>
    </row>
    <row r="544" spans="1:27">
      <c r="A544" s="120"/>
      <c r="B544" s="54"/>
      <c r="C544" s="50"/>
      <c r="D544" s="53"/>
      <c r="E544" s="50"/>
      <c r="F544" s="50"/>
      <c r="G544" s="50"/>
      <c r="H544" s="53"/>
      <c r="I544" s="53"/>
      <c r="J544" s="53"/>
      <c r="K544" s="53"/>
      <c r="L544" s="53"/>
      <c r="M544" s="54"/>
      <c r="N544" s="50"/>
      <c r="O544" s="59"/>
      <c r="P544" s="61"/>
      <c r="Q544" s="50"/>
      <c r="R544" s="50"/>
      <c r="S544" s="50"/>
      <c r="T544" s="64"/>
      <c r="U544" s="54"/>
      <c r="V544" s="54"/>
      <c r="W544" s="64"/>
      <c r="X544" s="112"/>
      <c r="Y544" s="112"/>
      <c r="Z544" s="53"/>
      <c r="AA544" s="53"/>
    </row>
    <row r="545" spans="1:27">
      <c r="A545" s="120"/>
      <c r="B545" s="54"/>
      <c r="C545" s="50"/>
      <c r="D545" s="53"/>
      <c r="E545" s="50"/>
      <c r="F545" s="50"/>
      <c r="G545" s="50"/>
      <c r="H545" s="53"/>
      <c r="I545" s="53"/>
      <c r="J545" s="53"/>
      <c r="K545" s="53"/>
      <c r="L545" s="53"/>
      <c r="M545" s="54"/>
      <c r="N545" s="50"/>
      <c r="O545" s="59"/>
      <c r="P545" s="61"/>
      <c r="Q545" s="50"/>
      <c r="R545" s="50"/>
      <c r="S545" s="50"/>
      <c r="T545" s="64"/>
      <c r="U545" s="54"/>
      <c r="V545" s="54"/>
      <c r="W545" s="64"/>
      <c r="X545" s="112"/>
      <c r="Y545" s="112"/>
      <c r="Z545" s="53"/>
      <c r="AA545" s="53"/>
    </row>
    <row r="546" spans="1:27">
      <c r="A546" s="120"/>
      <c r="B546" s="54"/>
      <c r="C546" s="50"/>
      <c r="D546" s="53"/>
      <c r="E546" s="50"/>
      <c r="F546" s="50"/>
      <c r="G546" s="50"/>
      <c r="H546" s="53"/>
      <c r="I546" s="53"/>
      <c r="J546" s="53"/>
      <c r="K546" s="53"/>
      <c r="L546" s="53"/>
      <c r="M546" s="54"/>
      <c r="N546" s="50"/>
      <c r="O546" s="59"/>
      <c r="P546" s="61"/>
      <c r="Q546" s="50"/>
      <c r="R546" s="50"/>
      <c r="S546" s="50"/>
      <c r="T546" s="64"/>
      <c r="U546" s="54"/>
      <c r="V546" s="54"/>
      <c r="W546" s="64"/>
      <c r="X546" s="112"/>
      <c r="Y546" s="112"/>
      <c r="Z546" s="53"/>
      <c r="AA546" s="53"/>
    </row>
    <row r="547" spans="1:27">
      <c r="A547" s="120"/>
      <c r="B547" s="54"/>
      <c r="C547" s="50"/>
      <c r="D547" s="53"/>
      <c r="E547" s="50"/>
      <c r="F547" s="50"/>
      <c r="G547" s="50"/>
      <c r="H547" s="53"/>
      <c r="I547" s="53"/>
      <c r="J547" s="53"/>
      <c r="K547" s="53"/>
      <c r="L547" s="53"/>
      <c r="M547" s="54"/>
      <c r="N547" s="50"/>
      <c r="O547" s="59"/>
      <c r="P547" s="61"/>
      <c r="Q547" s="50"/>
      <c r="R547" s="50"/>
      <c r="S547" s="50"/>
      <c r="T547" s="64"/>
      <c r="U547" s="54"/>
      <c r="V547" s="54"/>
      <c r="W547" s="64"/>
      <c r="X547" s="112"/>
      <c r="Y547" s="112"/>
      <c r="Z547" s="53"/>
      <c r="AA547" s="53"/>
    </row>
    <row r="548" spans="1:27">
      <c r="A548" s="120"/>
      <c r="B548" s="54"/>
      <c r="C548" s="50"/>
      <c r="D548" s="53"/>
      <c r="E548" s="50"/>
      <c r="F548" s="50"/>
      <c r="G548" s="50"/>
      <c r="H548" s="53"/>
      <c r="I548" s="53"/>
      <c r="J548" s="53"/>
      <c r="K548" s="53"/>
      <c r="L548" s="53"/>
      <c r="M548" s="54"/>
      <c r="N548" s="50"/>
      <c r="O548" s="59"/>
      <c r="P548" s="61"/>
      <c r="Q548" s="50"/>
      <c r="R548" s="50"/>
      <c r="S548" s="50"/>
      <c r="T548" s="64"/>
      <c r="U548" s="54"/>
      <c r="V548" s="54"/>
      <c r="W548" s="64"/>
      <c r="X548" s="112"/>
      <c r="Y548" s="112"/>
      <c r="Z548" s="53"/>
      <c r="AA548" s="53"/>
    </row>
    <row r="549" spans="1:27">
      <c r="A549" s="120"/>
      <c r="B549" s="54"/>
      <c r="C549" s="50"/>
      <c r="D549" s="53"/>
      <c r="E549" s="50"/>
      <c r="F549" s="50"/>
      <c r="G549" s="50"/>
      <c r="H549" s="53"/>
      <c r="I549" s="53"/>
      <c r="J549" s="53"/>
      <c r="K549" s="53"/>
      <c r="L549" s="53"/>
      <c r="M549" s="54"/>
      <c r="N549" s="50"/>
      <c r="O549" s="59"/>
      <c r="P549" s="61"/>
      <c r="Q549" s="50"/>
      <c r="R549" s="50"/>
      <c r="S549" s="50"/>
      <c r="T549" s="64"/>
      <c r="U549" s="54"/>
      <c r="V549" s="54"/>
      <c r="W549" s="64"/>
      <c r="X549" s="112"/>
      <c r="Y549" s="112"/>
      <c r="Z549" s="53"/>
      <c r="AA549" s="53"/>
    </row>
    <row r="550" spans="1:27">
      <c r="A550" s="120"/>
      <c r="B550" s="54"/>
      <c r="C550" s="50"/>
      <c r="D550" s="53"/>
      <c r="E550" s="50"/>
      <c r="F550" s="50"/>
      <c r="G550" s="50"/>
      <c r="H550" s="53"/>
      <c r="I550" s="53"/>
      <c r="J550" s="53"/>
      <c r="K550" s="53"/>
      <c r="L550" s="53"/>
      <c r="M550" s="54"/>
      <c r="N550" s="50"/>
      <c r="O550" s="59"/>
      <c r="P550" s="61"/>
      <c r="Q550" s="50"/>
      <c r="R550" s="50"/>
      <c r="S550" s="50"/>
      <c r="T550" s="64"/>
      <c r="U550" s="54"/>
      <c r="V550" s="54"/>
      <c r="W550" s="64"/>
      <c r="X550" s="112"/>
      <c r="Y550" s="112"/>
      <c r="Z550" s="53"/>
      <c r="AA550" s="53"/>
    </row>
    <row r="551" spans="1:27">
      <c r="A551" s="120"/>
      <c r="B551" s="54"/>
      <c r="C551" s="50"/>
      <c r="D551" s="53"/>
      <c r="E551" s="50"/>
      <c r="F551" s="50"/>
      <c r="G551" s="50"/>
      <c r="H551" s="53"/>
      <c r="I551" s="53"/>
      <c r="J551" s="53"/>
      <c r="K551" s="53"/>
      <c r="L551" s="53"/>
      <c r="M551" s="54"/>
      <c r="N551" s="50"/>
      <c r="O551" s="59"/>
      <c r="P551" s="61"/>
      <c r="Q551" s="50"/>
      <c r="R551" s="50"/>
      <c r="S551" s="50"/>
      <c r="T551" s="64"/>
      <c r="U551" s="54"/>
      <c r="V551" s="54"/>
      <c r="W551" s="64"/>
      <c r="X551" s="112"/>
      <c r="Y551" s="112"/>
      <c r="Z551" s="53"/>
      <c r="AA551" s="53"/>
    </row>
    <row r="552" spans="1:27">
      <c r="A552" s="120"/>
      <c r="B552" s="54"/>
      <c r="C552" s="50"/>
      <c r="D552" s="53"/>
      <c r="E552" s="50"/>
      <c r="F552" s="50"/>
      <c r="G552" s="50"/>
      <c r="H552" s="53"/>
      <c r="I552" s="53"/>
      <c r="J552" s="53"/>
      <c r="K552" s="53"/>
      <c r="L552" s="53"/>
      <c r="M552" s="54"/>
      <c r="N552" s="50"/>
      <c r="O552" s="59"/>
      <c r="P552" s="61"/>
      <c r="Q552" s="50"/>
      <c r="R552" s="50"/>
      <c r="S552" s="50"/>
      <c r="T552" s="64"/>
      <c r="U552" s="54"/>
      <c r="V552" s="54"/>
      <c r="W552" s="64"/>
      <c r="X552" s="112"/>
      <c r="Y552" s="112"/>
      <c r="Z552" s="53"/>
      <c r="AA552" s="53"/>
    </row>
    <row r="553" spans="1:27">
      <c r="A553" s="120"/>
      <c r="B553" s="54"/>
      <c r="C553" s="50"/>
      <c r="D553" s="53"/>
      <c r="E553" s="50"/>
      <c r="F553" s="50"/>
      <c r="G553" s="50"/>
      <c r="H553" s="53"/>
      <c r="I553" s="53"/>
      <c r="J553" s="53"/>
      <c r="K553" s="53"/>
      <c r="L553" s="53"/>
      <c r="M553" s="54"/>
      <c r="N553" s="50"/>
      <c r="O553" s="59"/>
      <c r="P553" s="61"/>
      <c r="Q553" s="50"/>
      <c r="R553" s="50"/>
      <c r="S553" s="50"/>
      <c r="T553" s="64"/>
      <c r="U553" s="54"/>
      <c r="V553" s="54"/>
      <c r="W553" s="64"/>
      <c r="X553" s="112"/>
      <c r="Y553" s="112"/>
      <c r="Z553" s="53"/>
      <c r="AA553" s="53"/>
    </row>
    <row r="554" spans="1:27">
      <c r="A554" s="120"/>
      <c r="B554" s="54"/>
      <c r="C554" s="50"/>
      <c r="D554" s="53"/>
      <c r="E554" s="50"/>
      <c r="F554" s="50"/>
      <c r="G554" s="50"/>
      <c r="H554" s="53"/>
      <c r="I554" s="53"/>
      <c r="J554" s="53"/>
      <c r="K554" s="53"/>
      <c r="L554" s="53"/>
      <c r="M554" s="54"/>
      <c r="N554" s="50"/>
      <c r="O554" s="59"/>
      <c r="P554" s="61"/>
      <c r="Q554" s="50"/>
      <c r="R554" s="50"/>
      <c r="S554" s="50"/>
      <c r="T554" s="64"/>
      <c r="U554" s="54"/>
      <c r="V554" s="54"/>
      <c r="W554" s="64"/>
      <c r="X554" s="112"/>
      <c r="Y554" s="112"/>
      <c r="Z554" s="53"/>
      <c r="AA554" s="53"/>
    </row>
    <row r="555" spans="1:27">
      <c r="A555" s="120"/>
      <c r="B555" s="54"/>
      <c r="C555" s="50"/>
      <c r="D555" s="53"/>
      <c r="E555" s="50"/>
      <c r="F555" s="50"/>
      <c r="G555" s="50"/>
      <c r="H555" s="53"/>
      <c r="I555" s="53"/>
      <c r="J555" s="53"/>
      <c r="K555" s="53"/>
      <c r="L555" s="53"/>
      <c r="M555" s="54"/>
      <c r="N555" s="50"/>
      <c r="O555" s="59"/>
      <c r="P555" s="61"/>
      <c r="Q555" s="50"/>
      <c r="R555" s="50"/>
      <c r="S555" s="50"/>
      <c r="T555" s="64"/>
      <c r="U555" s="54"/>
      <c r="V555" s="54"/>
      <c r="W555" s="64"/>
      <c r="X555" s="112"/>
      <c r="Y555" s="112"/>
      <c r="Z555" s="53"/>
      <c r="AA555" s="53"/>
    </row>
    <row r="556" spans="1:27">
      <c r="A556" s="120"/>
      <c r="B556" s="54"/>
      <c r="C556" s="50"/>
      <c r="D556" s="53"/>
      <c r="E556" s="50"/>
      <c r="F556" s="50"/>
      <c r="G556" s="50"/>
      <c r="H556" s="53"/>
      <c r="I556" s="53"/>
      <c r="J556" s="53"/>
      <c r="K556" s="53"/>
      <c r="L556" s="53"/>
      <c r="M556" s="54"/>
      <c r="N556" s="50"/>
      <c r="O556" s="59"/>
      <c r="P556" s="61"/>
      <c r="Q556" s="50"/>
      <c r="R556" s="50"/>
      <c r="S556" s="50"/>
      <c r="T556" s="64"/>
      <c r="U556" s="54"/>
      <c r="V556" s="54"/>
      <c r="W556" s="64"/>
      <c r="X556" s="112"/>
      <c r="Y556" s="112"/>
      <c r="Z556" s="53"/>
      <c r="AA556" s="53"/>
    </row>
    <row r="557" spans="1:27">
      <c r="A557" s="120"/>
      <c r="B557" s="54"/>
      <c r="C557" s="50"/>
      <c r="D557" s="53"/>
      <c r="E557" s="50"/>
      <c r="F557" s="50"/>
      <c r="G557" s="50"/>
      <c r="H557" s="53"/>
      <c r="I557" s="53"/>
      <c r="J557" s="53"/>
      <c r="K557" s="53"/>
      <c r="L557" s="53"/>
      <c r="M557" s="54"/>
      <c r="N557" s="50"/>
      <c r="O557" s="59"/>
      <c r="P557" s="61"/>
      <c r="Q557" s="50"/>
      <c r="R557" s="50"/>
      <c r="S557" s="50"/>
      <c r="T557" s="64"/>
      <c r="U557" s="54"/>
      <c r="V557" s="54"/>
      <c r="W557" s="64"/>
      <c r="X557" s="112"/>
      <c r="Y557" s="112"/>
      <c r="Z557" s="53"/>
      <c r="AA557" s="53"/>
    </row>
    <row r="558" spans="1:27">
      <c r="A558" s="120"/>
      <c r="B558" s="54"/>
      <c r="C558" s="50"/>
      <c r="D558" s="53"/>
      <c r="E558" s="50"/>
      <c r="F558" s="50"/>
      <c r="G558" s="50"/>
      <c r="H558" s="53"/>
      <c r="I558" s="53"/>
      <c r="J558" s="53"/>
      <c r="K558" s="53"/>
      <c r="L558" s="53"/>
      <c r="M558" s="54"/>
      <c r="N558" s="50"/>
      <c r="O558" s="59"/>
      <c r="P558" s="61"/>
      <c r="Q558" s="50"/>
      <c r="R558" s="50"/>
      <c r="S558" s="50"/>
      <c r="T558" s="64"/>
      <c r="U558" s="54"/>
      <c r="V558" s="54"/>
      <c r="W558" s="64"/>
      <c r="X558" s="112"/>
      <c r="Y558" s="112"/>
      <c r="Z558" s="53"/>
      <c r="AA558" s="53"/>
    </row>
    <row r="559" spans="1:27">
      <c r="A559" s="120"/>
      <c r="B559" s="54"/>
      <c r="C559" s="50"/>
      <c r="D559" s="53"/>
      <c r="E559" s="50"/>
      <c r="F559" s="50"/>
      <c r="G559" s="50"/>
      <c r="H559" s="53"/>
      <c r="I559" s="53"/>
      <c r="J559" s="53"/>
      <c r="K559" s="53"/>
      <c r="L559" s="53"/>
      <c r="M559" s="54"/>
      <c r="N559" s="50"/>
      <c r="O559" s="59"/>
      <c r="P559" s="61"/>
      <c r="Q559" s="50"/>
      <c r="R559" s="50"/>
      <c r="S559" s="50"/>
      <c r="T559" s="64"/>
      <c r="U559" s="54"/>
      <c r="V559" s="54"/>
      <c r="W559" s="64"/>
      <c r="X559" s="112"/>
      <c r="Y559" s="112"/>
      <c r="Z559" s="53"/>
      <c r="AA559" s="53"/>
    </row>
    <row r="560" spans="1:27">
      <c r="A560" s="120"/>
      <c r="B560" s="54"/>
      <c r="C560" s="50"/>
      <c r="D560" s="53"/>
      <c r="E560" s="50"/>
      <c r="F560" s="50"/>
      <c r="G560" s="50"/>
      <c r="H560" s="53"/>
      <c r="I560" s="53"/>
      <c r="J560" s="53"/>
      <c r="K560" s="53"/>
      <c r="L560" s="53"/>
      <c r="M560" s="54"/>
      <c r="N560" s="50"/>
      <c r="O560" s="59"/>
      <c r="P560" s="61"/>
      <c r="Q560" s="50"/>
      <c r="R560" s="50"/>
      <c r="S560" s="50"/>
      <c r="T560" s="64"/>
      <c r="U560" s="54"/>
      <c r="V560" s="54"/>
      <c r="W560" s="64"/>
      <c r="X560" s="112"/>
      <c r="Y560" s="112"/>
      <c r="Z560" s="53"/>
      <c r="AA560" s="53"/>
    </row>
    <row r="561" spans="1:27">
      <c r="A561" s="120"/>
      <c r="B561" s="54"/>
      <c r="C561" s="50"/>
      <c r="D561" s="53"/>
      <c r="E561" s="50"/>
      <c r="F561" s="50"/>
      <c r="G561" s="50"/>
      <c r="H561" s="53"/>
      <c r="I561" s="53"/>
      <c r="J561" s="53"/>
      <c r="K561" s="53"/>
      <c r="L561" s="53"/>
      <c r="M561" s="54"/>
      <c r="N561" s="50"/>
      <c r="O561" s="59"/>
      <c r="P561" s="61"/>
      <c r="Q561" s="50"/>
      <c r="R561" s="50"/>
      <c r="S561" s="50"/>
      <c r="T561" s="64"/>
      <c r="U561" s="54"/>
      <c r="V561" s="54"/>
      <c r="W561" s="64"/>
      <c r="X561" s="112"/>
      <c r="Y561" s="112"/>
      <c r="Z561" s="53"/>
      <c r="AA561" s="53"/>
    </row>
    <row r="562" spans="1:27">
      <c r="A562" s="120"/>
      <c r="B562" s="54"/>
      <c r="C562" s="50"/>
      <c r="D562" s="53"/>
      <c r="E562" s="50"/>
      <c r="F562" s="50"/>
      <c r="G562" s="50"/>
      <c r="H562" s="53"/>
      <c r="I562" s="53"/>
      <c r="J562" s="53"/>
      <c r="K562" s="53"/>
      <c r="L562" s="53"/>
      <c r="M562" s="54"/>
      <c r="N562" s="50"/>
      <c r="O562" s="59"/>
      <c r="P562" s="61"/>
      <c r="Q562" s="50"/>
      <c r="R562" s="50"/>
      <c r="S562" s="50"/>
      <c r="T562" s="64"/>
      <c r="U562" s="54"/>
      <c r="V562" s="54"/>
      <c r="W562" s="64"/>
      <c r="X562" s="112"/>
      <c r="Y562" s="112"/>
      <c r="Z562" s="53"/>
      <c r="AA562" s="53"/>
    </row>
    <row r="563" spans="1:27">
      <c r="A563" s="120"/>
      <c r="B563" s="54"/>
      <c r="C563" s="50"/>
      <c r="D563" s="53"/>
      <c r="E563" s="50"/>
      <c r="F563" s="50"/>
      <c r="G563" s="50"/>
      <c r="H563" s="53"/>
      <c r="I563" s="53"/>
      <c r="J563" s="53"/>
      <c r="K563" s="53"/>
      <c r="L563" s="53"/>
      <c r="M563" s="54"/>
      <c r="N563" s="50"/>
      <c r="O563" s="59"/>
      <c r="P563" s="61"/>
      <c r="Q563" s="50"/>
      <c r="R563" s="50"/>
      <c r="S563" s="50"/>
      <c r="T563" s="64"/>
      <c r="U563" s="54"/>
      <c r="V563" s="54"/>
      <c r="W563" s="64"/>
      <c r="X563" s="112"/>
      <c r="Y563" s="112"/>
      <c r="Z563" s="53"/>
      <c r="AA563" s="53"/>
    </row>
    <row r="564" spans="1:27">
      <c r="A564" s="120"/>
      <c r="B564" s="54"/>
      <c r="C564" s="50"/>
      <c r="D564" s="53"/>
      <c r="E564" s="50"/>
      <c r="F564" s="50"/>
      <c r="G564" s="50"/>
      <c r="H564" s="53"/>
      <c r="I564" s="53"/>
      <c r="J564" s="53"/>
      <c r="K564" s="53"/>
      <c r="L564" s="53"/>
      <c r="M564" s="54"/>
      <c r="N564" s="50"/>
      <c r="O564" s="59"/>
      <c r="P564" s="61"/>
      <c r="Q564" s="50"/>
      <c r="R564" s="50"/>
      <c r="S564" s="50"/>
      <c r="T564" s="64"/>
      <c r="U564" s="54"/>
      <c r="V564" s="54"/>
      <c r="W564" s="64"/>
      <c r="X564" s="112"/>
      <c r="Y564" s="112"/>
      <c r="Z564" s="53"/>
      <c r="AA564" s="53"/>
    </row>
    <row r="565" spans="1:27">
      <c r="A565" s="120"/>
      <c r="B565" s="54"/>
      <c r="C565" s="50"/>
      <c r="D565" s="53"/>
      <c r="E565" s="50"/>
      <c r="F565" s="50"/>
      <c r="G565" s="50"/>
      <c r="H565" s="53"/>
      <c r="I565" s="53"/>
      <c r="J565" s="53"/>
      <c r="K565" s="53"/>
      <c r="L565" s="53"/>
      <c r="M565" s="54"/>
      <c r="N565" s="50"/>
      <c r="O565" s="59"/>
      <c r="P565" s="61"/>
      <c r="Q565" s="50"/>
      <c r="R565" s="50"/>
      <c r="S565" s="50"/>
      <c r="T565" s="64"/>
      <c r="U565" s="54"/>
      <c r="V565" s="54"/>
      <c r="W565" s="64"/>
      <c r="X565" s="112"/>
      <c r="Y565" s="112"/>
      <c r="Z565" s="53"/>
      <c r="AA565" s="53"/>
    </row>
    <row r="566" spans="1:27">
      <c r="A566" s="120"/>
      <c r="B566" s="54"/>
      <c r="C566" s="50"/>
      <c r="D566" s="53"/>
      <c r="E566" s="50"/>
      <c r="F566" s="50"/>
      <c r="G566" s="50"/>
      <c r="H566" s="53"/>
      <c r="I566" s="53"/>
      <c r="J566" s="53"/>
      <c r="K566" s="53"/>
      <c r="L566" s="53"/>
      <c r="M566" s="54"/>
      <c r="N566" s="50"/>
      <c r="O566" s="59"/>
      <c r="P566" s="61"/>
      <c r="Q566" s="50"/>
      <c r="R566" s="50"/>
      <c r="S566" s="50"/>
      <c r="T566" s="64"/>
      <c r="U566" s="54"/>
      <c r="V566" s="54"/>
      <c r="W566" s="64"/>
      <c r="X566" s="112"/>
      <c r="Y566" s="112"/>
      <c r="Z566" s="53"/>
      <c r="AA566" s="53"/>
    </row>
    <row r="567" spans="1:27">
      <c r="A567" s="120"/>
      <c r="B567" s="54"/>
      <c r="C567" s="50"/>
      <c r="D567" s="53"/>
      <c r="E567" s="50"/>
      <c r="F567" s="50"/>
      <c r="G567" s="50"/>
      <c r="H567" s="53"/>
      <c r="I567" s="53"/>
      <c r="J567" s="53"/>
      <c r="K567" s="53"/>
      <c r="L567" s="53"/>
      <c r="M567" s="54"/>
      <c r="N567" s="50"/>
      <c r="O567" s="59"/>
      <c r="P567" s="61"/>
      <c r="Q567" s="50"/>
      <c r="R567" s="50"/>
      <c r="S567" s="50"/>
      <c r="T567" s="64"/>
      <c r="U567" s="54"/>
      <c r="V567" s="54"/>
      <c r="W567" s="64"/>
      <c r="X567" s="112"/>
      <c r="Y567" s="112"/>
      <c r="Z567" s="53"/>
      <c r="AA567" s="53"/>
    </row>
    <row r="568" spans="1:27">
      <c r="A568" s="120"/>
      <c r="B568" s="54"/>
      <c r="C568" s="50"/>
      <c r="D568" s="53"/>
      <c r="E568" s="50"/>
      <c r="F568" s="50"/>
      <c r="G568" s="50"/>
      <c r="H568" s="53"/>
      <c r="I568" s="53"/>
      <c r="J568" s="53"/>
      <c r="K568" s="53"/>
      <c r="L568" s="53"/>
      <c r="M568" s="54"/>
      <c r="N568" s="50"/>
      <c r="O568" s="59"/>
      <c r="P568" s="61"/>
      <c r="Q568" s="50"/>
      <c r="R568" s="50"/>
      <c r="S568" s="50"/>
      <c r="T568" s="64"/>
      <c r="U568" s="54"/>
      <c r="V568" s="54"/>
      <c r="W568" s="64"/>
      <c r="X568" s="112"/>
      <c r="Y568" s="112"/>
      <c r="Z568" s="53"/>
      <c r="AA568" s="53"/>
    </row>
    <row r="569" spans="1:27">
      <c r="A569" s="120"/>
      <c r="B569" s="54"/>
      <c r="C569" s="50"/>
      <c r="D569" s="53"/>
      <c r="E569" s="50"/>
      <c r="F569" s="50"/>
      <c r="G569" s="50"/>
      <c r="H569" s="53"/>
      <c r="I569" s="53"/>
      <c r="J569" s="53"/>
      <c r="K569" s="53"/>
      <c r="L569" s="53"/>
      <c r="M569" s="54"/>
      <c r="N569" s="50"/>
      <c r="O569" s="59"/>
      <c r="P569" s="61"/>
      <c r="Q569" s="50"/>
      <c r="R569" s="50"/>
      <c r="S569" s="50"/>
      <c r="T569" s="64"/>
      <c r="U569" s="54"/>
      <c r="V569" s="54"/>
      <c r="W569" s="64"/>
      <c r="X569" s="112"/>
      <c r="Y569" s="112"/>
      <c r="Z569" s="53"/>
      <c r="AA569" s="53"/>
    </row>
    <row r="570" spans="1:27">
      <c r="A570" s="120"/>
      <c r="B570" s="54"/>
      <c r="C570" s="50"/>
      <c r="D570" s="53"/>
      <c r="E570" s="50"/>
      <c r="F570" s="50"/>
      <c r="G570" s="50"/>
      <c r="H570" s="53"/>
      <c r="I570" s="53"/>
      <c r="J570" s="53"/>
      <c r="K570" s="53"/>
      <c r="L570" s="53"/>
      <c r="M570" s="54"/>
      <c r="N570" s="50"/>
      <c r="O570" s="59"/>
      <c r="P570" s="61"/>
      <c r="Q570" s="50"/>
      <c r="R570" s="50"/>
      <c r="S570" s="50"/>
      <c r="T570" s="64"/>
      <c r="U570" s="54"/>
      <c r="V570" s="54"/>
      <c r="W570" s="64"/>
      <c r="X570" s="112"/>
      <c r="Y570" s="112"/>
      <c r="Z570" s="53"/>
      <c r="AA570" s="53"/>
    </row>
    <row r="571" spans="1:27">
      <c r="A571" s="120"/>
      <c r="B571" s="54"/>
      <c r="C571" s="50"/>
      <c r="D571" s="53"/>
      <c r="E571" s="50"/>
      <c r="F571" s="50"/>
      <c r="G571" s="50"/>
      <c r="H571" s="53"/>
      <c r="I571" s="53"/>
      <c r="J571" s="53"/>
      <c r="K571" s="53"/>
      <c r="L571" s="53"/>
      <c r="M571" s="54"/>
      <c r="N571" s="50"/>
      <c r="O571" s="59"/>
      <c r="P571" s="61"/>
      <c r="Q571" s="50"/>
      <c r="R571" s="50"/>
      <c r="S571" s="50"/>
      <c r="T571" s="64"/>
      <c r="U571" s="54"/>
      <c r="V571" s="54"/>
      <c r="W571" s="64"/>
      <c r="X571" s="112"/>
      <c r="Y571" s="112"/>
      <c r="Z571" s="53"/>
      <c r="AA571" s="53"/>
    </row>
    <row r="572" spans="1:27">
      <c r="A572" s="120"/>
      <c r="B572" s="54"/>
      <c r="C572" s="50"/>
      <c r="D572" s="53"/>
      <c r="E572" s="50"/>
      <c r="F572" s="50"/>
      <c r="G572" s="50"/>
      <c r="H572" s="53"/>
      <c r="I572" s="53"/>
      <c r="J572" s="53"/>
      <c r="K572" s="53"/>
      <c r="L572" s="53"/>
      <c r="M572" s="54"/>
      <c r="N572" s="50"/>
      <c r="O572" s="59"/>
      <c r="P572" s="61"/>
      <c r="Q572" s="50"/>
      <c r="R572" s="50"/>
      <c r="S572" s="50"/>
      <c r="T572" s="64"/>
      <c r="U572" s="54"/>
      <c r="V572" s="54"/>
      <c r="W572" s="64"/>
      <c r="X572" s="112"/>
      <c r="Y572" s="112"/>
      <c r="Z572" s="53"/>
      <c r="AA572" s="53"/>
    </row>
    <row r="573" spans="1:27">
      <c r="A573" s="120"/>
      <c r="B573" s="54"/>
      <c r="C573" s="50"/>
      <c r="D573" s="53"/>
      <c r="E573" s="50"/>
      <c r="F573" s="50"/>
      <c r="G573" s="50"/>
      <c r="H573" s="53"/>
      <c r="I573" s="53"/>
      <c r="J573" s="53"/>
      <c r="K573" s="53"/>
      <c r="L573" s="53"/>
      <c r="M573" s="54"/>
      <c r="N573" s="50"/>
      <c r="O573" s="59"/>
      <c r="P573" s="61"/>
      <c r="Q573" s="50"/>
      <c r="R573" s="50"/>
      <c r="S573" s="50"/>
      <c r="T573" s="64"/>
      <c r="U573" s="54"/>
      <c r="V573" s="54"/>
      <c r="W573" s="64"/>
      <c r="X573" s="112"/>
      <c r="Y573" s="112"/>
      <c r="Z573" s="53"/>
      <c r="AA573" s="53"/>
    </row>
    <row r="574" spans="1:27">
      <c r="A574" s="120"/>
      <c r="B574" s="54"/>
      <c r="C574" s="50"/>
      <c r="D574" s="53"/>
      <c r="E574" s="50"/>
      <c r="F574" s="50"/>
      <c r="G574" s="50"/>
      <c r="H574" s="53"/>
      <c r="I574" s="53"/>
      <c r="J574" s="53"/>
      <c r="K574" s="53"/>
      <c r="L574" s="53"/>
      <c r="M574" s="54"/>
      <c r="N574" s="50"/>
      <c r="O574" s="59"/>
      <c r="P574" s="61"/>
      <c r="Q574" s="50"/>
      <c r="R574" s="50"/>
      <c r="S574" s="50"/>
      <c r="T574" s="64"/>
      <c r="U574" s="54"/>
      <c r="V574" s="54"/>
      <c r="W574" s="64"/>
      <c r="X574" s="112"/>
      <c r="Y574" s="112"/>
      <c r="Z574" s="53"/>
      <c r="AA574" s="53"/>
    </row>
    <row r="575" spans="1:27">
      <c r="A575" s="120"/>
      <c r="B575" s="54"/>
      <c r="C575" s="50"/>
      <c r="D575" s="53"/>
      <c r="E575" s="50"/>
      <c r="F575" s="50"/>
      <c r="G575" s="50"/>
      <c r="H575" s="53"/>
      <c r="I575" s="53"/>
      <c r="J575" s="53"/>
      <c r="K575" s="53"/>
      <c r="L575" s="53"/>
      <c r="M575" s="54"/>
      <c r="N575" s="50"/>
      <c r="O575" s="59"/>
      <c r="P575" s="61"/>
      <c r="Q575" s="50"/>
      <c r="R575" s="50"/>
      <c r="S575" s="50"/>
      <c r="T575" s="64"/>
      <c r="U575" s="54"/>
      <c r="V575" s="54"/>
      <c r="W575" s="64"/>
      <c r="X575" s="112"/>
      <c r="Y575" s="112"/>
      <c r="Z575" s="53"/>
      <c r="AA575" s="53"/>
    </row>
    <row r="576" spans="1:27">
      <c r="A576" s="120"/>
      <c r="B576" s="54"/>
      <c r="C576" s="50"/>
      <c r="D576" s="53"/>
      <c r="E576" s="50"/>
      <c r="F576" s="50"/>
      <c r="G576" s="50"/>
      <c r="H576" s="53"/>
      <c r="I576" s="53"/>
      <c r="J576" s="53"/>
      <c r="K576" s="53"/>
      <c r="L576" s="53"/>
      <c r="M576" s="54"/>
      <c r="N576" s="50"/>
      <c r="O576" s="59"/>
      <c r="P576" s="61"/>
      <c r="Q576" s="50"/>
      <c r="R576" s="50"/>
      <c r="S576" s="50"/>
      <c r="T576" s="64"/>
      <c r="U576" s="54"/>
      <c r="V576" s="54"/>
      <c r="W576" s="64"/>
      <c r="X576" s="112"/>
      <c r="Y576" s="112"/>
      <c r="Z576" s="53"/>
      <c r="AA576" s="53"/>
    </row>
    <row r="577" spans="1:27">
      <c r="A577" s="120"/>
      <c r="B577" s="54"/>
      <c r="C577" s="50"/>
      <c r="D577" s="53"/>
      <c r="E577" s="50"/>
      <c r="F577" s="50"/>
      <c r="G577" s="50"/>
      <c r="H577" s="53"/>
      <c r="I577" s="53"/>
      <c r="J577" s="53"/>
      <c r="K577" s="53"/>
      <c r="L577" s="53"/>
      <c r="M577" s="54"/>
      <c r="N577" s="50"/>
      <c r="O577" s="59"/>
      <c r="P577" s="61"/>
      <c r="Q577" s="50"/>
      <c r="R577" s="50"/>
      <c r="S577" s="50"/>
      <c r="T577" s="64"/>
      <c r="U577" s="54"/>
      <c r="V577" s="54"/>
      <c r="W577" s="64"/>
      <c r="X577" s="112"/>
      <c r="Y577" s="112"/>
      <c r="Z577" s="53"/>
      <c r="AA577" s="53"/>
    </row>
    <row r="578" spans="1:27">
      <c r="A578" s="120"/>
      <c r="B578" s="54"/>
      <c r="C578" s="50"/>
      <c r="D578" s="53"/>
      <c r="E578" s="50"/>
      <c r="F578" s="50"/>
      <c r="G578" s="50"/>
      <c r="H578" s="53"/>
      <c r="I578" s="53"/>
      <c r="J578" s="53"/>
      <c r="K578" s="53"/>
      <c r="L578" s="53"/>
      <c r="M578" s="54"/>
      <c r="N578" s="50"/>
      <c r="O578" s="59"/>
      <c r="P578" s="61"/>
      <c r="Q578" s="50"/>
      <c r="R578" s="50"/>
      <c r="S578" s="50"/>
      <c r="T578" s="64"/>
      <c r="U578" s="54"/>
      <c r="V578" s="54"/>
      <c r="W578" s="64"/>
      <c r="X578" s="112"/>
      <c r="Y578" s="112"/>
      <c r="Z578" s="53"/>
      <c r="AA578" s="53"/>
    </row>
    <row r="579" spans="1:27">
      <c r="A579" s="120"/>
      <c r="B579" s="54"/>
      <c r="C579" s="50"/>
      <c r="D579" s="53"/>
      <c r="E579" s="50"/>
      <c r="F579" s="50"/>
      <c r="G579" s="50"/>
      <c r="H579" s="53"/>
      <c r="I579" s="53"/>
      <c r="J579" s="53"/>
      <c r="K579" s="53"/>
      <c r="L579" s="53"/>
      <c r="M579" s="54"/>
      <c r="N579" s="50"/>
      <c r="O579" s="59"/>
      <c r="P579" s="61"/>
      <c r="Q579" s="50"/>
      <c r="R579" s="50"/>
      <c r="S579" s="50"/>
      <c r="T579" s="64"/>
      <c r="U579" s="54"/>
      <c r="V579" s="54"/>
      <c r="W579" s="64"/>
      <c r="X579" s="112"/>
      <c r="Y579" s="112"/>
      <c r="Z579" s="53"/>
      <c r="AA579" s="53"/>
    </row>
    <row r="580" spans="1:27">
      <c r="A580" s="120"/>
      <c r="B580" s="54"/>
      <c r="C580" s="50"/>
      <c r="D580" s="53"/>
      <c r="E580" s="50"/>
      <c r="F580" s="50"/>
      <c r="G580" s="50"/>
      <c r="H580" s="53"/>
      <c r="I580" s="53"/>
      <c r="J580" s="53"/>
      <c r="K580" s="53"/>
      <c r="L580" s="53"/>
      <c r="M580" s="54"/>
      <c r="N580" s="50"/>
      <c r="O580" s="59"/>
      <c r="P580" s="61"/>
      <c r="Q580" s="50"/>
      <c r="R580" s="50"/>
      <c r="S580" s="50"/>
      <c r="T580" s="64"/>
      <c r="U580" s="54"/>
      <c r="V580" s="54"/>
      <c r="W580" s="64"/>
      <c r="X580" s="112"/>
      <c r="Y580" s="112"/>
      <c r="Z580" s="53"/>
      <c r="AA580" s="53"/>
    </row>
    <row r="581" spans="1:27">
      <c r="A581" s="120"/>
      <c r="B581" s="54"/>
      <c r="C581" s="50"/>
      <c r="D581" s="53"/>
      <c r="E581" s="50"/>
      <c r="F581" s="50"/>
      <c r="G581" s="50"/>
      <c r="H581" s="53"/>
      <c r="I581" s="53"/>
      <c r="J581" s="53"/>
      <c r="K581" s="53"/>
      <c r="L581" s="53"/>
      <c r="M581" s="54"/>
      <c r="N581" s="50"/>
      <c r="O581" s="59"/>
      <c r="P581" s="61"/>
      <c r="Q581" s="50"/>
      <c r="R581" s="50"/>
      <c r="S581" s="50"/>
      <c r="T581" s="64"/>
      <c r="U581" s="54"/>
      <c r="V581" s="54"/>
      <c r="W581" s="64"/>
      <c r="X581" s="112"/>
      <c r="Y581" s="112"/>
      <c r="Z581" s="53"/>
      <c r="AA581" s="53"/>
    </row>
    <row r="582" spans="1:27">
      <c r="A582" s="120"/>
      <c r="B582" s="54"/>
      <c r="C582" s="50"/>
      <c r="D582" s="53"/>
      <c r="E582" s="50"/>
      <c r="F582" s="50"/>
      <c r="G582" s="50"/>
      <c r="H582" s="53"/>
      <c r="I582" s="53"/>
      <c r="J582" s="53"/>
      <c r="K582" s="53"/>
      <c r="L582" s="53"/>
      <c r="M582" s="54"/>
      <c r="N582" s="50"/>
      <c r="O582" s="59"/>
      <c r="P582" s="61"/>
      <c r="Q582" s="50"/>
      <c r="R582" s="50"/>
      <c r="S582" s="50"/>
      <c r="T582" s="64"/>
      <c r="U582" s="54"/>
      <c r="V582" s="54"/>
      <c r="W582" s="64"/>
      <c r="X582" s="112"/>
      <c r="Y582" s="112"/>
      <c r="Z582" s="53"/>
      <c r="AA582" s="53"/>
    </row>
    <row r="583" spans="1:27">
      <c r="A583" s="120"/>
      <c r="B583" s="54"/>
      <c r="C583" s="50"/>
      <c r="D583" s="53"/>
      <c r="E583" s="50"/>
      <c r="F583" s="50"/>
      <c r="G583" s="50"/>
      <c r="H583" s="53"/>
      <c r="I583" s="53"/>
      <c r="J583" s="53"/>
      <c r="K583" s="53"/>
      <c r="L583" s="53"/>
      <c r="M583" s="54"/>
      <c r="N583" s="50"/>
      <c r="O583" s="59"/>
      <c r="P583" s="61"/>
      <c r="Q583" s="50"/>
      <c r="R583" s="50"/>
      <c r="S583" s="50"/>
      <c r="T583" s="64"/>
      <c r="U583" s="54"/>
      <c r="V583" s="54"/>
      <c r="W583" s="64"/>
      <c r="X583" s="112"/>
      <c r="Y583" s="112"/>
      <c r="Z583" s="53"/>
      <c r="AA583" s="53"/>
    </row>
    <row r="584" spans="1:27">
      <c r="A584" s="120"/>
      <c r="B584" s="54"/>
      <c r="C584" s="50"/>
      <c r="D584" s="53"/>
      <c r="E584" s="50"/>
      <c r="F584" s="50"/>
      <c r="G584" s="50"/>
      <c r="H584" s="53"/>
      <c r="I584" s="53"/>
      <c r="J584" s="53"/>
      <c r="K584" s="53"/>
      <c r="L584" s="53"/>
      <c r="M584" s="54"/>
      <c r="N584" s="50"/>
      <c r="O584" s="59"/>
      <c r="P584" s="61"/>
      <c r="Q584" s="50"/>
      <c r="R584" s="50"/>
      <c r="S584" s="50"/>
      <c r="T584" s="64"/>
      <c r="U584" s="54"/>
      <c r="V584" s="54"/>
      <c r="W584" s="64"/>
      <c r="X584" s="112"/>
      <c r="Y584" s="112"/>
      <c r="Z584" s="53"/>
      <c r="AA584" s="53"/>
    </row>
    <row r="585" spans="1:27">
      <c r="A585" s="120"/>
      <c r="B585" s="54"/>
      <c r="C585" s="50"/>
      <c r="D585" s="53"/>
      <c r="E585" s="50"/>
      <c r="F585" s="50"/>
      <c r="G585" s="50"/>
      <c r="H585" s="53"/>
      <c r="I585" s="53"/>
      <c r="J585" s="53"/>
      <c r="K585" s="53"/>
      <c r="L585" s="53"/>
      <c r="M585" s="54"/>
      <c r="N585" s="50"/>
      <c r="O585" s="59"/>
      <c r="P585" s="61"/>
      <c r="Q585" s="50"/>
      <c r="R585" s="50"/>
      <c r="S585" s="50"/>
      <c r="T585" s="64"/>
      <c r="U585" s="54"/>
      <c r="V585" s="54"/>
      <c r="W585" s="64"/>
      <c r="X585" s="112"/>
      <c r="Y585" s="112"/>
      <c r="Z585" s="53"/>
      <c r="AA585" s="53"/>
    </row>
    <row r="586" spans="1:27">
      <c r="A586" s="120"/>
      <c r="B586" s="54"/>
      <c r="C586" s="50"/>
      <c r="D586" s="53"/>
      <c r="E586" s="50"/>
      <c r="F586" s="50"/>
      <c r="G586" s="50"/>
      <c r="H586" s="53"/>
      <c r="I586" s="53"/>
      <c r="J586" s="53"/>
      <c r="K586" s="53"/>
      <c r="L586" s="53"/>
      <c r="M586" s="54"/>
      <c r="N586" s="50"/>
      <c r="O586" s="59"/>
      <c r="P586" s="61"/>
      <c r="Q586" s="50"/>
      <c r="R586" s="50"/>
      <c r="S586" s="50"/>
      <c r="T586" s="64"/>
      <c r="U586" s="54"/>
      <c r="V586" s="54"/>
      <c r="W586" s="64"/>
      <c r="X586" s="112"/>
      <c r="Y586" s="112"/>
      <c r="Z586" s="53"/>
      <c r="AA586" s="53"/>
    </row>
    <row r="587" spans="1:27">
      <c r="A587" s="120"/>
      <c r="B587" s="54"/>
      <c r="C587" s="50"/>
      <c r="D587" s="53"/>
      <c r="E587" s="50"/>
      <c r="F587" s="50"/>
      <c r="G587" s="50"/>
      <c r="H587" s="53"/>
      <c r="I587" s="53"/>
      <c r="J587" s="53"/>
      <c r="K587" s="53"/>
      <c r="L587" s="53"/>
      <c r="M587" s="54"/>
      <c r="N587" s="50"/>
      <c r="O587" s="59"/>
      <c r="P587" s="61"/>
      <c r="Q587" s="50"/>
      <c r="R587" s="50"/>
      <c r="S587" s="50"/>
      <c r="T587" s="64"/>
      <c r="U587" s="54"/>
      <c r="V587" s="54"/>
      <c r="W587" s="64"/>
      <c r="X587" s="112"/>
      <c r="Y587" s="112"/>
      <c r="Z587" s="53"/>
      <c r="AA587" s="53"/>
    </row>
    <row r="588" spans="1:27">
      <c r="A588" s="120"/>
      <c r="B588" s="54"/>
      <c r="C588" s="50"/>
      <c r="D588" s="53"/>
      <c r="E588" s="50"/>
      <c r="F588" s="50"/>
      <c r="G588" s="50"/>
      <c r="H588" s="53"/>
      <c r="I588" s="53"/>
      <c r="J588" s="53"/>
      <c r="K588" s="53"/>
      <c r="L588" s="53"/>
      <c r="M588" s="54"/>
      <c r="N588" s="50"/>
      <c r="O588" s="59"/>
      <c r="P588" s="61"/>
      <c r="Q588" s="50"/>
      <c r="R588" s="50"/>
      <c r="S588" s="50"/>
      <c r="T588" s="64"/>
      <c r="U588" s="54"/>
      <c r="V588" s="54"/>
      <c r="W588" s="64"/>
      <c r="X588" s="112"/>
      <c r="Y588" s="112"/>
      <c r="Z588" s="53"/>
      <c r="AA588" s="53"/>
    </row>
    <row r="589" spans="1:27">
      <c r="A589" s="120"/>
      <c r="B589" s="54"/>
      <c r="C589" s="50"/>
      <c r="D589" s="53"/>
      <c r="E589" s="50"/>
      <c r="F589" s="50"/>
      <c r="G589" s="50"/>
      <c r="H589" s="53"/>
      <c r="I589" s="53"/>
      <c r="J589" s="53"/>
      <c r="K589" s="53"/>
      <c r="L589" s="53"/>
      <c r="M589" s="54"/>
      <c r="N589" s="50"/>
      <c r="O589" s="59"/>
      <c r="P589" s="61"/>
      <c r="Q589" s="50"/>
      <c r="R589" s="50"/>
      <c r="S589" s="50"/>
      <c r="T589" s="64"/>
      <c r="U589" s="54"/>
      <c r="V589" s="54"/>
      <c r="W589" s="64"/>
      <c r="X589" s="112"/>
      <c r="Y589" s="112"/>
      <c r="Z589" s="53"/>
      <c r="AA589" s="53"/>
    </row>
    <row r="590" spans="1:27">
      <c r="A590" s="120"/>
      <c r="B590" s="54"/>
      <c r="C590" s="50"/>
      <c r="D590" s="53"/>
      <c r="E590" s="50"/>
      <c r="F590" s="50"/>
      <c r="G590" s="50"/>
      <c r="H590" s="53"/>
      <c r="I590" s="53"/>
      <c r="J590" s="53"/>
      <c r="K590" s="53"/>
      <c r="L590" s="53"/>
      <c r="M590" s="54"/>
      <c r="N590" s="50"/>
      <c r="O590" s="59"/>
      <c r="P590" s="61"/>
      <c r="Q590" s="50"/>
      <c r="R590" s="50"/>
      <c r="S590" s="50"/>
      <c r="T590" s="64"/>
      <c r="U590" s="54"/>
      <c r="V590" s="54"/>
      <c r="W590" s="64"/>
      <c r="X590" s="112"/>
      <c r="Y590" s="112"/>
      <c r="Z590" s="53"/>
      <c r="AA590" s="53"/>
    </row>
    <row r="591" spans="1:27">
      <c r="A591" s="120"/>
      <c r="B591" s="54"/>
      <c r="C591" s="50"/>
      <c r="D591" s="53"/>
      <c r="E591" s="50"/>
      <c r="F591" s="50"/>
      <c r="G591" s="50"/>
      <c r="H591" s="53"/>
      <c r="I591" s="53"/>
      <c r="J591" s="53"/>
      <c r="K591" s="53"/>
      <c r="L591" s="53"/>
      <c r="M591" s="54"/>
      <c r="N591" s="50"/>
      <c r="O591" s="59"/>
      <c r="P591" s="61"/>
      <c r="Q591" s="50"/>
      <c r="R591" s="50"/>
      <c r="S591" s="50"/>
      <c r="T591" s="64"/>
      <c r="U591" s="54"/>
      <c r="V591" s="54"/>
      <c r="W591" s="64"/>
      <c r="X591" s="112"/>
      <c r="Y591" s="112"/>
      <c r="Z591" s="53"/>
      <c r="AA591" s="53"/>
    </row>
    <row r="592" spans="1:27">
      <c r="A592" s="120"/>
      <c r="B592" s="54"/>
      <c r="C592" s="50"/>
      <c r="D592" s="53"/>
      <c r="E592" s="50"/>
      <c r="F592" s="50"/>
      <c r="G592" s="50"/>
      <c r="H592" s="53"/>
      <c r="I592" s="53"/>
      <c r="J592" s="53"/>
      <c r="K592" s="53"/>
      <c r="L592" s="53"/>
      <c r="M592" s="54"/>
      <c r="N592" s="50"/>
      <c r="O592" s="59"/>
      <c r="P592" s="61"/>
      <c r="Q592" s="50"/>
      <c r="R592" s="50"/>
      <c r="S592" s="50"/>
      <c r="T592" s="64"/>
      <c r="U592" s="54"/>
      <c r="V592" s="54"/>
      <c r="W592" s="64"/>
      <c r="X592" s="112"/>
      <c r="Y592" s="112"/>
      <c r="Z592" s="53"/>
      <c r="AA592" s="53"/>
    </row>
    <row r="593" spans="1:27">
      <c r="A593" s="120"/>
      <c r="B593" s="54"/>
      <c r="C593" s="50"/>
      <c r="D593" s="53"/>
      <c r="E593" s="50"/>
      <c r="F593" s="50"/>
      <c r="G593" s="50"/>
      <c r="H593" s="53"/>
      <c r="I593" s="53"/>
      <c r="J593" s="53"/>
      <c r="K593" s="53"/>
      <c r="L593" s="53"/>
      <c r="M593" s="54"/>
      <c r="N593" s="50"/>
      <c r="O593" s="59"/>
      <c r="P593" s="61"/>
      <c r="Q593" s="50"/>
      <c r="R593" s="50"/>
      <c r="S593" s="50"/>
      <c r="T593" s="64"/>
      <c r="U593" s="54"/>
      <c r="V593" s="54"/>
      <c r="W593" s="64"/>
      <c r="X593" s="112"/>
      <c r="Y593" s="112"/>
      <c r="Z593" s="53"/>
      <c r="AA593" s="53"/>
    </row>
    <row r="594" spans="1:27">
      <c r="A594" s="120"/>
      <c r="B594" s="54"/>
      <c r="C594" s="50"/>
      <c r="D594" s="53"/>
      <c r="E594" s="50"/>
      <c r="F594" s="50"/>
      <c r="G594" s="50"/>
      <c r="H594" s="53"/>
      <c r="I594" s="53"/>
      <c r="J594" s="53"/>
      <c r="K594" s="53"/>
      <c r="L594" s="53"/>
      <c r="M594" s="54"/>
      <c r="N594" s="50"/>
      <c r="O594" s="59"/>
      <c r="P594" s="61"/>
      <c r="Q594" s="50"/>
      <c r="R594" s="50"/>
      <c r="S594" s="50"/>
      <c r="T594" s="64"/>
      <c r="U594" s="54"/>
      <c r="V594" s="54"/>
      <c r="W594" s="64"/>
      <c r="X594" s="112"/>
      <c r="Y594" s="112"/>
      <c r="Z594" s="53"/>
      <c r="AA594" s="53"/>
    </row>
    <row r="595" spans="1:27">
      <c r="A595" s="120"/>
      <c r="B595" s="54"/>
      <c r="C595" s="50"/>
      <c r="D595" s="53"/>
      <c r="E595" s="50"/>
      <c r="F595" s="50"/>
      <c r="G595" s="50"/>
      <c r="H595" s="53"/>
      <c r="I595" s="53"/>
      <c r="J595" s="53"/>
      <c r="K595" s="53"/>
      <c r="L595" s="53"/>
      <c r="M595" s="54"/>
      <c r="N595" s="50"/>
      <c r="O595" s="59"/>
      <c r="P595" s="61"/>
      <c r="Q595" s="50"/>
      <c r="R595" s="50"/>
      <c r="S595" s="50"/>
      <c r="T595" s="64"/>
      <c r="U595" s="54"/>
      <c r="V595" s="54"/>
      <c r="W595" s="64"/>
      <c r="X595" s="112"/>
      <c r="Y595" s="112"/>
      <c r="Z595" s="53"/>
      <c r="AA595" s="53"/>
    </row>
    <row r="596" spans="1:27">
      <c r="A596" s="120"/>
      <c r="B596" s="54"/>
      <c r="C596" s="50"/>
      <c r="D596" s="53"/>
      <c r="E596" s="50"/>
      <c r="F596" s="50"/>
      <c r="G596" s="50"/>
      <c r="H596" s="53"/>
      <c r="I596" s="53"/>
      <c r="J596" s="53"/>
      <c r="K596" s="53"/>
      <c r="L596" s="53"/>
      <c r="M596" s="54"/>
      <c r="N596" s="50"/>
      <c r="O596" s="59"/>
      <c r="P596" s="61"/>
      <c r="Q596" s="50"/>
      <c r="R596" s="50"/>
      <c r="S596" s="50"/>
      <c r="T596" s="64"/>
      <c r="U596" s="54"/>
      <c r="V596" s="54"/>
      <c r="W596" s="64"/>
      <c r="X596" s="112"/>
      <c r="Y596" s="112"/>
      <c r="Z596" s="53"/>
      <c r="AA596" s="53"/>
    </row>
    <row r="597" spans="1:27">
      <c r="A597" s="120"/>
      <c r="B597" s="54"/>
      <c r="C597" s="50"/>
      <c r="D597" s="53"/>
      <c r="E597" s="50"/>
      <c r="F597" s="50"/>
      <c r="G597" s="50"/>
      <c r="H597" s="53"/>
      <c r="I597" s="53"/>
      <c r="J597" s="53"/>
      <c r="K597" s="53"/>
      <c r="L597" s="53"/>
      <c r="M597" s="54"/>
      <c r="N597" s="50"/>
      <c r="O597" s="59"/>
      <c r="P597" s="61"/>
      <c r="Q597" s="50"/>
      <c r="R597" s="50"/>
      <c r="S597" s="50"/>
      <c r="T597" s="64"/>
      <c r="U597" s="54"/>
      <c r="V597" s="54"/>
      <c r="W597" s="64"/>
      <c r="X597" s="112"/>
      <c r="Y597" s="112"/>
      <c r="Z597" s="53"/>
      <c r="AA597" s="53"/>
    </row>
    <row r="598" spans="1:27">
      <c r="A598" s="120"/>
      <c r="B598" s="54"/>
      <c r="C598" s="50"/>
      <c r="D598" s="53"/>
      <c r="E598" s="50"/>
      <c r="F598" s="50"/>
      <c r="G598" s="50"/>
      <c r="H598" s="53"/>
      <c r="I598" s="53"/>
      <c r="J598" s="53"/>
      <c r="K598" s="53"/>
      <c r="L598" s="53"/>
      <c r="M598" s="54"/>
      <c r="N598" s="50"/>
      <c r="O598" s="59"/>
      <c r="P598" s="61"/>
      <c r="Q598" s="50"/>
      <c r="R598" s="50"/>
      <c r="S598" s="50"/>
      <c r="T598" s="64"/>
      <c r="U598" s="54"/>
      <c r="V598" s="54"/>
      <c r="W598" s="64"/>
      <c r="X598" s="112"/>
      <c r="Y598" s="112"/>
      <c r="Z598" s="53"/>
      <c r="AA598" s="53"/>
    </row>
    <row r="599" spans="1:27">
      <c r="A599" s="120"/>
      <c r="B599" s="54"/>
      <c r="C599" s="50"/>
      <c r="D599" s="53"/>
      <c r="E599" s="50"/>
      <c r="F599" s="50"/>
      <c r="G599" s="50"/>
      <c r="H599" s="53"/>
      <c r="I599" s="53"/>
      <c r="J599" s="53"/>
      <c r="K599" s="53"/>
      <c r="L599" s="53"/>
      <c r="M599" s="54"/>
      <c r="N599" s="50"/>
      <c r="O599" s="59"/>
      <c r="P599" s="61"/>
      <c r="Q599" s="50"/>
      <c r="R599" s="50"/>
      <c r="S599" s="50"/>
      <c r="T599" s="64"/>
      <c r="U599" s="54"/>
      <c r="V599" s="54"/>
      <c r="W599" s="64"/>
      <c r="X599" s="112"/>
      <c r="Y599" s="112"/>
      <c r="Z599" s="53"/>
      <c r="AA599" s="53"/>
    </row>
    <row r="600" spans="1:27">
      <c r="A600" s="120"/>
      <c r="B600" s="54"/>
      <c r="C600" s="50"/>
      <c r="D600" s="53"/>
      <c r="E600" s="50"/>
      <c r="F600" s="50"/>
      <c r="G600" s="50"/>
      <c r="H600" s="53"/>
      <c r="I600" s="53"/>
      <c r="J600" s="53"/>
      <c r="K600" s="53"/>
      <c r="L600" s="53"/>
      <c r="M600" s="54"/>
      <c r="N600" s="50"/>
      <c r="O600" s="59"/>
      <c r="P600" s="61"/>
      <c r="Q600" s="50"/>
      <c r="R600" s="50"/>
      <c r="S600" s="50"/>
      <c r="T600" s="64"/>
      <c r="U600" s="54"/>
      <c r="V600" s="54"/>
      <c r="W600" s="64"/>
      <c r="X600" s="112"/>
      <c r="Y600" s="112"/>
      <c r="Z600" s="53"/>
      <c r="AA600" s="53"/>
    </row>
    <row r="601" spans="1:27">
      <c r="A601" s="120"/>
      <c r="B601" s="54"/>
      <c r="C601" s="50"/>
      <c r="D601" s="53"/>
      <c r="E601" s="50"/>
      <c r="F601" s="50"/>
      <c r="G601" s="50"/>
      <c r="H601" s="53"/>
      <c r="I601" s="53"/>
      <c r="J601" s="53"/>
      <c r="K601" s="53"/>
      <c r="L601" s="53"/>
      <c r="M601" s="54"/>
      <c r="N601" s="50"/>
      <c r="O601" s="59"/>
      <c r="P601" s="61"/>
      <c r="Q601" s="50"/>
      <c r="R601" s="50"/>
      <c r="S601" s="50"/>
      <c r="T601" s="64"/>
      <c r="U601" s="54"/>
      <c r="V601" s="54"/>
      <c r="W601" s="64"/>
      <c r="X601" s="112"/>
      <c r="Y601" s="112"/>
      <c r="Z601" s="53"/>
      <c r="AA601" s="53"/>
    </row>
    <row r="602" spans="1:27">
      <c r="A602" s="120"/>
      <c r="B602" s="54"/>
      <c r="C602" s="50"/>
      <c r="D602" s="53"/>
      <c r="E602" s="50"/>
      <c r="F602" s="50"/>
      <c r="G602" s="50"/>
      <c r="H602" s="53"/>
      <c r="I602" s="53"/>
      <c r="J602" s="53"/>
      <c r="K602" s="53"/>
      <c r="L602" s="53"/>
      <c r="M602" s="54"/>
      <c r="N602" s="50"/>
      <c r="O602" s="59"/>
      <c r="P602" s="61"/>
      <c r="Q602" s="50"/>
      <c r="R602" s="50"/>
      <c r="S602" s="50"/>
      <c r="T602" s="64"/>
      <c r="U602" s="54"/>
      <c r="V602" s="54"/>
      <c r="W602" s="64"/>
      <c r="X602" s="112"/>
      <c r="Y602" s="112"/>
      <c r="Z602" s="53"/>
      <c r="AA602" s="53"/>
    </row>
    <row r="603" spans="1:27">
      <c r="A603" s="120"/>
      <c r="B603" s="54"/>
      <c r="C603" s="50"/>
      <c r="D603" s="53"/>
      <c r="E603" s="50"/>
      <c r="F603" s="50"/>
      <c r="G603" s="50"/>
      <c r="H603" s="53"/>
      <c r="I603" s="53"/>
      <c r="J603" s="53"/>
      <c r="K603" s="53"/>
      <c r="L603" s="53"/>
      <c r="M603" s="54"/>
      <c r="N603" s="50"/>
      <c r="O603" s="59"/>
      <c r="P603" s="61"/>
      <c r="Q603" s="50"/>
      <c r="R603" s="50"/>
      <c r="S603" s="50"/>
      <c r="T603" s="64"/>
      <c r="U603" s="54"/>
      <c r="V603" s="54"/>
      <c r="W603" s="64"/>
      <c r="X603" s="112"/>
      <c r="Y603" s="112"/>
      <c r="Z603" s="53"/>
      <c r="AA603" s="53"/>
    </row>
    <row r="604" spans="1:27">
      <c r="A604" s="120"/>
      <c r="B604" s="54"/>
      <c r="C604" s="50"/>
      <c r="D604" s="53"/>
      <c r="E604" s="50"/>
      <c r="F604" s="50"/>
      <c r="G604" s="50"/>
      <c r="H604" s="53"/>
      <c r="I604" s="53"/>
      <c r="J604" s="53"/>
      <c r="K604" s="53"/>
      <c r="L604" s="53"/>
      <c r="M604" s="54"/>
      <c r="N604" s="50"/>
      <c r="O604" s="59"/>
      <c r="P604" s="61"/>
      <c r="Q604" s="50"/>
      <c r="R604" s="50"/>
      <c r="S604" s="50"/>
      <c r="T604" s="64"/>
      <c r="U604" s="54"/>
      <c r="V604" s="54"/>
      <c r="W604" s="64"/>
      <c r="X604" s="112"/>
      <c r="Y604" s="112"/>
      <c r="Z604" s="53"/>
      <c r="AA604" s="53"/>
    </row>
    <row r="605" spans="1:27">
      <c r="A605" s="120"/>
      <c r="B605" s="54"/>
      <c r="C605" s="50"/>
      <c r="D605" s="53"/>
      <c r="E605" s="50"/>
      <c r="F605" s="50"/>
      <c r="G605" s="50"/>
      <c r="H605" s="53"/>
      <c r="I605" s="53"/>
      <c r="J605" s="53"/>
      <c r="K605" s="53"/>
      <c r="L605" s="53"/>
      <c r="M605" s="54"/>
      <c r="N605" s="50"/>
      <c r="O605" s="59"/>
      <c r="P605" s="61"/>
      <c r="Q605" s="50"/>
      <c r="R605" s="50"/>
      <c r="S605" s="50"/>
      <c r="T605" s="64"/>
      <c r="U605" s="54"/>
      <c r="V605" s="54"/>
      <c r="W605" s="64"/>
      <c r="X605" s="112"/>
      <c r="Y605" s="112"/>
      <c r="Z605" s="53"/>
      <c r="AA605" s="53"/>
    </row>
    <row r="606" spans="1:27">
      <c r="A606" s="120"/>
      <c r="B606" s="54"/>
      <c r="C606" s="50"/>
      <c r="D606" s="53"/>
      <c r="E606" s="50"/>
      <c r="F606" s="50"/>
      <c r="G606" s="50"/>
      <c r="H606" s="53"/>
      <c r="I606" s="53"/>
      <c r="J606" s="53"/>
      <c r="K606" s="53"/>
      <c r="L606" s="53"/>
      <c r="M606" s="54"/>
      <c r="N606" s="50"/>
      <c r="O606" s="59"/>
      <c r="P606" s="61"/>
      <c r="Q606" s="50"/>
      <c r="R606" s="50"/>
      <c r="S606" s="50"/>
      <c r="T606" s="64"/>
      <c r="U606" s="54"/>
      <c r="V606" s="54"/>
      <c r="W606" s="64"/>
      <c r="X606" s="112"/>
      <c r="Y606" s="112"/>
      <c r="Z606" s="53"/>
      <c r="AA606" s="53"/>
    </row>
    <row r="607" spans="1:27">
      <c r="A607" s="120"/>
      <c r="B607" s="54"/>
      <c r="C607" s="50"/>
      <c r="D607" s="53"/>
      <c r="E607" s="50"/>
      <c r="F607" s="50"/>
      <c r="G607" s="50"/>
      <c r="H607" s="53"/>
      <c r="I607" s="53"/>
      <c r="J607" s="53"/>
      <c r="K607" s="53"/>
      <c r="L607" s="53"/>
      <c r="M607" s="54"/>
      <c r="N607" s="50"/>
      <c r="O607" s="59"/>
      <c r="P607" s="61"/>
      <c r="Q607" s="50"/>
      <c r="R607" s="50"/>
      <c r="S607" s="50"/>
      <c r="T607" s="64"/>
      <c r="U607" s="54"/>
      <c r="V607" s="54"/>
      <c r="W607" s="64"/>
      <c r="X607" s="112"/>
      <c r="Y607" s="112"/>
      <c r="Z607" s="53"/>
      <c r="AA607" s="53"/>
    </row>
    <row r="608" spans="1:27">
      <c r="A608" s="120"/>
      <c r="B608" s="54"/>
      <c r="C608" s="50"/>
      <c r="D608" s="53"/>
      <c r="E608" s="50"/>
      <c r="F608" s="50"/>
      <c r="G608" s="50"/>
      <c r="H608" s="53"/>
      <c r="I608" s="53"/>
      <c r="J608" s="53"/>
      <c r="K608" s="53"/>
      <c r="L608" s="53"/>
      <c r="M608" s="54"/>
      <c r="N608" s="50"/>
      <c r="O608" s="59"/>
      <c r="P608" s="61"/>
      <c r="Q608" s="50"/>
      <c r="R608" s="50"/>
      <c r="S608" s="50"/>
      <c r="T608" s="64"/>
      <c r="U608" s="54"/>
      <c r="V608" s="54"/>
      <c r="W608" s="64"/>
      <c r="X608" s="112"/>
      <c r="Y608" s="112"/>
      <c r="Z608" s="53"/>
      <c r="AA608" s="53"/>
    </row>
    <row r="609" spans="1:27">
      <c r="A609" s="120"/>
      <c r="B609" s="54"/>
      <c r="C609" s="50"/>
      <c r="D609" s="53"/>
      <c r="E609" s="50"/>
      <c r="F609" s="50"/>
      <c r="G609" s="50"/>
      <c r="H609" s="53"/>
      <c r="I609" s="53"/>
      <c r="J609" s="53"/>
      <c r="K609" s="53"/>
      <c r="L609" s="53"/>
      <c r="M609" s="54"/>
      <c r="N609" s="50"/>
      <c r="O609" s="59"/>
      <c r="P609" s="61"/>
      <c r="Q609" s="50"/>
      <c r="R609" s="50"/>
      <c r="S609" s="50"/>
      <c r="T609" s="64"/>
      <c r="U609" s="54"/>
      <c r="V609" s="54"/>
      <c r="W609" s="64"/>
      <c r="X609" s="112"/>
      <c r="Y609" s="112"/>
      <c r="Z609" s="53"/>
      <c r="AA609" s="53"/>
    </row>
    <row r="610" spans="1:27">
      <c r="A610" s="120"/>
      <c r="B610" s="54"/>
      <c r="C610" s="50"/>
      <c r="D610" s="53"/>
      <c r="E610" s="50"/>
      <c r="F610" s="50"/>
      <c r="G610" s="50"/>
      <c r="H610" s="53"/>
      <c r="I610" s="53"/>
      <c r="J610" s="53"/>
      <c r="K610" s="53"/>
      <c r="L610" s="53"/>
      <c r="M610" s="54"/>
      <c r="N610" s="50"/>
      <c r="O610" s="59"/>
      <c r="P610" s="61"/>
      <c r="Q610" s="50"/>
      <c r="R610" s="50"/>
      <c r="S610" s="50"/>
      <c r="T610" s="64"/>
      <c r="U610" s="54"/>
      <c r="V610" s="54"/>
      <c r="W610" s="64"/>
      <c r="X610" s="112"/>
      <c r="Y610" s="112"/>
      <c r="Z610" s="53"/>
      <c r="AA610" s="53"/>
    </row>
    <row r="611" spans="1:27">
      <c r="A611" s="120"/>
      <c r="B611" s="54"/>
      <c r="C611" s="50"/>
      <c r="D611" s="53"/>
      <c r="E611" s="50"/>
      <c r="F611" s="50"/>
      <c r="G611" s="50"/>
      <c r="H611" s="53"/>
      <c r="I611" s="53"/>
      <c r="J611" s="53"/>
      <c r="K611" s="53"/>
      <c r="L611" s="53"/>
      <c r="M611" s="54"/>
      <c r="N611" s="50"/>
      <c r="O611" s="59"/>
      <c r="P611" s="61"/>
      <c r="Q611" s="50"/>
      <c r="R611" s="50"/>
      <c r="S611" s="50"/>
      <c r="T611" s="64"/>
      <c r="U611" s="54"/>
      <c r="V611" s="54"/>
      <c r="W611" s="64"/>
      <c r="X611" s="112"/>
      <c r="Y611" s="112"/>
      <c r="Z611" s="53"/>
      <c r="AA611" s="53"/>
    </row>
    <row r="612" spans="1:27">
      <c r="A612" s="120"/>
      <c r="B612" s="54"/>
      <c r="C612" s="50"/>
      <c r="D612" s="53"/>
      <c r="E612" s="50"/>
      <c r="F612" s="50"/>
      <c r="G612" s="50"/>
      <c r="H612" s="53"/>
      <c r="I612" s="53"/>
      <c r="J612" s="53"/>
      <c r="K612" s="53"/>
      <c r="L612" s="53"/>
      <c r="M612" s="54"/>
      <c r="N612" s="50"/>
      <c r="O612" s="59"/>
      <c r="P612" s="61"/>
      <c r="Q612" s="50"/>
      <c r="R612" s="50"/>
      <c r="S612" s="50"/>
      <c r="T612" s="64"/>
      <c r="U612" s="54"/>
      <c r="V612" s="54"/>
      <c r="W612" s="64"/>
      <c r="X612" s="112"/>
      <c r="Y612" s="112"/>
      <c r="Z612" s="53"/>
      <c r="AA612" s="53"/>
    </row>
    <row r="613" spans="1:27">
      <c r="A613" s="120"/>
      <c r="B613" s="54"/>
      <c r="C613" s="50"/>
      <c r="D613" s="53"/>
      <c r="E613" s="50"/>
      <c r="F613" s="50"/>
      <c r="G613" s="50"/>
      <c r="H613" s="53"/>
      <c r="I613" s="53"/>
      <c r="J613" s="53"/>
      <c r="K613" s="53"/>
      <c r="L613" s="53"/>
      <c r="M613" s="54"/>
      <c r="N613" s="50"/>
      <c r="O613" s="59"/>
      <c r="P613" s="61"/>
      <c r="Q613" s="50"/>
      <c r="R613" s="50"/>
      <c r="S613" s="50"/>
      <c r="T613" s="64"/>
      <c r="U613" s="54"/>
      <c r="V613" s="54"/>
      <c r="W613" s="64"/>
      <c r="X613" s="112"/>
      <c r="Y613" s="112"/>
      <c r="Z613" s="53"/>
      <c r="AA613" s="53"/>
    </row>
    <row r="614" spans="1:27">
      <c r="A614" s="120"/>
      <c r="B614" s="54"/>
      <c r="C614" s="50"/>
      <c r="D614" s="53"/>
      <c r="E614" s="50"/>
      <c r="F614" s="50"/>
      <c r="G614" s="50"/>
      <c r="H614" s="53"/>
      <c r="I614" s="53"/>
      <c r="J614" s="53"/>
      <c r="K614" s="53"/>
      <c r="L614" s="53"/>
      <c r="M614" s="54"/>
      <c r="N614" s="50"/>
      <c r="O614" s="59"/>
      <c r="P614" s="61"/>
      <c r="Q614" s="50"/>
      <c r="R614" s="50"/>
      <c r="S614" s="50"/>
      <c r="T614" s="64"/>
      <c r="U614" s="54"/>
      <c r="V614" s="54"/>
      <c r="W614" s="64"/>
      <c r="X614" s="112"/>
      <c r="Y614" s="112"/>
      <c r="Z614" s="53"/>
      <c r="AA614" s="53"/>
    </row>
    <row r="615" spans="1:27">
      <c r="A615" s="120"/>
      <c r="B615" s="54"/>
      <c r="C615" s="50"/>
      <c r="D615" s="53"/>
      <c r="E615" s="50"/>
      <c r="F615" s="50"/>
      <c r="G615" s="50"/>
      <c r="H615" s="53"/>
      <c r="I615" s="53"/>
      <c r="J615" s="53"/>
      <c r="K615" s="53"/>
      <c r="L615" s="53"/>
      <c r="M615" s="54"/>
      <c r="N615" s="50"/>
      <c r="O615" s="59"/>
      <c r="P615" s="61"/>
      <c r="Q615" s="50"/>
      <c r="R615" s="50"/>
      <c r="S615" s="50"/>
      <c r="T615" s="64"/>
      <c r="U615" s="54"/>
      <c r="V615" s="54"/>
      <c r="W615" s="64"/>
      <c r="X615" s="112"/>
      <c r="Y615" s="112"/>
      <c r="Z615" s="53"/>
      <c r="AA615" s="53"/>
    </row>
    <row r="616" spans="1:27">
      <c r="A616" s="120"/>
      <c r="B616" s="54"/>
      <c r="C616" s="50"/>
      <c r="D616" s="53"/>
      <c r="E616" s="50"/>
      <c r="F616" s="50"/>
      <c r="G616" s="50"/>
      <c r="H616" s="53"/>
      <c r="I616" s="53"/>
      <c r="J616" s="53"/>
      <c r="K616" s="53"/>
      <c r="L616" s="53"/>
      <c r="M616" s="54"/>
      <c r="N616" s="50"/>
      <c r="O616" s="59"/>
      <c r="P616" s="61"/>
      <c r="Q616" s="50"/>
      <c r="R616" s="50"/>
      <c r="S616" s="50"/>
      <c r="T616" s="64"/>
      <c r="U616" s="54"/>
      <c r="V616" s="54"/>
      <c r="W616" s="64"/>
      <c r="X616" s="112"/>
      <c r="Y616" s="112"/>
      <c r="Z616" s="53"/>
      <c r="AA616" s="53"/>
    </row>
    <row r="617" spans="1:27">
      <c r="A617" s="120"/>
      <c r="B617" s="54"/>
      <c r="C617" s="50"/>
      <c r="D617" s="53"/>
      <c r="E617" s="50"/>
      <c r="F617" s="50"/>
      <c r="G617" s="50"/>
      <c r="H617" s="53"/>
      <c r="I617" s="53"/>
      <c r="J617" s="53"/>
      <c r="K617" s="53"/>
      <c r="L617" s="53"/>
      <c r="M617" s="54"/>
      <c r="N617" s="50"/>
      <c r="O617" s="59"/>
      <c r="P617" s="61"/>
      <c r="Q617" s="50"/>
      <c r="R617" s="50"/>
      <c r="S617" s="50"/>
      <c r="T617" s="64"/>
      <c r="U617" s="54"/>
      <c r="V617" s="54"/>
      <c r="W617" s="64"/>
      <c r="X617" s="112"/>
      <c r="Y617" s="112"/>
      <c r="Z617" s="53"/>
      <c r="AA617" s="53"/>
    </row>
    <row r="618" spans="1:27">
      <c r="A618" s="120"/>
      <c r="B618" s="54"/>
      <c r="C618" s="50"/>
      <c r="D618" s="53"/>
      <c r="E618" s="50"/>
      <c r="F618" s="50"/>
      <c r="G618" s="50"/>
      <c r="H618" s="53"/>
      <c r="I618" s="53"/>
      <c r="J618" s="53"/>
      <c r="K618" s="53"/>
      <c r="L618" s="53"/>
      <c r="M618" s="54"/>
      <c r="N618" s="50"/>
      <c r="O618" s="59"/>
      <c r="P618" s="61"/>
      <c r="Q618" s="50"/>
      <c r="R618" s="50"/>
      <c r="S618" s="50"/>
      <c r="T618" s="64"/>
      <c r="U618" s="54"/>
      <c r="V618" s="54"/>
      <c r="W618" s="64"/>
      <c r="X618" s="112"/>
      <c r="Y618" s="112"/>
      <c r="Z618" s="53"/>
      <c r="AA618" s="53"/>
    </row>
    <row r="619" spans="1:27">
      <c r="A619" s="120"/>
      <c r="B619" s="54"/>
      <c r="C619" s="50"/>
      <c r="D619" s="53"/>
      <c r="E619" s="50"/>
      <c r="F619" s="50"/>
      <c r="G619" s="50"/>
      <c r="H619" s="53"/>
      <c r="I619" s="53"/>
      <c r="J619" s="53"/>
      <c r="K619" s="53"/>
      <c r="L619" s="53"/>
      <c r="M619" s="54"/>
      <c r="N619" s="50"/>
      <c r="O619" s="59"/>
      <c r="P619" s="61"/>
      <c r="Q619" s="50"/>
      <c r="R619" s="50"/>
      <c r="S619" s="50"/>
      <c r="T619" s="64"/>
      <c r="U619" s="54"/>
      <c r="V619" s="54"/>
      <c r="W619" s="64"/>
      <c r="X619" s="112"/>
      <c r="Y619" s="112"/>
      <c r="Z619" s="53"/>
      <c r="AA619" s="53"/>
    </row>
    <row r="620" spans="1:27">
      <c r="A620" s="120"/>
      <c r="B620" s="54"/>
      <c r="C620" s="50"/>
      <c r="D620" s="53"/>
      <c r="E620" s="50"/>
      <c r="F620" s="50"/>
      <c r="G620" s="50"/>
      <c r="H620" s="53"/>
      <c r="I620" s="53"/>
      <c r="J620" s="53"/>
      <c r="K620" s="53"/>
      <c r="L620" s="53"/>
      <c r="M620" s="54"/>
      <c r="N620" s="50"/>
      <c r="O620" s="59"/>
      <c r="P620" s="61"/>
      <c r="Q620" s="50"/>
      <c r="R620" s="50"/>
      <c r="S620" s="50"/>
      <c r="T620" s="64"/>
      <c r="U620" s="54"/>
      <c r="V620" s="54"/>
      <c r="W620" s="64"/>
      <c r="X620" s="112"/>
      <c r="Y620" s="112"/>
      <c r="Z620" s="53"/>
      <c r="AA620" s="53"/>
    </row>
    <row r="621" spans="1:27">
      <c r="A621" s="120"/>
      <c r="B621" s="54"/>
      <c r="C621" s="50"/>
      <c r="D621" s="53"/>
      <c r="E621" s="50"/>
      <c r="F621" s="50"/>
      <c r="G621" s="50"/>
      <c r="H621" s="53"/>
      <c r="I621" s="53"/>
      <c r="J621" s="53"/>
      <c r="K621" s="53"/>
      <c r="L621" s="53"/>
      <c r="M621" s="54"/>
      <c r="N621" s="50"/>
      <c r="O621" s="59"/>
      <c r="P621" s="61"/>
      <c r="Q621" s="50"/>
      <c r="R621" s="50"/>
      <c r="S621" s="50"/>
      <c r="T621" s="64"/>
      <c r="U621" s="54"/>
      <c r="V621" s="54"/>
      <c r="W621" s="64"/>
      <c r="X621" s="112"/>
      <c r="Y621" s="112"/>
      <c r="Z621" s="53"/>
      <c r="AA621" s="53"/>
    </row>
    <row r="622" spans="1:27">
      <c r="A622" s="120"/>
      <c r="B622" s="54"/>
      <c r="C622" s="50"/>
      <c r="D622" s="53"/>
      <c r="E622" s="50"/>
      <c r="F622" s="50"/>
      <c r="G622" s="50"/>
      <c r="H622" s="53"/>
      <c r="I622" s="53"/>
      <c r="J622" s="53"/>
      <c r="K622" s="53"/>
      <c r="L622" s="53"/>
      <c r="M622" s="54"/>
      <c r="N622" s="50"/>
      <c r="O622" s="59"/>
      <c r="P622" s="61"/>
      <c r="Q622" s="50"/>
      <c r="R622" s="50"/>
      <c r="S622" s="50"/>
      <c r="T622" s="64"/>
      <c r="U622" s="54"/>
      <c r="V622" s="54"/>
      <c r="W622" s="64"/>
      <c r="X622" s="112"/>
      <c r="Y622" s="112"/>
      <c r="Z622" s="53"/>
      <c r="AA622" s="53"/>
    </row>
    <row r="623" spans="1:27">
      <c r="A623" s="120"/>
      <c r="B623" s="54"/>
      <c r="C623" s="50"/>
      <c r="D623" s="53"/>
      <c r="E623" s="50"/>
      <c r="F623" s="50"/>
      <c r="G623" s="50"/>
      <c r="H623" s="53"/>
      <c r="I623" s="53"/>
      <c r="J623" s="53"/>
      <c r="K623" s="53"/>
      <c r="L623" s="53"/>
      <c r="M623" s="54"/>
      <c r="N623" s="50"/>
      <c r="O623" s="59"/>
      <c r="P623" s="61"/>
      <c r="Q623" s="50"/>
      <c r="R623" s="50"/>
      <c r="S623" s="50"/>
      <c r="T623" s="64"/>
      <c r="U623" s="54"/>
      <c r="V623" s="54"/>
      <c r="W623" s="64"/>
      <c r="X623" s="112"/>
      <c r="Y623" s="112"/>
      <c r="Z623" s="53"/>
      <c r="AA623" s="53"/>
    </row>
    <row r="624" spans="1:27">
      <c r="A624" s="120"/>
      <c r="B624" s="54"/>
      <c r="C624" s="50"/>
      <c r="D624" s="53"/>
      <c r="E624" s="50"/>
      <c r="F624" s="50"/>
      <c r="G624" s="50"/>
      <c r="H624" s="53"/>
      <c r="I624" s="53"/>
      <c r="J624" s="53"/>
      <c r="K624" s="53"/>
      <c r="L624" s="53"/>
      <c r="M624" s="54"/>
      <c r="N624" s="50"/>
      <c r="O624" s="59"/>
      <c r="P624" s="61"/>
      <c r="Q624" s="50"/>
      <c r="R624" s="50"/>
      <c r="S624" s="50"/>
      <c r="T624" s="64"/>
      <c r="U624" s="54"/>
      <c r="V624" s="54"/>
      <c r="W624" s="64"/>
      <c r="X624" s="112"/>
      <c r="Y624" s="112"/>
      <c r="Z624" s="53"/>
      <c r="AA624" s="53"/>
    </row>
    <row r="625" spans="1:27">
      <c r="A625" s="120"/>
      <c r="B625" s="54"/>
      <c r="C625" s="50"/>
      <c r="D625" s="53"/>
      <c r="E625" s="50"/>
      <c r="F625" s="50"/>
      <c r="G625" s="50"/>
      <c r="H625" s="53"/>
      <c r="I625" s="53"/>
      <c r="J625" s="53"/>
      <c r="K625" s="53"/>
      <c r="L625" s="53"/>
      <c r="M625" s="54"/>
      <c r="N625" s="50"/>
      <c r="O625" s="59"/>
      <c r="P625" s="61"/>
      <c r="Q625" s="50"/>
      <c r="R625" s="50"/>
      <c r="S625" s="50"/>
      <c r="T625" s="64"/>
      <c r="U625" s="54"/>
      <c r="V625" s="54"/>
      <c r="W625" s="64"/>
      <c r="X625" s="112"/>
      <c r="Y625" s="112"/>
      <c r="Z625" s="53"/>
      <c r="AA625" s="53"/>
    </row>
    <row r="626" spans="1:27">
      <c r="A626" s="120"/>
      <c r="B626" s="54"/>
      <c r="C626" s="50"/>
      <c r="D626" s="53"/>
      <c r="E626" s="50"/>
      <c r="F626" s="50"/>
      <c r="G626" s="50"/>
      <c r="H626" s="53"/>
      <c r="I626" s="53"/>
      <c r="J626" s="53"/>
      <c r="K626" s="53"/>
      <c r="L626" s="53"/>
      <c r="M626" s="54"/>
      <c r="N626" s="50"/>
      <c r="O626" s="59"/>
      <c r="P626" s="61"/>
      <c r="Q626" s="50"/>
      <c r="R626" s="50"/>
      <c r="S626" s="50"/>
      <c r="T626" s="64"/>
      <c r="U626" s="54"/>
      <c r="V626" s="54"/>
      <c r="W626" s="64"/>
      <c r="X626" s="112"/>
      <c r="Y626" s="112"/>
      <c r="Z626" s="53"/>
      <c r="AA626" s="53"/>
    </row>
    <row r="627" spans="1:27">
      <c r="A627" s="120"/>
      <c r="B627" s="54"/>
      <c r="C627" s="50"/>
      <c r="D627" s="53"/>
      <c r="E627" s="50"/>
      <c r="F627" s="50"/>
      <c r="G627" s="50"/>
      <c r="H627" s="53"/>
      <c r="I627" s="53"/>
      <c r="J627" s="53"/>
      <c r="K627" s="53"/>
      <c r="L627" s="53"/>
      <c r="M627" s="54"/>
      <c r="N627" s="50"/>
      <c r="O627" s="59"/>
      <c r="P627" s="61"/>
      <c r="Q627" s="50"/>
      <c r="R627" s="50"/>
      <c r="S627" s="50"/>
      <c r="T627" s="64"/>
      <c r="U627" s="54"/>
      <c r="V627" s="54"/>
      <c r="W627" s="64"/>
      <c r="X627" s="112"/>
      <c r="Y627" s="112"/>
      <c r="Z627" s="53"/>
      <c r="AA627" s="53"/>
    </row>
    <row r="628" spans="1:27">
      <c r="A628" s="120"/>
      <c r="B628" s="54"/>
      <c r="C628" s="50"/>
      <c r="D628" s="53"/>
      <c r="E628" s="50"/>
      <c r="F628" s="50"/>
      <c r="G628" s="50"/>
      <c r="H628" s="53"/>
      <c r="I628" s="53"/>
      <c r="J628" s="53"/>
      <c r="K628" s="53"/>
      <c r="L628" s="53"/>
      <c r="M628" s="54"/>
      <c r="N628" s="50"/>
      <c r="O628" s="59"/>
      <c r="P628" s="61"/>
      <c r="Q628" s="50"/>
      <c r="R628" s="50"/>
      <c r="S628" s="50"/>
      <c r="T628" s="64"/>
      <c r="U628" s="54"/>
      <c r="V628" s="54"/>
      <c r="W628" s="64"/>
      <c r="X628" s="112"/>
      <c r="Y628" s="112"/>
      <c r="Z628" s="53"/>
      <c r="AA628" s="53"/>
    </row>
    <row r="629" spans="1:27">
      <c r="A629" s="120"/>
      <c r="B629" s="54"/>
      <c r="C629" s="50"/>
      <c r="D629" s="53"/>
      <c r="E629" s="50"/>
      <c r="F629" s="50"/>
      <c r="G629" s="50"/>
      <c r="H629" s="53"/>
      <c r="I629" s="53"/>
      <c r="J629" s="53"/>
      <c r="K629" s="53"/>
      <c r="L629" s="53"/>
      <c r="M629" s="54"/>
      <c r="N629" s="50"/>
      <c r="O629" s="59"/>
      <c r="P629" s="61"/>
      <c r="Q629" s="50"/>
      <c r="R629" s="50"/>
      <c r="S629" s="50"/>
      <c r="T629" s="64"/>
      <c r="U629" s="54"/>
      <c r="V629" s="54"/>
      <c r="W629" s="64"/>
      <c r="X629" s="112"/>
      <c r="Y629" s="112"/>
      <c r="Z629" s="53"/>
      <c r="AA629" s="53"/>
    </row>
    <row r="630" spans="1:27">
      <c r="A630" s="120"/>
      <c r="B630" s="54"/>
      <c r="C630" s="50"/>
      <c r="D630" s="53"/>
      <c r="E630" s="50"/>
      <c r="F630" s="50"/>
      <c r="G630" s="50"/>
      <c r="H630" s="53"/>
      <c r="I630" s="53"/>
      <c r="J630" s="53"/>
      <c r="K630" s="53"/>
      <c r="L630" s="53"/>
      <c r="M630" s="54"/>
      <c r="N630" s="50"/>
      <c r="O630" s="59"/>
      <c r="P630" s="61"/>
      <c r="Q630" s="50"/>
      <c r="R630" s="50"/>
      <c r="S630" s="50"/>
      <c r="T630" s="64"/>
      <c r="U630" s="54"/>
      <c r="V630" s="54"/>
      <c r="W630" s="64"/>
      <c r="X630" s="112"/>
      <c r="Y630" s="112"/>
      <c r="Z630" s="53"/>
      <c r="AA630" s="53"/>
    </row>
    <row r="631" spans="1:27">
      <c r="A631" s="120"/>
      <c r="B631" s="54"/>
      <c r="C631" s="50"/>
      <c r="D631" s="53"/>
      <c r="E631" s="50"/>
      <c r="F631" s="50"/>
      <c r="G631" s="50"/>
      <c r="H631" s="53"/>
      <c r="I631" s="53"/>
      <c r="J631" s="53"/>
      <c r="K631" s="53"/>
      <c r="L631" s="53"/>
      <c r="M631" s="54"/>
      <c r="N631" s="50"/>
      <c r="O631" s="59"/>
      <c r="P631" s="61"/>
      <c r="Q631" s="50"/>
      <c r="R631" s="50"/>
      <c r="S631" s="50"/>
      <c r="T631" s="64"/>
      <c r="U631" s="54"/>
      <c r="V631" s="54"/>
      <c r="W631" s="64"/>
      <c r="X631" s="112"/>
      <c r="Y631" s="112"/>
      <c r="Z631" s="53"/>
      <c r="AA631" s="53"/>
    </row>
    <row r="632" spans="1:27">
      <c r="A632" s="120"/>
      <c r="B632" s="54"/>
      <c r="C632" s="50"/>
      <c r="D632" s="53"/>
      <c r="E632" s="50"/>
      <c r="F632" s="50"/>
      <c r="G632" s="50"/>
      <c r="H632" s="53"/>
      <c r="I632" s="53"/>
      <c r="J632" s="53"/>
      <c r="K632" s="53"/>
      <c r="L632" s="53"/>
      <c r="M632" s="54"/>
      <c r="N632" s="50"/>
      <c r="O632" s="59"/>
      <c r="P632" s="61"/>
      <c r="Q632" s="50"/>
      <c r="R632" s="50"/>
      <c r="S632" s="50"/>
      <c r="T632" s="64"/>
      <c r="U632" s="54"/>
      <c r="V632" s="54"/>
      <c r="W632" s="64"/>
      <c r="X632" s="112"/>
      <c r="Y632" s="112"/>
      <c r="Z632" s="53"/>
      <c r="AA632" s="53"/>
    </row>
    <row r="633" spans="1:27">
      <c r="A633" s="120"/>
      <c r="B633" s="54"/>
      <c r="C633" s="50"/>
      <c r="D633" s="53"/>
      <c r="E633" s="50"/>
      <c r="F633" s="50"/>
      <c r="G633" s="50"/>
      <c r="H633" s="53"/>
      <c r="I633" s="53"/>
      <c r="J633" s="53"/>
      <c r="K633" s="53"/>
      <c r="L633" s="53"/>
      <c r="M633" s="54"/>
      <c r="N633" s="50"/>
      <c r="O633" s="59"/>
      <c r="P633" s="61"/>
      <c r="Q633" s="50"/>
      <c r="R633" s="50"/>
      <c r="S633" s="50"/>
      <c r="T633" s="64"/>
      <c r="U633" s="54"/>
      <c r="V633" s="54"/>
      <c r="W633" s="64"/>
      <c r="X633" s="112"/>
      <c r="Y633" s="112"/>
      <c r="Z633" s="53"/>
      <c r="AA633" s="53"/>
    </row>
    <row r="634" spans="1:27">
      <c r="A634" s="120"/>
      <c r="B634" s="54"/>
      <c r="C634" s="50"/>
      <c r="D634" s="53"/>
      <c r="E634" s="50"/>
      <c r="F634" s="50"/>
      <c r="G634" s="50"/>
      <c r="H634" s="53"/>
      <c r="I634" s="53"/>
      <c r="J634" s="53"/>
      <c r="K634" s="53"/>
      <c r="L634" s="53"/>
      <c r="M634" s="54"/>
      <c r="N634" s="50"/>
      <c r="O634" s="59"/>
      <c r="P634" s="61"/>
      <c r="Q634" s="50"/>
      <c r="R634" s="50"/>
      <c r="S634" s="50"/>
      <c r="T634" s="64"/>
      <c r="U634" s="54"/>
      <c r="V634" s="54"/>
      <c r="W634" s="64"/>
      <c r="X634" s="112"/>
      <c r="Y634" s="112"/>
      <c r="Z634" s="53"/>
      <c r="AA634" s="53"/>
    </row>
    <row r="635" spans="1:27">
      <c r="A635" s="120"/>
      <c r="B635" s="54"/>
      <c r="C635" s="50"/>
      <c r="D635" s="53"/>
      <c r="E635" s="50"/>
      <c r="F635" s="50"/>
      <c r="G635" s="50"/>
      <c r="H635" s="53"/>
      <c r="I635" s="53"/>
      <c r="J635" s="53"/>
      <c r="K635" s="53"/>
      <c r="L635" s="53"/>
      <c r="M635" s="54"/>
      <c r="N635" s="50"/>
      <c r="O635" s="59"/>
      <c r="P635" s="61"/>
      <c r="Q635" s="50"/>
      <c r="R635" s="50"/>
      <c r="S635" s="50"/>
      <c r="T635" s="64"/>
      <c r="U635" s="54"/>
      <c r="V635" s="54"/>
      <c r="W635" s="64"/>
      <c r="X635" s="112"/>
      <c r="Y635" s="112"/>
      <c r="Z635" s="53"/>
      <c r="AA635" s="53"/>
    </row>
    <row r="636" spans="1:27">
      <c r="A636" s="120"/>
      <c r="B636" s="54"/>
      <c r="C636" s="50"/>
      <c r="D636" s="53"/>
      <c r="E636" s="50"/>
      <c r="F636" s="50"/>
      <c r="G636" s="50"/>
      <c r="H636" s="53"/>
      <c r="I636" s="53"/>
      <c r="J636" s="53"/>
      <c r="K636" s="53"/>
      <c r="L636" s="53"/>
      <c r="M636" s="54"/>
      <c r="N636" s="50"/>
      <c r="O636" s="59"/>
      <c r="P636" s="61"/>
      <c r="Q636" s="50"/>
      <c r="R636" s="50"/>
      <c r="S636" s="50"/>
      <c r="T636" s="64"/>
      <c r="U636" s="54"/>
      <c r="V636" s="54"/>
      <c r="W636" s="64"/>
      <c r="X636" s="112"/>
      <c r="Y636" s="112"/>
      <c r="Z636" s="53"/>
      <c r="AA636" s="53"/>
    </row>
    <row r="637" spans="1:27">
      <c r="A637" s="120"/>
      <c r="B637" s="54"/>
      <c r="C637" s="50"/>
      <c r="D637" s="53"/>
      <c r="E637" s="50"/>
      <c r="F637" s="50"/>
      <c r="G637" s="50"/>
      <c r="H637" s="53"/>
      <c r="I637" s="53"/>
      <c r="J637" s="53"/>
      <c r="K637" s="53"/>
      <c r="L637" s="53"/>
      <c r="M637" s="54"/>
      <c r="N637" s="50"/>
      <c r="O637" s="59"/>
      <c r="P637" s="61"/>
      <c r="Q637" s="50"/>
      <c r="R637" s="50"/>
      <c r="S637" s="50"/>
      <c r="T637" s="64"/>
      <c r="U637" s="54"/>
      <c r="V637" s="54"/>
      <c r="W637" s="64"/>
      <c r="X637" s="112"/>
      <c r="Y637" s="112"/>
      <c r="Z637" s="53"/>
      <c r="AA637" s="53"/>
    </row>
    <row r="638" spans="1:27">
      <c r="A638" s="120"/>
      <c r="B638" s="54"/>
      <c r="C638" s="50"/>
      <c r="D638" s="53"/>
      <c r="E638" s="50"/>
      <c r="F638" s="50"/>
      <c r="G638" s="50"/>
      <c r="H638" s="53"/>
      <c r="I638" s="53"/>
      <c r="J638" s="53"/>
      <c r="K638" s="53"/>
      <c r="L638" s="53"/>
      <c r="M638" s="54"/>
      <c r="N638" s="50"/>
      <c r="O638" s="59"/>
      <c r="P638" s="61"/>
      <c r="Q638" s="50"/>
      <c r="R638" s="50"/>
      <c r="S638" s="50"/>
      <c r="T638" s="64"/>
      <c r="U638" s="54"/>
      <c r="V638" s="54"/>
      <c r="W638" s="64"/>
      <c r="X638" s="112"/>
      <c r="Y638" s="112"/>
      <c r="Z638" s="53"/>
      <c r="AA638" s="53"/>
    </row>
    <row r="639" spans="1:27">
      <c r="A639" s="120"/>
      <c r="B639" s="54"/>
      <c r="C639" s="50"/>
      <c r="D639" s="53"/>
      <c r="E639" s="50"/>
      <c r="F639" s="50"/>
      <c r="G639" s="50"/>
      <c r="H639" s="53"/>
      <c r="I639" s="53"/>
      <c r="J639" s="53"/>
      <c r="K639" s="53"/>
      <c r="L639" s="53"/>
      <c r="M639" s="54"/>
      <c r="N639" s="50"/>
      <c r="O639" s="59"/>
      <c r="P639" s="61"/>
      <c r="Q639" s="50"/>
      <c r="R639" s="50"/>
      <c r="S639" s="50"/>
      <c r="T639" s="64"/>
      <c r="U639" s="54"/>
      <c r="V639" s="54"/>
      <c r="W639" s="64"/>
      <c r="X639" s="112"/>
      <c r="Y639" s="112"/>
      <c r="Z639" s="53"/>
      <c r="AA639" s="53"/>
    </row>
    <row r="640" spans="1:27">
      <c r="A640" s="120"/>
      <c r="B640" s="54"/>
      <c r="C640" s="50"/>
      <c r="D640" s="53"/>
      <c r="E640" s="50"/>
      <c r="F640" s="50"/>
      <c r="G640" s="50"/>
      <c r="H640" s="53"/>
      <c r="I640" s="53"/>
      <c r="J640" s="53"/>
      <c r="K640" s="53"/>
      <c r="L640" s="53"/>
      <c r="M640" s="54"/>
      <c r="N640" s="50"/>
      <c r="O640" s="59"/>
      <c r="P640" s="61"/>
      <c r="Q640" s="50"/>
      <c r="R640" s="50"/>
      <c r="S640" s="50"/>
      <c r="T640" s="64"/>
      <c r="U640" s="54"/>
      <c r="V640" s="54"/>
      <c r="W640" s="64"/>
      <c r="X640" s="112"/>
      <c r="Y640" s="112"/>
      <c r="Z640" s="53"/>
      <c r="AA640" s="53"/>
    </row>
    <row r="641" spans="1:27">
      <c r="A641" s="120"/>
      <c r="B641" s="54"/>
      <c r="C641" s="50"/>
      <c r="D641" s="53"/>
      <c r="E641" s="50"/>
      <c r="F641" s="50"/>
      <c r="G641" s="50"/>
      <c r="H641" s="53"/>
      <c r="I641" s="53"/>
      <c r="J641" s="53"/>
      <c r="K641" s="53"/>
      <c r="L641" s="53"/>
      <c r="M641" s="54"/>
      <c r="N641" s="50"/>
      <c r="O641" s="59"/>
      <c r="P641" s="61"/>
      <c r="Q641" s="50"/>
      <c r="R641" s="50"/>
      <c r="S641" s="50"/>
      <c r="T641" s="64"/>
      <c r="U641" s="54"/>
      <c r="V641" s="54"/>
      <c r="W641" s="64"/>
      <c r="X641" s="112"/>
      <c r="Y641" s="112"/>
      <c r="Z641" s="53"/>
      <c r="AA641" s="53"/>
    </row>
    <row r="642" spans="1:27">
      <c r="A642" s="120"/>
      <c r="B642" s="54"/>
      <c r="C642" s="50"/>
      <c r="D642" s="53"/>
      <c r="E642" s="50"/>
      <c r="F642" s="50"/>
      <c r="G642" s="50"/>
      <c r="H642" s="53"/>
      <c r="I642" s="53"/>
      <c r="J642" s="53"/>
      <c r="K642" s="53"/>
      <c r="L642" s="53"/>
      <c r="M642" s="54"/>
      <c r="N642" s="50"/>
      <c r="O642" s="59"/>
      <c r="P642" s="61"/>
      <c r="Q642" s="50"/>
      <c r="R642" s="50"/>
      <c r="S642" s="50"/>
      <c r="T642" s="64"/>
      <c r="U642" s="54"/>
      <c r="V642" s="54"/>
      <c r="W642" s="64"/>
      <c r="X642" s="112"/>
      <c r="Y642" s="112"/>
      <c r="Z642" s="53"/>
      <c r="AA642" s="53"/>
    </row>
    <row r="643" spans="1:27">
      <c r="A643" s="120"/>
      <c r="B643" s="54"/>
      <c r="C643" s="50"/>
      <c r="D643" s="53"/>
      <c r="E643" s="50"/>
      <c r="F643" s="50"/>
      <c r="G643" s="50"/>
      <c r="H643" s="53"/>
      <c r="I643" s="53"/>
      <c r="J643" s="53"/>
      <c r="K643" s="53"/>
      <c r="L643" s="53"/>
      <c r="M643" s="54"/>
      <c r="N643" s="50"/>
      <c r="O643" s="59"/>
      <c r="P643" s="61"/>
      <c r="Q643" s="50"/>
      <c r="R643" s="50"/>
      <c r="S643" s="50"/>
      <c r="T643" s="64"/>
      <c r="U643" s="54"/>
      <c r="V643" s="54"/>
      <c r="W643" s="64"/>
      <c r="X643" s="112"/>
      <c r="Y643" s="112"/>
      <c r="Z643" s="53"/>
      <c r="AA643" s="53"/>
    </row>
    <row r="644" spans="1:27">
      <c r="A644" s="120"/>
      <c r="B644" s="54"/>
      <c r="C644" s="50"/>
      <c r="D644" s="53"/>
      <c r="E644" s="50"/>
      <c r="F644" s="50"/>
      <c r="G644" s="50"/>
      <c r="H644" s="53"/>
      <c r="I644" s="53"/>
      <c r="J644" s="53"/>
      <c r="K644" s="53"/>
      <c r="L644" s="53"/>
      <c r="M644" s="54"/>
      <c r="N644" s="50"/>
      <c r="O644" s="59"/>
      <c r="P644" s="61"/>
      <c r="Q644" s="50"/>
      <c r="R644" s="50"/>
      <c r="S644" s="50"/>
      <c r="T644" s="64"/>
      <c r="U644" s="54"/>
      <c r="V644" s="54"/>
      <c r="W644" s="64"/>
      <c r="X644" s="112"/>
      <c r="Y644" s="112"/>
      <c r="Z644" s="53"/>
      <c r="AA644" s="53"/>
    </row>
    <row r="645" spans="1:27">
      <c r="A645" s="120"/>
      <c r="B645" s="54"/>
      <c r="C645" s="50"/>
      <c r="D645" s="53"/>
      <c r="E645" s="50"/>
      <c r="F645" s="50"/>
      <c r="G645" s="50"/>
      <c r="H645" s="53"/>
      <c r="I645" s="53"/>
      <c r="J645" s="53"/>
      <c r="K645" s="53"/>
      <c r="L645" s="53"/>
      <c r="M645" s="54"/>
      <c r="N645" s="50"/>
      <c r="O645" s="59"/>
      <c r="P645" s="61"/>
      <c r="Q645" s="50"/>
      <c r="R645" s="50"/>
      <c r="S645" s="50"/>
      <c r="T645" s="64"/>
      <c r="U645" s="54"/>
      <c r="V645" s="54"/>
      <c r="W645" s="64"/>
      <c r="X645" s="112"/>
      <c r="Y645" s="112"/>
      <c r="Z645" s="53"/>
      <c r="AA645" s="53"/>
    </row>
    <row r="646" spans="1:27">
      <c r="A646" s="120"/>
      <c r="B646" s="54"/>
      <c r="C646" s="50"/>
      <c r="D646" s="53"/>
      <c r="E646" s="50"/>
      <c r="F646" s="50"/>
      <c r="G646" s="50"/>
      <c r="H646" s="53"/>
      <c r="I646" s="53"/>
      <c r="J646" s="53"/>
      <c r="K646" s="53"/>
      <c r="L646" s="53"/>
      <c r="M646" s="54"/>
      <c r="N646" s="50"/>
      <c r="O646" s="59"/>
      <c r="P646" s="61"/>
      <c r="Q646" s="50"/>
      <c r="R646" s="50"/>
      <c r="S646" s="50"/>
      <c r="T646" s="64"/>
      <c r="U646" s="54"/>
      <c r="V646" s="54"/>
      <c r="W646" s="64"/>
      <c r="X646" s="112"/>
      <c r="Y646" s="112"/>
      <c r="Z646" s="53"/>
      <c r="AA646" s="53"/>
    </row>
    <row r="647" spans="1:27">
      <c r="A647" s="120"/>
      <c r="B647" s="54"/>
      <c r="C647" s="50"/>
      <c r="D647" s="53"/>
      <c r="E647" s="50"/>
      <c r="F647" s="50"/>
      <c r="G647" s="50"/>
      <c r="H647" s="53"/>
      <c r="I647" s="53"/>
      <c r="J647" s="53"/>
      <c r="K647" s="53"/>
      <c r="L647" s="53"/>
      <c r="M647" s="54"/>
      <c r="N647" s="50"/>
      <c r="O647" s="59"/>
      <c r="P647" s="61"/>
      <c r="Q647" s="50"/>
      <c r="R647" s="50"/>
      <c r="S647" s="50"/>
      <c r="T647" s="64"/>
      <c r="U647" s="54"/>
      <c r="V647" s="54"/>
      <c r="W647" s="64"/>
      <c r="X647" s="112"/>
      <c r="Y647" s="112"/>
      <c r="Z647" s="53"/>
      <c r="AA647" s="53"/>
    </row>
    <row r="648" spans="1:27">
      <c r="A648" s="120"/>
      <c r="B648" s="54"/>
      <c r="C648" s="50"/>
      <c r="D648" s="53"/>
      <c r="E648" s="50"/>
      <c r="F648" s="50"/>
      <c r="G648" s="50"/>
      <c r="H648" s="53"/>
      <c r="I648" s="53"/>
      <c r="J648" s="53"/>
      <c r="K648" s="53"/>
      <c r="L648" s="53"/>
      <c r="M648" s="54"/>
      <c r="N648" s="50"/>
      <c r="O648" s="59"/>
      <c r="P648" s="61"/>
      <c r="Q648" s="50"/>
      <c r="R648" s="50"/>
      <c r="S648" s="50"/>
      <c r="T648" s="64"/>
      <c r="U648" s="54"/>
      <c r="V648" s="54"/>
      <c r="W648" s="64"/>
      <c r="X648" s="112"/>
      <c r="Y648" s="112"/>
      <c r="Z648" s="53"/>
      <c r="AA648" s="53"/>
    </row>
    <row r="649" spans="1:27">
      <c r="A649" s="120"/>
      <c r="B649" s="54"/>
      <c r="C649" s="50"/>
      <c r="D649" s="53"/>
      <c r="E649" s="50"/>
      <c r="F649" s="50"/>
      <c r="G649" s="50"/>
      <c r="H649" s="53"/>
      <c r="I649" s="53"/>
      <c r="J649" s="53"/>
      <c r="K649" s="53"/>
      <c r="L649" s="53"/>
      <c r="M649" s="54"/>
      <c r="N649" s="50"/>
      <c r="O649" s="59"/>
      <c r="P649" s="61"/>
      <c r="Q649" s="50"/>
      <c r="R649" s="50"/>
      <c r="S649" s="50"/>
      <c r="T649" s="64"/>
      <c r="U649" s="54"/>
      <c r="V649" s="54"/>
      <c r="W649" s="64"/>
      <c r="X649" s="112"/>
      <c r="Y649" s="112"/>
      <c r="Z649" s="53"/>
      <c r="AA649" s="53"/>
    </row>
    <row r="650" spans="1:27">
      <c r="A650" s="120"/>
      <c r="B650" s="54"/>
      <c r="C650" s="50"/>
      <c r="D650" s="53"/>
      <c r="E650" s="50"/>
      <c r="F650" s="50"/>
      <c r="G650" s="50"/>
      <c r="H650" s="53"/>
      <c r="I650" s="53"/>
      <c r="J650" s="53"/>
      <c r="K650" s="53"/>
      <c r="L650" s="53"/>
      <c r="M650" s="54"/>
      <c r="N650" s="50"/>
      <c r="O650" s="59"/>
      <c r="P650" s="61"/>
      <c r="Q650" s="50"/>
      <c r="R650" s="50"/>
      <c r="S650" s="50"/>
      <c r="T650" s="64"/>
      <c r="U650" s="54"/>
      <c r="V650" s="54"/>
      <c r="W650" s="64"/>
      <c r="X650" s="112"/>
      <c r="Y650" s="112"/>
      <c r="Z650" s="53"/>
      <c r="AA650" s="53"/>
    </row>
    <row r="651" spans="1:27">
      <c r="A651" s="120"/>
      <c r="B651" s="54"/>
      <c r="C651" s="50"/>
      <c r="D651" s="53"/>
      <c r="E651" s="50"/>
      <c r="F651" s="50"/>
      <c r="G651" s="50"/>
      <c r="H651" s="53"/>
      <c r="I651" s="53"/>
      <c r="J651" s="53"/>
      <c r="K651" s="53"/>
      <c r="L651" s="53"/>
      <c r="M651" s="54"/>
      <c r="N651" s="50"/>
      <c r="O651" s="59"/>
      <c r="P651" s="61"/>
      <c r="Q651" s="50"/>
      <c r="R651" s="50"/>
      <c r="S651" s="50"/>
      <c r="T651" s="64"/>
      <c r="U651" s="54"/>
      <c r="V651" s="54"/>
      <c r="W651" s="64"/>
      <c r="X651" s="112"/>
      <c r="Y651" s="112"/>
      <c r="Z651" s="53"/>
      <c r="AA651" s="53"/>
    </row>
    <row r="652" spans="1:27">
      <c r="A652" s="120"/>
      <c r="B652" s="54"/>
      <c r="C652" s="50"/>
      <c r="D652" s="53"/>
      <c r="E652" s="50"/>
      <c r="F652" s="50"/>
      <c r="G652" s="50"/>
      <c r="H652" s="53"/>
      <c r="I652" s="53"/>
      <c r="J652" s="53"/>
      <c r="K652" s="53"/>
      <c r="L652" s="53"/>
      <c r="M652" s="54"/>
      <c r="N652" s="50"/>
      <c r="O652" s="59"/>
      <c r="P652" s="61"/>
      <c r="Q652" s="50"/>
      <c r="R652" s="50"/>
      <c r="S652" s="50"/>
      <c r="T652" s="64"/>
      <c r="U652" s="54"/>
      <c r="V652" s="54"/>
      <c r="W652" s="64"/>
      <c r="X652" s="112"/>
      <c r="Y652" s="112"/>
      <c r="Z652" s="53"/>
      <c r="AA652" s="53"/>
    </row>
    <row r="653" spans="1:27">
      <c r="A653" s="120"/>
      <c r="B653" s="54"/>
      <c r="C653" s="50"/>
      <c r="D653" s="53"/>
      <c r="E653" s="50"/>
      <c r="F653" s="50"/>
      <c r="G653" s="50"/>
      <c r="H653" s="53"/>
      <c r="I653" s="53"/>
      <c r="J653" s="53"/>
      <c r="K653" s="53"/>
      <c r="L653" s="53"/>
      <c r="M653" s="54"/>
      <c r="N653" s="50"/>
      <c r="O653" s="59"/>
      <c r="P653" s="61"/>
      <c r="Q653" s="50"/>
      <c r="R653" s="50"/>
      <c r="S653" s="50"/>
      <c r="T653" s="64"/>
      <c r="U653" s="54"/>
      <c r="V653" s="54"/>
      <c r="W653" s="64"/>
      <c r="X653" s="112"/>
      <c r="Y653" s="112"/>
      <c r="Z653" s="53"/>
      <c r="AA653" s="53"/>
    </row>
    <row r="654" spans="1:27">
      <c r="A654" s="120"/>
      <c r="B654" s="54"/>
      <c r="C654" s="50"/>
      <c r="D654" s="53"/>
      <c r="E654" s="50"/>
      <c r="F654" s="50"/>
      <c r="G654" s="50"/>
      <c r="H654" s="53"/>
      <c r="I654" s="53"/>
      <c r="J654" s="53"/>
      <c r="K654" s="53"/>
      <c r="L654" s="53"/>
      <c r="M654" s="54"/>
      <c r="N654" s="50"/>
      <c r="O654" s="59"/>
      <c r="P654" s="61"/>
      <c r="Q654" s="50"/>
      <c r="R654" s="50"/>
      <c r="S654" s="50"/>
      <c r="T654" s="64"/>
      <c r="U654" s="54"/>
      <c r="V654" s="54"/>
      <c r="W654" s="64"/>
      <c r="X654" s="112"/>
      <c r="Y654" s="112"/>
      <c r="Z654" s="53"/>
      <c r="AA654" s="53"/>
    </row>
    <row r="655" spans="1:27">
      <c r="A655" s="120"/>
      <c r="B655" s="54"/>
      <c r="C655" s="50"/>
      <c r="D655" s="53"/>
      <c r="E655" s="50"/>
      <c r="F655" s="50"/>
      <c r="G655" s="50"/>
      <c r="H655" s="53"/>
      <c r="I655" s="53"/>
      <c r="J655" s="53"/>
      <c r="K655" s="53"/>
      <c r="L655" s="53"/>
      <c r="M655" s="54"/>
      <c r="N655" s="50"/>
      <c r="O655" s="59"/>
      <c r="P655" s="61"/>
      <c r="Q655" s="50"/>
      <c r="R655" s="50"/>
      <c r="S655" s="50"/>
      <c r="T655" s="64"/>
      <c r="U655" s="54"/>
      <c r="V655" s="54"/>
      <c r="W655" s="64"/>
      <c r="X655" s="112"/>
      <c r="Y655" s="112"/>
      <c r="Z655" s="53"/>
      <c r="AA655" s="53"/>
    </row>
    <row r="656" spans="1:27">
      <c r="A656" s="120"/>
      <c r="B656" s="54"/>
      <c r="C656" s="50"/>
      <c r="D656" s="53"/>
      <c r="E656" s="50"/>
      <c r="F656" s="50"/>
      <c r="G656" s="50"/>
      <c r="H656" s="53"/>
      <c r="I656" s="53"/>
      <c r="J656" s="53"/>
      <c r="K656" s="53"/>
      <c r="L656" s="53"/>
      <c r="M656" s="54"/>
      <c r="N656" s="50"/>
      <c r="O656" s="59"/>
      <c r="P656" s="61"/>
      <c r="Q656" s="50"/>
      <c r="R656" s="50"/>
      <c r="S656" s="50"/>
      <c r="T656" s="64"/>
      <c r="U656" s="54"/>
      <c r="V656" s="54"/>
      <c r="W656" s="64"/>
      <c r="X656" s="112"/>
      <c r="Y656" s="112"/>
      <c r="Z656" s="53"/>
      <c r="AA656" s="53"/>
    </row>
    <row r="657" spans="1:27">
      <c r="A657" s="120"/>
      <c r="B657" s="54"/>
      <c r="C657" s="50"/>
      <c r="D657" s="53"/>
      <c r="E657" s="50"/>
      <c r="F657" s="50"/>
      <c r="G657" s="50"/>
      <c r="H657" s="53"/>
      <c r="I657" s="53"/>
      <c r="J657" s="53"/>
      <c r="K657" s="53"/>
      <c r="L657" s="53"/>
      <c r="M657" s="54"/>
      <c r="N657" s="50"/>
      <c r="O657" s="59"/>
      <c r="P657" s="61"/>
      <c r="Q657" s="50"/>
      <c r="R657" s="50"/>
      <c r="S657" s="50"/>
      <c r="T657" s="64"/>
      <c r="U657" s="54"/>
      <c r="V657" s="54"/>
      <c r="W657" s="64"/>
      <c r="X657" s="112"/>
      <c r="Y657" s="112"/>
      <c r="Z657" s="53"/>
      <c r="AA657" s="53"/>
    </row>
    <row r="658" spans="1:27">
      <c r="A658" s="120"/>
      <c r="B658" s="54"/>
      <c r="C658" s="50"/>
      <c r="D658" s="53"/>
      <c r="E658" s="50"/>
      <c r="F658" s="50"/>
      <c r="G658" s="50"/>
      <c r="H658" s="53"/>
      <c r="I658" s="53"/>
      <c r="J658" s="53"/>
      <c r="K658" s="53"/>
      <c r="L658" s="53"/>
      <c r="M658" s="54"/>
      <c r="N658" s="50"/>
      <c r="O658" s="59"/>
      <c r="P658" s="61"/>
      <c r="Q658" s="50"/>
      <c r="R658" s="50"/>
      <c r="S658" s="50"/>
      <c r="T658" s="64"/>
      <c r="U658" s="54"/>
      <c r="V658" s="54"/>
      <c r="W658" s="64"/>
      <c r="X658" s="112"/>
      <c r="Y658" s="112"/>
      <c r="Z658" s="53"/>
      <c r="AA658" s="53"/>
    </row>
    <row r="659" spans="1:27">
      <c r="A659" s="120"/>
      <c r="B659" s="54"/>
      <c r="C659" s="50"/>
      <c r="D659" s="53"/>
      <c r="E659" s="50"/>
      <c r="F659" s="50"/>
      <c r="G659" s="50"/>
      <c r="H659" s="53"/>
      <c r="I659" s="53"/>
      <c r="J659" s="53"/>
      <c r="K659" s="53"/>
      <c r="L659" s="53"/>
      <c r="M659" s="54"/>
      <c r="N659" s="50"/>
      <c r="O659" s="59"/>
      <c r="P659" s="61"/>
      <c r="Q659" s="50"/>
      <c r="R659" s="50"/>
      <c r="S659" s="50"/>
      <c r="T659" s="64"/>
      <c r="U659" s="54"/>
      <c r="V659" s="54"/>
      <c r="W659" s="64"/>
      <c r="X659" s="112"/>
      <c r="Y659" s="112"/>
      <c r="Z659" s="53"/>
      <c r="AA659" s="53"/>
    </row>
    <row r="660" spans="1:27">
      <c r="A660" s="120"/>
      <c r="B660" s="54"/>
      <c r="C660" s="50"/>
      <c r="D660" s="53"/>
      <c r="E660" s="50"/>
      <c r="F660" s="50"/>
      <c r="G660" s="50"/>
      <c r="H660" s="53"/>
      <c r="I660" s="53"/>
      <c r="J660" s="53"/>
      <c r="K660" s="53"/>
      <c r="L660" s="53"/>
      <c r="M660" s="54"/>
      <c r="N660" s="50"/>
      <c r="O660" s="59"/>
      <c r="P660" s="61"/>
      <c r="Q660" s="50"/>
      <c r="R660" s="50"/>
      <c r="S660" s="50"/>
      <c r="T660" s="64"/>
      <c r="U660" s="54"/>
      <c r="V660" s="54"/>
      <c r="W660" s="64"/>
      <c r="X660" s="112"/>
      <c r="Y660" s="112"/>
      <c r="Z660" s="53"/>
      <c r="AA660" s="53"/>
    </row>
    <row r="661" spans="1:27">
      <c r="A661" s="120"/>
      <c r="B661" s="54"/>
      <c r="C661" s="50"/>
      <c r="D661" s="53"/>
      <c r="E661" s="50"/>
      <c r="F661" s="50"/>
      <c r="G661" s="50"/>
      <c r="H661" s="53"/>
      <c r="I661" s="53"/>
      <c r="J661" s="53"/>
      <c r="K661" s="53"/>
      <c r="L661" s="53"/>
      <c r="M661" s="54"/>
      <c r="N661" s="50"/>
      <c r="O661" s="59"/>
      <c r="P661" s="61"/>
      <c r="Q661" s="50"/>
      <c r="R661" s="50"/>
      <c r="S661" s="50"/>
      <c r="T661" s="64"/>
      <c r="U661" s="54"/>
      <c r="V661" s="54"/>
      <c r="W661" s="64"/>
      <c r="X661" s="112"/>
      <c r="Y661" s="112"/>
      <c r="Z661" s="53"/>
      <c r="AA661" s="53"/>
    </row>
    <row r="662" spans="1:27">
      <c r="A662" s="120"/>
      <c r="B662" s="54"/>
      <c r="C662" s="50"/>
      <c r="D662" s="53"/>
      <c r="E662" s="50"/>
      <c r="F662" s="50"/>
      <c r="G662" s="50"/>
      <c r="H662" s="53"/>
      <c r="I662" s="53"/>
      <c r="J662" s="53"/>
      <c r="K662" s="53"/>
      <c r="L662" s="53"/>
      <c r="M662" s="54"/>
      <c r="N662" s="50"/>
      <c r="O662" s="59"/>
      <c r="P662" s="61"/>
      <c r="Q662" s="50"/>
      <c r="R662" s="50"/>
      <c r="S662" s="50"/>
      <c r="T662" s="64"/>
      <c r="U662" s="54"/>
      <c r="V662" s="54"/>
      <c r="W662" s="64"/>
      <c r="X662" s="112"/>
      <c r="Y662" s="112"/>
      <c r="Z662" s="53"/>
      <c r="AA662" s="53"/>
    </row>
    <row r="663" spans="1:27">
      <c r="A663" s="120"/>
      <c r="B663" s="54"/>
      <c r="C663" s="50"/>
      <c r="D663" s="53"/>
      <c r="E663" s="50"/>
      <c r="F663" s="50"/>
      <c r="G663" s="50"/>
      <c r="H663" s="53"/>
      <c r="I663" s="53"/>
      <c r="J663" s="53"/>
      <c r="K663" s="53"/>
      <c r="L663" s="53"/>
      <c r="M663" s="54"/>
      <c r="N663" s="50"/>
      <c r="O663" s="59"/>
      <c r="P663" s="61"/>
      <c r="Q663" s="50"/>
      <c r="R663" s="50"/>
      <c r="S663" s="50"/>
      <c r="T663" s="64"/>
      <c r="U663" s="54"/>
      <c r="V663" s="54"/>
      <c r="W663" s="64"/>
      <c r="X663" s="112"/>
      <c r="Y663" s="112"/>
      <c r="Z663" s="53"/>
      <c r="AA663" s="53"/>
    </row>
    <row r="664" spans="1:27">
      <c r="A664" s="120"/>
      <c r="B664" s="54"/>
      <c r="C664" s="50"/>
      <c r="D664" s="53"/>
      <c r="E664" s="50"/>
      <c r="F664" s="50"/>
      <c r="G664" s="50"/>
      <c r="H664" s="53"/>
      <c r="I664" s="53"/>
      <c r="J664" s="53"/>
      <c r="K664" s="53"/>
      <c r="L664" s="53"/>
      <c r="M664" s="54"/>
      <c r="N664" s="50"/>
      <c r="O664" s="59"/>
      <c r="P664" s="61"/>
      <c r="Q664" s="50"/>
      <c r="R664" s="50"/>
      <c r="S664" s="50"/>
      <c r="T664" s="64"/>
      <c r="U664" s="54"/>
      <c r="V664" s="54"/>
      <c r="W664" s="64"/>
      <c r="X664" s="112"/>
      <c r="Y664" s="112"/>
      <c r="Z664" s="53"/>
      <c r="AA664" s="53"/>
    </row>
    <row r="665" spans="1:27">
      <c r="A665" s="120"/>
      <c r="B665" s="54"/>
      <c r="C665" s="50"/>
      <c r="D665" s="53"/>
      <c r="E665" s="50"/>
      <c r="F665" s="50"/>
      <c r="G665" s="50"/>
      <c r="H665" s="53"/>
      <c r="I665" s="53"/>
      <c r="J665" s="53"/>
      <c r="K665" s="53"/>
      <c r="L665" s="53"/>
      <c r="M665" s="54"/>
      <c r="N665" s="50"/>
      <c r="O665" s="59"/>
      <c r="P665" s="61"/>
      <c r="Q665" s="50"/>
      <c r="R665" s="50"/>
      <c r="S665" s="50"/>
      <c r="T665" s="64"/>
      <c r="U665" s="54"/>
      <c r="V665" s="54"/>
      <c r="W665" s="64"/>
      <c r="X665" s="112"/>
      <c r="Y665" s="112"/>
      <c r="Z665" s="53"/>
      <c r="AA665" s="53"/>
    </row>
    <row r="666" spans="1:27">
      <c r="A666" s="120"/>
      <c r="B666" s="54"/>
      <c r="C666" s="50"/>
      <c r="D666" s="53"/>
      <c r="E666" s="50"/>
      <c r="F666" s="50"/>
      <c r="G666" s="50"/>
      <c r="H666" s="53"/>
      <c r="I666" s="53"/>
      <c r="J666" s="53"/>
      <c r="K666" s="53"/>
      <c r="L666" s="53"/>
      <c r="M666" s="54"/>
      <c r="N666" s="50"/>
      <c r="O666" s="59"/>
      <c r="P666" s="61"/>
      <c r="Q666" s="50"/>
      <c r="R666" s="50"/>
      <c r="S666" s="50"/>
      <c r="T666" s="64"/>
      <c r="U666" s="54"/>
      <c r="V666" s="54"/>
      <c r="W666" s="64"/>
      <c r="X666" s="112"/>
      <c r="Y666" s="112"/>
      <c r="Z666" s="53"/>
      <c r="AA666" s="53"/>
    </row>
    <row r="667" spans="1:27">
      <c r="A667" s="120"/>
      <c r="B667" s="54"/>
      <c r="C667" s="50"/>
      <c r="D667" s="53"/>
      <c r="E667" s="50"/>
      <c r="F667" s="50"/>
      <c r="G667" s="50"/>
      <c r="H667" s="53"/>
      <c r="I667" s="53"/>
      <c r="J667" s="53"/>
      <c r="K667" s="53"/>
      <c r="L667" s="53"/>
      <c r="M667" s="54"/>
      <c r="N667" s="50"/>
      <c r="O667" s="59"/>
      <c r="P667" s="61"/>
      <c r="Q667" s="50"/>
      <c r="R667" s="50"/>
      <c r="S667" s="50"/>
      <c r="T667" s="64"/>
      <c r="U667" s="54"/>
      <c r="V667" s="54"/>
      <c r="W667" s="64"/>
      <c r="X667" s="112"/>
      <c r="Y667" s="112"/>
      <c r="Z667" s="53"/>
      <c r="AA667" s="53"/>
    </row>
    <row r="668" spans="1:27">
      <c r="A668" s="120"/>
      <c r="B668" s="54"/>
      <c r="C668" s="50"/>
      <c r="D668" s="53"/>
      <c r="E668" s="50"/>
      <c r="F668" s="50"/>
      <c r="G668" s="50"/>
      <c r="H668" s="53"/>
      <c r="I668" s="53"/>
      <c r="J668" s="53"/>
      <c r="K668" s="53"/>
      <c r="L668" s="53"/>
      <c r="M668" s="54"/>
      <c r="N668" s="50"/>
      <c r="O668" s="59"/>
      <c r="P668" s="61"/>
      <c r="Q668" s="50"/>
      <c r="R668" s="50"/>
      <c r="S668" s="50"/>
      <c r="T668" s="64"/>
      <c r="U668" s="54"/>
      <c r="V668" s="54"/>
      <c r="W668" s="64"/>
      <c r="X668" s="112"/>
      <c r="Y668" s="112"/>
      <c r="Z668" s="53"/>
      <c r="AA668" s="53"/>
    </row>
    <row r="669" spans="1:27">
      <c r="A669" s="120"/>
      <c r="B669" s="54"/>
      <c r="C669" s="50"/>
      <c r="D669" s="53"/>
      <c r="E669" s="50"/>
      <c r="F669" s="50"/>
      <c r="G669" s="50"/>
      <c r="H669" s="53"/>
      <c r="I669" s="53"/>
      <c r="J669" s="53"/>
      <c r="K669" s="53"/>
      <c r="L669" s="53"/>
      <c r="M669" s="54"/>
      <c r="N669" s="50"/>
      <c r="O669" s="59"/>
      <c r="P669" s="61"/>
      <c r="Q669" s="50"/>
      <c r="R669" s="50"/>
      <c r="S669" s="50"/>
      <c r="T669" s="64"/>
      <c r="U669" s="54"/>
      <c r="V669" s="54"/>
      <c r="W669" s="64"/>
      <c r="X669" s="112"/>
      <c r="Y669" s="112"/>
      <c r="Z669" s="53"/>
      <c r="AA669" s="53"/>
    </row>
    <row r="670" spans="1:27">
      <c r="A670" s="120"/>
      <c r="B670" s="54"/>
      <c r="C670" s="50"/>
      <c r="D670" s="53"/>
      <c r="E670" s="50"/>
      <c r="F670" s="50"/>
      <c r="G670" s="50"/>
      <c r="H670" s="53"/>
      <c r="I670" s="53"/>
      <c r="J670" s="53"/>
      <c r="K670" s="53"/>
      <c r="L670" s="53"/>
      <c r="M670" s="54"/>
      <c r="N670" s="50"/>
      <c r="O670" s="59"/>
      <c r="P670" s="61"/>
      <c r="Q670" s="50"/>
      <c r="R670" s="50"/>
      <c r="S670" s="50"/>
      <c r="T670" s="64"/>
      <c r="U670" s="54"/>
      <c r="V670" s="54"/>
      <c r="W670" s="64"/>
      <c r="X670" s="112"/>
      <c r="Y670" s="112"/>
      <c r="Z670" s="53"/>
      <c r="AA670" s="53"/>
    </row>
    <row r="671" spans="1:27">
      <c r="A671" s="120"/>
      <c r="B671" s="54"/>
      <c r="C671" s="50"/>
      <c r="D671" s="53"/>
      <c r="E671" s="50"/>
      <c r="F671" s="50"/>
      <c r="G671" s="50"/>
      <c r="H671" s="53"/>
      <c r="I671" s="53"/>
      <c r="J671" s="53"/>
      <c r="K671" s="53"/>
      <c r="L671" s="53"/>
      <c r="M671" s="54"/>
      <c r="N671" s="50"/>
      <c r="O671" s="59"/>
      <c r="P671" s="61"/>
      <c r="Q671" s="50"/>
      <c r="R671" s="50"/>
      <c r="S671" s="50"/>
      <c r="T671" s="64"/>
      <c r="U671" s="54"/>
      <c r="V671" s="54"/>
      <c r="W671" s="64"/>
      <c r="X671" s="112"/>
      <c r="Y671" s="112"/>
      <c r="Z671" s="53"/>
      <c r="AA671" s="53"/>
    </row>
    <row r="672" spans="1:27">
      <c r="A672" s="120"/>
      <c r="B672" s="54"/>
      <c r="C672" s="50"/>
      <c r="D672" s="53"/>
      <c r="E672" s="50"/>
      <c r="F672" s="50"/>
      <c r="G672" s="50"/>
      <c r="H672" s="53"/>
      <c r="I672" s="53"/>
      <c r="J672" s="53"/>
      <c r="K672" s="53"/>
      <c r="L672" s="53"/>
      <c r="M672" s="54"/>
      <c r="N672" s="50"/>
      <c r="O672" s="59"/>
      <c r="P672" s="61"/>
      <c r="Q672" s="50"/>
      <c r="R672" s="50"/>
      <c r="S672" s="50"/>
      <c r="T672" s="64"/>
      <c r="U672" s="54"/>
      <c r="V672" s="54"/>
      <c r="W672" s="64"/>
      <c r="X672" s="112"/>
      <c r="Y672" s="112"/>
      <c r="Z672" s="53"/>
      <c r="AA672" s="53"/>
    </row>
    <row r="673" spans="1:27">
      <c r="A673" s="120"/>
      <c r="B673" s="54"/>
      <c r="C673" s="50"/>
      <c r="D673" s="53"/>
      <c r="E673" s="50"/>
      <c r="F673" s="50"/>
      <c r="G673" s="50"/>
      <c r="H673" s="53"/>
      <c r="I673" s="53"/>
      <c r="J673" s="53"/>
      <c r="K673" s="53"/>
      <c r="L673" s="53"/>
      <c r="M673" s="54"/>
      <c r="N673" s="50"/>
      <c r="O673" s="59"/>
      <c r="P673" s="61"/>
      <c r="Q673" s="50"/>
      <c r="R673" s="50"/>
      <c r="S673" s="50"/>
      <c r="T673" s="64"/>
      <c r="U673" s="54"/>
      <c r="V673" s="54"/>
      <c r="W673" s="64"/>
      <c r="X673" s="112"/>
      <c r="Y673" s="112"/>
      <c r="Z673" s="53"/>
      <c r="AA673" s="53"/>
    </row>
    <row r="674" spans="1:27">
      <c r="A674" s="120"/>
      <c r="B674" s="54"/>
      <c r="C674" s="50"/>
      <c r="D674" s="53"/>
      <c r="E674" s="50"/>
      <c r="F674" s="50"/>
      <c r="G674" s="50"/>
      <c r="H674" s="53"/>
      <c r="I674" s="53"/>
      <c r="J674" s="53"/>
      <c r="K674" s="53"/>
      <c r="L674" s="53"/>
      <c r="M674" s="54"/>
      <c r="N674" s="50"/>
      <c r="O674" s="59"/>
      <c r="P674" s="61"/>
      <c r="Q674" s="50"/>
      <c r="R674" s="50"/>
      <c r="S674" s="50"/>
      <c r="T674" s="64"/>
      <c r="U674" s="54"/>
      <c r="V674" s="54"/>
      <c r="W674" s="64"/>
      <c r="X674" s="112"/>
      <c r="Y674" s="112"/>
      <c r="Z674" s="53"/>
      <c r="AA674" s="53"/>
    </row>
    <row r="675" spans="1:27">
      <c r="A675" s="120"/>
      <c r="B675" s="54"/>
      <c r="C675" s="50"/>
      <c r="D675" s="53"/>
      <c r="E675" s="50"/>
      <c r="F675" s="50"/>
      <c r="G675" s="50"/>
      <c r="H675" s="53"/>
      <c r="I675" s="53"/>
      <c r="J675" s="53"/>
      <c r="K675" s="53"/>
      <c r="L675" s="53"/>
      <c r="M675" s="54"/>
      <c r="N675" s="50"/>
      <c r="O675" s="59"/>
      <c r="P675" s="61"/>
      <c r="Q675" s="50"/>
      <c r="R675" s="50"/>
      <c r="S675" s="50"/>
      <c r="T675" s="64"/>
      <c r="U675" s="54"/>
      <c r="V675" s="54"/>
      <c r="W675" s="64"/>
      <c r="X675" s="112"/>
      <c r="Y675" s="112"/>
      <c r="Z675" s="53"/>
      <c r="AA675" s="53"/>
    </row>
    <row r="676" spans="1:27">
      <c r="A676" s="120"/>
      <c r="B676" s="54"/>
      <c r="C676" s="50"/>
      <c r="D676" s="53"/>
      <c r="E676" s="50"/>
      <c r="F676" s="50"/>
      <c r="G676" s="50"/>
      <c r="H676" s="53"/>
      <c r="I676" s="53"/>
      <c r="J676" s="53"/>
      <c r="K676" s="53"/>
      <c r="L676" s="53"/>
      <c r="M676" s="54"/>
      <c r="N676" s="50"/>
      <c r="O676" s="59"/>
      <c r="P676" s="61"/>
      <c r="Q676" s="50"/>
      <c r="R676" s="50"/>
      <c r="S676" s="50"/>
      <c r="T676" s="64"/>
      <c r="U676" s="54"/>
      <c r="V676" s="54"/>
      <c r="W676" s="64"/>
      <c r="X676" s="112"/>
      <c r="Y676" s="112"/>
      <c r="Z676" s="53"/>
      <c r="AA676" s="53"/>
    </row>
    <row r="677" spans="1:27">
      <c r="A677" s="120"/>
      <c r="B677" s="54"/>
      <c r="C677" s="50"/>
      <c r="D677" s="53"/>
      <c r="E677" s="50"/>
      <c r="F677" s="50"/>
      <c r="G677" s="50"/>
      <c r="H677" s="53"/>
      <c r="I677" s="53"/>
      <c r="J677" s="53"/>
      <c r="K677" s="53"/>
      <c r="L677" s="53"/>
      <c r="M677" s="54"/>
      <c r="N677" s="50"/>
      <c r="O677" s="59"/>
      <c r="P677" s="61"/>
      <c r="Q677" s="50"/>
      <c r="R677" s="50"/>
      <c r="S677" s="50"/>
      <c r="T677" s="64"/>
      <c r="U677" s="54"/>
      <c r="V677" s="54"/>
      <c r="W677" s="64"/>
      <c r="X677" s="112"/>
      <c r="Y677" s="112"/>
      <c r="Z677" s="53"/>
      <c r="AA677" s="53"/>
    </row>
    <row r="678" spans="1:27">
      <c r="A678" s="120"/>
      <c r="B678" s="54"/>
      <c r="C678" s="50"/>
      <c r="D678" s="53"/>
      <c r="E678" s="50"/>
      <c r="F678" s="50"/>
      <c r="G678" s="50"/>
      <c r="H678" s="53"/>
      <c r="I678" s="53"/>
      <c r="J678" s="53"/>
      <c r="K678" s="53"/>
      <c r="L678" s="53"/>
      <c r="M678" s="54"/>
      <c r="N678" s="50"/>
      <c r="O678" s="59"/>
      <c r="P678" s="61"/>
      <c r="Q678" s="50"/>
      <c r="R678" s="50"/>
      <c r="S678" s="50"/>
      <c r="T678" s="64"/>
      <c r="U678" s="54"/>
      <c r="V678" s="54"/>
      <c r="W678" s="64"/>
      <c r="X678" s="112"/>
      <c r="Y678" s="112"/>
      <c r="Z678" s="53"/>
      <c r="AA678" s="53"/>
    </row>
    <row r="679" spans="1:27">
      <c r="A679" s="120"/>
      <c r="B679" s="54"/>
      <c r="C679" s="50"/>
      <c r="D679" s="53"/>
      <c r="E679" s="50"/>
      <c r="F679" s="50"/>
      <c r="G679" s="50"/>
      <c r="H679" s="53"/>
      <c r="I679" s="53"/>
      <c r="J679" s="53"/>
      <c r="K679" s="53"/>
      <c r="L679" s="53"/>
      <c r="M679" s="54"/>
      <c r="N679" s="50"/>
      <c r="O679" s="59"/>
      <c r="P679" s="61"/>
      <c r="Q679" s="50"/>
      <c r="R679" s="50"/>
      <c r="S679" s="50"/>
      <c r="T679" s="64"/>
      <c r="U679" s="54"/>
      <c r="V679" s="54"/>
      <c r="W679" s="64"/>
      <c r="X679" s="112"/>
      <c r="Y679" s="112"/>
      <c r="Z679" s="53"/>
      <c r="AA679" s="53"/>
    </row>
    <row r="680" spans="1:27">
      <c r="A680" s="120"/>
      <c r="B680" s="54"/>
      <c r="C680" s="50"/>
      <c r="D680" s="53"/>
      <c r="E680" s="50"/>
      <c r="F680" s="50"/>
      <c r="G680" s="50"/>
      <c r="H680" s="53"/>
      <c r="I680" s="53"/>
      <c r="J680" s="53"/>
      <c r="K680" s="53"/>
      <c r="L680" s="53"/>
      <c r="M680" s="54"/>
      <c r="N680" s="50"/>
      <c r="O680" s="59"/>
      <c r="P680" s="61"/>
      <c r="Q680" s="50"/>
      <c r="R680" s="50"/>
      <c r="S680" s="50"/>
      <c r="T680" s="64"/>
      <c r="U680" s="54"/>
      <c r="V680" s="54"/>
      <c r="W680" s="64"/>
      <c r="X680" s="112"/>
      <c r="Y680" s="112"/>
      <c r="Z680" s="53"/>
      <c r="AA680" s="53"/>
    </row>
    <row r="681" spans="1:27">
      <c r="A681" s="120"/>
      <c r="B681" s="54"/>
      <c r="C681" s="50"/>
      <c r="D681" s="53"/>
      <c r="E681" s="50"/>
      <c r="F681" s="50"/>
      <c r="G681" s="50"/>
      <c r="H681" s="53"/>
      <c r="I681" s="53"/>
      <c r="J681" s="53"/>
      <c r="K681" s="53"/>
      <c r="L681" s="53"/>
      <c r="M681" s="54"/>
      <c r="N681" s="50"/>
      <c r="O681" s="59"/>
      <c r="P681" s="61"/>
      <c r="Q681" s="50"/>
      <c r="R681" s="50"/>
      <c r="S681" s="50"/>
      <c r="T681" s="64"/>
      <c r="U681" s="54"/>
      <c r="V681" s="54"/>
      <c r="W681" s="64"/>
      <c r="X681" s="112"/>
      <c r="Y681" s="112"/>
      <c r="Z681" s="53"/>
      <c r="AA681" s="53"/>
    </row>
    <row r="682" spans="1:27">
      <c r="A682" s="120"/>
      <c r="B682" s="54"/>
      <c r="C682" s="50"/>
      <c r="D682" s="53"/>
      <c r="E682" s="50"/>
      <c r="F682" s="50"/>
      <c r="G682" s="50"/>
      <c r="H682" s="53"/>
      <c r="I682" s="53"/>
      <c r="J682" s="53"/>
      <c r="K682" s="53"/>
      <c r="L682" s="53"/>
      <c r="M682" s="54"/>
      <c r="N682" s="50"/>
      <c r="O682" s="59"/>
      <c r="P682" s="61"/>
      <c r="Q682" s="50"/>
      <c r="R682" s="50"/>
      <c r="S682" s="50"/>
      <c r="T682" s="64"/>
      <c r="U682" s="54"/>
      <c r="V682" s="54"/>
      <c r="W682" s="64"/>
      <c r="X682" s="112"/>
      <c r="Y682" s="112"/>
      <c r="Z682" s="53"/>
      <c r="AA682" s="53"/>
    </row>
    <row r="683" spans="1:27">
      <c r="A683" s="120"/>
      <c r="B683" s="54"/>
      <c r="C683" s="50"/>
      <c r="D683" s="53"/>
      <c r="E683" s="50"/>
      <c r="F683" s="50"/>
      <c r="G683" s="50"/>
      <c r="H683" s="53"/>
      <c r="I683" s="53"/>
      <c r="J683" s="53"/>
      <c r="K683" s="53"/>
      <c r="L683" s="53"/>
      <c r="M683" s="54"/>
      <c r="N683" s="50"/>
      <c r="O683" s="59"/>
      <c r="P683" s="61"/>
      <c r="Q683" s="50"/>
      <c r="R683" s="50"/>
      <c r="S683" s="50"/>
      <c r="T683" s="64"/>
      <c r="U683" s="54"/>
      <c r="V683" s="54"/>
      <c r="W683" s="64"/>
      <c r="X683" s="112"/>
      <c r="Y683" s="112"/>
      <c r="Z683" s="53"/>
      <c r="AA683" s="53"/>
    </row>
    <row r="684" spans="1:27">
      <c r="A684" s="120"/>
      <c r="B684" s="54"/>
      <c r="C684" s="50"/>
      <c r="D684" s="53"/>
      <c r="E684" s="50"/>
      <c r="F684" s="50"/>
      <c r="G684" s="50"/>
      <c r="H684" s="53"/>
      <c r="I684" s="53"/>
      <c r="J684" s="53"/>
      <c r="K684" s="53"/>
      <c r="L684" s="53"/>
      <c r="M684" s="54"/>
      <c r="N684" s="50"/>
      <c r="O684" s="59"/>
      <c r="P684" s="61"/>
      <c r="Q684" s="50"/>
      <c r="R684" s="50"/>
      <c r="S684" s="50"/>
      <c r="T684" s="64"/>
      <c r="U684" s="54"/>
      <c r="V684" s="54"/>
      <c r="W684" s="64"/>
      <c r="X684" s="112"/>
      <c r="Y684" s="112"/>
      <c r="Z684" s="53"/>
      <c r="AA684" s="53"/>
    </row>
    <row r="685" spans="1:27">
      <c r="A685" s="120"/>
      <c r="B685" s="54"/>
      <c r="C685" s="50"/>
      <c r="D685" s="53"/>
      <c r="E685" s="50"/>
      <c r="F685" s="50"/>
      <c r="G685" s="50"/>
      <c r="H685" s="53"/>
      <c r="I685" s="53"/>
      <c r="J685" s="53"/>
      <c r="K685" s="53"/>
      <c r="L685" s="53"/>
      <c r="M685" s="54"/>
      <c r="N685" s="50"/>
      <c r="O685" s="59"/>
      <c r="P685" s="61"/>
      <c r="Q685" s="50"/>
      <c r="R685" s="50"/>
      <c r="S685" s="50"/>
      <c r="T685" s="64"/>
      <c r="U685" s="54"/>
      <c r="V685" s="54"/>
      <c r="W685" s="64"/>
      <c r="X685" s="112"/>
      <c r="Y685" s="112"/>
      <c r="Z685" s="53"/>
      <c r="AA685" s="53"/>
    </row>
    <row r="686" spans="1:27">
      <c r="A686" s="120"/>
      <c r="B686" s="54"/>
      <c r="C686" s="50"/>
      <c r="D686" s="53"/>
      <c r="E686" s="50"/>
      <c r="F686" s="50"/>
      <c r="G686" s="50"/>
      <c r="H686" s="53"/>
      <c r="I686" s="53"/>
      <c r="J686" s="53"/>
      <c r="K686" s="53"/>
      <c r="L686" s="53"/>
      <c r="M686" s="54"/>
      <c r="N686" s="50"/>
      <c r="O686" s="59"/>
      <c r="P686" s="61"/>
      <c r="Q686" s="50"/>
      <c r="R686" s="50"/>
      <c r="S686" s="50"/>
      <c r="T686" s="64"/>
      <c r="U686" s="54"/>
      <c r="V686" s="54"/>
      <c r="W686" s="64"/>
      <c r="X686" s="112"/>
      <c r="Y686" s="112"/>
      <c r="Z686" s="53"/>
      <c r="AA686" s="53"/>
    </row>
    <row r="687" spans="1:27">
      <c r="A687" s="120"/>
      <c r="B687" s="54"/>
      <c r="C687" s="50"/>
      <c r="D687" s="53"/>
      <c r="E687" s="50"/>
      <c r="F687" s="50"/>
      <c r="G687" s="50"/>
      <c r="H687" s="53"/>
      <c r="I687" s="53"/>
      <c r="J687" s="53"/>
      <c r="K687" s="53"/>
      <c r="L687" s="53"/>
      <c r="M687" s="54"/>
      <c r="N687" s="50"/>
      <c r="O687" s="59"/>
      <c r="P687" s="61"/>
      <c r="Q687" s="50"/>
      <c r="R687" s="50"/>
      <c r="S687" s="50"/>
      <c r="T687" s="64"/>
      <c r="U687" s="54"/>
      <c r="V687" s="54"/>
      <c r="W687" s="64"/>
      <c r="X687" s="112"/>
      <c r="Y687" s="112"/>
      <c r="Z687" s="53"/>
      <c r="AA687" s="53"/>
    </row>
    <row r="688" spans="1:27">
      <c r="A688" s="120"/>
      <c r="B688" s="54"/>
      <c r="C688" s="50"/>
      <c r="D688" s="53"/>
      <c r="E688" s="50"/>
      <c r="F688" s="50"/>
      <c r="G688" s="50"/>
      <c r="H688" s="53"/>
      <c r="I688" s="53"/>
      <c r="J688" s="53"/>
      <c r="K688" s="53"/>
      <c r="L688" s="53"/>
      <c r="M688" s="54"/>
      <c r="N688" s="50"/>
      <c r="O688" s="59"/>
      <c r="P688" s="61"/>
      <c r="Q688" s="50"/>
      <c r="R688" s="50"/>
      <c r="S688" s="50"/>
      <c r="T688" s="64"/>
      <c r="U688" s="54"/>
      <c r="V688" s="54"/>
      <c r="W688" s="64"/>
      <c r="X688" s="112"/>
      <c r="Y688" s="112"/>
      <c r="Z688" s="53"/>
      <c r="AA688" s="53"/>
    </row>
    <row r="689" spans="1:27">
      <c r="A689" s="120"/>
      <c r="B689" s="54"/>
      <c r="C689" s="50"/>
      <c r="D689" s="53"/>
      <c r="E689" s="50"/>
      <c r="F689" s="50"/>
      <c r="G689" s="50"/>
      <c r="H689" s="53"/>
      <c r="I689" s="53"/>
      <c r="J689" s="53"/>
      <c r="K689" s="53"/>
      <c r="L689" s="53"/>
      <c r="M689" s="54"/>
      <c r="N689" s="50"/>
      <c r="O689" s="59"/>
      <c r="P689" s="61"/>
      <c r="Q689" s="50"/>
      <c r="R689" s="50"/>
      <c r="S689" s="50"/>
      <c r="T689" s="64"/>
      <c r="U689" s="54"/>
      <c r="V689" s="54"/>
      <c r="W689" s="64"/>
      <c r="X689" s="112"/>
      <c r="Y689" s="112"/>
      <c r="Z689" s="53"/>
      <c r="AA689" s="53"/>
    </row>
    <row r="690" spans="1:27">
      <c r="A690" s="120"/>
      <c r="B690" s="54"/>
      <c r="C690" s="50"/>
      <c r="D690" s="53"/>
      <c r="E690" s="50"/>
      <c r="F690" s="50"/>
      <c r="G690" s="50"/>
      <c r="H690" s="53"/>
      <c r="I690" s="53"/>
      <c r="J690" s="53"/>
      <c r="K690" s="53"/>
      <c r="L690" s="53"/>
      <c r="M690" s="54"/>
      <c r="N690" s="50"/>
      <c r="O690" s="59"/>
      <c r="P690" s="61"/>
      <c r="Q690" s="50"/>
      <c r="R690" s="50"/>
      <c r="S690" s="50"/>
      <c r="T690" s="64"/>
      <c r="U690" s="54"/>
      <c r="V690" s="54"/>
      <c r="W690" s="64"/>
      <c r="X690" s="112"/>
      <c r="Y690" s="112"/>
      <c r="Z690" s="53"/>
      <c r="AA690" s="53"/>
    </row>
    <row r="691" spans="1:27">
      <c r="A691" s="120"/>
      <c r="B691" s="54"/>
      <c r="C691" s="50"/>
      <c r="D691" s="53"/>
      <c r="E691" s="50"/>
      <c r="F691" s="50"/>
      <c r="G691" s="50"/>
      <c r="H691" s="53"/>
      <c r="I691" s="53"/>
      <c r="J691" s="53"/>
      <c r="K691" s="53"/>
      <c r="L691" s="53"/>
      <c r="M691" s="54"/>
      <c r="N691" s="50"/>
      <c r="O691" s="59"/>
      <c r="P691" s="61"/>
      <c r="Q691" s="50"/>
      <c r="R691" s="50"/>
      <c r="S691" s="50"/>
      <c r="T691" s="64"/>
      <c r="U691" s="54"/>
      <c r="V691" s="54"/>
      <c r="W691" s="64"/>
      <c r="X691" s="112"/>
      <c r="Y691" s="112"/>
      <c r="Z691" s="53"/>
      <c r="AA691" s="53"/>
    </row>
    <row r="692" spans="1:27">
      <c r="A692" s="120"/>
      <c r="B692" s="54"/>
      <c r="C692" s="50"/>
      <c r="D692" s="53"/>
      <c r="E692" s="50"/>
      <c r="F692" s="50"/>
      <c r="G692" s="50"/>
      <c r="H692" s="53"/>
      <c r="I692" s="53"/>
      <c r="J692" s="53"/>
      <c r="K692" s="53"/>
      <c r="L692" s="53"/>
      <c r="M692" s="54"/>
      <c r="N692" s="50"/>
      <c r="O692" s="59"/>
      <c r="P692" s="61"/>
      <c r="Q692" s="50"/>
      <c r="R692" s="50"/>
      <c r="S692" s="50"/>
      <c r="T692" s="64"/>
      <c r="U692" s="54"/>
      <c r="V692" s="54"/>
      <c r="W692" s="64"/>
      <c r="X692" s="112"/>
      <c r="Y692" s="112"/>
      <c r="Z692" s="53"/>
      <c r="AA692" s="53"/>
    </row>
    <row r="693" spans="1:27">
      <c r="A693" s="120"/>
      <c r="B693" s="54"/>
      <c r="C693" s="50"/>
      <c r="D693" s="53"/>
      <c r="E693" s="50"/>
      <c r="F693" s="50"/>
      <c r="G693" s="50"/>
      <c r="H693" s="53"/>
      <c r="I693" s="53"/>
      <c r="J693" s="53"/>
      <c r="K693" s="53"/>
      <c r="L693" s="53"/>
      <c r="M693" s="54"/>
      <c r="N693" s="50"/>
      <c r="O693" s="59"/>
      <c r="P693" s="61"/>
      <c r="Q693" s="50"/>
      <c r="R693" s="50"/>
      <c r="S693" s="50"/>
      <c r="T693" s="64"/>
      <c r="U693" s="54"/>
      <c r="V693" s="54"/>
      <c r="W693" s="64"/>
      <c r="X693" s="112"/>
      <c r="Y693" s="112"/>
      <c r="Z693" s="53"/>
      <c r="AA693" s="53"/>
    </row>
    <row r="694" spans="1:27">
      <c r="A694" s="120"/>
      <c r="B694" s="54"/>
      <c r="C694" s="50"/>
      <c r="D694" s="53"/>
      <c r="E694" s="50"/>
      <c r="F694" s="50"/>
      <c r="G694" s="50"/>
      <c r="H694" s="53"/>
      <c r="I694" s="53"/>
      <c r="J694" s="53"/>
      <c r="K694" s="53"/>
      <c r="L694" s="53"/>
      <c r="M694" s="54"/>
      <c r="N694" s="50"/>
      <c r="O694" s="59"/>
      <c r="P694" s="61"/>
      <c r="Q694" s="50"/>
      <c r="R694" s="50"/>
      <c r="S694" s="50"/>
      <c r="T694" s="64"/>
      <c r="U694" s="54"/>
      <c r="V694" s="54"/>
      <c r="W694" s="64"/>
      <c r="X694" s="112"/>
      <c r="Y694" s="112"/>
      <c r="Z694" s="53"/>
      <c r="AA694" s="53"/>
    </row>
    <row r="695" spans="1:27">
      <c r="A695" s="120"/>
      <c r="B695" s="54"/>
      <c r="C695" s="50"/>
      <c r="D695" s="53"/>
      <c r="E695" s="50"/>
      <c r="F695" s="50"/>
      <c r="G695" s="50"/>
      <c r="H695" s="53"/>
      <c r="I695" s="53"/>
      <c r="J695" s="53"/>
      <c r="K695" s="53"/>
      <c r="L695" s="53"/>
      <c r="M695" s="54"/>
      <c r="N695" s="50"/>
      <c r="O695" s="59"/>
      <c r="P695" s="61"/>
      <c r="Q695" s="50"/>
      <c r="R695" s="50"/>
      <c r="S695" s="50"/>
      <c r="T695" s="64"/>
      <c r="U695" s="54"/>
      <c r="V695" s="54"/>
      <c r="W695" s="64"/>
      <c r="X695" s="112"/>
      <c r="Y695" s="112"/>
      <c r="Z695" s="53"/>
      <c r="AA695" s="53"/>
    </row>
    <row r="696" spans="1:27">
      <c r="A696" s="120"/>
      <c r="B696" s="54"/>
      <c r="C696" s="50"/>
      <c r="D696" s="53"/>
      <c r="E696" s="50"/>
      <c r="F696" s="50"/>
      <c r="G696" s="50"/>
      <c r="H696" s="53"/>
      <c r="I696" s="53"/>
      <c r="J696" s="53"/>
      <c r="K696" s="53"/>
      <c r="L696" s="53"/>
      <c r="M696" s="54"/>
      <c r="N696" s="50"/>
      <c r="O696" s="59"/>
      <c r="P696" s="61"/>
      <c r="Q696" s="50"/>
      <c r="R696" s="50"/>
      <c r="S696" s="50"/>
      <c r="T696" s="64"/>
      <c r="U696" s="54"/>
      <c r="V696" s="54"/>
      <c r="W696" s="64"/>
      <c r="X696" s="112"/>
      <c r="Y696" s="112"/>
      <c r="Z696" s="53"/>
      <c r="AA696" s="53"/>
    </row>
    <row r="697" spans="1:27">
      <c r="A697" s="120"/>
      <c r="B697" s="54"/>
      <c r="C697" s="50"/>
      <c r="D697" s="53"/>
      <c r="E697" s="50"/>
      <c r="F697" s="50"/>
      <c r="G697" s="50"/>
      <c r="H697" s="53"/>
      <c r="I697" s="53"/>
      <c r="J697" s="53"/>
      <c r="K697" s="53"/>
      <c r="L697" s="53"/>
      <c r="M697" s="54"/>
      <c r="N697" s="50"/>
      <c r="O697" s="59"/>
      <c r="P697" s="61"/>
      <c r="Q697" s="50"/>
      <c r="R697" s="50"/>
      <c r="S697" s="50"/>
      <c r="T697" s="64"/>
      <c r="U697" s="54"/>
      <c r="V697" s="54"/>
      <c r="W697" s="64"/>
      <c r="X697" s="112"/>
      <c r="Y697" s="112"/>
      <c r="Z697" s="53"/>
      <c r="AA697" s="53"/>
    </row>
    <row r="698" spans="1:27">
      <c r="A698" s="120"/>
      <c r="B698" s="54"/>
      <c r="C698" s="50"/>
      <c r="D698" s="53"/>
      <c r="E698" s="50"/>
      <c r="F698" s="50"/>
      <c r="G698" s="50"/>
      <c r="H698" s="53"/>
      <c r="I698" s="53"/>
      <c r="J698" s="53"/>
      <c r="K698" s="53"/>
      <c r="L698" s="53"/>
      <c r="M698" s="54"/>
      <c r="N698" s="50"/>
      <c r="O698" s="59"/>
      <c r="P698" s="61"/>
      <c r="Q698" s="50"/>
      <c r="R698" s="50"/>
      <c r="S698" s="50"/>
      <c r="T698" s="64"/>
      <c r="U698" s="54"/>
      <c r="V698" s="54"/>
      <c r="W698" s="64"/>
      <c r="X698" s="112"/>
      <c r="Y698" s="112"/>
      <c r="Z698" s="53"/>
      <c r="AA698" s="53"/>
    </row>
    <row r="699" spans="1:27">
      <c r="A699" s="120"/>
      <c r="B699" s="54"/>
      <c r="C699" s="50"/>
      <c r="D699" s="53"/>
      <c r="E699" s="50"/>
      <c r="F699" s="50"/>
      <c r="G699" s="50"/>
      <c r="H699" s="53"/>
      <c r="I699" s="53"/>
      <c r="J699" s="53"/>
      <c r="K699" s="53"/>
      <c r="L699" s="53"/>
      <c r="M699" s="54"/>
      <c r="N699" s="50"/>
      <c r="O699" s="59"/>
      <c r="P699" s="61"/>
      <c r="Q699" s="50"/>
      <c r="R699" s="50"/>
      <c r="S699" s="50"/>
      <c r="T699" s="64"/>
      <c r="U699" s="54"/>
      <c r="V699" s="54"/>
      <c r="W699" s="64"/>
      <c r="X699" s="112"/>
      <c r="Y699" s="112"/>
      <c r="Z699" s="53"/>
      <c r="AA699" s="53"/>
    </row>
    <row r="700" spans="1:27">
      <c r="A700" s="120"/>
      <c r="B700" s="54"/>
      <c r="C700" s="50"/>
      <c r="D700" s="53"/>
      <c r="E700" s="50"/>
      <c r="F700" s="50"/>
      <c r="G700" s="50"/>
      <c r="H700" s="53"/>
      <c r="I700" s="53"/>
      <c r="J700" s="53"/>
      <c r="K700" s="53"/>
      <c r="L700" s="53"/>
      <c r="M700" s="54"/>
      <c r="N700" s="50"/>
      <c r="O700" s="59"/>
      <c r="P700" s="61"/>
      <c r="Q700" s="50"/>
      <c r="R700" s="50"/>
      <c r="S700" s="50"/>
      <c r="T700" s="64"/>
      <c r="U700" s="54"/>
      <c r="V700" s="54"/>
      <c r="W700" s="64"/>
      <c r="X700" s="112"/>
      <c r="Y700" s="112"/>
      <c r="Z700" s="53"/>
      <c r="AA700" s="53"/>
    </row>
    <row r="701" spans="1:27">
      <c r="A701" s="120"/>
      <c r="B701" s="54"/>
      <c r="C701" s="50"/>
      <c r="D701" s="53"/>
      <c r="E701" s="50"/>
      <c r="F701" s="50"/>
      <c r="G701" s="50"/>
      <c r="H701" s="53"/>
      <c r="I701" s="53"/>
      <c r="J701" s="53"/>
      <c r="K701" s="53"/>
      <c r="L701" s="53"/>
      <c r="M701" s="54"/>
      <c r="N701" s="50"/>
      <c r="O701" s="59"/>
      <c r="P701" s="61"/>
      <c r="Q701" s="50"/>
      <c r="R701" s="50"/>
      <c r="S701" s="50"/>
      <c r="T701" s="64"/>
      <c r="U701" s="54"/>
      <c r="V701" s="54"/>
      <c r="W701" s="64"/>
      <c r="X701" s="112"/>
      <c r="Y701" s="112"/>
      <c r="Z701" s="53"/>
      <c r="AA701" s="53"/>
    </row>
    <row r="702" spans="1:27">
      <c r="A702" s="120"/>
      <c r="B702" s="54"/>
      <c r="C702" s="50"/>
      <c r="D702" s="53"/>
      <c r="E702" s="50"/>
      <c r="F702" s="50"/>
      <c r="G702" s="50"/>
      <c r="H702" s="53"/>
      <c r="I702" s="53"/>
      <c r="J702" s="53"/>
      <c r="K702" s="53"/>
      <c r="L702" s="53"/>
      <c r="M702" s="54"/>
      <c r="N702" s="50"/>
      <c r="O702" s="59"/>
      <c r="P702" s="61"/>
      <c r="Q702" s="50"/>
      <c r="R702" s="50"/>
      <c r="S702" s="50"/>
      <c r="T702" s="64"/>
      <c r="U702" s="54"/>
      <c r="V702" s="54"/>
      <c r="W702" s="64"/>
      <c r="X702" s="112"/>
      <c r="Y702" s="112"/>
      <c r="Z702" s="53"/>
      <c r="AA702" s="53"/>
    </row>
    <row r="703" spans="1:27">
      <c r="A703" s="120"/>
      <c r="B703" s="54"/>
      <c r="C703" s="50"/>
      <c r="D703" s="53"/>
      <c r="E703" s="50"/>
      <c r="F703" s="50"/>
      <c r="G703" s="50"/>
      <c r="H703" s="53"/>
      <c r="I703" s="53"/>
      <c r="J703" s="53"/>
      <c r="K703" s="53"/>
      <c r="L703" s="53"/>
      <c r="M703" s="54"/>
      <c r="N703" s="50"/>
      <c r="O703" s="59"/>
      <c r="P703" s="61"/>
      <c r="Q703" s="50"/>
      <c r="R703" s="50"/>
      <c r="S703" s="50"/>
      <c r="T703" s="64"/>
      <c r="U703" s="54"/>
      <c r="V703" s="54"/>
      <c r="W703" s="64"/>
      <c r="X703" s="112"/>
      <c r="Y703" s="112"/>
      <c r="Z703" s="53"/>
      <c r="AA703" s="53"/>
    </row>
    <row r="704" spans="1:27">
      <c r="A704" s="120"/>
      <c r="B704" s="54"/>
      <c r="C704" s="50"/>
      <c r="D704" s="53"/>
      <c r="E704" s="50"/>
      <c r="F704" s="50"/>
      <c r="G704" s="50"/>
      <c r="H704" s="53"/>
      <c r="I704" s="53"/>
      <c r="J704" s="53"/>
      <c r="K704" s="53"/>
      <c r="L704" s="53"/>
      <c r="M704" s="54"/>
      <c r="N704" s="50"/>
      <c r="O704" s="59"/>
      <c r="P704" s="61"/>
      <c r="Q704" s="50"/>
      <c r="R704" s="50"/>
      <c r="S704" s="50"/>
      <c r="T704" s="64"/>
      <c r="U704" s="54"/>
      <c r="V704" s="54"/>
      <c r="W704" s="64"/>
      <c r="X704" s="112"/>
      <c r="Y704" s="112"/>
      <c r="Z704" s="53"/>
      <c r="AA704" s="53"/>
    </row>
    <row r="705" spans="1:27">
      <c r="A705" s="120"/>
      <c r="B705" s="54"/>
      <c r="C705" s="50"/>
      <c r="D705" s="53"/>
      <c r="E705" s="50"/>
      <c r="F705" s="50"/>
      <c r="G705" s="50"/>
      <c r="H705" s="53"/>
      <c r="I705" s="53"/>
      <c r="J705" s="53"/>
      <c r="K705" s="53"/>
      <c r="L705" s="53"/>
      <c r="M705" s="54"/>
      <c r="N705" s="50"/>
      <c r="O705" s="59"/>
      <c r="P705" s="61"/>
      <c r="Q705" s="50"/>
      <c r="R705" s="50"/>
      <c r="S705" s="50"/>
      <c r="T705" s="64"/>
      <c r="U705" s="54"/>
      <c r="V705" s="54"/>
      <c r="W705" s="64"/>
      <c r="X705" s="112"/>
      <c r="Y705" s="112"/>
      <c r="Z705" s="53"/>
      <c r="AA705" s="53"/>
    </row>
    <row r="706" spans="1:27">
      <c r="A706" s="120"/>
      <c r="B706" s="54"/>
      <c r="C706" s="50"/>
      <c r="D706" s="53"/>
      <c r="E706" s="50"/>
      <c r="F706" s="50"/>
      <c r="G706" s="50"/>
      <c r="H706" s="53"/>
      <c r="I706" s="53"/>
      <c r="J706" s="53"/>
      <c r="K706" s="53"/>
      <c r="L706" s="53"/>
      <c r="M706" s="54"/>
      <c r="N706" s="50"/>
      <c r="O706" s="59"/>
      <c r="P706" s="61"/>
      <c r="Q706" s="50"/>
      <c r="R706" s="50"/>
      <c r="S706" s="50"/>
      <c r="T706" s="64"/>
      <c r="U706" s="54"/>
      <c r="V706" s="54"/>
      <c r="W706" s="64"/>
      <c r="X706" s="112"/>
      <c r="Y706" s="112"/>
      <c r="Z706" s="53"/>
      <c r="AA706" s="53"/>
    </row>
    <row r="707" spans="1:27">
      <c r="A707" s="120"/>
      <c r="B707" s="54"/>
      <c r="C707" s="50"/>
      <c r="D707" s="53"/>
      <c r="E707" s="50"/>
      <c r="F707" s="50"/>
      <c r="G707" s="50"/>
      <c r="H707" s="53"/>
      <c r="I707" s="53"/>
      <c r="J707" s="53"/>
      <c r="K707" s="53"/>
      <c r="L707" s="53"/>
      <c r="M707" s="54"/>
      <c r="N707" s="50"/>
      <c r="O707" s="59"/>
      <c r="P707" s="61"/>
      <c r="Q707" s="50"/>
      <c r="R707" s="50"/>
      <c r="S707" s="50"/>
      <c r="T707" s="64"/>
      <c r="U707" s="54"/>
      <c r="V707" s="54"/>
      <c r="W707" s="64"/>
      <c r="X707" s="112"/>
      <c r="Y707" s="112"/>
      <c r="Z707" s="53"/>
      <c r="AA707" s="53"/>
    </row>
    <row r="708" spans="1:27">
      <c r="A708" s="120"/>
      <c r="B708" s="54"/>
      <c r="C708" s="50"/>
      <c r="D708" s="53"/>
      <c r="E708" s="50"/>
      <c r="F708" s="50"/>
      <c r="G708" s="50"/>
      <c r="H708" s="53"/>
      <c r="I708" s="53"/>
      <c r="J708" s="53"/>
      <c r="K708" s="53"/>
      <c r="L708" s="53"/>
      <c r="M708" s="54"/>
      <c r="N708" s="50"/>
      <c r="O708" s="59"/>
      <c r="P708" s="61"/>
      <c r="Q708" s="50"/>
      <c r="R708" s="50"/>
      <c r="S708" s="50"/>
      <c r="T708" s="64"/>
      <c r="U708" s="54"/>
      <c r="V708" s="54"/>
      <c r="W708" s="64"/>
      <c r="X708" s="112"/>
      <c r="Y708" s="112"/>
      <c r="Z708" s="53"/>
      <c r="AA708" s="53"/>
    </row>
    <row r="709" spans="1:27">
      <c r="A709" s="120"/>
      <c r="B709" s="54"/>
      <c r="C709" s="50"/>
      <c r="D709" s="53"/>
      <c r="E709" s="50"/>
      <c r="F709" s="50"/>
      <c r="G709" s="50"/>
      <c r="H709" s="53"/>
      <c r="I709" s="53"/>
      <c r="J709" s="53"/>
      <c r="K709" s="53"/>
      <c r="L709" s="53"/>
      <c r="M709" s="54"/>
      <c r="N709" s="50"/>
      <c r="O709" s="59"/>
      <c r="P709" s="61"/>
      <c r="Q709" s="50"/>
      <c r="R709" s="50"/>
      <c r="S709" s="50"/>
      <c r="T709" s="64"/>
      <c r="U709" s="54"/>
      <c r="V709" s="54"/>
      <c r="W709" s="64"/>
      <c r="X709" s="112"/>
      <c r="Y709" s="112"/>
      <c r="Z709" s="53"/>
      <c r="AA709" s="53"/>
    </row>
    <row r="710" spans="1:27">
      <c r="A710" s="120"/>
      <c r="B710" s="54"/>
      <c r="C710" s="50"/>
      <c r="D710" s="53"/>
      <c r="E710" s="50"/>
      <c r="F710" s="50"/>
      <c r="G710" s="50"/>
      <c r="H710" s="53"/>
      <c r="I710" s="53"/>
      <c r="J710" s="53"/>
      <c r="K710" s="53"/>
      <c r="L710" s="53"/>
      <c r="M710" s="54"/>
      <c r="N710" s="50"/>
      <c r="O710" s="59"/>
      <c r="P710" s="61"/>
      <c r="Q710" s="50"/>
      <c r="R710" s="50"/>
      <c r="S710" s="50"/>
      <c r="T710" s="64"/>
      <c r="U710" s="54"/>
      <c r="V710" s="54"/>
      <c r="W710" s="64"/>
      <c r="X710" s="112"/>
      <c r="Y710" s="112"/>
      <c r="Z710" s="53"/>
      <c r="AA710" s="53"/>
    </row>
    <row r="711" spans="1:27">
      <c r="A711" s="120"/>
      <c r="B711" s="54"/>
      <c r="C711" s="50"/>
      <c r="D711" s="53"/>
      <c r="E711" s="50"/>
      <c r="F711" s="50"/>
      <c r="G711" s="50"/>
      <c r="H711" s="53"/>
      <c r="I711" s="53"/>
      <c r="J711" s="53"/>
      <c r="K711" s="53"/>
      <c r="L711" s="53"/>
      <c r="M711" s="54"/>
      <c r="N711" s="50"/>
      <c r="O711" s="59"/>
      <c r="P711" s="61"/>
      <c r="Q711" s="50"/>
      <c r="R711" s="50"/>
      <c r="S711" s="50"/>
      <c r="T711" s="64"/>
      <c r="U711" s="54"/>
      <c r="V711" s="54"/>
      <c r="W711" s="64"/>
      <c r="X711" s="112"/>
      <c r="Y711" s="112"/>
      <c r="Z711" s="53"/>
      <c r="AA711" s="53"/>
    </row>
    <row r="712" spans="1:27">
      <c r="A712" s="120"/>
      <c r="B712" s="54"/>
      <c r="C712" s="50"/>
      <c r="D712" s="53"/>
      <c r="E712" s="50"/>
      <c r="F712" s="50"/>
      <c r="G712" s="50"/>
      <c r="H712" s="53"/>
      <c r="I712" s="53"/>
      <c r="J712" s="53"/>
      <c r="K712" s="53"/>
      <c r="L712" s="53"/>
      <c r="M712" s="54"/>
      <c r="N712" s="50"/>
      <c r="O712" s="59"/>
      <c r="P712" s="61"/>
      <c r="Q712" s="50"/>
      <c r="R712" s="50"/>
      <c r="S712" s="50"/>
      <c r="T712" s="64"/>
      <c r="U712" s="54"/>
      <c r="V712" s="54"/>
      <c r="W712" s="64"/>
      <c r="X712" s="112"/>
      <c r="Y712" s="112"/>
      <c r="Z712" s="53"/>
      <c r="AA712" s="53"/>
    </row>
    <row r="713" spans="1:27">
      <c r="A713" s="120"/>
      <c r="B713" s="54"/>
      <c r="C713" s="50"/>
      <c r="D713" s="53"/>
      <c r="E713" s="50"/>
      <c r="F713" s="50"/>
      <c r="G713" s="50"/>
      <c r="H713" s="53"/>
      <c r="I713" s="53"/>
      <c r="J713" s="53"/>
      <c r="K713" s="53"/>
      <c r="L713" s="53"/>
      <c r="M713" s="54"/>
      <c r="N713" s="50"/>
      <c r="O713" s="59"/>
      <c r="P713" s="61"/>
      <c r="Q713" s="50"/>
      <c r="R713" s="50"/>
      <c r="S713" s="50"/>
      <c r="T713" s="64"/>
      <c r="U713" s="54"/>
      <c r="V713" s="54"/>
      <c r="W713" s="64"/>
      <c r="X713" s="112"/>
      <c r="Y713" s="112"/>
      <c r="Z713" s="53"/>
      <c r="AA713" s="53"/>
    </row>
    <row r="714" spans="1:27">
      <c r="A714" s="120"/>
      <c r="B714" s="54"/>
      <c r="C714" s="50"/>
      <c r="D714" s="53"/>
      <c r="E714" s="50"/>
      <c r="F714" s="50"/>
      <c r="G714" s="50"/>
      <c r="H714" s="53"/>
      <c r="I714" s="53"/>
      <c r="J714" s="53"/>
      <c r="K714" s="53"/>
      <c r="L714" s="53"/>
      <c r="M714" s="54"/>
      <c r="N714" s="50"/>
      <c r="O714" s="59"/>
      <c r="P714" s="61"/>
      <c r="Q714" s="50"/>
      <c r="R714" s="50"/>
      <c r="S714" s="50"/>
      <c r="T714" s="64"/>
      <c r="U714" s="54"/>
      <c r="V714" s="54"/>
      <c r="W714" s="64"/>
      <c r="X714" s="112"/>
      <c r="Y714" s="112"/>
      <c r="Z714" s="53"/>
      <c r="AA714" s="53"/>
    </row>
    <row r="715" spans="1:27">
      <c r="A715" s="120"/>
      <c r="B715" s="54"/>
      <c r="C715" s="50"/>
      <c r="D715" s="53"/>
      <c r="E715" s="50"/>
      <c r="F715" s="50"/>
      <c r="G715" s="50"/>
      <c r="H715" s="53"/>
      <c r="I715" s="53"/>
      <c r="J715" s="53"/>
      <c r="K715" s="53"/>
      <c r="L715" s="53"/>
      <c r="M715" s="54"/>
      <c r="N715" s="50"/>
      <c r="O715" s="59"/>
      <c r="P715" s="61"/>
      <c r="Q715" s="50"/>
      <c r="R715" s="50"/>
      <c r="S715" s="50"/>
      <c r="T715" s="64"/>
      <c r="U715" s="54"/>
      <c r="V715" s="54"/>
      <c r="W715" s="64"/>
      <c r="X715" s="112"/>
      <c r="Y715" s="112"/>
      <c r="Z715" s="53"/>
      <c r="AA715" s="53"/>
    </row>
    <row r="716" spans="1:27">
      <c r="A716" s="120"/>
      <c r="B716" s="54"/>
      <c r="C716" s="50"/>
      <c r="D716" s="53"/>
      <c r="E716" s="50"/>
      <c r="F716" s="50"/>
      <c r="G716" s="50"/>
      <c r="H716" s="53"/>
      <c r="I716" s="53"/>
      <c r="J716" s="53"/>
      <c r="K716" s="53"/>
      <c r="L716" s="53"/>
      <c r="M716" s="54"/>
      <c r="N716" s="50"/>
      <c r="O716" s="59"/>
      <c r="P716" s="61"/>
      <c r="Q716" s="50"/>
      <c r="R716" s="50"/>
      <c r="S716" s="50"/>
      <c r="T716" s="64"/>
      <c r="U716" s="54"/>
      <c r="V716" s="54"/>
      <c r="W716" s="64"/>
      <c r="X716" s="112"/>
      <c r="Y716" s="112"/>
      <c r="Z716" s="53"/>
      <c r="AA716" s="53"/>
    </row>
    <row r="717" spans="1:27">
      <c r="A717" s="120"/>
      <c r="B717" s="54"/>
      <c r="C717" s="50"/>
      <c r="D717" s="53"/>
      <c r="E717" s="50"/>
      <c r="F717" s="50"/>
      <c r="G717" s="50"/>
      <c r="H717" s="53"/>
      <c r="I717" s="53"/>
      <c r="J717" s="53"/>
      <c r="K717" s="53"/>
      <c r="L717" s="53"/>
      <c r="M717" s="54"/>
      <c r="N717" s="50"/>
      <c r="O717" s="59"/>
      <c r="P717" s="61"/>
      <c r="Q717" s="50"/>
      <c r="R717" s="50"/>
      <c r="S717" s="50"/>
      <c r="T717" s="64"/>
      <c r="U717" s="54"/>
      <c r="V717" s="54"/>
      <c r="W717" s="64"/>
      <c r="X717" s="112"/>
      <c r="Y717" s="112"/>
      <c r="Z717" s="53"/>
      <c r="AA717" s="53"/>
    </row>
    <row r="718" spans="1:27">
      <c r="A718" s="120"/>
      <c r="B718" s="54"/>
      <c r="C718" s="50"/>
      <c r="D718" s="53"/>
      <c r="E718" s="50"/>
      <c r="F718" s="50"/>
      <c r="G718" s="50"/>
      <c r="H718" s="53"/>
      <c r="I718" s="53"/>
      <c r="J718" s="53"/>
      <c r="K718" s="53"/>
      <c r="L718" s="53"/>
      <c r="M718" s="54"/>
      <c r="N718" s="50"/>
      <c r="O718" s="59"/>
      <c r="P718" s="61"/>
      <c r="Q718" s="50"/>
      <c r="R718" s="50"/>
      <c r="S718" s="50"/>
      <c r="T718" s="64"/>
      <c r="U718" s="54"/>
      <c r="V718" s="54"/>
      <c r="W718" s="64"/>
      <c r="X718" s="112"/>
      <c r="Y718" s="112"/>
      <c r="Z718" s="53"/>
      <c r="AA718" s="53"/>
    </row>
    <row r="719" spans="1:27">
      <c r="A719" s="120"/>
      <c r="B719" s="54"/>
      <c r="C719" s="50"/>
      <c r="D719" s="53"/>
      <c r="E719" s="50"/>
      <c r="F719" s="50"/>
      <c r="G719" s="50"/>
      <c r="H719" s="53"/>
      <c r="I719" s="53"/>
      <c r="J719" s="53"/>
      <c r="K719" s="53"/>
      <c r="L719" s="53"/>
      <c r="M719" s="54"/>
      <c r="N719" s="50"/>
      <c r="O719" s="59"/>
      <c r="P719" s="61"/>
      <c r="Q719" s="50"/>
      <c r="R719" s="50"/>
      <c r="S719" s="50"/>
      <c r="T719" s="64"/>
      <c r="U719" s="54"/>
      <c r="V719" s="54"/>
      <c r="W719" s="64"/>
      <c r="X719" s="112"/>
      <c r="Y719" s="112"/>
      <c r="Z719" s="53"/>
      <c r="AA719" s="53"/>
    </row>
    <row r="720" spans="1:27">
      <c r="A720" s="120"/>
      <c r="B720" s="54"/>
      <c r="C720" s="50"/>
      <c r="D720" s="53"/>
      <c r="E720" s="50"/>
      <c r="F720" s="50"/>
      <c r="G720" s="50"/>
      <c r="H720" s="53"/>
      <c r="I720" s="53"/>
      <c r="J720" s="53"/>
      <c r="K720" s="53"/>
      <c r="L720" s="53"/>
      <c r="M720" s="54"/>
      <c r="N720" s="50"/>
      <c r="O720" s="59"/>
      <c r="P720" s="61"/>
      <c r="Q720" s="50"/>
      <c r="R720" s="50"/>
      <c r="S720" s="50"/>
      <c r="T720" s="64"/>
      <c r="U720" s="54"/>
      <c r="V720" s="54"/>
      <c r="W720" s="64"/>
      <c r="X720" s="112"/>
      <c r="Y720" s="112"/>
      <c r="Z720" s="53"/>
      <c r="AA720" s="53"/>
    </row>
    <row r="721" spans="1:27">
      <c r="A721" s="120"/>
      <c r="B721" s="54"/>
      <c r="C721" s="50"/>
      <c r="D721" s="53"/>
      <c r="E721" s="50"/>
      <c r="F721" s="50"/>
      <c r="G721" s="50"/>
      <c r="H721" s="53"/>
      <c r="I721" s="53"/>
      <c r="J721" s="53"/>
      <c r="K721" s="53"/>
      <c r="L721" s="53"/>
      <c r="M721" s="54"/>
      <c r="N721" s="50"/>
      <c r="O721" s="59"/>
      <c r="P721" s="61"/>
      <c r="Q721" s="50"/>
      <c r="R721" s="50"/>
      <c r="S721" s="50"/>
      <c r="T721" s="64"/>
      <c r="U721" s="54"/>
      <c r="V721" s="54"/>
      <c r="W721" s="64"/>
      <c r="X721" s="112"/>
      <c r="Y721" s="112"/>
      <c r="Z721" s="53"/>
      <c r="AA721" s="53"/>
    </row>
    <row r="722" spans="1:27">
      <c r="A722" s="120"/>
      <c r="B722" s="54"/>
      <c r="C722" s="50"/>
      <c r="D722" s="53"/>
      <c r="E722" s="50"/>
      <c r="F722" s="50"/>
      <c r="G722" s="50"/>
      <c r="H722" s="53"/>
      <c r="I722" s="53"/>
      <c r="J722" s="53"/>
      <c r="K722" s="53"/>
      <c r="L722" s="53"/>
      <c r="M722" s="54"/>
      <c r="N722" s="50"/>
      <c r="O722" s="59"/>
      <c r="P722" s="61"/>
      <c r="Q722" s="50"/>
      <c r="R722" s="50"/>
      <c r="S722" s="50"/>
      <c r="T722" s="64"/>
      <c r="U722" s="54"/>
      <c r="V722" s="54"/>
      <c r="W722" s="64"/>
      <c r="X722" s="112"/>
      <c r="Y722" s="112"/>
      <c r="Z722" s="53"/>
      <c r="AA722" s="53"/>
    </row>
    <row r="723" spans="1:27">
      <c r="A723" s="120"/>
      <c r="B723" s="54"/>
      <c r="C723" s="50"/>
      <c r="D723" s="53"/>
      <c r="E723" s="50"/>
      <c r="F723" s="50"/>
      <c r="G723" s="50"/>
      <c r="H723" s="53"/>
      <c r="I723" s="53"/>
      <c r="J723" s="53"/>
      <c r="K723" s="53"/>
      <c r="L723" s="53"/>
      <c r="M723" s="54"/>
      <c r="N723" s="50"/>
      <c r="O723" s="59"/>
      <c r="P723" s="61"/>
      <c r="Q723" s="50"/>
      <c r="R723" s="50"/>
      <c r="S723" s="50"/>
      <c r="T723" s="64"/>
      <c r="U723" s="54"/>
      <c r="V723" s="54"/>
      <c r="W723" s="64"/>
      <c r="X723" s="112"/>
      <c r="Y723" s="112"/>
      <c r="Z723" s="53"/>
      <c r="AA723" s="53"/>
    </row>
    <row r="724" spans="1:27">
      <c r="A724" s="120"/>
      <c r="B724" s="54"/>
      <c r="C724" s="50"/>
      <c r="D724" s="53"/>
      <c r="E724" s="50"/>
      <c r="F724" s="50"/>
      <c r="G724" s="50"/>
      <c r="H724" s="53"/>
      <c r="I724" s="53"/>
      <c r="J724" s="53"/>
      <c r="K724" s="53"/>
      <c r="L724" s="53"/>
      <c r="M724" s="54"/>
      <c r="N724" s="50"/>
      <c r="O724" s="59"/>
      <c r="P724" s="61"/>
      <c r="Q724" s="50"/>
      <c r="R724" s="50"/>
      <c r="S724" s="50"/>
      <c r="T724" s="64"/>
      <c r="U724" s="54"/>
      <c r="V724" s="54"/>
      <c r="W724" s="64"/>
      <c r="X724" s="112"/>
      <c r="Y724" s="112"/>
      <c r="Z724" s="53"/>
      <c r="AA724" s="53"/>
    </row>
    <row r="725" spans="1:27">
      <c r="A725" s="120"/>
      <c r="B725" s="54"/>
      <c r="C725" s="50"/>
      <c r="D725" s="53"/>
      <c r="E725" s="50"/>
      <c r="F725" s="50"/>
      <c r="G725" s="50"/>
      <c r="H725" s="53"/>
      <c r="I725" s="53"/>
      <c r="J725" s="53"/>
      <c r="K725" s="53"/>
      <c r="L725" s="53"/>
      <c r="M725" s="54"/>
      <c r="N725" s="50"/>
      <c r="O725" s="59"/>
      <c r="P725" s="61"/>
      <c r="Q725" s="50"/>
      <c r="R725" s="50"/>
      <c r="S725" s="50"/>
      <c r="T725" s="64"/>
      <c r="U725" s="54"/>
      <c r="V725" s="54"/>
      <c r="W725" s="64"/>
      <c r="X725" s="112"/>
      <c r="Y725" s="112"/>
      <c r="Z725" s="53"/>
      <c r="AA725" s="53"/>
    </row>
    <row r="726" spans="1:27">
      <c r="A726" s="120"/>
      <c r="B726" s="54"/>
      <c r="C726" s="50"/>
      <c r="D726" s="53"/>
      <c r="E726" s="50"/>
      <c r="F726" s="50"/>
      <c r="G726" s="50"/>
      <c r="H726" s="53"/>
      <c r="I726" s="53"/>
      <c r="J726" s="53"/>
      <c r="K726" s="53"/>
      <c r="L726" s="53"/>
      <c r="M726" s="54"/>
      <c r="N726" s="50"/>
      <c r="O726" s="59"/>
      <c r="P726" s="61"/>
      <c r="Q726" s="50"/>
      <c r="R726" s="50"/>
      <c r="S726" s="50"/>
      <c r="T726" s="64"/>
      <c r="U726" s="54"/>
      <c r="V726" s="54"/>
      <c r="W726" s="64"/>
      <c r="X726" s="112"/>
      <c r="Y726" s="112"/>
      <c r="Z726" s="53"/>
      <c r="AA726" s="53"/>
    </row>
    <row r="727" spans="1:27">
      <c r="A727" s="120"/>
      <c r="B727" s="54"/>
      <c r="C727" s="50"/>
      <c r="D727" s="53"/>
      <c r="E727" s="50"/>
      <c r="F727" s="50"/>
      <c r="G727" s="50"/>
      <c r="H727" s="53"/>
      <c r="I727" s="53"/>
      <c r="J727" s="53"/>
      <c r="K727" s="53"/>
      <c r="L727" s="53"/>
      <c r="M727" s="54"/>
      <c r="N727" s="50"/>
      <c r="O727" s="59"/>
      <c r="P727" s="61"/>
      <c r="Q727" s="50"/>
      <c r="R727" s="50"/>
      <c r="S727" s="50"/>
      <c r="T727" s="64"/>
      <c r="U727" s="54"/>
      <c r="V727" s="54"/>
      <c r="W727" s="64"/>
      <c r="X727" s="112"/>
      <c r="Y727" s="112"/>
      <c r="Z727" s="53"/>
      <c r="AA727" s="53"/>
    </row>
    <row r="728" spans="1:27">
      <c r="A728" s="120"/>
      <c r="B728" s="54"/>
      <c r="C728" s="50"/>
      <c r="D728" s="53"/>
      <c r="E728" s="50"/>
      <c r="F728" s="50"/>
      <c r="G728" s="50"/>
      <c r="H728" s="53"/>
      <c r="I728" s="53"/>
      <c r="J728" s="53"/>
      <c r="K728" s="53"/>
      <c r="L728" s="53"/>
      <c r="M728" s="54"/>
      <c r="N728" s="50"/>
      <c r="O728" s="59"/>
      <c r="P728" s="61"/>
      <c r="Q728" s="50"/>
      <c r="R728" s="50"/>
      <c r="S728" s="50"/>
      <c r="T728" s="64"/>
      <c r="U728" s="54"/>
      <c r="V728" s="54"/>
      <c r="W728" s="64"/>
      <c r="X728" s="112"/>
      <c r="Y728" s="112"/>
      <c r="Z728" s="53"/>
      <c r="AA728" s="53"/>
    </row>
    <row r="729" spans="1:27">
      <c r="A729" s="120"/>
      <c r="B729" s="54"/>
      <c r="C729" s="50"/>
      <c r="D729" s="53"/>
      <c r="E729" s="50"/>
      <c r="F729" s="50"/>
      <c r="G729" s="50"/>
      <c r="H729" s="53"/>
      <c r="I729" s="53"/>
      <c r="J729" s="53"/>
      <c r="K729" s="53"/>
      <c r="L729" s="53"/>
      <c r="M729" s="54"/>
      <c r="N729" s="50"/>
      <c r="O729" s="59"/>
      <c r="P729" s="61"/>
      <c r="Q729" s="50"/>
      <c r="R729" s="50"/>
      <c r="S729" s="50"/>
      <c r="T729" s="64"/>
      <c r="U729" s="54"/>
      <c r="V729" s="54"/>
      <c r="W729" s="64"/>
      <c r="X729" s="112"/>
      <c r="Y729" s="112"/>
      <c r="Z729" s="53"/>
      <c r="AA729" s="53"/>
    </row>
    <row r="730" spans="1:27">
      <c r="A730" s="120"/>
      <c r="B730" s="54"/>
      <c r="C730" s="50"/>
      <c r="D730" s="53"/>
      <c r="E730" s="50"/>
      <c r="F730" s="50"/>
      <c r="G730" s="50"/>
      <c r="H730" s="53"/>
      <c r="I730" s="53"/>
      <c r="J730" s="53"/>
      <c r="K730" s="53"/>
      <c r="L730" s="53"/>
      <c r="M730" s="54"/>
      <c r="N730" s="50"/>
      <c r="O730" s="59"/>
      <c r="P730" s="61"/>
      <c r="Q730" s="50"/>
      <c r="R730" s="50"/>
      <c r="S730" s="50"/>
      <c r="T730" s="64"/>
      <c r="U730" s="54"/>
      <c r="V730" s="54"/>
      <c r="W730" s="64"/>
      <c r="X730" s="112"/>
      <c r="Y730" s="112"/>
      <c r="Z730" s="53"/>
      <c r="AA730" s="53"/>
    </row>
    <row r="731" spans="1:27">
      <c r="A731" s="120"/>
      <c r="B731" s="54"/>
      <c r="C731" s="50"/>
      <c r="D731" s="53"/>
      <c r="E731" s="50"/>
      <c r="F731" s="50"/>
      <c r="G731" s="50"/>
      <c r="H731" s="53"/>
      <c r="I731" s="53"/>
      <c r="J731" s="53"/>
      <c r="K731" s="53"/>
      <c r="L731" s="53"/>
      <c r="M731" s="54"/>
      <c r="N731" s="50"/>
      <c r="O731" s="59"/>
      <c r="P731" s="61"/>
      <c r="Q731" s="50"/>
      <c r="R731" s="50"/>
      <c r="S731" s="50"/>
      <c r="T731" s="64"/>
      <c r="U731" s="54"/>
      <c r="V731" s="54"/>
      <c r="W731" s="64"/>
      <c r="X731" s="112"/>
      <c r="Y731" s="112"/>
      <c r="Z731" s="53"/>
      <c r="AA731" s="53"/>
    </row>
    <row r="732" spans="1:27">
      <c r="A732" s="120"/>
      <c r="B732" s="54"/>
      <c r="C732" s="50"/>
      <c r="D732" s="53"/>
      <c r="E732" s="50"/>
      <c r="F732" s="50"/>
      <c r="G732" s="50"/>
      <c r="H732" s="53"/>
      <c r="I732" s="53"/>
      <c r="J732" s="53"/>
      <c r="K732" s="53"/>
      <c r="L732" s="53"/>
      <c r="M732" s="54"/>
      <c r="N732" s="50"/>
      <c r="O732" s="59"/>
      <c r="P732" s="61"/>
      <c r="Q732" s="50"/>
      <c r="R732" s="50"/>
      <c r="S732" s="50"/>
      <c r="T732" s="64"/>
      <c r="U732" s="54"/>
      <c r="V732" s="54"/>
      <c r="W732" s="64"/>
      <c r="X732" s="112"/>
      <c r="Y732" s="112"/>
      <c r="Z732" s="53"/>
      <c r="AA732" s="53"/>
    </row>
    <row r="733" spans="1:27">
      <c r="A733" s="120"/>
      <c r="B733" s="54"/>
      <c r="C733" s="50"/>
      <c r="D733" s="53"/>
      <c r="E733" s="50"/>
      <c r="F733" s="50"/>
      <c r="G733" s="50"/>
      <c r="H733" s="53"/>
      <c r="I733" s="53"/>
      <c r="J733" s="53"/>
      <c r="K733" s="53"/>
      <c r="L733" s="53"/>
      <c r="M733" s="54"/>
      <c r="N733" s="50"/>
      <c r="O733" s="59"/>
      <c r="P733" s="61"/>
      <c r="Q733" s="50"/>
      <c r="R733" s="50"/>
      <c r="S733" s="50"/>
      <c r="T733" s="64"/>
      <c r="U733" s="54"/>
      <c r="V733" s="54"/>
      <c r="W733" s="64"/>
      <c r="X733" s="112"/>
      <c r="Y733" s="112"/>
      <c r="Z733" s="53"/>
      <c r="AA733" s="53"/>
    </row>
    <row r="734" spans="1:27">
      <c r="A734" s="120"/>
      <c r="B734" s="54"/>
      <c r="C734" s="50"/>
      <c r="D734" s="53"/>
      <c r="E734" s="50"/>
      <c r="F734" s="50"/>
      <c r="G734" s="50"/>
      <c r="H734" s="53"/>
      <c r="I734" s="53"/>
      <c r="J734" s="53"/>
      <c r="K734" s="53"/>
      <c r="L734" s="53"/>
      <c r="M734" s="54"/>
      <c r="N734" s="50"/>
      <c r="O734" s="59"/>
      <c r="P734" s="61"/>
      <c r="Q734" s="50"/>
      <c r="R734" s="50"/>
      <c r="S734" s="50"/>
      <c r="T734" s="64"/>
      <c r="U734" s="54"/>
      <c r="V734" s="54"/>
      <c r="W734" s="64"/>
      <c r="X734" s="112"/>
      <c r="Y734" s="112"/>
      <c r="Z734" s="53"/>
      <c r="AA734" s="53"/>
    </row>
    <row r="735" spans="1:27">
      <c r="A735" s="120"/>
      <c r="B735" s="54"/>
      <c r="C735" s="50"/>
      <c r="D735" s="53"/>
      <c r="E735" s="50"/>
      <c r="F735" s="50"/>
      <c r="G735" s="50"/>
      <c r="H735" s="53"/>
      <c r="I735" s="53"/>
      <c r="J735" s="53"/>
      <c r="K735" s="53"/>
      <c r="L735" s="53"/>
      <c r="M735" s="54"/>
      <c r="N735" s="50"/>
      <c r="O735" s="59"/>
      <c r="P735" s="61"/>
      <c r="Q735" s="50"/>
      <c r="R735" s="50"/>
      <c r="S735" s="50"/>
      <c r="T735" s="64"/>
      <c r="U735" s="54"/>
      <c r="V735" s="54"/>
      <c r="W735" s="64"/>
      <c r="X735" s="112"/>
      <c r="Y735" s="112"/>
      <c r="Z735" s="53"/>
      <c r="AA735" s="53"/>
    </row>
    <row r="736" spans="1:27">
      <c r="A736" s="120"/>
      <c r="B736" s="54"/>
      <c r="C736" s="50"/>
      <c r="D736" s="53"/>
      <c r="E736" s="50"/>
      <c r="F736" s="50"/>
      <c r="G736" s="50"/>
      <c r="H736" s="53"/>
      <c r="I736" s="53"/>
      <c r="J736" s="53"/>
      <c r="K736" s="53"/>
      <c r="L736" s="53"/>
      <c r="M736" s="54"/>
      <c r="N736" s="50"/>
      <c r="O736" s="59"/>
      <c r="P736" s="61"/>
      <c r="Q736" s="50"/>
      <c r="R736" s="50"/>
      <c r="S736" s="50"/>
      <c r="T736" s="64"/>
      <c r="U736" s="54"/>
      <c r="V736" s="54"/>
      <c r="W736" s="64"/>
      <c r="X736" s="112"/>
      <c r="Y736" s="112"/>
      <c r="Z736" s="53"/>
      <c r="AA736" s="53"/>
    </row>
    <row r="737" spans="1:27">
      <c r="A737" s="120"/>
      <c r="B737" s="54"/>
      <c r="C737" s="50"/>
      <c r="D737" s="53"/>
      <c r="E737" s="50"/>
      <c r="F737" s="50"/>
      <c r="G737" s="50"/>
      <c r="H737" s="53"/>
      <c r="I737" s="53"/>
      <c r="J737" s="53"/>
      <c r="K737" s="53"/>
      <c r="L737" s="53"/>
      <c r="M737" s="54"/>
      <c r="N737" s="50"/>
      <c r="O737" s="59"/>
      <c r="P737" s="61"/>
      <c r="Q737" s="50"/>
      <c r="R737" s="50"/>
      <c r="S737" s="50"/>
      <c r="T737" s="64"/>
      <c r="U737" s="54"/>
      <c r="V737" s="54"/>
      <c r="W737" s="64"/>
      <c r="X737" s="112"/>
      <c r="Y737" s="112"/>
      <c r="Z737" s="53"/>
      <c r="AA737" s="53"/>
    </row>
    <row r="738" spans="1:27">
      <c r="A738" s="120"/>
      <c r="B738" s="54"/>
      <c r="C738" s="50"/>
      <c r="D738" s="53"/>
      <c r="E738" s="50"/>
      <c r="F738" s="50"/>
      <c r="G738" s="50"/>
      <c r="H738" s="53"/>
      <c r="I738" s="53"/>
      <c r="J738" s="53"/>
      <c r="K738" s="53"/>
      <c r="L738" s="53"/>
      <c r="M738" s="54"/>
      <c r="N738" s="50"/>
      <c r="O738" s="59"/>
      <c r="P738" s="61"/>
      <c r="Q738" s="50"/>
      <c r="R738" s="50"/>
      <c r="S738" s="50"/>
      <c r="T738" s="64"/>
      <c r="U738" s="54"/>
      <c r="V738" s="54"/>
      <c r="W738" s="64"/>
      <c r="X738" s="112"/>
      <c r="Y738" s="112"/>
      <c r="Z738" s="53"/>
      <c r="AA738" s="53"/>
    </row>
    <row r="739" spans="1:27">
      <c r="A739" s="120"/>
      <c r="B739" s="54"/>
      <c r="C739" s="50"/>
      <c r="D739" s="53"/>
      <c r="E739" s="50"/>
      <c r="F739" s="50"/>
      <c r="G739" s="50"/>
      <c r="H739" s="53"/>
      <c r="I739" s="53"/>
      <c r="J739" s="53"/>
      <c r="K739" s="53"/>
      <c r="L739" s="53"/>
      <c r="M739" s="54"/>
      <c r="N739" s="50"/>
      <c r="O739" s="59"/>
      <c r="P739" s="61"/>
      <c r="Q739" s="50"/>
      <c r="R739" s="50"/>
      <c r="S739" s="50"/>
      <c r="T739" s="64"/>
      <c r="U739" s="54"/>
      <c r="V739" s="54"/>
      <c r="W739" s="64"/>
      <c r="X739" s="112"/>
      <c r="Y739" s="112"/>
      <c r="Z739" s="53"/>
      <c r="AA739" s="53"/>
    </row>
    <row r="740" spans="1:27">
      <c r="A740" s="120"/>
      <c r="B740" s="54"/>
      <c r="C740" s="50"/>
      <c r="D740" s="53"/>
      <c r="E740" s="50"/>
      <c r="F740" s="50"/>
      <c r="G740" s="50"/>
      <c r="H740" s="53"/>
      <c r="I740" s="53"/>
      <c r="J740" s="53"/>
      <c r="K740" s="53"/>
      <c r="L740" s="53"/>
      <c r="M740" s="54"/>
      <c r="N740" s="50"/>
      <c r="O740" s="59"/>
      <c r="P740" s="61"/>
      <c r="Q740" s="50"/>
      <c r="R740" s="50"/>
      <c r="S740" s="50"/>
      <c r="T740" s="64"/>
      <c r="U740" s="54"/>
      <c r="V740" s="54"/>
      <c r="W740" s="64"/>
      <c r="X740" s="112"/>
      <c r="Y740" s="112"/>
      <c r="Z740" s="53"/>
      <c r="AA740" s="53"/>
    </row>
    <row r="741" spans="1:27">
      <c r="A741" s="120"/>
      <c r="B741" s="54"/>
      <c r="C741" s="50"/>
      <c r="D741" s="53"/>
      <c r="E741" s="50"/>
      <c r="F741" s="50"/>
      <c r="G741" s="50"/>
      <c r="H741" s="53"/>
      <c r="I741" s="53"/>
      <c r="J741" s="53"/>
      <c r="K741" s="53"/>
      <c r="L741" s="53"/>
      <c r="M741" s="54"/>
      <c r="N741" s="50"/>
      <c r="O741" s="59"/>
      <c r="P741" s="61"/>
      <c r="Q741" s="50"/>
      <c r="R741" s="50"/>
      <c r="S741" s="50"/>
      <c r="T741" s="64"/>
      <c r="U741" s="54"/>
      <c r="V741" s="54"/>
      <c r="W741" s="64"/>
      <c r="X741" s="112"/>
      <c r="Y741" s="112"/>
      <c r="Z741" s="53"/>
      <c r="AA741" s="53"/>
    </row>
    <row r="742" spans="1:27">
      <c r="A742" s="120"/>
      <c r="B742" s="54"/>
      <c r="C742" s="50"/>
      <c r="D742" s="53"/>
      <c r="E742" s="50"/>
      <c r="F742" s="50"/>
      <c r="G742" s="50"/>
      <c r="H742" s="53"/>
      <c r="I742" s="53"/>
      <c r="J742" s="53"/>
      <c r="K742" s="53"/>
      <c r="L742" s="53"/>
      <c r="M742" s="54"/>
      <c r="N742" s="50"/>
      <c r="O742" s="59"/>
      <c r="P742" s="61"/>
      <c r="Q742" s="50"/>
      <c r="R742" s="50"/>
      <c r="S742" s="50"/>
      <c r="T742" s="64"/>
      <c r="U742" s="54"/>
      <c r="V742" s="54"/>
      <c r="W742" s="64"/>
      <c r="X742" s="112"/>
      <c r="Y742" s="112"/>
      <c r="Z742" s="53"/>
      <c r="AA742" s="53"/>
    </row>
    <row r="743" spans="1:27">
      <c r="A743" s="120"/>
      <c r="B743" s="54"/>
      <c r="C743" s="50"/>
      <c r="D743" s="53"/>
      <c r="E743" s="50"/>
      <c r="F743" s="50"/>
      <c r="G743" s="50"/>
      <c r="H743" s="53"/>
      <c r="I743" s="53"/>
      <c r="J743" s="53"/>
      <c r="K743" s="53"/>
      <c r="L743" s="53"/>
      <c r="M743" s="54"/>
      <c r="N743" s="50"/>
      <c r="O743" s="59"/>
      <c r="P743" s="61"/>
      <c r="Q743" s="50"/>
      <c r="R743" s="50"/>
      <c r="S743" s="50"/>
      <c r="T743" s="64"/>
      <c r="U743" s="54"/>
      <c r="V743" s="54"/>
      <c r="W743" s="64"/>
      <c r="X743" s="112"/>
      <c r="Y743" s="112"/>
      <c r="Z743" s="53"/>
      <c r="AA743" s="53"/>
    </row>
    <row r="744" spans="1:27">
      <c r="A744" s="120"/>
      <c r="B744" s="54"/>
      <c r="C744" s="50"/>
      <c r="D744" s="53"/>
      <c r="E744" s="50"/>
      <c r="F744" s="50"/>
      <c r="G744" s="50"/>
      <c r="H744" s="53"/>
      <c r="I744" s="53"/>
      <c r="J744" s="53"/>
      <c r="K744" s="53"/>
      <c r="L744" s="53"/>
      <c r="M744" s="54"/>
      <c r="N744" s="50"/>
      <c r="O744" s="59"/>
      <c r="P744" s="61"/>
      <c r="Q744" s="50"/>
      <c r="R744" s="50"/>
      <c r="S744" s="50"/>
      <c r="T744" s="64"/>
      <c r="U744" s="54"/>
      <c r="V744" s="54"/>
      <c r="W744" s="64"/>
      <c r="X744" s="112"/>
      <c r="Y744" s="112"/>
      <c r="Z744" s="53"/>
      <c r="AA744" s="53"/>
    </row>
    <row r="745" spans="1:27">
      <c r="A745" s="120"/>
      <c r="B745" s="54"/>
      <c r="C745" s="50"/>
      <c r="D745" s="53"/>
      <c r="E745" s="50"/>
      <c r="F745" s="50"/>
      <c r="G745" s="50"/>
      <c r="H745" s="53"/>
      <c r="I745" s="53"/>
      <c r="J745" s="53"/>
      <c r="K745" s="53"/>
      <c r="L745" s="53"/>
      <c r="M745" s="54"/>
      <c r="N745" s="50"/>
      <c r="O745" s="59"/>
      <c r="P745" s="61"/>
      <c r="Q745" s="50"/>
      <c r="R745" s="50"/>
      <c r="S745" s="50"/>
      <c r="T745" s="64"/>
      <c r="U745" s="54"/>
      <c r="V745" s="54"/>
      <c r="W745" s="64"/>
      <c r="X745" s="112"/>
      <c r="Y745" s="112"/>
      <c r="Z745" s="53"/>
      <c r="AA745" s="53"/>
    </row>
    <row r="746" spans="1:27">
      <c r="A746" s="120"/>
      <c r="B746" s="54"/>
      <c r="C746" s="50"/>
      <c r="D746" s="53"/>
      <c r="E746" s="50"/>
      <c r="F746" s="50"/>
      <c r="G746" s="50"/>
      <c r="H746" s="53"/>
      <c r="I746" s="53"/>
      <c r="J746" s="53"/>
      <c r="K746" s="53"/>
      <c r="L746" s="53"/>
      <c r="M746" s="54"/>
      <c r="N746" s="50"/>
      <c r="O746" s="59"/>
      <c r="P746" s="61"/>
      <c r="Q746" s="50"/>
      <c r="R746" s="50"/>
      <c r="S746" s="50"/>
      <c r="T746" s="64"/>
      <c r="U746" s="54"/>
      <c r="V746" s="54"/>
      <c r="W746" s="64"/>
      <c r="X746" s="112"/>
      <c r="Y746" s="112"/>
      <c r="Z746" s="53"/>
      <c r="AA746" s="53"/>
    </row>
    <row r="747" spans="1:27">
      <c r="A747" s="120"/>
      <c r="B747" s="54"/>
      <c r="C747" s="50"/>
      <c r="D747" s="53"/>
      <c r="E747" s="50"/>
      <c r="F747" s="50"/>
      <c r="G747" s="50"/>
      <c r="H747" s="53"/>
      <c r="I747" s="53"/>
      <c r="J747" s="53"/>
      <c r="K747" s="53"/>
      <c r="L747" s="53"/>
      <c r="M747" s="54"/>
      <c r="N747" s="50"/>
      <c r="O747" s="59"/>
      <c r="P747" s="61"/>
      <c r="Q747" s="50"/>
      <c r="R747" s="50"/>
      <c r="S747" s="50"/>
      <c r="T747" s="64"/>
      <c r="U747" s="54"/>
      <c r="V747" s="54"/>
      <c r="W747" s="64"/>
      <c r="X747" s="112"/>
      <c r="Y747" s="112"/>
      <c r="Z747" s="53"/>
      <c r="AA747" s="53"/>
    </row>
    <row r="748" spans="1:27">
      <c r="A748" s="120"/>
      <c r="B748" s="54"/>
      <c r="C748" s="50"/>
      <c r="D748" s="53"/>
      <c r="E748" s="50"/>
      <c r="F748" s="50"/>
      <c r="G748" s="50"/>
      <c r="H748" s="53"/>
      <c r="I748" s="53"/>
      <c r="J748" s="53"/>
      <c r="K748" s="53"/>
      <c r="L748" s="53"/>
      <c r="M748" s="54"/>
      <c r="N748" s="50"/>
      <c r="O748" s="59"/>
      <c r="P748" s="61"/>
      <c r="Q748" s="50"/>
      <c r="R748" s="50"/>
      <c r="S748" s="50"/>
      <c r="T748" s="64"/>
      <c r="U748" s="54"/>
      <c r="V748" s="54"/>
      <c r="W748" s="64"/>
      <c r="X748" s="112"/>
      <c r="Y748" s="112"/>
      <c r="Z748" s="53"/>
      <c r="AA748" s="53"/>
    </row>
    <row r="749" spans="1:27">
      <c r="A749" s="120"/>
      <c r="B749" s="54"/>
      <c r="C749" s="50"/>
      <c r="D749" s="53"/>
      <c r="E749" s="50"/>
      <c r="F749" s="50"/>
      <c r="G749" s="50"/>
      <c r="H749" s="53"/>
      <c r="I749" s="53"/>
      <c r="J749" s="53"/>
      <c r="K749" s="53"/>
      <c r="L749" s="53"/>
      <c r="M749" s="54"/>
      <c r="N749" s="50"/>
      <c r="O749" s="59"/>
      <c r="P749" s="61"/>
      <c r="Q749" s="50"/>
      <c r="R749" s="50"/>
      <c r="S749" s="50"/>
      <c r="T749" s="64"/>
      <c r="U749" s="54"/>
      <c r="V749" s="54"/>
      <c r="W749" s="64"/>
      <c r="X749" s="112"/>
      <c r="Y749" s="112"/>
      <c r="Z749" s="53"/>
      <c r="AA749" s="53"/>
    </row>
    <row r="750" spans="1:27">
      <c r="A750" s="120"/>
      <c r="B750" s="54"/>
      <c r="C750" s="50"/>
      <c r="D750" s="53"/>
      <c r="E750" s="50"/>
      <c r="F750" s="50"/>
      <c r="G750" s="50"/>
      <c r="H750" s="53"/>
      <c r="I750" s="53"/>
      <c r="J750" s="53"/>
      <c r="K750" s="53"/>
      <c r="L750" s="53"/>
      <c r="M750" s="54"/>
      <c r="N750" s="50"/>
      <c r="O750" s="59"/>
      <c r="P750" s="61"/>
      <c r="Q750" s="50"/>
      <c r="R750" s="50"/>
      <c r="S750" s="50"/>
      <c r="T750" s="64"/>
      <c r="U750" s="54"/>
      <c r="V750" s="54"/>
      <c r="W750" s="64"/>
      <c r="X750" s="112"/>
      <c r="Y750" s="112"/>
      <c r="Z750" s="53"/>
      <c r="AA750" s="53"/>
    </row>
    <row r="751" spans="1:27">
      <c r="A751" s="120"/>
      <c r="B751" s="54"/>
      <c r="C751" s="50"/>
      <c r="D751" s="53"/>
      <c r="E751" s="50"/>
      <c r="F751" s="50"/>
      <c r="G751" s="50"/>
      <c r="H751" s="53"/>
      <c r="I751" s="53"/>
      <c r="J751" s="53"/>
      <c r="K751" s="53"/>
      <c r="L751" s="53"/>
      <c r="M751" s="54"/>
      <c r="N751" s="50"/>
      <c r="O751" s="59"/>
      <c r="P751" s="61"/>
      <c r="Q751" s="50"/>
      <c r="R751" s="50"/>
      <c r="S751" s="50"/>
      <c r="T751" s="64"/>
      <c r="U751" s="54"/>
      <c r="V751" s="54"/>
      <c r="W751" s="64"/>
      <c r="X751" s="112"/>
      <c r="Y751" s="112"/>
      <c r="Z751" s="53"/>
      <c r="AA751" s="53"/>
    </row>
    <row r="752" spans="1:27">
      <c r="A752" s="120"/>
      <c r="B752" s="54"/>
      <c r="C752" s="50"/>
      <c r="D752" s="53"/>
      <c r="E752" s="50"/>
      <c r="F752" s="50"/>
      <c r="G752" s="50"/>
      <c r="H752" s="53"/>
      <c r="I752" s="53"/>
      <c r="J752" s="53"/>
      <c r="K752" s="53"/>
      <c r="L752" s="53"/>
      <c r="M752" s="54"/>
      <c r="N752" s="50"/>
      <c r="O752" s="59"/>
      <c r="P752" s="61"/>
      <c r="Q752" s="50"/>
      <c r="R752" s="50"/>
      <c r="S752" s="50"/>
      <c r="T752" s="64"/>
      <c r="U752" s="54"/>
      <c r="V752" s="54"/>
      <c r="W752" s="64"/>
      <c r="X752" s="112"/>
      <c r="Y752" s="112"/>
      <c r="Z752" s="53"/>
      <c r="AA752" s="53"/>
    </row>
    <row r="753" spans="1:27">
      <c r="A753" s="120"/>
      <c r="B753" s="54"/>
      <c r="C753" s="50"/>
      <c r="D753" s="53"/>
      <c r="E753" s="50"/>
      <c r="F753" s="50"/>
      <c r="G753" s="50"/>
      <c r="H753" s="53"/>
      <c r="I753" s="53"/>
      <c r="J753" s="53"/>
      <c r="K753" s="53"/>
      <c r="L753" s="53"/>
      <c r="M753" s="54"/>
      <c r="N753" s="50"/>
      <c r="O753" s="59"/>
      <c r="P753" s="61"/>
      <c r="Q753" s="50"/>
      <c r="R753" s="50"/>
      <c r="S753" s="50"/>
      <c r="T753" s="64"/>
      <c r="U753" s="54"/>
      <c r="V753" s="54"/>
      <c r="W753" s="64"/>
      <c r="X753" s="112"/>
      <c r="Y753" s="112"/>
      <c r="Z753" s="53"/>
      <c r="AA753" s="53"/>
    </row>
    <row r="754" spans="1:27">
      <c r="A754" s="120"/>
      <c r="B754" s="54"/>
      <c r="C754" s="50"/>
      <c r="D754" s="53"/>
      <c r="E754" s="50"/>
      <c r="F754" s="50"/>
      <c r="G754" s="50"/>
      <c r="H754" s="53"/>
      <c r="I754" s="53"/>
      <c r="J754" s="53"/>
      <c r="K754" s="53"/>
      <c r="L754" s="53"/>
      <c r="M754" s="54"/>
      <c r="N754" s="50"/>
      <c r="O754" s="59"/>
      <c r="P754" s="61"/>
      <c r="Q754" s="50"/>
      <c r="R754" s="50"/>
      <c r="S754" s="50"/>
      <c r="T754" s="64"/>
      <c r="U754" s="54"/>
      <c r="V754" s="54"/>
      <c r="W754" s="64"/>
      <c r="X754" s="112"/>
      <c r="Y754" s="112"/>
      <c r="Z754" s="53"/>
      <c r="AA754" s="53"/>
    </row>
    <row r="755" spans="1:27">
      <c r="A755" s="120"/>
      <c r="B755" s="54"/>
      <c r="C755" s="50"/>
      <c r="D755" s="53"/>
      <c r="E755" s="50"/>
      <c r="F755" s="50"/>
      <c r="G755" s="50"/>
      <c r="H755" s="53"/>
      <c r="I755" s="53"/>
      <c r="J755" s="53"/>
      <c r="K755" s="53"/>
      <c r="L755" s="53"/>
      <c r="M755" s="54"/>
      <c r="N755" s="50"/>
      <c r="O755" s="59"/>
      <c r="P755" s="61"/>
      <c r="Q755" s="50"/>
      <c r="R755" s="50"/>
      <c r="S755" s="50"/>
      <c r="T755" s="64"/>
      <c r="U755" s="54"/>
      <c r="V755" s="54"/>
      <c r="W755" s="64"/>
      <c r="X755" s="112"/>
      <c r="Y755" s="112"/>
      <c r="Z755" s="53"/>
      <c r="AA755" s="53"/>
    </row>
    <row r="756" spans="1:27">
      <c r="A756" s="120"/>
      <c r="B756" s="54"/>
      <c r="C756" s="50"/>
      <c r="D756" s="53"/>
      <c r="E756" s="50"/>
      <c r="F756" s="50"/>
      <c r="G756" s="50"/>
      <c r="H756" s="53"/>
      <c r="I756" s="53"/>
      <c r="J756" s="53"/>
      <c r="K756" s="53"/>
      <c r="L756" s="53"/>
      <c r="M756" s="54"/>
      <c r="N756" s="50"/>
      <c r="O756" s="59"/>
      <c r="P756" s="61"/>
      <c r="Q756" s="50"/>
      <c r="R756" s="50"/>
      <c r="S756" s="50"/>
      <c r="T756" s="64"/>
      <c r="U756" s="54"/>
      <c r="V756" s="54"/>
      <c r="W756" s="64"/>
      <c r="X756" s="112"/>
      <c r="Y756" s="112"/>
      <c r="Z756" s="53"/>
      <c r="AA756" s="53"/>
    </row>
    <row r="757" spans="1:27">
      <c r="A757" s="120"/>
      <c r="B757" s="54"/>
      <c r="C757" s="50"/>
      <c r="D757" s="53"/>
      <c r="E757" s="50"/>
      <c r="F757" s="50"/>
      <c r="G757" s="50"/>
      <c r="H757" s="53"/>
      <c r="I757" s="53"/>
      <c r="J757" s="53"/>
      <c r="K757" s="53"/>
      <c r="L757" s="53"/>
      <c r="M757" s="54"/>
      <c r="N757" s="50"/>
      <c r="O757" s="59"/>
      <c r="P757" s="61"/>
      <c r="Q757" s="50"/>
      <c r="R757" s="50"/>
      <c r="S757" s="50"/>
      <c r="T757" s="64"/>
      <c r="U757" s="54"/>
      <c r="V757" s="54"/>
      <c r="W757" s="64"/>
      <c r="X757" s="112"/>
      <c r="Y757" s="112"/>
      <c r="Z757" s="53"/>
      <c r="AA757" s="53"/>
    </row>
    <row r="758" spans="1:27">
      <c r="A758" s="120"/>
      <c r="B758" s="54"/>
      <c r="C758" s="50"/>
      <c r="D758" s="53"/>
      <c r="E758" s="50"/>
      <c r="F758" s="50"/>
      <c r="G758" s="50"/>
      <c r="H758" s="53"/>
      <c r="I758" s="53"/>
      <c r="J758" s="53"/>
      <c r="K758" s="53"/>
      <c r="L758" s="53"/>
      <c r="M758" s="54"/>
      <c r="N758" s="50"/>
      <c r="O758" s="59"/>
      <c r="P758" s="61"/>
      <c r="Q758" s="50"/>
      <c r="R758" s="50"/>
      <c r="S758" s="50"/>
      <c r="T758" s="64"/>
      <c r="U758" s="54"/>
      <c r="V758" s="54"/>
      <c r="W758" s="64"/>
      <c r="X758" s="112"/>
      <c r="Y758" s="112"/>
      <c r="Z758" s="53"/>
      <c r="AA758" s="53"/>
    </row>
    <row r="759" spans="1:27">
      <c r="A759" s="120"/>
      <c r="B759" s="54"/>
      <c r="C759" s="50"/>
      <c r="D759" s="53"/>
      <c r="E759" s="50"/>
      <c r="F759" s="50"/>
      <c r="G759" s="50"/>
      <c r="H759" s="53"/>
      <c r="I759" s="53"/>
      <c r="J759" s="53"/>
      <c r="K759" s="53"/>
      <c r="L759" s="53"/>
      <c r="M759" s="54"/>
      <c r="N759" s="50"/>
      <c r="O759" s="59"/>
      <c r="P759" s="61"/>
      <c r="Q759" s="50"/>
      <c r="R759" s="50"/>
      <c r="S759" s="50"/>
      <c r="T759" s="64"/>
      <c r="U759" s="54"/>
      <c r="V759" s="54"/>
      <c r="W759" s="64"/>
      <c r="X759" s="112"/>
      <c r="Y759" s="112"/>
      <c r="Z759" s="53"/>
      <c r="AA759" s="53"/>
    </row>
    <row r="760" spans="1:27">
      <c r="A760" s="120"/>
      <c r="B760" s="54"/>
      <c r="C760" s="50"/>
      <c r="D760" s="53"/>
      <c r="E760" s="50"/>
      <c r="F760" s="50"/>
      <c r="G760" s="50"/>
      <c r="H760" s="53"/>
      <c r="I760" s="53"/>
      <c r="J760" s="53"/>
      <c r="K760" s="53"/>
      <c r="L760" s="53"/>
      <c r="M760" s="54"/>
      <c r="N760" s="50"/>
      <c r="O760" s="59"/>
      <c r="P760" s="61"/>
      <c r="Q760" s="50"/>
      <c r="R760" s="50"/>
      <c r="S760" s="50"/>
      <c r="T760" s="64"/>
      <c r="U760" s="54"/>
      <c r="V760" s="54"/>
      <c r="W760" s="64"/>
      <c r="X760" s="112"/>
      <c r="Y760" s="112"/>
      <c r="Z760" s="53"/>
      <c r="AA760" s="53"/>
    </row>
    <row r="761" spans="1:27">
      <c r="A761" s="120"/>
      <c r="B761" s="54"/>
      <c r="C761" s="50"/>
      <c r="D761" s="53"/>
      <c r="E761" s="50"/>
      <c r="F761" s="50"/>
      <c r="G761" s="50"/>
      <c r="H761" s="53"/>
      <c r="I761" s="53"/>
      <c r="J761" s="53"/>
      <c r="K761" s="53"/>
      <c r="L761" s="53"/>
      <c r="M761" s="54"/>
      <c r="N761" s="50"/>
      <c r="O761" s="59"/>
      <c r="P761" s="61"/>
      <c r="Q761" s="50"/>
      <c r="R761" s="50"/>
      <c r="S761" s="50"/>
      <c r="T761" s="64"/>
      <c r="U761" s="54"/>
      <c r="V761" s="54"/>
      <c r="W761" s="64"/>
      <c r="X761" s="112"/>
      <c r="Y761" s="112"/>
      <c r="Z761" s="53"/>
      <c r="AA761" s="53"/>
    </row>
    <row r="762" spans="1:27">
      <c r="A762" s="120"/>
      <c r="B762" s="54"/>
      <c r="C762" s="50"/>
      <c r="D762" s="53"/>
      <c r="E762" s="50"/>
      <c r="F762" s="50"/>
      <c r="G762" s="50"/>
      <c r="H762" s="53"/>
      <c r="I762" s="53"/>
      <c r="J762" s="53"/>
      <c r="K762" s="53"/>
      <c r="L762" s="53"/>
      <c r="M762" s="54"/>
      <c r="N762" s="50"/>
      <c r="O762" s="59"/>
      <c r="P762" s="61"/>
      <c r="Q762" s="50"/>
      <c r="R762" s="50"/>
      <c r="S762" s="50"/>
      <c r="T762" s="64"/>
      <c r="U762" s="54"/>
      <c r="V762" s="54"/>
      <c r="W762" s="64"/>
      <c r="X762" s="112"/>
      <c r="Y762" s="112"/>
      <c r="Z762" s="53"/>
      <c r="AA762" s="53"/>
    </row>
    <row r="763" spans="1:27">
      <c r="A763" s="120"/>
      <c r="B763" s="54"/>
      <c r="C763" s="50"/>
      <c r="D763" s="53"/>
      <c r="E763" s="50"/>
      <c r="F763" s="50"/>
      <c r="G763" s="50"/>
      <c r="H763" s="53"/>
      <c r="I763" s="53"/>
      <c r="J763" s="53"/>
      <c r="K763" s="53"/>
      <c r="L763" s="53"/>
      <c r="M763" s="54"/>
      <c r="N763" s="50"/>
      <c r="O763" s="59"/>
      <c r="P763" s="61"/>
      <c r="Q763" s="50"/>
      <c r="R763" s="50"/>
      <c r="S763" s="50"/>
      <c r="T763" s="64"/>
      <c r="U763" s="54"/>
      <c r="V763" s="54"/>
      <c r="W763" s="64"/>
      <c r="X763" s="112"/>
      <c r="Y763" s="112"/>
      <c r="Z763" s="53"/>
      <c r="AA763" s="53"/>
    </row>
    <row r="764" spans="1:27">
      <c r="A764" s="120"/>
      <c r="B764" s="54"/>
      <c r="C764" s="50"/>
      <c r="D764" s="53"/>
      <c r="E764" s="50"/>
      <c r="F764" s="50"/>
      <c r="G764" s="50"/>
      <c r="H764" s="53"/>
      <c r="I764" s="53"/>
      <c r="J764" s="53"/>
      <c r="K764" s="53"/>
      <c r="L764" s="53"/>
      <c r="M764" s="54"/>
      <c r="N764" s="50"/>
      <c r="O764" s="59"/>
      <c r="P764" s="61"/>
      <c r="Q764" s="50"/>
      <c r="R764" s="50"/>
      <c r="S764" s="50"/>
      <c r="T764" s="64"/>
      <c r="U764" s="54"/>
      <c r="V764" s="54"/>
      <c r="W764" s="64"/>
      <c r="X764" s="112"/>
      <c r="Y764" s="112"/>
      <c r="Z764" s="53"/>
      <c r="AA764" s="53"/>
    </row>
    <row r="765" spans="1:27">
      <c r="A765" s="120"/>
      <c r="B765" s="54"/>
      <c r="C765" s="50"/>
      <c r="D765" s="53"/>
      <c r="E765" s="50"/>
      <c r="F765" s="50"/>
      <c r="G765" s="50"/>
      <c r="H765" s="53"/>
      <c r="I765" s="53"/>
      <c r="J765" s="53"/>
      <c r="K765" s="53"/>
      <c r="L765" s="53"/>
      <c r="M765" s="54"/>
      <c r="N765" s="50"/>
      <c r="O765" s="59"/>
      <c r="P765" s="61"/>
      <c r="Q765" s="50"/>
      <c r="R765" s="50"/>
      <c r="S765" s="50"/>
      <c r="T765" s="64"/>
      <c r="U765" s="54"/>
      <c r="V765" s="54"/>
      <c r="W765" s="64"/>
      <c r="X765" s="112"/>
      <c r="Y765" s="112"/>
      <c r="Z765" s="53"/>
      <c r="AA765" s="53"/>
    </row>
    <row r="766" spans="1:27">
      <c r="A766" s="120"/>
      <c r="B766" s="54"/>
      <c r="C766" s="50"/>
      <c r="D766" s="53"/>
      <c r="E766" s="50"/>
      <c r="F766" s="50"/>
      <c r="G766" s="50"/>
      <c r="H766" s="53"/>
      <c r="I766" s="53"/>
      <c r="J766" s="53"/>
      <c r="K766" s="53"/>
      <c r="L766" s="53"/>
      <c r="M766" s="54"/>
      <c r="N766" s="50"/>
      <c r="O766" s="59"/>
      <c r="P766" s="61"/>
      <c r="Q766" s="50"/>
      <c r="R766" s="50"/>
      <c r="S766" s="50"/>
      <c r="T766" s="64"/>
      <c r="U766" s="54"/>
      <c r="V766" s="54"/>
      <c r="W766" s="64"/>
      <c r="X766" s="112"/>
      <c r="Y766" s="112"/>
      <c r="Z766" s="53"/>
      <c r="AA766" s="53"/>
    </row>
    <row r="767" spans="1:27">
      <c r="A767" s="120"/>
      <c r="B767" s="54"/>
      <c r="C767" s="50"/>
      <c r="D767" s="53"/>
      <c r="E767" s="50"/>
      <c r="F767" s="50"/>
      <c r="G767" s="50"/>
      <c r="H767" s="53"/>
      <c r="I767" s="53"/>
      <c r="J767" s="53"/>
      <c r="K767" s="53"/>
      <c r="L767" s="53"/>
      <c r="M767" s="54"/>
      <c r="N767" s="50"/>
      <c r="O767" s="59"/>
      <c r="P767" s="61"/>
      <c r="Q767" s="50"/>
      <c r="R767" s="50"/>
      <c r="S767" s="50"/>
      <c r="T767" s="64"/>
      <c r="U767" s="54"/>
      <c r="V767" s="54"/>
      <c r="W767" s="64"/>
      <c r="X767" s="112"/>
      <c r="Y767" s="112"/>
      <c r="Z767" s="53"/>
      <c r="AA767" s="53"/>
    </row>
    <row r="768" spans="1:27">
      <c r="A768" s="120"/>
      <c r="B768" s="54"/>
      <c r="C768" s="50"/>
      <c r="D768" s="53"/>
      <c r="E768" s="50"/>
      <c r="F768" s="50"/>
      <c r="G768" s="50"/>
      <c r="H768" s="53"/>
      <c r="I768" s="53"/>
      <c r="J768" s="53"/>
      <c r="K768" s="53"/>
      <c r="L768" s="53"/>
      <c r="M768" s="54"/>
      <c r="N768" s="50"/>
      <c r="O768" s="59"/>
      <c r="P768" s="61"/>
      <c r="Q768" s="50"/>
      <c r="R768" s="50"/>
      <c r="S768" s="50"/>
      <c r="T768" s="64"/>
      <c r="U768" s="54"/>
      <c r="V768" s="54"/>
      <c r="W768" s="64"/>
      <c r="X768" s="112"/>
      <c r="Y768" s="112"/>
      <c r="Z768" s="53"/>
      <c r="AA768" s="53"/>
    </row>
    <row r="769" spans="1:27">
      <c r="A769" s="120"/>
      <c r="B769" s="54"/>
      <c r="C769" s="50"/>
      <c r="D769" s="53"/>
      <c r="E769" s="50"/>
      <c r="F769" s="50"/>
      <c r="G769" s="50"/>
      <c r="H769" s="53"/>
      <c r="I769" s="53"/>
      <c r="J769" s="53"/>
      <c r="K769" s="53"/>
      <c r="L769" s="53"/>
      <c r="M769" s="54"/>
      <c r="N769" s="50"/>
      <c r="O769" s="59"/>
      <c r="P769" s="61"/>
      <c r="Q769" s="50"/>
      <c r="R769" s="50"/>
      <c r="S769" s="50"/>
      <c r="T769" s="64"/>
      <c r="U769" s="54"/>
      <c r="V769" s="54"/>
      <c r="W769" s="64"/>
      <c r="X769" s="112"/>
      <c r="Y769" s="112"/>
      <c r="Z769" s="53"/>
      <c r="AA769" s="53"/>
    </row>
    <row r="770" spans="1:27">
      <c r="A770" s="120"/>
      <c r="B770" s="54"/>
      <c r="C770" s="50"/>
      <c r="D770" s="53"/>
      <c r="E770" s="50"/>
      <c r="F770" s="50"/>
      <c r="G770" s="50"/>
      <c r="H770" s="53"/>
      <c r="I770" s="53"/>
      <c r="J770" s="53"/>
      <c r="K770" s="53"/>
      <c r="L770" s="53"/>
      <c r="M770" s="54"/>
      <c r="N770" s="50"/>
      <c r="O770" s="59"/>
      <c r="P770" s="61"/>
      <c r="Q770" s="50"/>
      <c r="R770" s="50"/>
      <c r="S770" s="50"/>
      <c r="T770" s="64"/>
      <c r="U770" s="54"/>
      <c r="V770" s="54"/>
      <c r="W770" s="64"/>
      <c r="X770" s="112"/>
      <c r="Y770" s="112"/>
      <c r="Z770" s="53"/>
      <c r="AA770" s="53"/>
    </row>
    <row r="771" spans="1:27">
      <c r="A771" s="120"/>
      <c r="B771" s="54"/>
      <c r="C771" s="50"/>
      <c r="D771" s="53"/>
      <c r="E771" s="50"/>
      <c r="F771" s="50"/>
      <c r="G771" s="50"/>
      <c r="H771" s="53"/>
      <c r="I771" s="53"/>
      <c r="J771" s="53"/>
      <c r="K771" s="53"/>
      <c r="L771" s="53"/>
      <c r="M771" s="54"/>
      <c r="N771" s="50"/>
      <c r="O771" s="59"/>
      <c r="P771" s="61"/>
      <c r="Q771" s="50"/>
      <c r="R771" s="50"/>
      <c r="S771" s="50"/>
      <c r="T771" s="64"/>
      <c r="U771" s="54"/>
      <c r="V771" s="54"/>
      <c r="W771" s="64"/>
      <c r="X771" s="112"/>
      <c r="Y771" s="112"/>
      <c r="Z771" s="53"/>
      <c r="AA771" s="53"/>
    </row>
    <row r="772" spans="1:27">
      <c r="A772" s="120"/>
      <c r="B772" s="54"/>
      <c r="C772" s="50"/>
      <c r="D772" s="53"/>
      <c r="E772" s="50"/>
      <c r="F772" s="50"/>
      <c r="G772" s="50"/>
      <c r="H772" s="53"/>
      <c r="I772" s="53"/>
      <c r="J772" s="53"/>
      <c r="K772" s="53"/>
      <c r="L772" s="53"/>
      <c r="M772" s="54"/>
      <c r="N772" s="50"/>
      <c r="O772" s="59"/>
      <c r="P772" s="61"/>
      <c r="Q772" s="50"/>
      <c r="R772" s="50"/>
      <c r="S772" s="50"/>
      <c r="T772" s="64"/>
      <c r="U772" s="54"/>
      <c r="V772" s="54"/>
      <c r="W772" s="64"/>
      <c r="X772" s="112"/>
      <c r="Y772" s="112"/>
      <c r="Z772" s="53"/>
      <c r="AA772" s="53"/>
    </row>
    <row r="773" spans="1:27">
      <c r="A773" s="120"/>
      <c r="B773" s="54"/>
      <c r="C773" s="50"/>
      <c r="D773" s="53"/>
      <c r="E773" s="50"/>
      <c r="F773" s="50"/>
      <c r="G773" s="50"/>
      <c r="H773" s="53"/>
      <c r="I773" s="53"/>
      <c r="J773" s="53"/>
      <c r="K773" s="53"/>
      <c r="L773" s="53"/>
      <c r="M773" s="54"/>
      <c r="N773" s="50"/>
      <c r="O773" s="59"/>
      <c r="P773" s="61"/>
      <c r="Q773" s="50"/>
      <c r="R773" s="50"/>
      <c r="S773" s="50"/>
      <c r="T773" s="64"/>
      <c r="U773" s="54"/>
      <c r="V773" s="54"/>
      <c r="W773" s="64"/>
      <c r="X773" s="112"/>
      <c r="Y773" s="112"/>
      <c r="Z773" s="53"/>
      <c r="AA773" s="53"/>
    </row>
    <row r="774" spans="1:27">
      <c r="A774" s="120"/>
      <c r="B774" s="54"/>
      <c r="C774" s="50"/>
      <c r="D774" s="53"/>
      <c r="E774" s="50"/>
      <c r="F774" s="50"/>
      <c r="G774" s="50"/>
      <c r="H774" s="53"/>
      <c r="I774" s="53"/>
      <c r="J774" s="53"/>
      <c r="K774" s="53"/>
      <c r="L774" s="53"/>
      <c r="M774" s="54"/>
      <c r="N774" s="50"/>
      <c r="O774" s="59"/>
      <c r="P774" s="61"/>
      <c r="Q774" s="50"/>
      <c r="R774" s="50"/>
      <c r="S774" s="50"/>
      <c r="T774" s="64"/>
      <c r="U774" s="54"/>
      <c r="V774" s="54"/>
      <c r="W774" s="64"/>
      <c r="X774" s="112"/>
      <c r="Y774" s="112"/>
      <c r="Z774" s="53"/>
      <c r="AA774" s="53"/>
    </row>
    <row r="775" spans="1:27">
      <c r="A775" s="120"/>
      <c r="B775" s="54"/>
      <c r="C775" s="50"/>
      <c r="D775" s="53"/>
      <c r="E775" s="50"/>
      <c r="F775" s="50"/>
      <c r="G775" s="50"/>
      <c r="H775" s="53"/>
      <c r="I775" s="53"/>
      <c r="J775" s="53"/>
      <c r="K775" s="53"/>
      <c r="L775" s="53"/>
      <c r="M775" s="54"/>
      <c r="N775" s="50"/>
      <c r="O775" s="59"/>
      <c r="P775" s="61"/>
      <c r="Q775" s="50"/>
      <c r="R775" s="50"/>
      <c r="S775" s="50"/>
      <c r="T775" s="64"/>
      <c r="U775" s="54"/>
      <c r="V775" s="54"/>
      <c r="W775" s="64"/>
      <c r="X775" s="112"/>
      <c r="Y775" s="112"/>
      <c r="Z775" s="53"/>
      <c r="AA775" s="53"/>
    </row>
    <row r="776" spans="1:27">
      <c r="A776" s="120"/>
      <c r="B776" s="54"/>
      <c r="C776" s="50"/>
      <c r="D776" s="53"/>
      <c r="E776" s="50"/>
      <c r="F776" s="50"/>
      <c r="G776" s="50"/>
      <c r="H776" s="53"/>
      <c r="I776" s="53"/>
      <c r="J776" s="53"/>
      <c r="K776" s="53"/>
      <c r="L776" s="53"/>
      <c r="M776" s="54"/>
      <c r="N776" s="50"/>
      <c r="O776" s="59"/>
      <c r="P776" s="61"/>
      <c r="Q776" s="50"/>
      <c r="R776" s="50"/>
      <c r="S776" s="50"/>
      <c r="T776" s="64"/>
      <c r="U776" s="54"/>
      <c r="V776" s="54"/>
      <c r="W776" s="64"/>
      <c r="X776" s="112"/>
      <c r="Y776" s="112"/>
      <c r="Z776" s="53"/>
      <c r="AA776" s="53"/>
    </row>
    <row r="777" spans="1:27">
      <c r="A777" s="120"/>
      <c r="B777" s="54"/>
      <c r="C777" s="50"/>
      <c r="D777" s="53"/>
      <c r="E777" s="50"/>
      <c r="F777" s="50"/>
      <c r="G777" s="50"/>
      <c r="H777" s="53"/>
      <c r="I777" s="53"/>
      <c r="J777" s="53"/>
      <c r="K777" s="53"/>
      <c r="L777" s="53"/>
      <c r="M777" s="54"/>
      <c r="N777" s="50"/>
      <c r="O777" s="59"/>
      <c r="P777" s="61"/>
      <c r="Q777" s="50"/>
      <c r="R777" s="50"/>
      <c r="S777" s="50"/>
      <c r="T777" s="64"/>
      <c r="U777" s="54"/>
      <c r="V777" s="54"/>
      <c r="W777" s="64"/>
      <c r="X777" s="112"/>
      <c r="Y777" s="112"/>
      <c r="Z777" s="53"/>
      <c r="AA777" s="53"/>
    </row>
    <row r="778" spans="1:27">
      <c r="A778" s="120"/>
      <c r="B778" s="54"/>
      <c r="C778" s="50"/>
      <c r="D778" s="53"/>
      <c r="E778" s="50"/>
      <c r="F778" s="50"/>
      <c r="G778" s="50"/>
      <c r="H778" s="53"/>
      <c r="I778" s="53"/>
      <c r="J778" s="53"/>
      <c r="K778" s="53"/>
      <c r="L778" s="53"/>
      <c r="M778" s="54"/>
      <c r="N778" s="50"/>
      <c r="O778" s="59"/>
      <c r="P778" s="61"/>
      <c r="Q778" s="50"/>
      <c r="R778" s="50"/>
      <c r="S778" s="50"/>
      <c r="T778" s="64"/>
      <c r="U778" s="54"/>
      <c r="V778" s="54"/>
      <c r="W778" s="64"/>
      <c r="X778" s="112"/>
      <c r="Y778" s="112"/>
      <c r="Z778" s="53"/>
      <c r="AA778" s="53"/>
    </row>
    <row r="779" spans="1:27">
      <c r="A779" s="120"/>
      <c r="B779" s="54"/>
      <c r="C779" s="50"/>
      <c r="D779" s="53"/>
      <c r="E779" s="50"/>
      <c r="F779" s="50"/>
      <c r="G779" s="50"/>
      <c r="H779" s="53"/>
      <c r="I779" s="53"/>
      <c r="J779" s="53"/>
      <c r="K779" s="53"/>
      <c r="L779" s="53"/>
      <c r="M779" s="54"/>
      <c r="N779" s="50"/>
      <c r="O779" s="59"/>
      <c r="P779" s="61"/>
      <c r="Q779" s="50"/>
      <c r="R779" s="50"/>
      <c r="S779" s="50"/>
      <c r="T779" s="64"/>
      <c r="U779" s="54"/>
      <c r="V779" s="54"/>
      <c r="W779" s="64"/>
      <c r="X779" s="112"/>
      <c r="Y779" s="112"/>
      <c r="Z779" s="53"/>
      <c r="AA779" s="53"/>
    </row>
    <row r="780" spans="1:27">
      <c r="A780" s="120"/>
      <c r="B780" s="54"/>
      <c r="C780" s="50"/>
      <c r="D780" s="53"/>
      <c r="E780" s="50"/>
      <c r="F780" s="50"/>
      <c r="G780" s="50"/>
      <c r="H780" s="53"/>
      <c r="I780" s="53"/>
      <c r="J780" s="53"/>
      <c r="K780" s="53"/>
      <c r="L780" s="53"/>
      <c r="M780" s="54"/>
      <c r="N780" s="50"/>
      <c r="O780" s="59"/>
      <c r="P780" s="61"/>
      <c r="Q780" s="50"/>
      <c r="R780" s="50"/>
      <c r="S780" s="50"/>
      <c r="T780" s="64"/>
      <c r="U780" s="54"/>
      <c r="V780" s="54"/>
      <c r="W780" s="64"/>
      <c r="X780" s="112"/>
      <c r="Y780" s="112"/>
      <c r="Z780" s="53"/>
      <c r="AA780" s="53"/>
    </row>
    <row r="781" spans="1:27">
      <c r="A781" s="120"/>
      <c r="B781" s="54"/>
      <c r="C781" s="50"/>
      <c r="D781" s="53"/>
      <c r="E781" s="50"/>
      <c r="F781" s="50"/>
      <c r="G781" s="50"/>
      <c r="H781" s="53"/>
      <c r="I781" s="53"/>
      <c r="J781" s="53"/>
      <c r="K781" s="53"/>
      <c r="L781" s="53"/>
      <c r="M781" s="54"/>
      <c r="N781" s="50"/>
      <c r="O781" s="59"/>
      <c r="P781" s="61"/>
      <c r="Q781" s="50"/>
      <c r="R781" s="50"/>
      <c r="S781" s="50"/>
      <c r="T781" s="64"/>
      <c r="U781" s="54"/>
      <c r="V781" s="54"/>
      <c r="W781" s="64"/>
      <c r="X781" s="112"/>
      <c r="Y781" s="112"/>
      <c r="Z781" s="53"/>
      <c r="AA781" s="53"/>
    </row>
    <row r="782" spans="1:27">
      <c r="A782" s="120"/>
      <c r="B782" s="54"/>
      <c r="C782" s="50"/>
      <c r="D782" s="53"/>
      <c r="E782" s="50"/>
      <c r="F782" s="50"/>
      <c r="G782" s="50"/>
      <c r="H782" s="53"/>
      <c r="I782" s="53"/>
      <c r="J782" s="53"/>
      <c r="K782" s="53"/>
      <c r="L782" s="53"/>
      <c r="M782" s="54"/>
      <c r="N782" s="50"/>
      <c r="O782" s="59"/>
      <c r="P782" s="61"/>
      <c r="Q782" s="50"/>
      <c r="R782" s="50"/>
      <c r="S782" s="50"/>
      <c r="T782" s="64"/>
      <c r="U782" s="54"/>
      <c r="V782" s="54"/>
      <c r="W782" s="64"/>
      <c r="X782" s="112"/>
      <c r="Y782" s="112"/>
      <c r="Z782" s="53"/>
      <c r="AA782" s="53"/>
    </row>
    <row r="783" spans="1:27">
      <c r="A783" s="120"/>
      <c r="B783" s="54"/>
      <c r="C783" s="50"/>
      <c r="D783" s="53"/>
      <c r="E783" s="50"/>
      <c r="F783" s="50"/>
      <c r="G783" s="50"/>
      <c r="H783" s="53"/>
      <c r="I783" s="53"/>
      <c r="J783" s="53"/>
      <c r="K783" s="53"/>
      <c r="L783" s="53"/>
      <c r="M783" s="54"/>
      <c r="N783" s="50"/>
      <c r="O783" s="59"/>
      <c r="P783" s="61"/>
      <c r="Q783" s="50"/>
      <c r="R783" s="50"/>
      <c r="S783" s="50"/>
      <c r="T783" s="64"/>
      <c r="U783" s="54"/>
      <c r="V783" s="54"/>
      <c r="W783" s="64"/>
      <c r="X783" s="112"/>
      <c r="Y783" s="112"/>
      <c r="Z783" s="53"/>
      <c r="AA783" s="53"/>
    </row>
    <row r="784" spans="1:27">
      <c r="A784" s="120"/>
      <c r="B784" s="54"/>
      <c r="C784" s="50"/>
      <c r="D784" s="53"/>
      <c r="E784" s="50"/>
      <c r="F784" s="50"/>
      <c r="G784" s="50"/>
      <c r="H784" s="53"/>
      <c r="I784" s="53"/>
      <c r="J784" s="53"/>
      <c r="K784" s="53"/>
      <c r="L784" s="53"/>
      <c r="M784" s="54"/>
      <c r="N784" s="50"/>
      <c r="O784" s="59"/>
      <c r="P784" s="61"/>
      <c r="Q784" s="50"/>
      <c r="R784" s="50"/>
      <c r="S784" s="50"/>
      <c r="T784" s="64"/>
      <c r="U784" s="54"/>
      <c r="V784" s="54"/>
      <c r="W784" s="64"/>
      <c r="X784" s="112"/>
      <c r="Y784" s="112"/>
      <c r="Z784" s="53"/>
      <c r="AA784" s="53"/>
    </row>
    <row r="785" spans="1:27">
      <c r="A785" s="120"/>
      <c r="B785" s="54"/>
      <c r="C785" s="50"/>
      <c r="D785" s="53"/>
      <c r="E785" s="50"/>
      <c r="F785" s="50"/>
      <c r="G785" s="50"/>
      <c r="H785" s="53"/>
      <c r="I785" s="53"/>
      <c r="J785" s="53"/>
      <c r="K785" s="53"/>
      <c r="L785" s="53"/>
      <c r="M785" s="54"/>
      <c r="N785" s="50"/>
      <c r="O785" s="59"/>
      <c r="P785" s="61"/>
      <c r="Q785" s="50"/>
      <c r="R785" s="50"/>
      <c r="S785" s="50"/>
      <c r="T785" s="64"/>
      <c r="U785" s="54"/>
      <c r="V785" s="54"/>
      <c r="W785" s="64"/>
      <c r="X785" s="112"/>
      <c r="Y785" s="112"/>
      <c r="Z785" s="53"/>
      <c r="AA785" s="53"/>
    </row>
    <row r="786" spans="1:27">
      <c r="A786" s="120"/>
      <c r="B786" s="54"/>
      <c r="C786" s="50"/>
      <c r="D786" s="53"/>
      <c r="E786" s="50"/>
      <c r="F786" s="50"/>
      <c r="G786" s="50"/>
      <c r="H786" s="53"/>
      <c r="I786" s="53"/>
      <c r="J786" s="53"/>
      <c r="K786" s="53"/>
      <c r="L786" s="53"/>
      <c r="M786" s="54"/>
      <c r="N786" s="50"/>
      <c r="O786" s="59"/>
      <c r="P786" s="61"/>
      <c r="Q786" s="50"/>
      <c r="R786" s="50"/>
      <c r="S786" s="50"/>
      <c r="T786" s="64"/>
      <c r="U786" s="54"/>
      <c r="V786" s="54"/>
      <c r="W786" s="64"/>
      <c r="X786" s="112"/>
      <c r="Y786" s="112"/>
      <c r="Z786" s="53"/>
      <c r="AA786" s="53"/>
    </row>
    <row r="787" spans="1:27">
      <c r="A787" s="120"/>
      <c r="B787" s="54"/>
      <c r="C787" s="50"/>
      <c r="D787" s="53"/>
      <c r="E787" s="50"/>
      <c r="F787" s="50"/>
      <c r="G787" s="50"/>
      <c r="H787" s="53"/>
      <c r="I787" s="53"/>
      <c r="J787" s="53"/>
      <c r="K787" s="53"/>
      <c r="L787" s="53"/>
      <c r="M787" s="54"/>
      <c r="N787" s="50"/>
      <c r="O787" s="59"/>
      <c r="P787" s="61"/>
      <c r="Q787" s="50"/>
      <c r="R787" s="50"/>
      <c r="S787" s="50"/>
      <c r="T787" s="64"/>
      <c r="U787" s="54"/>
      <c r="V787" s="54"/>
      <c r="W787" s="64"/>
      <c r="X787" s="112"/>
      <c r="Y787" s="112"/>
      <c r="Z787" s="53"/>
      <c r="AA787" s="53"/>
    </row>
    <row r="788" spans="1:27">
      <c r="A788" s="120"/>
      <c r="B788" s="54"/>
      <c r="C788" s="50"/>
      <c r="D788" s="53"/>
      <c r="E788" s="50"/>
      <c r="F788" s="50"/>
      <c r="G788" s="50"/>
      <c r="H788" s="53"/>
      <c r="I788" s="53"/>
      <c r="J788" s="53"/>
      <c r="K788" s="53"/>
      <c r="L788" s="53"/>
      <c r="M788" s="54"/>
      <c r="N788" s="50"/>
      <c r="O788" s="59"/>
      <c r="P788" s="61"/>
      <c r="Q788" s="50"/>
      <c r="R788" s="50"/>
      <c r="S788" s="50"/>
      <c r="T788" s="64"/>
      <c r="U788" s="54"/>
      <c r="V788" s="54"/>
      <c r="W788" s="64"/>
      <c r="X788" s="112"/>
      <c r="Y788" s="112"/>
      <c r="Z788" s="53"/>
      <c r="AA788" s="53"/>
    </row>
    <row r="789" spans="1:27">
      <c r="A789" s="120"/>
      <c r="B789" s="54"/>
      <c r="C789" s="50"/>
      <c r="D789" s="53"/>
      <c r="E789" s="50"/>
      <c r="F789" s="50"/>
      <c r="G789" s="50"/>
      <c r="H789" s="53"/>
      <c r="I789" s="53"/>
      <c r="J789" s="53"/>
      <c r="K789" s="53"/>
      <c r="L789" s="53"/>
      <c r="M789" s="54"/>
      <c r="N789" s="50"/>
      <c r="O789" s="59"/>
      <c r="P789" s="61"/>
      <c r="Q789" s="50"/>
      <c r="R789" s="50"/>
      <c r="S789" s="50"/>
      <c r="T789" s="64"/>
      <c r="U789" s="54"/>
      <c r="V789" s="54"/>
      <c r="W789" s="64"/>
      <c r="X789" s="112"/>
      <c r="Y789" s="112"/>
      <c r="Z789" s="53"/>
      <c r="AA789" s="53"/>
    </row>
    <row r="790" spans="1:27">
      <c r="A790" s="120"/>
      <c r="B790" s="54"/>
      <c r="C790" s="50"/>
      <c r="D790" s="53"/>
      <c r="E790" s="50"/>
      <c r="F790" s="50"/>
      <c r="G790" s="50"/>
      <c r="H790" s="53"/>
      <c r="I790" s="53"/>
      <c r="J790" s="53"/>
      <c r="K790" s="53"/>
      <c r="L790" s="53"/>
      <c r="M790" s="54"/>
      <c r="N790" s="50"/>
      <c r="O790" s="59"/>
      <c r="P790" s="61"/>
      <c r="Q790" s="50"/>
      <c r="R790" s="50"/>
      <c r="S790" s="50"/>
      <c r="T790" s="64"/>
      <c r="U790" s="54"/>
      <c r="V790" s="54"/>
      <c r="W790" s="64"/>
      <c r="X790" s="112"/>
      <c r="Y790" s="112"/>
      <c r="Z790" s="53"/>
      <c r="AA790" s="53"/>
    </row>
    <row r="791" spans="1:27">
      <c r="A791" s="120"/>
      <c r="B791" s="54"/>
      <c r="C791" s="50"/>
      <c r="D791" s="53"/>
      <c r="E791" s="50"/>
      <c r="F791" s="50"/>
      <c r="G791" s="50"/>
      <c r="H791" s="53"/>
      <c r="I791" s="53"/>
      <c r="J791" s="53"/>
      <c r="K791" s="53"/>
      <c r="L791" s="53"/>
      <c r="M791" s="54"/>
      <c r="N791" s="50"/>
      <c r="O791" s="59"/>
      <c r="P791" s="61"/>
      <c r="Q791" s="50"/>
      <c r="R791" s="50"/>
      <c r="S791" s="50"/>
      <c r="T791" s="64"/>
      <c r="U791" s="54"/>
      <c r="V791" s="54"/>
      <c r="W791" s="64"/>
      <c r="X791" s="112"/>
      <c r="Y791" s="112"/>
      <c r="Z791" s="53"/>
      <c r="AA791" s="53"/>
    </row>
    <row r="792" spans="1:27">
      <c r="A792" s="120"/>
      <c r="B792" s="54"/>
      <c r="C792" s="50"/>
      <c r="D792" s="53"/>
      <c r="E792" s="50"/>
      <c r="F792" s="50"/>
      <c r="G792" s="50"/>
      <c r="H792" s="53"/>
      <c r="I792" s="53"/>
      <c r="J792" s="53"/>
      <c r="K792" s="53"/>
      <c r="L792" s="53"/>
      <c r="M792" s="54"/>
      <c r="N792" s="50"/>
      <c r="O792" s="59"/>
      <c r="P792" s="61"/>
      <c r="Q792" s="50"/>
      <c r="R792" s="50"/>
      <c r="S792" s="50"/>
      <c r="T792" s="64"/>
      <c r="U792" s="54"/>
      <c r="V792" s="54"/>
      <c r="W792" s="64"/>
      <c r="X792" s="112"/>
      <c r="Y792" s="112"/>
      <c r="Z792" s="53"/>
      <c r="AA792" s="53"/>
    </row>
    <row r="793" spans="1:27">
      <c r="A793" s="120"/>
      <c r="B793" s="54"/>
      <c r="C793" s="50"/>
      <c r="D793" s="53"/>
      <c r="E793" s="50"/>
      <c r="F793" s="50"/>
      <c r="G793" s="50"/>
      <c r="H793" s="53"/>
      <c r="I793" s="53"/>
      <c r="J793" s="53"/>
      <c r="K793" s="53"/>
      <c r="L793" s="53"/>
      <c r="M793" s="54"/>
      <c r="N793" s="50"/>
      <c r="O793" s="59"/>
      <c r="P793" s="61"/>
      <c r="Q793" s="50"/>
      <c r="R793" s="50"/>
      <c r="S793" s="50"/>
      <c r="T793" s="64"/>
      <c r="U793" s="54"/>
      <c r="V793" s="54"/>
      <c r="W793" s="64"/>
      <c r="X793" s="112"/>
      <c r="Y793" s="112"/>
      <c r="Z793" s="53"/>
      <c r="AA793" s="53"/>
    </row>
    <row r="794" spans="1:27">
      <c r="A794" s="120"/>
      <c r="B794" s="54"/>
      <c r="C794" s="50"/>
      <c r="D794" s="53"/>
      <c r="E794" s="50"/>
      <c r="F794" s="50"/>
      <c r="G794" s="50"/>
      <c r="H794" s="53"/>
      <c r="I794" s="53"/>
      <c r="J794" s="53"/>
      <c r="K794" s="53"/>
      <c r="L794" s="53"/>
      <c r="M794" s="54"/>
      <c r="N794" s="50"/>
      <c r="O794" s="59"/>
      <c r="P794" s="61"/>
      <c r="Q794" s="50"/>
      <c r="R794" s="50"/>
      <c r="S794" s="50"/>
      <c r="T794" s="64"/>
      <c r="U794" s="54"/>
      <c r="V794" s="54"/>
      <c r="W794" s="64"/>
      <c r="X794" s="112"/>
      <c r="Y794" s="112"/>
      <c r="Z794" s="53"/>
      <c r="AA794" s="53"/>
    </row>
    <row r="795" spans="1:27">
      <c r="A795" s="120"/>
      <c r="B795" s="54"/>
      <c r="C795" s="50"/>
      <c r="D795" s="53"/>
      <c r="E795" s="50"/>
      <c r="F795" s="50"/>
      <c r="G795" s="50"/>
      <c r="H795" s="53"/>
      <c r="I795" s="53"/>
      <c r="J795" s="53"/>
      <c r="K795" s="53"/>
      <c r="L795" s="53"/>
      <c r="M795" s="54"/>
      <c r="N795" s="50"/>
      <c r="O795" s="59"/>
      <c r="P795" s="61"/>
      <c r="Q795" s="50"/>
      <c r="R795" s="50"/>
      <c r="S795" s="50"/>
      <c r="T795" s="64"/>
      <c r="U795" s="54"/>
      <c r="V795" s="54"/>
      <c r="W795" s="64"/>
      <c r="X795" s="112"/>
      <c r="Y795" s="112"/>
      <c r="Z795" s="53"/>
      <c r="AA795" s="53"/>
    </row>
    <row r="796" spans="1:27">
      <c r="A796" s="120"/>
      <c r="B796" s="54"/>
      <c r="C796" s="50"/>
      <c r="D796" s="53"/>
      <c r="E796" s="50"/>
      <c r="F796" s="50"/>
      <c r="G796" s="50"/>
      <c r="H796" s="53"/>
      <c r="I796" s="53"/>
      <c r="J796" s="53"/>
      <c r="K796" s="53"/>
      <c r="L796" s="53"/>
      <c r="M796" s="54"/>
      <c r="N796" s="50"/>
      <c r="O796" s="59"/>
      <c r="P796" s="61"/>
      <c r="Q796" s="50"/>
      <c r="R796" s="50"/>
      <c r="S796" s="50"/>
      <c r="T796" s="64"/>
      <c r="U796" s="54"/>
      <c r="V796" s="54"/>
      <c r="W796" s="64"/>
      <c r="X796" s="112"/>
      <c r="Y796" s="112"/>
      <c r="Z796" s="53"/>
      <c r="AA796" s="53"/>
    </row>
    <row r="797" spans="1:27">
      <c r="A797" s="120"/>
      <c r="B797" s="54"/>
      <c r="C797" s="50"/>
      <c r="D797" s="53"/>
      <c r="E797" s="50"/>
      <c r="F797" s="50"/>
      <c r="G797" s="50"/>
      <c r="H797" s="53"/>
      <c r="I797" s="53"/>
      <c r="J797" s="53"/>
      <c r="K797" s="53"/>
      <c r="L797" s="53"/>
      <c r="M797" s="54"/>
      <c r="N797" s="50"/>
      <c r="O797" s="59"/>
      <c r="P797" s="61"/>
      <c r="Q797" s="50"/>
      <c r="R797" s="50"/>
      <c r="S797" s="50"/>
      <c r="T797" s="64"/>
      <c r="U797" s="54"/>
      <c r="V797" s="54"/>
      <c r="W797" s="64"/>
      <c r="X797" s="112"/>
      <c r="Y797" s="112"/>
      <c r="Z797" s="53"/>
      <c r="AA797" s="53"/>
    </row>
    <row r="798" spans="1:27">
      <c r="A798" s="120"/>
      <c r="B798" s="54"/>
      <c r="C798" s="50"/>
      <c r="D798" s="53"/>
      <c r="E798" s="50"/>
      <c r="F798" s="50"/>
      <c r="G798" s="50"/>
      <c r="H798" s="53"/>
      <c r="I798" s="53"/>
      <c r="J798" s="53"/>
      <c r="K798" s="53"/>
      <c r="L798" s="53"/>
      <c r="M798" s="54"/>
      <c r="N798" s="50"/>
      <c r="O798" s="59"/>
      <c r="P798" s="61"/>
      <c r="Q798" s="50"/>
      <c r="R798" s="50"/>
      <c r="S798" s="50"/>
      <c r="T798" s="64"/>
      <c r="U798" s="54"/>
      <c r="V798" s="54"/>
      <c r="W798" s="64"/>
      <c r="X798" s="112"/>
      <c r="Y798" s="112"/>
      <c r="Z798" s="53"/>
      <c r="AA798" s="53"/>
    </row>
    <row r="799" spans="1:27">
      <c r="A799" s="120"/>
      <c r="B799" s="54"/>
      <c r="C799" s="50"/>
      <c r="D799" s="53"/>
      <c r="E799" s="50"/>
      <c r="F799" s="50"/>
      <c r="G799" s="50"/>
      <c r="H799" s="53"/>
      <c r="I799" s="53"/>
      <c r="J799" s="53"/>
      <c r="K799" s="53"/>
      <c r="L799" s="53"/>
      <c r="M799" s="54"/>
      <c r="N799" s="50"/>
      <c r="O799" s="59"/>
      <c r="P799" s="61"/>
      <c r="Q799" s="50"/>
      <c r="R799" s="50"/>
      <c r="S799" s="50"/>
      <c r="T799" s="64"/>
      <c r="U799" s="54"/>
      <c r="V799" s="54"/>
      <c r="W799" s="64"/>
      <c r="X799" s="112"/>
      <c r="Y799" s="112"/>
      <c r="Z799" s="53"/>
      <c r="AA799" s="53"/>
    </row>
    <row r="800" spans="1:27">
      <c r="A800" s="120"/>
      <c r="B800" s="54"/>
      <c r="C800" s="50"/>
      <c r="D800" s="53"/>
      <c r="E800" s="50"/>
      <c r="F800" s="50"/>
      <c r="G800" s="50"/>
      <c r="H800" s="53"/>
      <c r="I800" s="53"/>
      <c r="J800" s="53"/>
      <c r="K800" s="53"/>
      <c r="L800" s="53"/>
      <c r="M800" s="54"/>
      <c r="N800" s="50"/>
      <c r="O800" s="59"/>
      <c r="P800" s="61"/>
      <c r="Q800" s="50"/>
      <c r="R800" s="50"/>
      <c r="S800" s="50"/>
      <c r="T800" s="64"/>
      <c r="U800" s="54"/>
      <c r="V800" s="54"/>
      <c r="W800" s="64"/>
      <c r="X800" s="112"/>
      <c r="Y800" s="112"/>
      <c r="Z800" s="53"/>
      <c r="AA800" s="53"/>
    </row>
    <row r="801" spans="1:27">
      <c r="A801" s="120"/>
      <c r="B801" s="54"/>
      <c r="C801" s="50"/>
      <c r="D801" s="53"/>
      <c r="E801" s="50"/>
      <c r="F801" s="50"/>
      <c r="G801" s="50"/>
      <c r="H801" s="53"/>
      <c r="I801" s="53"/>
      <c r="J801" s="53"/>
      <c r="K801" s="53"/>
      <c r="L801" s="53"/>
      <c r="M801" s="54"/>
      <c r="N801" s="50"/>
      <c r="O801" s="59"/>
      <c r="P801" s="61"/>
      <c r="Q801" s="50"/>
      <c r="R801" s="50"/>
      <c r="S801" s="50"/>
      <c r="T801" s="64"/>
      <c r="U801" s="54"/>
      <c r="V801" s="54"/>
      <c r="W801" s="64"/>
      <c r="X801" s="112"/>
      <c r="Y801" s="112"/>
      <c r="Z801" s="53"/>
      <c r="AA801" s="53"/>
    </row>
    <row r="802" spans="1:27">
      <c r="A802" s="120"/>
      <c r="B802" s="54"/>
      <c r="C802" s="50"/>
      <c r="D802" s="53"/>
      <c r="E802" s="50"/>
      <c r="F802" s="50"/>
      <c r="G802" s="50"/>
      <c r="H802" s="53"/>
      <c r="I802" s="53"/>
      <c r="J802" s="53"/>
      <c r="K802" s="53"/>
      <c r="L802" s="53"/>
      <c r="M802" s="54"/>
      <c r="N802" s="50"/>
      <c r="O802" s="59"/>
      <c r="P802" s="61"/>
      <c r="Q802" s="50"/>
      <c r="R802" s="50"/>
      <c r="S802" s="50"/>
      <c r="T802" s="64"/>
      <c r="U802" s="54"/>
      <c r="V802" s="54"/>
      <c r="W802" s="64"/>
      <c r="X802" s="112"/>
      <c r="Y802" s="112"/>
      <c r="Z802" s="53"/>
      <c r="AA802" s="53"/>
    </row>
    <row r="803" spans="1:27">
      <c r="A803" s="120"/>
      <c r="B803" s="54"/>
      <c r="C803" s="50"/>
      <c r="D803" s="53"/>
      <c r="E803" s="50"/>
      <c r="F803" s="50"/>
      <c r="G803" s="50"/>
      <c r="H803" s="53"/>
      <c r="I803" s="53"/>
      <c r="J803" s="53"/>
      <c r="K803" s="53"/>
      <c r="L803" s="53"/>
      <c r="M803" s="54"/>
      <c r="N803" s="50"/>
      <c r="O803" s="59"/>
      <c r="P803" s="61"/>
      <c r="Q803" s="50"/>
      <c r="R803" s="50"/>
      <c r="S803" s="50"/>
      <c r="T803" s="64"/>
      <c r="U803" s="54"/>
      <c r="V803" s="54"/>
      <c r="W803" s="64"/>
      <c r="X803" s="112"/>
      <c r="Y803" s="112"/>
      <c r="Z803" s="53"/>
      <c r="AA803" s="53"/>
    </row>
    <row r="804" spans="1:27">
      <c r="A804" s="120"/>
      <c r="B804" s="54"/>
      <c r="C804" s="50"/>
      <c r="D804" s="53"/>
      <c r="E804" s="50"/>
      <c r="F804" s="50"/>
      <c r="G804" s="50"/>
      <c r="H804" s="53"/>
      <c r="I804" s="53"/>
      <c r="J804" s="53"/>
      <c r="K804" s="53"/>
      <c r="L804" s="53"/>
      <c r="M804" s="54"/>
      <c r="N804" s="50"/>
      <c r="O804" s="59"/>
      <c r="P804" s="61"/>
      <c r="Q804" s="50"/>
      <c r="R804" s="50"/>
      <c r="S804" s="50"/>
      <c r="T804" s="64"/>
      <c r="U804" s="54"/>
      <c r="V804" s="54"/>
      <c r="W804" s="64"/>
      <c r="X804" s="112"/>
      <c r="Y804" s="112"/>
      <c r="Z804" s="53"/>
      <c r="AA804" s="53"/>
    </row>
    <row r="805" spans="1:27">
      <c r="A805" s="120"/>
      <c r="B805" s="54"/>
      <c r="C805" s="50"/>
      <c r="D805" s="53"/>
      <c r="E805" s="50"/>
      <c r="F805" s="50"/>
      <c r="G805" s="50"/>
      <c r="H805" s="53"/>
      <c r="I805" s="53"/>
      <c r="J805" s="53"/>
      <c r="K805" s="53"/>
      <c r="L805" s="53"/>
      <c r="M805" s="54"/>
      <c r="N805" s="50"/>
      <c r="O805" s="59"/>
      <c r="P805" s="61"/>
      <c r="Q805" s="50"/>
      <c r="R805" s="50"/>
      <c r="S805" s="50"/>
      <c r="T805" s="64"/>
      <c r="U805" s="54"/>
      <c r="V805" s="54"/>
      <c r="W805" s="64"/>
      <c r="X805" s="112"/>
      <c r="Y805" s="112"/>
      <c r="Z805" s="53"/>
      <c r="AA805" s="53"/>
    </row>
    <row r="806" spans="1:27">
      <c r="A806" s="120"/>
      <c r="B806" s="54"/>
      <c r="C806" s="50"/>
      <c r="D806" s="53"/>
      <c r="E806" s="50"/>
      <c r="F806" s="50"/>
      <c r="G806" s="50"/>
      <c r="H806" s="53"/>
      <c r="I806" s="53"/>
      <c r="J806" s="53"/>
      <c r="K806" s="53"/>
      <c r="L806" s="53"/>
      <c r="M806" s="54"/>
      <c r="N806" s="50"/>
      <c r="O806" s="59"/>
      <c r="P806" s="61"/>
      <c r="Q806" s="50"/>
      <c r="R806" s="50"/>
      <c r="S806" s="50"/>
      <c r="T806" s="64"/>
      <c r="U806" s="54"/>
      <c r="V806" s="54"/>
      <c r="W806" s="64"/>
      <c r="X806" s="112"/>
      <c r="Y806" s="112"/>
      <c r="Z806" s="53"/>
      <c r="AA806" s="53"/>
    </row>
    <row r="807" spans="1:27">
      <c r="A807" s="120"/>
      <c r="B807" s="54"/>
      <c r="C807" s="50"/>
      <c r="D807" s="53"/>
      <c r="E807" s="50"/>
      <c r="F807" s="50"/>
      <c r="G807" s="50"/>
      <c r="H807" s="53"/>
      <c r="I807" s="53"/>
      <c r="J807" s="53"/>
      <c r="K807" s="53"/>
      <c r="L807" s="53"/>
      <c r="M807" s="54"/>
      <c r="N807" s="50"/>
      <c r="O807" s="59"/>
      <c r="P807" s="61"/>
      <c r="Q807" s="50"/>
      <c r="R807" s="50"/>
      <c r="S807" s="50"/>
      <c r="T807" s="64"/>
      <c r="U807" s="54"/>
      <c r="V807" s="54"/>
      <c r="W807" s="64"/>
      <c r="X807" s="112"/>
      <c r="Y807" s="112"/>
      <c r="Z807" s="53"/>
      <c r="AA807" s="53"/>
    </row>
    <row r="808" spans="1:27">
      <c r="A808" s="120"/>
      <c r="B808" s="54"/>
      <c r="C808" s="50"/>
      <c r="D808" s="53"/>
      <c r="E808" s="50"/>
      <c r="F808" s="50"/>
      <c r="G808" s="50"/>
      <c r="H808" s="53"/>
      <c r="I808" s="53"/>
      <c r="J808" s="53"/>
      <c r="K808" s="53"/>
      <c r="L808" s="53"/>
      <c r="M808" s="54"/>
      <c r="N808" s="50"/>
      <c r="O808" s="59"/>
      <c r="P808" s="61"/>
      <c r="Q808" s="50"/>
      <c r="R808" s="50"/>
      <c r="S808" s="50"/>
      <c r="T808" s="64"/>
      <c r="U808" s="54"/>
      <c r="V808" s="54"/>
      <c r="W808" s="64"/>
      <c r="X808" s="112"/>
      <c r="Y808" s="112"/>
      <c r="Z808" s="53"/>
      <c r="AA808" s="53"/>
    </row>
    <row r="809" spans="1:27">
      <c r="A809" s="120"/>
      <c r="B809" s="54"/>
      <c r="C809" s="50"/>
      <c r="D809" s="53"/>
      <c r="E809" s="50"/>
      <c r="F809" s="50"/>
      <c r="G809" s="50"/>
      <c r="H809" s="53"/>
      <c r="I809" s="53"/>
      <c r="J809" s="53"/>
      <c r="K809" s="53"/>
      <c r="L809" s="53"/>
      <c r="M809" s="54"/>
      <c r="N809" s="50"/>
      <c r="O809" s="59"/>
      <c r="P809" s="61"/>
      <c r="Q809" s="50"/>
      <c r="R809" s="50"/>
      <c r="S809" s="50"/>
      <c r="T809" s="64"/>
      <c r="U809" s="54"/>
      <c r="V809" s="54"/>
      <c r="W809" s="64"/>
      <c r="X809" s="112"/>
      <c r="Y809" s="112"/>
      <c r="Z809" s="53"/>
      <c r="AA809" s="53"/>
    </row>
    <row r="810" spans="1:27">
      <c r="A810" s="120"/>
      <c r="B810" s="54"/>
      <c r="C810" s="50"/>
      <c r="D810" s="53"/>
      <c r="E810" s="50"/>
      <c r="F810" s="50"/>
      <c r="G810" s="50"/>
      <c r="H810" s="53"/>
      <c r="I810" s="53"/>
      <c r="J810" s="53"/>
      <c r="K810" s="53"/>
      <c r="L810" s="53"/>
      <c r="M810" s="54"/>
      <c r="N810" s="50"/>
      <c r="O810" s="59"/>
      <c r="P810" s="61"/>
      <c r="Q810" s="50"/>
      <c r="R810" s="50"/>
      <c r="S810" s="50"/>
      <c r="T810" s="64"/>
      <c r="U810" s="54"/>
      <c r="V810" s="54"/>
      <c r="W810" s="64"/>
      <c r="X810" s="112"/>
      <c r="Y810" s="112"/>
      <c r="Z810" s="53"/>
      <c r="AA810" s="53"/>
    </row>
    <row r="811" spans="1:27">
      <c r="A811" s="120"/>
      <c r="B811" s="54"/>
      <c r="C811" s="50"/>
      <c r="D811" s="53"/>
      <c r="E811" s="50"/>
      <c r="F811" s="50"/>
      <c r="G811" s="50"/>
      <c r="H811" s="53"/>
      <c r="I811" s="53"/>
      <c r="J811" s="53"/>
      <c r="K811" s="53"/>
      <c r="L811" s="53"/>
      <c r="M811" s="54"/>
      <c r="N811" s="50"/>
      <c r="O811" s="59"/>
      <c r="P811" s="61"/>
      <c r="Q811" s="50"/>
      <c r="R811" s="50"/>
      <c r="S811" s="50"/>
      <c r="T811" s="64"/>
      <c r="U811" s="54"/>
      <c r="V811" s="54"/>
      <c r="W811" s="64"/>
      <c r="X811" s="112"/>
      <c r="Y811" s="112"/>
      <c r="Z811" s="53"/>
      <c r="AA811" s="53"/>
    </row>
    <row r="812" spans="1:27">
      <c r="A812" s="120"/>
      <c r="B812" s="54"/>
      <c r="C812" s="50"/>
      <c r="D812" s="53"/>
      <c r="E812" s="50"/>
      <c r="F812" s="50"/>
      <c r="G812" s="50"/>
      <c r="H812" s="53"/>
      <c r="I812" s="53"/>
      <c r="J812" s="53"/>
      <c r="K812" s="53"/>
      <c r="L812" s="53"/>
      <c r="M812" s="54"/>
      <c r="N812" s="50"/>
      <c r="O812" s="59"/>
      <c r="P812" s="61"/>
      <c r="Q812" s="50"/>
      <c r="R812" s="50"/>
      <c r="S812" s="50"/>
      <c r="T812" s="64"/>
      <c r="U812" s="54"/>
      <c r="V812" s="54"/>
      <c r="W812" s="64"/>
      <c r="X812" s="112"/>
      <c r="Y812" s="112"/>
      <c r="Z812" s="53"/>
      <c r="AA812" s="53"/>
    </row>
    <row r="813" spans="1:27">
      <c r="A813" s="120"/>
      <c r="B813" s="54"/>
      <c r="C813" s="50"/>
      <c r="D813" s="53"/>
      <c r="E813" s="50"/>
      <c r="F813" s="50"/>
      <c r="G813" s="50"/>
      <c r="H813" s="53"/>
      <c r="I813" s="53"/>
      <c r="J813" s="53"/>
      <c r="K813" s="53"/>
      <c r="L813" s="53"/>
      <c r="M813" s="54"/>
      <c r="N813" s="50"/>
      <c r="O813" s="59"/>
      <c r="P813" s="61"/>
      <c r="Q813" s="50"/>
      <c r="R813" s="50"/>
      <c r="S813" s="50"/>
      <c r="T813" s="64"/>
      <c r="U813" s="54"/>
      <c r="V813" s="54"/>
      <c r="W813" s="64"/>
      <c r="X813" s="112"/>
      <c r="Y813" s="112"/>
      <c r="Z813" s="53"/>
      <c r="AA813" s="53"/>
    </row>
    <row r="814" spans="1:27">
      <c r="A814" s="120"/>
      <c r="B814" s="54"/>
      <c r="C814" s="50"/>
      <c r="D814" s="53"/>
      <c r="E814" s="50"/>
      <c r="F814" s="50"/>
      <c r="G814" s="50"/>
      <c r="H814" s="53"/>
      <c r="I814" s="53"/>
      <c r="J814" s="53"/>
      <c r="K814" s="53"/>
      <c r="L814" s="53"/>
      <c r="M814" s="54"/>
      <c r="N814" s="50"/>
      <c r="O814" s="59"/>
      <c r="P814" s="61"/>
      <c r="Q814" s="50"/>
      <c r="R814" s="50"/>
      <c r="S814" s="50"/>
      <c r="T814" s="64"/>
      <c r="U814" s="54"/>
      <c r="V814" s="54"/>
      <c r="W814" s="64"/>
      <c r="X814" s="112"/>
      <c r="Y814" s="112"/>
      <c r="Z814" s="53"/>
      <c r="AA814" s="53"/>
    </row>
    <row r="815" spans="1:27">
      <c r="A815" s="120"/>
      <c r="B815" s="54"/>
      <c r="C815" s="50"/>
      <c r="D815" s="53"/>
      <c r="E815" s="50"/>
      <c r="F815" s="50"/>
      <c r="G815" s="50"/>
      <c r="H815" s="53"/>
      <c r="I815" s="53"/>
      <c r="J815" s="53"/>
      <c r="K815" s="53"/>
      <c r="L815" s="53"/>
      <c r="M815" s="54"/>
      <c r="N815" s="50"/>
      <c r="O815" s="59"/>
      <c r="P815" s="61"/>
      <c r="Q815" s="50"/>
      <c r="R815" s="50"/>
      <c r="S815" s="50"/>
      <c r="T815" s="64"/>
      <c r="U815" s="54"/>
      <c r="V815" s="54"/>
      <c r="W815" s="64"/>
      <c r="X815" s="112"/>
      <c r="Y815" s="112"/>
      <c r="Z815" s="53"/>
      <c r="AA815" s="53"/>
    </row>
    <row r="816" spans="1:27">
      <c r="A816" s="120"/>
      <c r="B816" s="54"/>
      <c r="C816" s="50"/>
      <c r="D816" s="53"/>
      <c r="E816" s="50"/>
      <c r="F816" s="50"/>
      <c r="G816" s="50"/>
      <c r="H816" s="53"/>
      <c r="I816" s="53"/>
      <c r="J816" s="53"/>
      <c r="K816" s="53"/>
      <c r="L816" s="53"/>
      <c r="M816" s="54"/>
      <c r="N816" s="50"/>
      <c r="O816" s="59"/>
      <c r="P816" s="61"/>
      <c r="Q816" s="50"/>
      <c r="R816" s="50"/>
      <c r="S816" s="50"/>
      <c r="T816" s="64"/>
      <c r="U816" s="54"/>
      <c r="V816" s="54"/>
      <c r="W816" s="64"/>
      <c r="X816" s="112"/>
      <c r="Y816" s="112"/>
      <c r="Z816" s="53"/>
      <c r="AA816" s="53"/>
    </row>
    <row r="817" spans="1:27">
      <c r="A817" s="120"/>
      <c r="B817" s="54"/>
      <c r="C817" s="50"/>
      <c r="D817" s="53"/>
      <c r="E817" s="50"/>
      <c r="F817" s="50"/>
      <c r="G817" s="50"/>
      <c r="H817" s="53"/>
      <c r="I817" s="53"/>
      <c r="J817" s="53"/>
      <c r="K817" s="53"/>
      <c r="L817" s="53"/>
      <c r="M817" s="54"/>
      <c r="N817" s="50"/>
      <c r="O817" s="59"/>
      <c r="P817" s="61"/>
      <c r="Q817" s="50"/>
      <c r="R817" s="50"/>
      <c r="S817" s="50"/>
      <c r="T817" s="64"/>
      <c r="U817" s="54"/>
      <c r="V817" s="54"/>
      <c r="W817" s="64"/>
      <c r="X817" s="112"/>
      <c r="Y817" s="112"/>
      <c r="Z817" s="53"/>
      <c r="AA817" s="53"/>
    </row>
    <row r="818" spans="1:27">
      <c r="A818" s="120"/>
      <c r="B818" s="54"/>
      <c r="C818" s="50"/>
      <c r="D818" s="53"/>
      <c r="E818" s="50"/>
      <c r="F818" s="50"/>
      <c r="G818" s="50"/>
      <c r="H818" s="53"/>
      <c r="I818" s="53"/>
      <c r="J818" s="53"/>
      <c r="K818" s="53"/>
      <c r="L818" s="53"/>
      <c r="M818" s="54"/>
      <c r="N818" s="50"/>
      <c r="O818" s="59"/>
      <c r="P818" s="61"/>
      <c r="Q818" s="50"/>
      <c r="R818" s="50"/>
      <c r="S818" s="50"/>
      <c r="T818" s="64"/>
      <c r="U818" s="54"/>
      <c r="V818" s="54"/>
      <c r="W818" s="64"/>
      <c r="X818" s="112"/>
      <c r="Y818" s="112"/>
      <c r="Z818" s="53"/>
      <c r="AA818" s="53"/>
    </row>
    <row r="819" spans="1:27">
      <c r="A819" s="120"/>
      <c r="B819" s="54"/>
      <c r="C819" s="50"/>
      <c r="D819" s="53"/>
      <c r="E819" s="50"/>
      <c r="F819" s="50"/>
      <c r="G819" s="50"/>
      <c r="H819" s="53"/>
      <c r="I819" s="53"/>
      <c r="J819" s="53"/>
      <c r="K819" s="53"/>
      <c r="L819" s="53"/>
      <c r="M819" s="54"/>
      <c r="N819" s="50"/>
      <c r="O819" s="59"/>
      <c r="P819" s="61"/>
      <c r="Q819" s="50"/>
      <c r="R819" s="50"/>
      <c r="S819" s="50"/>
      <c r="T819" s="64"/>
      <c r="U819" s="54"/>
      <c r="V819" s="54"/>
      <c r="W819" s="64"/>
      <c r="X819" s="112"/>
      <c r="Y819" s="112"/>
      <c r="Z819" s="53"/>
      <c r="AA819" s="53"/>
    </row>
    <row r="820" spans="1:27">
      <c r="A820" s="120"/>
      <c r="B820" s="54"/>
      <c r="C820" s="50"/>
      <c r="D820" s="53"/>
      <c r="E820" s="50"/>
      <c r="F820" s="50"/>
      <c r="G820" s="50"/>
      <c r="H820" s="53"/>
      <c r="I820" s="53"/>
      <c r="J820" s="53"/>
      <c r="K820" s="53"/>
      <c r="L820" s="53"/>
      <c r="M820" s="54"/>
      <c r="N820" s="50"/>
      <c r="O820" s="59"/>
      <c r="P820" s="61"/>
      <c r="Q820" s="50"/>
      <c r="R820" s="50"/>
      <c r="S820" s="50"/>
      <c r="T820" s="64"/>
      <c r="U820" s="54"/>
      <c r="V820" s="54"/>
      <c r="W820" s="64"/>
      <c r="X820" s="112"/>
      <c r="Y820" s="112"/>
      <c r="Z820" s="53"/>
      <c r="AA820" s="53"/>
    </row>
    <row r="821" spans="1:27">
      <c r="A821" s="120"/>
      <c r="B821" s="54"/>
      <c r="C821" s="50"/>
      <c r="D821" s="53"/>
      <c r="E821" s="50"/>
      <c r="F821" s="50"/>
      <c r="G821" s="50"/>
      <c r="H821" s="53"/>
      <c r="I821" s="53"/>
      <c r="J821" s="53"/>
      <c r="K821" s="53"/>
      <c r="L821" s="53"/>
      <c r="M821" s="54"/>
      <c r="N821" s="50"/>
      <c r="O821" s="59"/>
      <c r="P821" s="61"/>
      <c r="Q821" s="50"/>
      <c r="R821" s="50"/>
      <c r="S821" s="50"/>
      <c r="T821" s="64"/>
      <c r="U821" s="54"/>
      <c r="V821" s="54"/>
      <c r="W821" s="64"/>
      <c r="X821" s="112"/>
      <c r="Y821" s="112"/>
      <c r="Z821" s="53"/>
      <c r="AA821" s="53"/>
    </row>
    <row r="822" spans="1:27">
      <c r="A822" s="120"/>
      <c r="B822" s="54"/>
      <c r="C822" s="50"/>
      <c r="D822" s="53"/>
      <c r="E822" s="50"/>
      <c r="F822" s="50"/>
      <c r="G822" s="50"/>
      <c r="H822" s="53"/>
      <c r="I822" s="53"/>
      <c r="J822" s="53"/>
      <c r="K822" s="53"/>
      <c r="L822" s="53"/>
      <c r="M822" s="54"/>
      <c r="N822" s="50"/>
      <c r="O822" s="59"/>
      <c r="P822" s="61"/>
      <c r="Q822" s="50"/>
      <c r="R822" s="50"/>
      <c r="S822" s="50"/>
      <c r="T822" s="64"/>
      <c r="U822" s="54"/>
      <c r="V822" s="54"/>
      <c r="W822" s="64"/>
      <c r="X822" s="112"/>
      <c r="Y822" s="112"/>
      <c r="Z822" s="53"/>
      <c r="AA822" s="53"/>
    </row>
    <row r="823" spans="1:27">
      <c r="A823" s="120"/>
      <c r="B823" s="54"/>
      <c r="C823" s="50"/>
      <c r="D823" s="53"/>
      <c r="E823" s="50"/>
      <c r="F823" s="50"/>
      <c r="G823" s="50"/>
      <c r="H823" s="53"/>
      <c r="I823" s="53"/>
      <c r="J823" s="53"/>
      <c r="K823" s="53"/>
      <c r="L823" s="53"/>
      <c r="M823" s="54"/>
      <c r="N823" s="50"/>
      <c r="O823" s="59"/>
      <c r="P823" s="61"/>
      <c r="Q823" s="50"/>
      <c r="R823" s="50"/>
      <c r="S823" s="50"/>
      <c r="T823" s="64"/>
      <c r="U823" s="54"/>
      <c r="V823" s="54"/>
      <c r="W823" s="64"/>
      <c r="X823" s="112"/>
      <c r="Y823" s="112"/>
      <c r="Z823" s="53"/>
      <c r="AA823" s="53"/>
    </row>
    <row r="824" spans="1:27">
      <c r="A824" s="120"/>
      <c r="B824" s="54"/>
      <c r="C824" s="50"/>
      <c r="D824" s="53"/>
      <c r="E824" s="50"/>
      <c r="F824" s="50"/>
      <c r="G824" s="50"/>
      <c r="H824" s="53"/>
      <c r="I824" s="53"/>
      <c r="J824" s="53"/>
      <c r="K824" s="53"/>
      <c r="L824" s="53"/>
      <c r="M824" s="54"/>
      <c r="N824" s="50"/>
      <c r="O824" s="59"/>
      <c r="P824" s="61"/>
      <c r="Q824" s="50"/>
      <c r="R824" s="50"/>
      <c r="S824" s="50"/>
      <c r="T824" s="64"/>
      <c r="U824" s="54"/>
      <c r="V824" s="54"/>
      <c r="W824" s="64"/>
      <c r="X824" s="112"/>
      <c r="Y824" s="112"/>
      <c r="Z824" s="53"/>
      <c r="AA824" s="53"/>
    </row>
    <row r="825" spans="1:27">
      <c r="A825" s="120"/>
      <c r="B825" s="54"/>
      <c r="C825" s="50"/>
      <c r="D825" s="53"/>
      <c r="E825" s="50"/>
      <c r="F825" s="50"/>
      <c r="G825" s="50"/>
      <c r="H825" s="53"/>
      <c r="I825" s="53"/>
      <c r="J825" s="53"/>
      <c r="K825" s="53"/>
      <c r="L825" s="53"/>
      <c r="M825" s="54"/>
      <c r="N825" s="50"/>
      <c r="O825" s="59"/>
      <c r="P825" s="61"/>
      <c r="Q825" s="50"/>
      <c r="R825" s="50"/>
      <c r="S825" s="50"/>
      <c r="T825" s="64"/>
      <c r="U825" s="54"/>
      <c r="V825" s="54"/>
      <c r="W825" s="64"/>
      <c r="X825" s="112"/>
      <c r="Y825" s="112"/>
      <c r="Z825" s="53"/>
      <c r="AA825" s="53"/>
    </row>
    <row r="826" spans="1:27">
      <c r="A826" s="120"/>
      <c r="B826" s="54"/>
      <c r="C826" s="50"/>
      <c r="D826" s="53"/>
      <c r="E826" s="50"/>
      <c r="F826" s="50"/>
      <c r="G826" s="50"/>
      <c r="H826" s="53"/>
      <c r="I826" s="53"/>
      <c r="J826" s="53"/>
      <c r="K826" s="53"/>
      <c r="L826" s="53"/>
      <c r="M826" s="54"/>
      <c r="N826" s="50"/>
      <c r="O826" s="59"/>
      <c r="P826" s="61"/>
      <c r="Q826" s="50"/>
      <c r="R826" s="50"/>
      <c r="S826" s="50"/>
      <c r="T826" s="64"/>
      <c r="U826" s="54"/>
      <c r="V826" s="54"/>
      <c r="W826" s="64"/>
      <c r="X826" s="112"/>
      <c r="Y826" s="112"/>
      <c r="Z826" s="53"/>
      <c r="AA826" s="53"/>
    </row>
    <row r="827" spans="1:27">
      <c r="A827" s="120"/>
      <c r="B827" s="54"/>
      <c r="C827" s="50"/>
      <c r="D827" s="53"/>
      <c r="E827" s="50"/>
      <c r="F827" s="50"/>
      <c r="G827" s="50"/>
      <c r="H827" s="53"/>
      <c r="I827" s="53"/>
      <c r="J827" s="53"/>
      <c r="K827" s="53"/>
      <c r="L827" s="53"/>
      <c r="M827" s="54"/>
      <c r="N827" s="50"/>
      <c r="O827" s="59"/>
      <c r="P827" s="61"/>
      <c r="Q827" s="50"/>
      <c r="R827" s="50"/>
      <c r="S827" s="50"/>
      <c r="T827" s="64"/>
      <c r="U827" s="54"/>
      <c r="V827" s="54"/>
      <c r="W827" s="64"/>
      <c r="X827" s="112"/>
      <c r="Y827" s="112"/>
      <c r="Z827" s="53"/>
      <c r="AA827" s="53"/>
    </row>
    <row r="828" spans="1:27">
      <c r="A828" s="120"/>
      <c r="B828" s="54"/>
      <c r="C828" s="50"/>
      <c r="D828" s="53"/>
      <c r="E828" s="50"/>
      <c r="F828" s="50"/>
      <c r="G828" s="50"/>
      <c r="H828" s="53"/>
      <c r="I828" s="53"/>
      <c r="J828" s="53"/>
      <c r="K828" s="53"/>
      <c r="L828" s="53"/>
      <c r="M828" s="54"/>
      <c r="N828" s="50"/>
      <c r="O828" s="59"/>
      <c r="P828" s="61"/>
      <c r="Q828" s="50"/>
      <c r="R828" s="50"/>
      <c r="S828" s="50"/>
      <c r="T828" s="64"/>
      <c r="U828" s="54"/>
      <c r="V828" s="54"/>
      <c r="W828" s="64"/>
      <c r="X828" s="112"/>
      <c r="Y828" s="112"/>
      <c r="Z828" s="53"/>
      <c r="AA828" s="53"/>
    </row>
    <row r="829" spans="1:27">
      <c r="A829" s="120"/>
      <c r="B829" s="54"/>
      <c r="C829" s="50"/>
      <c r="D829" s="53"/>
      <c r="E829" s="50"/>
      <c r="F829" s="50"/>
      <c r="G829" s="50"/>
      <c r="H829" s="53"/>
      <c r="I829" s="53"/>
      <c r="J829" s="53"/>
      <c r="K829" s="53"/>
      <c r="L829" s="53"/>
      <c r="M829" s="54"/>
      <c r="N829" s="50"/>
      <c r="O829" s="59"/>
      <c r="P829" s="61"/>
      <c r="Q829" s="50"/>
      <c r="R829" s="50"/>
      <c r="S829" s="50"/>
      <c r="T829" s="64"/>
      <c r="U829" s="54"/>
      <c r="V829" s="54"/>
      <c r="W829" s="64"/>
      <c r="X829" s="112"/>
      <c r="Y829" s="112"/>
      <c r="Z829" s="53"/>
      <c r="AA829" s="53"/>
    </row>
    <row r="830" spans="1:27">
      <c r="A830" s="120"/>
      <c r="B830" s="54"/>
      <c r="C830" s="50"/>
      <c r="D830" s="53"/>
      <c r="E830" s="50"/>
      <c r="F830" s="50"/>
      <c r="G830" s="50"/>
      <c r="H830" s="53"/>
      <c r="I830" s="53"/>
      <c r="J830" s="53"/>
      <c r="K830" s="53"/>
      <c r="L830" s="53"/>
      <c r="M830" s="54"/>
      <c r="N830" s="50"/>
      <c r="O830" s="59"/>
      <c r="P830" s="61"/>
      <c r="Q830" s="50"/>
      <c r="R830" s="50"/>
      <c r="S830" s="50"/>
      <c r="T830" s="64"/>
      <c r="U830" s="54"/>
      <c r="V830" s="54"/>
      <c r="W830" s="64"/>
      <c r="X830" s="112"/>
      <c r="Y830" s="112"/>
      <c r="Z830" s="53"/>
      <c r="AA830" s="53"/>
    </row>
    <row r="831" spans="1:27">
      <c r="A831" s="120"/>
      <c r="B831" s="54"/>
      <c r="C831" s="50"/>
      <c r="D831" s="53"/>
      <c r="E831" s="50"/>
      <c r="F831" s="50"/>
      <c r="G831" s="50"/>
      <c r="H831" s="53"/>
      <c r="I831" s="53"/>
      <c r="J831" s="53"/>
      <c r="K831" s="53"/>
      <c r="L831" s="53"/>
      <c r="M831" s="54"/>
      <c r="N831" s="50"/>
      <c r="O831" s="59"/>
      <c r="P831" s="61"/>
      <c r="Q831" s="50"/>
      <c r="R831" s="50"/>
      <c r="S831" s="50"/>
      <c r="T831" s="64"/>
      <c r="U831" s="54"/>
      <c r="V831" s="54"/>
      <c r="W831" s="64"/>
      <c r="X831" s="112"/>
      <c r="Y831" s="112"/>
      <c r="Z831" s="53"/>
      <c r="AA831" s="53"/>
    </row>
    <row r="832" spans="1:27">
      <c r="A832" s="120"/>
      <c r="B832" s="54"/>
      <c r="C832" s="50"/>
      <c r="D832" s="53"/>
      <c r="E832" s="50"/>
      <c r="F832" s="50"/>
      <c r="G832" s="50"/>
      <c r="H832" s="53"/>
      <c r="I832" s="53"/>
      <c r="J832" s="53"/>
      <c r="K832" s="53"/>
      <c r="L832" s="53"/>
      <c r="M832" s="54"/>
      <c r="N832" s="50"/>
      <c r="O832" s="59"/>
      <c r="P832" s="61"/>
      <c r="Q832" s="50"/>
      <c r="R832" s="50"/>
      <c r="S832" s="50"/>
      <c r="T832" s="64"/>
      <c r="U832" s="54"/>
      <c r="V832" s="54"/>
      <c r="W832" s="64"/>
      <c r="X832" s="112"/>
      <c r="Y832" s="112"/>
      <c r="Z832" s="53"/>
      <c r="AA832" s="53"/>
    </row>
    <row r="833" spans="1:27">
      <c r="A833" s="120"/>
      <c r="B833" s="54"/>
      <c r="C833" s="50"/>
      <c r="D833" s="53"/>
      <c r="E833" s="50"/>
      <c r="F833" s="50"/>
      <c r="G833" s="50"/>
      <c r="H833" s="53"/>
      <c r="I833" s="53"/>
      <c r="J833" s="53"/>
      <c r="K833" s="53"/>
      <c r="L833" s="53"/>
      <c r="M833" s="54"/>
      <c r="N833" s="50"/>
      <c r="O833" s="59"/>
      <c r="P833" s="61"/>
      <c r="Q833" s="50"/>
      <c r="R833" s="50"/>
      <c r="S833" s="50"/>
      <c r="T833" s="64"/>
      <c r="U833" s="54"/>
      <c r="V833" s="54"/>
      <c r="W833" s="64"/>
      <c r="X833" s="112"/>
      <c r="Y833" s="112"/>
      <c r="Z833" s="53"/>
      <c r="AA833" s="53"/>
    </row>
    <row r="834" spans="1:27">
      <c r="A834" s="120"/>
      <c r="B834" s="54"/>
      <c r="C834" s="50"/>
      <c r="D834" s="53"/>
      <c r="E834" s="50"/>
      <c r="F834" s="50"/>
      <c r="G834" s="50"/>
      <c r="H834" s="53"/>
      <c r="I834" s="53"/>
      <c r="J834" s="53"/>
      <c r="K834" s="53"/>
      <c r="L834" s="53"/>
      <c r="M834" s="54"/>
      <c r="N834" s="50"/>
      <c r="O834" s="59"/>
      <c r="P834" s="61"/>
      <c r="Q834" s="50"/>
      <c r="R834" s="50"/>
      <c r="S834" s="50"/>
      <c r="T834" s="64"/>
      <c r="U834" s="54"/>
      <c r="V834" s="54"/>
      <c r="W834" s="64"/>
      <c r="X834" s="112"/>
      <c r="Y834" s="112"/>
      <c r="Z834" s="53"/>
      <c r="AA834" s="53"/>
    </row>
    <row r="835" spans="1:27">
      <c r="A835" s="120"/>
      <c r="B835" s="54"/>
      <c r="C835" s="50"/>
      <c r="D835" s="53"/>
      <c r="E835" s="50"/>
      <c r="F835" s="50"/>
      <c r="G835" s="50"/>
      <c r="H835" s="53"/>
      <c r="I835" s="53"/>
      <c r="J835" s="53"/>
      <c r="K835" s="53"/>
      <c r="L835" s="53"/>
      <c r="M835" s="54"/>
      <c r="N835" s="50"/>
      <c r="O835" s="59"/>
      <c r="P835" s="61"/>
      <c r="Q835" s="50"/>
      <c r="R835" s="50"/>
      <c r="S835" s="50"/>
      <c r="T835" s="64"/>
      <c r="U835" s="54"/>
      <c r="V835" s="54"/>
      <c r="W835" s="64"/>
      <c r="X835" s="112"/>
      <c r="Y835" s="112"/>
      <c r="Z835" s="53"/>
      <c r="AA835" s="53"/>
    </row>
    <row r="836" spans="1:27">
      <c r="A836" s="120"/>
      <c r="B836" s="54"/>
      <c r="C836" s="50"/>
      <c r="D836" s="53"/>
      <c r="E836" s="50"/>
      <c r="F836" s="50"/>
      <c r="G836" s="50"/>
      <c r="H836" s="53"/>
      <c r="I836" s="53"/>
      <c r="J836" s="53"/>
      <c r="K836" s="53"/>
      <c r="L836" s="53"/>
      <c r="M836" s="54"/>
      <c r="N836" s="50"/>
      <c r="O836" s="59"/>
      <c r="P836" s="61"/>
      <c r="Q836" s="50"/>
      <c r="R836" s="50"/>
      <c r="S836" s="50"/>
      <c r="T836" s="64"/>
      <c r="U836" s="54"/>
      <c r="V836" s="54"/>
      <c r="W836" s="64"/>
      <c r="X836" s="112"/>
      <c r="Y836" s="112"/>
      <c r="Z836" s="53"/>
      <c r="AA836" s="53"/>
    </row>
    <row r="837" spans="1:27">
      <c r="A837" s="120"/>
      <c r="B837" s="54"/>
      <c r="C837" s="50"/>
      <c r="D837" s="53"/>
      <c r="E837" s="50"/>
      <c r="F837" s="50"/>
      <c r="G837" s="50"/>
      <c r="H837" s="53"/>
      <c r="I837" s="53"/>
      <c r="J837" s="53"/>
      <c r="K837" s="53"/>
      <c r="L837" s="53"/>
      <c r="M837" s="54"/>
      <c r="N837" s="50"/>
      <c r="O837" s="59"/>
      <c r="P837" s="61"/>
      <c r="Q837" s="50"/>
      <c r="R837" s="50"/>
      <c r="S837" s="50"/>
      <c r="T837" s="64"/>
      <c r="U837" s="54"/>
      <c r="V837" s="54"/>
      <c r="W837" s="64"/>
      <c r="X837" s="112"/>
      <c r="Y837" s="112"/>
      <c r="Z837" s="53"/>
      <c r="AA837" s="53"/>
    </row>
    <row r="838" spans="1:27">
      <c r="A838" s="120"/>
      <c r="B838" s="54"/>
      <c r="C838" s="50"/>
      <c r="D838" s="53"/>
      <c r="E838" s="50"/>
      <c r="F838" s="50"/>
      <c r="G838" s="50"/>
      <c r="H838" s="53"/>
      <c r="I838" s="53"/>
      <c r="J838" s="53"/>
      <c r="K838" s="53"/>
      <c r="L838" s="53"/>
      <c r="M838" s="54"/>
      <c r="N838" s="50"/>
      <c r="O838" s="59"/>
      <c r="P838" s="61"/>
      <c r="Q838" s="50"/>
      <c r="R838" s="50"/>
      <c r="S838" s="50"/>
      <c r="T838" s="64"/>
      <c r="U838" s="54"/>
      <c r="V838" s="54"/>
      <c r="W838" s="64"/>
      <c r="X838" s="112"/>
      <c r="Y838" s="112"/>
      <c r="Z838" s="53"/>
      <c r="AA838" s="53"/>
    </row>
    <row r="839" spans="1:27">
      <c r="A839" s="120"/>
      <c r="B839" s="54"/>
      <c r="C839" s="50"/>
      <c r="D839" s="53"/>
      <c r="E839" s="50"/>
      <c r="F839" s="50"/>
      <c r="G839" s="50"/>
      <c r="H839" s="53"/>
      <c r="I839" s="53"/>
      <c r="J839" s="53"/>
      <c r="K839" s="53"/>
      <c r="L839" s="53"/>
      <c r="M839" s="54"/>
      <c r="N839" s="50"/>
      <c r="O839" s="59"/>
      <c r="P839" s="61"/>
      <c r="Q839" s="50"/>
      <c r="R839" s="50"/>
      <c r="S839" s="50"/>
      <c r="T839" s="64"/>
      <c r="U839" s="54"/>
      <c r="V839" s="54"/>
      <c r="W839" s="64"/>
      <c r="X839" s="112"/>
      <c r="Y839" s="112"/>
      <c r="Z839" s="53"/>
      <c r="AA839" s="53"/>
    </row>
    <row r="840" spans="1:27">
      <c r="A840" s="120"/>
      <c r="B840" s="54"/>
      <c r="C840" s="50"/>
      <c r="D840" s="53"/>
      <c r="E840" s="50"/>
      <c r="F840" s="50"/>
      <c r="G840" s="50"/>
      <c r="H840" s="53"/>
      <c r="I840" s="53"/>
      <c r="J840" s="53"/>
      <c r="K840" s="53"/>
      <c r="L840" s="53"/>
      <c r="M840" s="54"/>
      <c r="N840" s="50"/>
      <c r="O840" s="59"/>
      <c r="P840" s="61"/>
      <c r="Q840" s="50"/>
      <c r="R840" s="50"/>
      <c r="S840" s="50"/>
      <c r="T840" s="64"/>
      <c r="U840" s="54"/>
      <c r="V840" s="54"/>
      <c r="W840" s="64"/>
      <c r="X840" s="112"/>
      <c r="Y840" s="112"/>
      <c r="Z840" s="53"/>
      <c r="AA840" s="53"/>
    </row>
    <row r="841" spans="1:27">
      <c r="A841" s="120"/>
      <c r="B841" s="54"/>
      <c r="C841" s="50"/>
      <c r="D841" s="53"/>
      <c r="E841" s="50"/>
      <c r="F841" s="50"/>
      <c r="G841" s="50"/>
      <c r="H841" s="53"/>
      <c r="I841" s="53"/>
      <c r="J841" s="53"/>
      <c r="K841" s="53"/>
      <c r="L841" s="53"/>
      <c r="M841" s="54"/>
      <c r="N841" s="50"/>
      <c r="O841" s="59"/>
      <c r="P841" s="61"/>
      <c r="Q841" s="50"/>
      <c r="R841" s="50"/>
      <c r="S841" s="50"/>
      <c r="T841" s="64"/>
      <c r="U841" s="54"/>
      <c r="V841" s="54"/>
      <c r="W841" s="64"/>
      <c r="X841" s="112"/>
      <c r="Y841" s="112"/>
      <c r="Z841" s="53"/>
      <c r="AA841" s="53"/>
    </row>
    <row r="842" spans="1:27">
      <c r="A842" s="120"/>
      <c r="B842" s="54"/>
      <c r="C842" s="50"/>
      <c r="D842" s="53"/>
      <c r="E842" s="50"/>
      <c r="F842" s="50"/>
      <c r="G842" s="50"/>
      <c r="H842" s="53"/>
      <c r="I842" s="53"/>
      <c r="J842" s="53"/>
      <c r="K842" s="53"/>
      <c r="L842" s="53"/>
      <c r="M842" s="54"/>
      <c r="N842" s="50"/>
      <c r="O842" s="59"/>
      <c r="P842" s="61"/>
      <c r="Q842" s="50"/>
      <c r="R842" s="50"/>
      <c r="S842" s="50"/>
      <c r="T842" s="64"/>
      <c r="U842" s="54"/>
      <c r="V842" s="54"/>
      <c r="W842" s="64"/>
      <c r="X842" s="112"/>
      <c r="Y842" s="112"/>
      <c r="Z842" s="53"/>
      <c r="AA842" s="53"/>
    </row>
    <row r="843" spans="1:27">
      <c r="A843" s="120"/>
      <c r="B843" s="54"/>
      <c r="C843" s="50"/>
      <c r="D843" s="53"/>
      <c r="E843" s="50"/>
      <c r="F843" s="50"/>
      <c r="G843" s="50"/>
      <c r="H843" s="53"/>
      <c r="I843" s="53"/>
      <c r="J843" s="53"/>
      <c r="K843" s="53"/>
      <c r="L843" s="53"/>
      <c r="M843" s="54"/>
      <c r="N843" s="50"/>
      <c r="O843" s="59"/>
      <c r="P843" s="61"/>
      <c r="Q843" s="50"/>
      <c r="R843" s="50"/>
      <c r="S843" s="50"/>
      <c r="T843" s="64"/>
      <c r="U843" s="54"/>
      <c r="V843" s="54"/>
      <c r="W843" s="64"/>
      <c r="X843" s="112"/>
      <c r="Y843" s="112"/>
      <c r="Z843" s="53"/>
      <c r="AA843" s="53"/>
    </row>
    <row r="844" spans="1:27">
      <c r="A844" s="120"/>
      <c r="B844" s="54"/>
      <c r="C844" s="50"/>
      <c r="D844" s="53"/>
      <c r="E844" s="50"/>
      <c r="F844" s="50"/>
      <c r="G844" s="50"/>
      <c r="H844" s="53"/>
      <c r="I844" s="53"/>
      <c r="J844" s="53"/>
      <c r="K844" s="53"/>
      <c r="L844" s="53"/>
      <c r="M844" s="54"/>
      <c r="N844" s="50"/>
      <c r="O844" s="59"/>
      <c r="P844" s="61"/>
      <c r="Q844" s="50"/>
      <c r="R844" s="50"/>
      <c r="S844" s="50"/>
      <c r="T844" s="64"/>
      <c r="U844" s="54"/>
      <c r="V844" s="54"/>
      <c r="W844" s="64"/>
      <c r="X844" s="112"/>
      <c r="Y844" s="112"/>
      <c r="Z844" s="53"/>
      <c r="AA844" s="53"/>
    </row>
    <row r="845" spans="1:27">
      <c r="A845" s="120"/>
      <c r="B845" s="54"/>
      <c r="C845" s="50"/>
      <c r="D845" s="53"/>
      <c r="E845" s="50"/>
      <c r="F845" s="50"/>
      <c r="G845" s="50"/>
      <c r="H845" s="53"/>
      <c r="I845" s="53"/>
      <c r="J845" s="53"/>
      <c r="K845" s="53"/>
      <c r="L845" s="53"/>
      <c r="M845" s="54"/>
      <c r="N845" s="50"/>
      <c r="O845" s="59"/>
      <c r="P845" s="61"/>
      <c r="Q845" s="50"/>
      <c r="R845" s="50"/>
      <c r="S845" s="50"/>
      <c r="T845" s="64"/>
      <c r="U845" s="54"/>
      <c r="V845" s="54"/>
      <c r="W845" s="64"/>
      <c r="X845" s="112"/>
      <c r="Y845" s="112"/>
      <c r="Z845" s="53"/>
      <c r="AA845" s="53"/>
    </row>
    <row r="846" spans="1:27">
      <c r="A846" s="120"/>
      <c r="B846" s="54"/>
      <c r="C846" s="50"/>
      <c r="D846" s="53"/>
      <c r="E846" s="50"/>
      <c r="F846" s="50"/>
      <c r="G846" s="50"/>
      <c r="H846" s="53"/>
      <c r="I846" s="53"/>
      <c r="J846" s="53"/>
      <c r="K846" s="53"/>
      <c r="L846" s="53"/>
      <c r="M846" s="54"/>
      <c r="N846" s="50"/>
      <c r="O846" s="59"/>
      <c r="P846" s="61"/>
      <c r="Q846" s="50"/>
      <c r="R846" s="50"/>
      <c r="S846" s="50"/>
      <c r="T846" s="64"/>
      <c r="U846" s="54"/>
      <c r="V846" s="54"/>
      <c r="W846" s="64"/>
      <c r="X846" s="112"/>
      <c r="Y846" s="112"/>
      <c r="Z846" s="53"/>
      <c r="AA846" s="53"/>
    </row>
    <row r="847" spans="1:27">
      <c r="A847" s="120"/>
      <c r="B847" s="54"/>
      <c r="C847" s="50"/>
      <c r="D847" s="53"/>
      <c r="E847" s="50"/>
      <c r="F847" s="50"/>
      <c r="G847" s="50"/>
      <c r="H847" s="53"/>
      <c r="I847" s="53"/>
      <c r="J847" s="53"/>
      <c r="K847" s="53"/>
      <c r="L847" s="53"/>
      <c r="M847" s="54"/>
      <c r="N847" s="50"/>
      <c r="O847" s="59"/>
      <c r="P847" s="61"/>
      <c r="Q847" s="50"/>
      <c r="R847" s="50"/>
      <c r="S847" s="50"/>
      <c r="T847" s="64"/>
      <c r="U847" s="54"/>
      <c r="V847" s="54"/>
      <c r="W847" s="64"/>
      <c r="X847" s="112"/>
      <c r="Y847" s="112"/>
      <c r="Z847" s="53"/>
      <c r="AA847" s="53"/>
    </row>
    <row r="848" spans="1:27">
      <c r="A848" s="120"/>
      <c r="B848" s="54"/>
      <c r="C848" s="50"/>
      <c r="D848" s="53"/>
      <c r="E848" s="50"/>
      <c r="F848" s="50"/>
      <c r="G848" s="50"/>
      <c r="H848" s="53"/>
      <c r="I848" s="53"/>
      <c r="J848" s="53"/>
      <c r="K848" s="53"/>
      <c r="L848" s="53"/>
      <c r="M848" s="54"/>
      <c r="N848" s="50"/>
      <c r="O848" s="59"/>
      <c r="P848" s="61"/>
      <c r="Q848" s="50"/>
      <c r="R848" s="50"/>
      <c r="S848" s="50"/>
      <c r="T848" s="64"/>
      <c r="U848" s="54"/>
      <c r="V848" s="54"/>
      <c r="W848" s="64"/>
      <c r="X848" s="112"/>
      <c r="Y848" s="112"/>
      <c r="Z848" s="53"/>
      <c r="AA848" s="53"/>
    </row>
    <row r="849" spans="1:27">
      <c r="A849" s="120"/>
      <c r="B849" s="54"/>
      <c r="C849" s="50"/>
      <c r="D849" s="53"/>
      <c r="E849" s="50"/>
      <c r="F849" s="50"/>
      <c r="G849" s="50"/>
      <c r="H849" s="53"/>
      <c r="I849" s="53"/>
      <c r="J849" s="53"/>
      <c r="K849" s="53"/>
      <c r="L849" s="53"/>
      <c r="M849" s="54"/>
      <c r="N849" s="50"/>
      <c r="O849" s="59"/>
      <c r="P849" s="61"/>
      <c r="Q849" s="50"/>
      <c r="R849" s="50"/>
      <c r="S849" s="50"/>
      <c r="T849" s="64"/>
      <c r="U849" s="54"/>
      <c r="V849" s="54"/>
      <c r="W849" s="64"/>
      <c r="X849" s="112"/>
      <c r="Y849" s="112"/>
      <c r="Z849" s="53"/>
      <c r="AA849" s="53"/>
    </row>
    <row r="850" spans="1:27">
      <c r="A850" s="120"/>
      <c r="B850" s="54"/>
      <c r="C850" s="50"/>
      <c r="D850" s="53"/>
      <c r="E850" s="50"/>
      <c r="F850" s="50"/>
      <c r="G850" s="50"/>
      <c r="H850" s="53"/>
      <c r="I850" s="53"/>
      <c r="J850" s="53"/>
      <c r="K850" s="53"/>
      <c r="L850" s="53"/>
      <c r="M850" s="54"/>
      <c r="N850" s="50"/>
      <c r="O850" s="59"/>
      <c r="P850" s="61"/>
      <c r="Q850" s="50"/>
      <c r="R850" s="50"/>
      <c r="S850" s="50"/>
      <c r="T850" s="64"/>
      <c r="U850" s="54"/>
      <c r="V850" s="54"/>
      <c r="W850" s="64"/>
      <c r="X850" s="112"/>
      <c r="Y850" s="112"/>
      <c r="Z850" s="53"/>
      <c r="AA850" s="53"/>
    </row>
    <row r="851" spans="1:27">
      <c r="A851" s="120"/>
      <c r="B851" s="54"/>
      <c r="C851" s="50"/>
      <c r="D851" s="53"/>
      <c r="E851" s="50"/>
      <c r="F851" s="50"/>
      <c r="G851" s="50"/>
      <c r="H851" s="53"/>
      <c r="I851" s="53"/>
      <c r="J851" s="53"/>
      <c r="K851" s="53"/>
      <c r="L851" s="53"/>
      <c r="M851" s="54"/>
      <c r="N851" s="50"/>
      <c r="O851" s="59"/>
      <c r="P851" s="61"/>
      <c r="Q851" s="50"/>
      <c r="R851" s="50"/>
      <c r="S851" s="50"/>
      <c r="T851" s="64"/>
      <c r="U851" s="54"/>
      <c r="V851" s="54"/>
      <c r="W851" s="64"/>
      <c r="X851" s="112"/>
      <c r="Y851" s="112"/>
      <c r="Z851" s="53"/>
      <c r="AA851" s="53"/>
    </row>
    <row r="852" spans="1:27">
      <c r="A852" s="120"/>
      <c r="B852" s="54"/>
      <c r="C852" s="50"/>
      <c r="D852" s="53"/>
      <c r="E852" s="50"/>
      <c r="F852" s="50"/>
      <c r="G852" s="50"/>
      <c r="H852" s="53"/>
      <c r="I852" s="53"/>
      <c r="J852" s="53"/>
      <c r="K852" s="53"/>
      <c r="L852" s="53"/>
      <c r="M852" s="54"/>
      <c r="N852" s="50"/>
      <c r="O852" s="59"/>
      <c r="P852" s="61"/>
      <c r="Q852" s="50"/>
      <c r="R852" s="50"/>
      <c r="S852" s="50"/>
      <c r="T852" s="64"/>
      <c r="U852" s="54"/>
      <c r="V852" s="54"/>
      <c r="W852" s="64"/>
      <c r="X852" s="112"/>
      <c r="Y852" s="112"/>
      <c r="Z852" s="53"/>
      <c r="AA852" s="53"/>
    </row>
    <row r="853" spans="1:27">
      <c r="A853" s="120"/>
      <c r="B853" s="54"/>
      <c r="C853" s="50"/>
      <c r="D853" s="53"/>
      <c r="E853" s="50"/>
      <c r="F853" s="50"/>
      <c r="G853" s="50"/>
      <c r="H853" s="53"/>
      <c r="I853" s="53"/>
      <c r="J853" s="53"/>
      <c r="K853" s="53"/>
      <c r="L853" s="53"/>
      <c r="M853" s="54"/>
      <c r="N853" s="50"/>
      <c r="O853" s="59"/>
      <c r="P853" s="61"/>
      <c r="Q853" s="50"/>
      <c r="R853" s="50"/>
      <c r="S853" s="50"/>
      <c r="T853" s="64"/>
      <c r="U853" s="54"/>
      <c r="V853" s="54"/>
      <c r="W853" s="64"/>
      <c r="X853" s="112"/>
      <c r="Y853" s="112"/>
      <c r="Z853" s="53"/>
      <c r="AA853" s="53"/>
    </row>
    <row r="854" spans="1:27">
      <c r="A854" s="120"/>
      <c r="B854" s="54"/>
      <c r="C854" s="50"/>
      <c r="D854" s="53"/>
      <c r="E854" s="50"/>
      <c r="F854" s="50"/>
      <c r="G854" s="50"/>
      <c r="H854" s="53"/>
      <c r="I854" s="53"/>
      <c r="J854" s="53"/>
      <c r="K854" s="53"/>
      <c r="L854" s="53"/>
      <c r="M854" s="54"/>
      <c r="N854" s="50"/>
      <c r="O854" s="59"/>
      <c r="P854" s="61"/>
      <c r="Q854" s="50"/>
      <c r="R854" s="50"/>
      <c r="S854" s="50"/>
      <c r="T854" s="64"/>
      <c r="U854" s="54"/>
      <c r="V854" s="54"/>
      <c r="W854" s="64"/>
      <c r="X854" s="112"/>
      <c r="Y854" s="112"/>
      <c r="Z854" s="53"/>
      <c r="AA854" s="53"/>
    </row>
    <row r="855" spans="1:27">
      <c r="A855" s="120"/>
      <c r="B855" s="54"/>
      <c r="C855" s="50"/>
      <c r="D855" s="53"/>
      <c r="E855" s="50"/>
      <c r="F855" s="50"/>
      <c r="G855" s="50"/>
      <c r="H855" s="53"/>
      <c r="I855" s="53"/>
      <c r="J855" s="53"/>
      <c r="K855" s="53"/>
      <c r="L855" s="53"/>
      <c r="M855" s="54"/>
      <c r="N855" s="50"/>
      <c r="O855" s="59"/>
      <c r="P855" s="61"/>
      <c r="Q855" s="50"/>
      <c r="R855" s="50"/>
      <c r="S855" s="50"/>
      <c r="T855" s="64"/>
      <c r="U855" s="54"/>
      <c r="V855" s="54"/>
      <c r="W855" s="64"/>
      <c r="X855" s="112"/>
      <c r="Y855" s="112"/>
      <c r="Z855" s="53"/>
      <c r="AA855" s="53"/>
    </row>
    <row r="856" spans="1:27">
      <c r="A856" s="120"/>
      <c r="B856" s="54"/>
      <c r="C856" s="50"/>
      <c r="D856" s="53"/>
      <c r="E856" s="50"/>
      <c r="F856" s="50"/>
      <c r="G856" s="50"/>
      <c r="H856" s="53"/>
      <c r="I856" s="53"/>
      <c r="J856" s="53"/>
      <c r="K856" s="53"/>
      <c r="L856" s="53"/>
      <c r="M856" s="54"/>
      <c r="N856" s="50"/>
      <c r="O856" s="59"/>
      <c r="P856" s="61"/>
      <c r="Q856" s="50"/>
      <c r="R856" s="50"/>
      <c r="S856" s="50"/>
      <c r="T856" s="64"/>
      <c r="U856" s="54"/>
      <c r="V856" s="54"/>
      <c r="W856" s="64"/>
      <c r="X856" s="112"/>
      <c r="Y856" s="112"/>
      <c r="Z856" s="53"/>
      <c r="AA856" s="53"/>
    </row>
    <row r="857" spans="1:27">
      <c r="A857" s="120"/>
      <c r="B857" s="54"/>
      <c r="C857" s="50"/>
      <c r="D857" s="53"/>
      <c r="E857" s="50"/>
      <c r="F857" s="50"/>
      <c r="G857" s="50"/>
      <c r="H857" s="53"/>
      <c r="I857" s="53"/>
      <c r="J857" s="53"/>
      <c r="K857" s="53"/>
      <c r="L857" s="53"/>
      <c r="M857" s="54"/>
      <c r="N857" s="50"/>
      <c r="O857" s="59"/>
      <c r="P857" s="61"/>
      <c r="Q857" s="50"/>
      <c r="R857" s="50"/>
      <c r="S857" s="50"/>
      <c r="T857" s="64"/>
      <c r="U857" s="54"/>
      <c r="V857" s="54"/>
      <c r="W857" s="64"/>
      <c r="X857" s="112"/>
      <c r="Y857" s="112"/>
      <c r="Z857" s="53"/>
      <c r="AA857" s="53"/>
    </row>
    <row r="858" spans="1:27">
      <c r="A858" s="120"/>
      <c r="B858" s="54"/>
      <c r="C858" s="50"/>
      <c r="D858" s="53"/>
      <c r="E858" s="50"/>
      <c r="F858" s="50"/>
      <c r="G858" s="50"/>
      <c r="H858" s="53"/>
      <c r="I858" s="53"/>
      <c r="J858" s="53"/>
      <c r="K858" s="53"/>
      <c r="L858" s="53"/>
      <c r="M858" s="54"/>
      <c r="N858" s="50"/>
      <c r="O858" s="59"/>
      <c r="P858" s="61"/>
      <c r="Q858" s="50"/>
      <c r="R858" s="50"/>
      <c r="S858" s="50"/>
      <c r="T858" s="64"/>
      <c r="U858" s="54"/>
      <c r="V858" s="54"/>
      <c r="W858" s="64"/>
      <c r="X858" s="112"/>
      <c r="Y858" s="112"/>
      <c r="Z858" s="53"/>
      <c r="AA858" s="53"/>
    </row>
    <row r="859" spans="1:27">
      <c r="A859" s="120"/>
      <c r="B859" s="54"/>
      <c r="C859" s="50"/>
      <c r="D859" s="53"/>
      <c r="E859" s="50"/>
      <c r="F859" s="50"/>
      <c r="G859" s="50"/>
      <c r="H859" s="53"/>
      <c r="I859" s="53"/>
      <c r="J859" s="53"/>
      <c r="K859" s="53"/>
      <c r="L859" s="53"/>
      <c r="M859" s="54"/>
      <c r="N859" s="50"/>
      <c r="O859" s="59"/>
      <c r="P859" s="61"/>
      <c r="Q859" s="50"/>
      <c r="R859" s="50"/>
      <c r="S859" s="50"/>
      <c r="T859" s="64"/>
      <c r="U859" s="54"/>
      <c r="V859" s="54"/>
      <c r="W859" s="64"/>
      <c r="X859" s="112"/>
      <c r="Y859" s="112"/>
      <c r="Z859" s="53"/>
      <c r="AA859" s="53"/>
    </row>
    <row r="860" spans="1:27">
      <c r="A860" s="120"/>
      <c r="B860" s="54"/>
      <c r="C860" s="50"/>
      <c r="D860" s="53"/>
      <c r="E860" s="50"/>
      <c r="F860" s="50"/>
      <c r="G860" s="50"/>
      <c r="H860" s="53"/>
      <c r="I860" s="53"/>
      <c r="J860" s="53"/>
      <c r="K860" s="53"/>
      <c r="L860" s="53"/>
      <c r="M860" s="54"/>
      <c r="N860" s="50"/>
      <c r="O860" s="59"/>
      <c r="P860" s="61"/>
      <c r="Q860" s="50"/>
      <c r="R860" s="50"/>
      <c r="S860" s="50"/>
      <c r="T860" s="64"/>
      <c r="U860" s="54"/>
      <c r="V860" s="54"/>
      <c r="W860" s="64"/>
      <c r="X860" s="112"/>
      <c r="Y860" s="112"/>
      <c r="Z860" s="53"/>
      <c r="AA860" s="53"/>
    </row>
    <row r="861" spans="1:27">
      <c r="A861" s="120"/>
      <c r="B861" s="54"/>
      <c r="C861" s="50"/>
      <c r="D861" s="53"/>
      <c r="E861" s="50"/>
      <c r="F861" s="50"/>
      <c r="G861" s="50"/>
      <c r="H861" s="53"/>
      <c r="I861" s="53"/>
      <c r="J861" s="53"/>
      <c r="K861" s="53"/>
      <c r="L861" s="53"/>
      <c r="M861" s="54"/>
      <c r="N861" s="50"/>
      <c r="O861" s="59"/>
      <c r="P861" s="61"/>
      <c r="Q861" s="50"/>
      <c r="R861" s="50"/>
      <c r="S861" s="50"/>
      <c r="T861" s="64"/>
      <c r="U861" s="54"/>
      <c r="V861" s="54"/>
      <c r="W861" s="64"/>
      <c r="X861" s="112"/>
      <c r="Y861" s="112"/>
      <c r="Z861" s="53"/>
      <c r="AA861" s="53"/>
    </row>
    <row r="862" spans="1:27">
      <c r="A862" s="120"/>
      <c r="B862" s="54"/>
      <c r="C862" s="50"/>
      <c r="D862" s="53"/>
      <c r="E862" s="50"/>
      <c r="F862" s="50"/>
      <c r="G862" s="50"/>
      <c r="H862" s="53"/>
      <c r="I862" s="53"/>
      <c r="J862" s="53"/>
      <c r="K862" s="53"/>
      <c r="L862" s="53"/>
      <c r="M862" s="54"/>
      <c r="N862" s="50"/>
      <c r="O862" s="59"/>
      <c r="P862" s="61"/>
      <c r="Q862" s="50"/>
      <c r="R862" s="50"/>
      <c r="S862" s="50"/>
      <c r="T862" s="64"/>
      <c r="U862" s="54"/>
      <c r="V862" s="54"/>
      <c r="W862" s="64"/>
      <c r="X862" s="112"/>
      <c r="Y862" s="112"/>
      <c r="Z862" s="53"/>
      <c r="AA862" s="53"/>
    </row>
    <row r="863" spans="1:27">
      <c r="A863" s="120"/>
      <c r="B863" s="54"/>
      <c r="C863" s="50"/>
      <c r="D863" s="53"/>
      <c r="E863" s="50"/>
      <c r="F863" s="50"/>
      <c r="G863" s="50"/>
      <c r="H863" s="53"/>
      <c r="I863" s="53"/>
      <c r="J863" s="53"/>
      <c r="K863" s="53"/>
      <c r="L863" s="53"/>
      <c r="M863" s="54"/>
      <c r="N863" s="50"/>
      <c r="O863" s="59"/>
      <c r="P863" s="61"/>
      <c r="Q863" s="50"/>
      <c r="R863" s="50"/>
      <c r="S863" s="50"/>
      <c r="T863" s="64"/>
      <c r="U863" s="54"/>
      <c r="V863" s="54"/>
      <c r="W863" s="64"/>
      <c r="X863" s="112"/>
      <c r="Y863" s="112"/>
      <c r="Z863" s="53"/>
      <c r="AA863" s="53"/>
    </row>
    <row r="864" spans="1:27">
      <c r="A864" s="120"/>
      <c r="B864" s="54"/>
      <c r="C864" s="50"/>
      <c r="D864" s="53"/>
      <c r="E864" s="50"/>
      <c r="F864" s="50"/>
      <c r="G864" s="50"/>
      <c r="H864" s="53"/>
      <c r="I864" s="53"/>
      <c r="J864" s="53"/>
      <c r="K864" s="53"/>
      <c r="L864" s="53"/>
      <c r="M864" s="54"/>
      <c r="N864" s="50"/>
      <c r="O864" s="59"/>
      <c r="P864" s="61"/>
      <c r="Q864" s="50"/>
      <c r="R864" s="50"/>
      <c r="S864" s="50"/>
      <c r="T864" s="64"/>
      <c r="U864" s="54"/>
      <c r="V864" s="54"/>
      <c r="W864" s="64"/>
      <c r="X864" s="112"/>
      <c r="Y864" s="112"/>
      <c r="Z864" s="53"/>
      <c r="AA864" s="53"/>
    </row>
    <row r="865" spans="1:27">
      <c r="A865" s="120"/>
      <c r="B865" s="54"/>
      <c r="C865" s="50"/>
      <c r="D865" s="53"/>
      <c r="E865" s="50"/>
      <c r="F865" s="50"/>
      <c r="G865" s="50"/>
      <c r="H865" s="53"/>
      <c r="I865" s="53"/>
      <c r="J865" s="53"/>
      <c r="K865" s="53"/>
      <c r="L865" s="53"/>
      <c r="M865" s="54"/>
      <c r="N865" s="50"/>
      <c r="O865" s="59"/>
      <c r="P865" s="61"/>
      <c r="Q865" s="50"/>
      <c r="R865" s="50"/>
      <c r="S865" s="50"/>
      <c r="T865" s="64"/>
      <c r="U865" s="54"/>
      <c r="V865" s="54"/>
      <c r="W865" s="64"/>
      <c r="X865" s="112"/>
      <c r="Y865" s="112"/>
      <c r="Z865" s="53"/>
      <c r="AA865" s="53"/>
    </row>
    <row r="866" spans="1:27">
      <c r="A866" s="120"/>
      <c r="B866" s="54"/>
      <c r="C866" s="50"/>
      <c r="D866" s="53"/>
      <c r="E866" s="50"/>
      <c r="F866" s="50"/>
      <c r="G866" s="50"/>
      <c r="H866" s="53"/>
      <c r="I866" s="53"/>
      <c r="J866" s="53"/>
      <c r="K866" s="53"/>
      <c r="L866" s="53"/>
      <c r="M866" s="54"/>
      <c r="N866" s="50"/>
      <c r="O866" s="59"/>
      <c r="P866" s="61"/>
      <c r="Q866" s="50"/>
      <c r="R866" s="50"/>
      <c r="S866" s="50"/>
      <c r="T866" s="64"/>
      <c r="U866" s="54"/>
      <c r="V866" s="54"/>
      <c r="W866" s="64"/>
      <c r="X866" s="112"/>
      <c r="Y866" s="112"/>
      <c r="Z866" s="53"/>
      <c r="AA866" s="53"/>
    </row>
    <row r="867" spans="1:27">
      <c r="A867" s="120"/>
      <c r="B867" s="54"/>
      <c r="C867" s="50"/>
      <c r="D867" s="53"/>
      <c r="E867" s="50"/>
      <c r="F867" s="50"/>
      <c r="G867" s="50"/>
      <c r="H867" s="53"/>
      <c r="I867" s="53"/>
      <c r="J867" s="53"/>
      <c r="K867" s="53"/>
      <c r="L867" s="53"/>
      <c r="M867" s="54"/>
      <c r="N867" s="50"/>
      <c r="O867" s="59"/>
      <c r="P867" s="61"/>
      <c r="Q867" s="50"/>
      <c r="R867" s="50"/>
      <c r="S867" s="50"/>
      <c r="T867" s="64"/>
      <c r="U867" s="54"/>
      <c r="V867" s="54"/>
      <c r="W867" s="64"/>
      <c r="X867" s="112"/>
      <c r="Y867" s="112"/>
      <c r="Z867" s="53"/>
      <c r="AA867" s="53"/>
    </row>
    <row r="868" spans="1:27">
      <c r="A868" s="120"/>
      <c r="B868" s="54"/>
      <c r="C868" s="50"/>
      <c r="D868" s="53"/>
      <c r="E868" s="50"/>
      <c r="F868" s="50"/>
      <c r="G868" s="50"/>
      <c r="H868" s="53"/>
      <c r="I868" s="53"/>
      <c r="J868" s="53"/>
      <c r="K868" s="53"/>
      <c r="L868" s="53"/>
      <c r="M868" s="54"/>
      <c r="N868" s="50"/>
      <c r="O868" s="59"/>
      <c r="P868" s="61"/>
      <c r="Q868" s="50"/>
      <c r="R868" s="50"/>
      <c r="S868" s="50"/>
      <c r="T868" s="64"/>
      <c r="U868" s="54"/>
      <c r="V868" s="54"/>
      <c r="W868" s="64"/>
      <c r="X868" s="112"/>
      <c r="Y868" s="112"/>
      <c r="Z868" s="53"/>
      <c r="AA868" s="53"/>
    </row>
    <row r="869" spans="1:27">
      <c r="A869" s="120"/>
      <c r="B869" s="54"/>
      <c r="C869" s="50"/>
      <c r="D869" s="53"/>
      <c r="E869" s="50"/>
      <c r="F869" s="50"/>
      <c r="G869" s="50"/>
      <c r="H869" s="53"/>
      <c r="I869" s="53"/>
      <c r="J869" s="53"/>
      <c r="K869" s="53"/>
      <c r="L869" s="53"/>
      <c r="M869" s="54"/>
      <c r="N869" s="50"/>
      <c r="O869" s="59"/>
      <c r="P869" s="61"/>
      <c r="Q869" s="50"/>
      <c r="R869" s="50"/>
      <c r="S869" s="50"/>
      <c r="T869" s="64"/>
      <c r="U869" s="54"/>
      <c r="V869" s="54"/>
      <c r="W869" s="64"/>
      <c r="X869" s="112"/>
      <c r="Y869" s="112"/>
      <c r="Z869" s="53"/>
      <c r="AA869" s="53"/>
    </row>
    <row r="870" spans="1:27">
      <c r="A870" s="120"/>
      <c r="B870" s="54"/>
      <c r="C870" s="50"/>
      <c r="D870" s="53"/>
      <c r="E870" s="50"/>
      <c r="F870" s="50"/>
      <c r="G870" s="50"/>
      <c r="H870" s="53"/>
      <c r="I870" s="53"/>
      <c r="J870" s="53"/>
      <c r="K870" s="53"/>
      <c r="L870" s="53"/>
      <c r="M870" s="54"/>
      <c r="N870" s="50"/>
      <c r="O870" s="59"/>
      <c r="P870" s="61"/>
      <c r="Q870" s="50"/>
      <c r="R870" s="50"/>
      <c r="S870" s="50"/>
      <c r="T870" s="64"/>
      <c r="U870" s="54"/>
      <c r="V870" s="54"/>
      <c r="W870" s="64"/>
      <c r="X870" s="112"/>
      <c r="Y870" s="112"/>
      <c r="Z870" s="53"/>
      <c r="AA870" s="53"/>
    </row>
    <row r="871" spans="1:27">
      <c r="A871" s="120"/>
      <c r="B871" s="54"/>
      <c r="C871" s="50"/>
      <c r="D871" s="53"/>
      <c r="E871" s="50"/>
      <c r="F871" s="50"/>
      <c r="G871" s="50"/>
      <c r="H871" s="53"/>
      <c r="I871" s="53"/>
      <c r="J871" s="53"/>
      <c r="K871" s="53"/>
      <c r="L871" s="53"/>
      <c r="M871" s="54"/>
      <c r="N871" s="50"/>
      <c r="O871" s="59"/>
      <c r="P871" s="61"/>
      <c r="Q871" s="50"/>
      <c r="R871" s="50"/>
      <c r="S871" s="50"/>
      <c r="T871" s="64"/>
      <c r="U871" s="54"/>
      <c r="V871" s="54"/>
      <c r="W871" s="64"/>
      <c r="X871" s="112"/>
      <c r="Y871" s="112"/>
      <c r="Z871" s="53"/>
      <c r="AA871" s="53"/>
    </row>
    <row r="872" spans="1:27">
      <c r="A872" s="120"/>
      <c r="B872" s="54"/>
      <c r="C872" s="50"/>
      <c r="D872" s="53"/>
      <c r="E872" s="50"/>
      <c r="F872" s="50"/>
      <c r="G872" s="50"/>
      <c r="H872" s="53"/>
      <c r="I872" s="53"/>
      <c r="J872" s="53"/>
      <c r="K872" s="53"/>
      <c r="L872" s="53"/>
      <c r="M872" s="54"/>
      <c r="N872" s="50"/>
      <c r="O872" s="59"/>
      <c r="P872" s="61"/>
      <c r="Q872" s="50"/>
      <c r="R872" s="50"/>
      <c r="S872" s="50"/>
      <c r="T872" s="64"/>
      <c r="U872" s="54"/>
      <c r="V872" s="54"/>
      <c r="W872" s="64"/>
      <c r="X872" s="112"/>
      <c r="Y872" s="112"/>
      <c r="Z872" s="53"/>
      <c r="AA872" s="53"/>
    </row>
    <row r="873" spans="1:27">
      <c r="A873" s="120"/>
      <c r="B873" s="54"/>
      <c r="C873" s="50"/>
      <c r="D873" s="53"/>
      <c r="E873" s="50"/>
      <c r="F873" s="50"/>
      <c r="G873" s="50"/>
      <c r="H873" s="53"/>
      <c r="I873" s="53"/>
      <c r="J873" s="53"/>
      <c r="K873" s="53"/>
      <c r="L873" s="53"/>
      <c r="M873" s="54"/>
      <c r="N873" s="50"/>
      <c r="O873" s="59"/>
      <c r="P873" s="61"/>
      <c r="Q873" s="50"/>
      <c r="R873" s="50"/>
      <c r="S873" s="50"/>
      <c r="T873" s="64"/>
      <c r="U873" s="54"/>
      <c r="V873" s="54"/>
      <c r="W873" s="64"/>
      <c r="X873" s="112"/>
      <c r="Y873" s="112"/>
      <c r="Z873" s="53"/>
      <c r="AA873" s="53"/>
    </row>
    <row r="874" spans="1:27">
      <c r="A874" s="120"/>
      <c r="B874" s="54"/>
      <c r="C874" s="50"/>
      <c r="D874" s="53"/>
      <c r="E874" s="50"/>
      <c r="F874" s="50"/>
      <c r="G874" s="50"/>
      <c r="H874" s="53"/>
      <c r="I874" s="53"/>
      <c r="J874" s="53"/>
      <c r="K874" s="53"/>
      <c r="L874" s="53"/>
      <c r="M874" s="54"/>
      <c r="N874" s="50"/>
      <c r="O874" s="59"/>
      <c r="P874" s="61"/>
      <c r="Q874" s="50"/>
      <c r="R874" s="50"/>
      <c r="S874" s="50"/>
      <c r="T874" s="64"/>
      <c r="U874" s="54"/>
      <c r="V874" s="54"/>
      <c r="W874" s="64"/>
      <c r="X874" s="112"/>
      <c r="Y874" s="112"/>
      <c r="Z874" s="53"/>
      <c r="AA874" s="53"/>
    </row>
    <row r="875" spans="1:27">
      <c r="A875" s="120"/>
      <c r="B875" s="54"/>
      <c r="C875" s="50"/>
      <c r="D875" s="53"/>
      <c r="E875" s="50"/>
      <c r="F875" s="50"/>
      <c r="G875" s="50"/>
      <c r="H875" s="53"/>
      <c r="I875" s="53"/>
      <c r="J875" s="53"/>
      <c r="K875" s="53"/>
      <c r="L875" s="53"/>
      <c r="M875" s="54"/>
      <c r="N875" s="50"/>
      <c r="O875" s="59"/>
      <c r="P875" s="61"/>
      <c r="Q875" s="50"/>
      <c r="R875" s="50"/>
      <c r="S875" s="50"/>
      <c r="T875" s="64"/>
      <c r="U875" s="54"/>
      <c r="V875" s="54"/>
      <c r="W875" s="64"/>
      <c r="X875" s="112"/>
      <c r="Y875" s="112"/>
      <c r="Z875" s="53"/>
      <c r="AA875" s="53"/>
    </row>
    <row r="876" spans="1:27">
      <c r="A876" s="120"/>
      <c r="B876" s="54"/>
      <c r="C876" s="50"/>
      <c r="D876" s="53"/>
      <c r="E876" s="50"/>
      <c r="F876" s="50"/>
      <c r="G876" s="50"/>
      <c r="H876" s="53"/>
      <c r="I876" s="53"/>
      <c r="J876" s="53"/>
      <c r="K876" s="53"/>
      <c r="L876" s="53"/>
      <c r="M876" s="54"/>
      <c r="N876" s="50"/>
      <c r="O876" s="59"/>
      <c r="P876" s="61"/>
      <c r="Q876" s="50"/>
      <c r="R876" s="50"/>
      <c r="S876" s="50"/>
      <c r="T876" s="64"/>
      <c r="U876" s="54"/>
      <c r="V876" s="54"/>
      <c r="W876" s="64"/>
      <c r="X876" s="112"/>
      <c r="Y876" s="112"/>
      <c r="Z876" s="53"/>
      <c r="AA876" s="53"/>
    </row>
    <row r="877" spans="1:27">
      <c r="A877" s="120"/>
      <c r="B877" s="54"/>
      <c r="C877" s="50"/>
      <c r="D877" s="53"/>
      <c r="E877" s="50"/>
      <c r="F877" s="50"/>
      <c r="G877" s="50"/>
      <c r="H877" s="53"/>
      <c r="I877" s="53"/>
      <c r="J877" s="53"/>
      <c r="K877" s="53"/>
      <c r="L877" s="53"/>
      <c r="M877" s="54"/>
      <c r="N877" s="50"/>
      <c r="O877" s="59"/>
      <c r="P877" s="61"/>
      <c r="Q877" s="50"/>
      <c r="R877" s="50"/>
      <c r="S877" s="50"/>
      <c r="T877" s="64"/>
      <c r="U877" s="54"/>
      <c r="V877" s="54"/>
      <c r="W877" s="64"/>
      <c r="X877" s="112"/>
      <c r="Y877" s="112"/>
      <c r="Z877" s="53"/>
      <c r="AA877" s="53"/>
    </row>
    <row r="878" spans="1:27">
      <c r="A878" s="120"/>
      <c r="B878" s="54"/>
      <c r="C878" s="50"/>
      <c r="D878" s="53"/>
      <c r="E878" s="50"/>
      <c r="F878" s="50"/>
      <c r="G878" s="50"/>
      <c r="H878" s="53"/>
      <c r="I878" s="53"/>
      <c r="J878" s="53"/>
      <c r="K878" s="53"/>
      <c r="L878" s="53"/>
      <c r="M878" s="54"/>
      <c r="N878" s="50"/>
      <c r="O878" s="59"/>
      <c r="P878" s="61"/>
      <c r="Q878" s="50"/>
      <c r="R878" s="50"/>
      <c r="S878" s="50"/>
      <c r="T878" s="64"/>
      <c r="U878" s="54"/>
      <c r="V878" s="54"/>
      <c r="W878" s="64"/>
      <c r="X878" s="112"/>
      <c r="Y878" s="112"/>
      <c r="Z878" s="53"/>
      <c r="AA878" s="53"/>
    </row>
    <row r="879" spans="1:27">
      <c r="A879" s="120"/>
      <c r="B879" s="54"/>
      <c r="C879" s="50"/>
      <c r="D879" s="53"/>
      <c r="E879" s="50"/>
      <c r="F879" s="50"/>
      <c r="G879" s="50"/>
      <c r="H879" s="53"/>
      <c r="I879" s="53"/>
      <c r="J879" s="53"/>
      <c r="K879" s="53"/>
      <c r="L879" s="53"/>
      <c r="M879" s="54"/>
      <c r="N879" s="50"/>
      <c r="O879" s="59"/>
      <c r="P879" s="61"/>
      <c r="Q879" s="50"/>
      <c r="R879" s="50"/>
      <c r="S879" s="50"/>
      <c r="T879" s="64"/>
      <c r="U879" s="54"/>
      <c r="V879" s="54"/>
      <c r="W879" s="64"/>
      <c r="X879" s="112"/>
      <c r="Y879" s="112"/>
      <c r="Z879" s="53"/>
      <c r="AA879" s="53"/>
    </row>
    <row r="880" spans="1:27">
      <c r="A880" s="120"/>
      <c r="B880" s="54"/>
      <c r="C880" s="50"/>
      <c r="D880" s="53"/>
      <c r="E880" s="50"/>
      <c r="F880" s="50"/>
      <c r="G880" s="50"/>
      <c r="H880" s="53"/>
      <c r="I880" s="53"/>
      <c r="J880" s="53"/>
      <c r="K880" s="53"/>
      <c r="L880" s="53"/>
      <c r="M880" s="54"/>
      <c r="N880" s="50"/>
      <c r="O880" s="59"/>
      <c r="P880" s="61"/>
      <c r="Q880" s="50"/>
      <c r="R880" s="50"/>
      <c r="S880" s="50"/>
      <c r="T880" s="64"/>
      <c r="U880" s="54"/>
      <c r="V880" s="54"/>
      <c r="W880" s="64"/>
      <c r="X880" s="112"/>
      <c r="Y880" s="112"/>
      <c r="Z880" s="53"/>
      <c r="AA880" s="53"/>
    </row>
    <row r="881" spans="1:27">
      <c r="A881" s="120"/>
      <c r="B881" s="54"/>
      <c r="C881" s="50"/>
      <c r="D881" s="53"/>
      <c r="E881" s="50"/>
      <c r="F881" s="50"/>
      <c r="G881" s="50"/>
      <c r="H881" s="53"/>
      <c r="I881" s="53"/>
      <c r="J881" s="53"/>
      <c r="K881" s="53"/>
      <c r="L881" s="53"/>
      <c r="M881" s="54"/>
      <c r="N881" s="50"/>
      <c r="O881" s="59"/>
      <c r="P881" s="61"/>
      <c r="Q881" s="50"/>
      <c r="R881" s="50"/>
      <c r="S881" s="50"/>
      <c r="T881" s="64"/>
      <c r="U881" s="54"/>
      <c r="V881" s="54"/>
      <c r="W881" s="64"/>
      <c r="X881" s="112"/>
      <c r="Y881" s="112"/>
      <c r="Z881" s="53"/>
      <c r="AA881" s="53"/>
    </row>
    <row r="882" spans="1:27">
      <c r="A882" s="120"/>
      <c r="B882" s="54"/>
      <c r="C882" s="50"/>
      <c r="D882" s="53"/>
      <c r="E882" s="50"/>
      <c r="F882" s="50"/>
      <c r="G882" s="50"/>
      <c r="H882" s="53"/>
      <c r="I882" s="53"/>
      <c r="J882" s="53"/>
      <c r="K882" s="53"/>
      <c r="L882" s="53"/>
      <c r="M882" s="54"/>
      <c r="N882" s="50"/>
      <c r="O882" s="59"/>
      <c r="P882" s="61"/>
      <c r="Q882" s="50"/>
      <c r="R882" s="50"/>
      <c r="S882" s="50"/>
      <c r="T882" s="64"/>
      <c r="U882" s="54"/>
      <c r="V882" s="54"/>
      <c r="W882" s="64"/>
      <c r="X882" s="112"/>
      <c r="Y882" s="112"/>
      <c r="Z882" s="53"/>
      <c r="AA882" s="53"/>
    </row>
    <row r="883" spans="1:27">
      <c r="A883" s="120"/>
      <c r="B883" s="54"/>
      <c r="C883" s="50"/>
      <c r="D883" s="53"/>
      <c r="E883" s="50"/>
      <c r="F883" s="50"/>
      <c r="G883" s="50"/>
      <c r="H883" s="53"/>
      <c r="I883" s="53"/>
      <c r="J883" s="53"/>
      <c r="K883" s="53"/>
      <c r="L883" s="53"/>
      <c r="M883" s="54"/>
      <c r="N883" s="50"/>
      <c r="O883" s="59"/>
      <c r="P883" s="61"/>
      <c r="Q883" s="50"/>
      <c r="R883" s="50"/>
      <c r="S883" s="50"/>
      <c r="T883" s="64"/>
      <c r="U883" s="54"/>
      <c r="V883" s="54"/>
      <c r="W883" s="64"/>
      <c r="X883" s="112"/>
      <c r="Y883" s="112"/>
      <c r="Z883" s="53"/>
      <c r="AA883" s="53"/>
    </row>
    <row r="884" spans="1:27">
      <c r="A884" s="120"/>
      <c r="B884" s="54"/>
      <c r="C884" s="50"/>
      <c r="D884" s="53"/>
      <c r="E884" s="50"/>
      <c r="F884" s="50"/>
      <c r="G884" s="50"/>
      <c r="H884" s="53"/>
      <c r="I884" s="53"/>
      <c r="J884" s="53"/>
      <c r="K884" s="53"/>
      <c r="L884" s="53"/>
      <c r="M884" s="54"/>
      <c r="N884" s="50"/>
      <c r="O884" s="59"/>
      <c r="P884" s="61"/>
      <c r="Q884" s="50"/>
      <c r="R884" s="50"/>
      <c r="S884" s="50"/>
      <c r="T884" s="64"/>
      <c r="U884" s="54"/>
      <c r="V884" s="54"/>
      <c r="W884" s="64"/>
      <c r="X884" s="112"/>
      <c r="Y884" s="112"/>
      <c r="Z884" s="53"/>
      <c r="AA884" s="53"/>
    </row>
    <row r="885" spans="1:27">
      <c r="A885" s="120"/>
      <c r="B885" s="54"/>
      <c r="C885" s="50"/>
      <c r="D885" s="53"/>
      <c r="E885" s="50"/>
      <c r="F885" s="50"/>
      <c r="G885" s="50"/>
      <c r="H885" s="53"/>
      <c r="I885" s="53"/>
      <c r="J885" s="53"/>
      <c r="K885" s="53"/>
      <c r="L885" s="53"/>
      <c r="M885" s="54"/>
      <c r="N885" s="50"/>
      <c r="O885" s="59"/>
      <c r="P885" s="61"/>
      <c r="Q885" s="50"/>
      <c r="R885" s="50"/>
      <c r="S885" s="50"/>
      <c r="T885" s="64"/>
      <c r="U885" s="54"/>
      <c r="V885" s="54"/>
      <c r="W885" s="64"/>
      <c r="X885" s="112"/>
      <c r="Y885" s="112"/>
      <c r="Z885" s="53"/>
      <c r="AA885" s="53"/>
    </row>
    <row r="886" spans="1:27">
      <c r="A886" s="120"/>
      <c r="B886" s="54"/>
      <c r="C886" s="50"/>
      <c r="D886" s="53"/>
      <c r="E886" s="50"/>
      <c r="F886" s="50"/>
      <c r="G886" s="50"/>
      <c r="H886" s="53"/>
      <c r="I886" s="53"/>
      <c r="J886" s="53"/>
      <c r="K886" s="53"/>
      <c r="L886" s="53"/>
      <c r="M886" s="54"/>
      <c r="N886" s="50"/>
      <c r="O886" s="59"/>
      <c r="P886" s="61"/>
      <c r="Q886" s="50"/>
      <c r="R886" s="50"/>
      <c r="S886" s="50"/>
      <c r="T886" s="64"/>
      <c r="U886" s="54"/>
      <c r="V886" s="54"/>
      <c r="W886" s="64"/>
      <c r="X886" s="112"/>
      <c r="Y886" s="112"/>
      <c r="Z886" s="53"/>
      <c r="AA886" s="53"/>
    </row>
    <row r="887" spans="1:27">
      <c r="A887" s="120"/>
      <c r="B887" s="54"/>
      <c r="C887" s="50"/>
      <c r="D887" s="53"/>
      <c r="E887" s="50"/>
      <c r="F887" s="50"/>
      <c r="G887" s="50"/>
      <c r="H887" s="53"/>
      <c r="I887" s="53"/>
      <c r="J887" s="53"/>
      <c r="K887" s="53"/>
      <c r="L887" s="53"/>
      <c r="M887" s="54"/>
      <c r="N887" s="50"/>
      <c r="O887" s="59"/>
      <c r="P887" s="61"/>
      <c r="Q887" s="50"/>
      <c r="R887" s="50"/>
      <c r="S887" s="50"/>
      <c r="T887" s="64"/>
      <c r="U887" s="54"/>
      <c r="V887" s="54"/>
      <c r="W887" s="64"/>
      <c r="X887" s="112"/>
      <c r="Y887" s="112"/>
      <c r="Z887" s="53"/>
      <c r="AA887" s="53"/>
    </row>
    <row r="888" spans="1:27">
      <c r="A888" s="120"/>
      <c r="B888" s="54"/>
      <c r="C888" s="50"/>
      <c r="D888" s="53"/>
      <c r="E888" s="50"/>
      <c r="F888" s="50"/>
      <c r="G888" s="50"/>
      <c r="H888" s="53"/>
      <c r="I888" s="53"/>
      <c r="J888" s="53"/>
      <c r="K888" s="53"/>
      <c r="L888" s="53"/>
      <c r="M888" s="54"/>
      <c r="N888" s="50"/>
      <c r="O888" s="59"/>
      <c r="P888" s="61"/>
      <c r="Q888" s="50"/>
      <c r="R888" s="50"/>
      <c r="S888" s="50"/>
      <c r="T888" s="64"/>
      <c r="U888" s="54"/>
      <c r="V888" s="54"/>
      <c r="W888" s="64"/>
      <c r="X888" s="112"/>
      <c r="Y888" s="112"/>
      <c r="Z888" s="53"/>
      <c r="AA888" s="53"/>
    </row>
    <row r="889" spans="1:27">
      <c r="A889" s="120"/>
      <c r="B889" s="54"/>
      <c r="C889" s="50"/>
      <c r="D889" s="53"/>
      <c r="E889" s="50"/>
      <c r="F889" s="50"/>
      <c r="G889" s="50"/>
      <c r="H889" s="53"/>
      <c r="I889" s="53"/>
      <c r="J889" s="53"/>
      <c r="K889" s="53"/>
      <c r="L889" s="53"/>
      <c r="M889" s="54"/>
      <c r="N889" s="50"/>
      <c r="O889" s="59"/>
      <c r="P889" s="61"/>
      <c r="Q889" s="50"/>
      <c r="R889" s="50"/>
      <c r="S889" s="50"/>
      <c r="T889" s="64"/>
      <c r="U889" s="54"/>
      <c r="V889" s="54"/>
      <c r="W889" s="64"/>
      <c r="X889" s="112"/>
      <c r="Y889" s="112"/>
      <c r="Z889" s="53"/>
      <c r="AA889" s="53"/>
    </row>
    <row r="890" spans="1:27">
      <c r="A890" s="120"/>
      <c r="B890" s="54"/>
      <c r="C890" s="50"/>
      <c r="D890" s="53"/>
      <c r="E890" s="50"/>
      <c r="F890" s="50"/>
      <c r="G890" s="50"/>
      <c r="H890" s="53"/>
      <c r="I890" s="53"/>
      <c r="J890" s="53"/>
      <c r="K890" s="53"/>
      <c r="L890" s="53"/>
      <c r="M890" s="54"/>
      <c r="N890" s="50"/>
      <c r="O890" s="59"/>
      <c r="P890" s="61"/>
      <c r="Q890" s="50"/>
      <c r="R890" s="50"/>
      <c r="S890" s="50"/>
      <c r="T890" s="64"/>
      <c r="U890" s="54"/>
      <c r="V890" s="54"/>
      <c r="W890" s="64"/>
      <c r="X890" s="112"/>
      <c r="Y890" s="112"/>
      <c r="Z890" s="53"/>
      <c r="AA890" s="53"/>
    </row>
    <row r="891" spans="1:27">
      <c r="A891" s="120"/>
      <c r="B891" s="54"/>
      <c r="C891" s="50"/>
      <c r="D891" s="53"/>
      <c r="E891" s="50"/>
      <c r="F891" s="50"/>
      <c r="G891" s="50"/>
      <c r="H891" s="53"/>
      <c r="I891" s="53"/>
      <c r="J891" s="53"/>
      <c r="K891" s="53"/>
      <c r="L891" s="53"/>
      <c r="M891" s="54"/>
      <c r="N891" s="50"/>
      <c r="O891" s="59"/>
      <c r="P891" s="61"/>
      <c r="Q891" s="50"/>
      <c r="R891" s="50"/>
      <c r="S891" s="50"/>
      <c r="T891" s="64"/>
      <c r="U891" s="54"/>
      <c r="V891" s="54"/>
      <c r="W891" s="64"/>
      <c r="X891" s="112"/>
      <c r="Y891" s="112"/>
      <c r="Z891" s="53"/>
      <c r="AA891" s="53"/>
    </row>
    <row r="892" spans="1:27">
      <c r="A892" s="120"/>
      <c r="B892" s="54"/>
      <c r="C892" s="50"/>
      <c r="D892" s="53"/>
      <c r="E892" s="50"/>
      <c r="F892" s="50"/>
      <c r="G892" s="50"/>
      <c r="H892" s="53"/>
      <c r="I892" s="53"/>
      <c r="J892" s="53"/>
      <c r="K892" s="53"/>
      <c r="L892" s="53"/>
      <c r="M892" s="54"/>
      <c r="N892" s="50"/>
      <c r="O892" s="59"/>
      <c r="P892" s="61"/>
      <c r="Q892" s="50"/>
      <c r="R892" s="50"/>
      <c r="S892" s="50"/>
      <c r="T892" s="64"/>
      <c r="U892" s="54"/>
      <c r="V892" s="54"/>
      <c r="W892" s="64"/>
      <c r="X892" s="112"/>
      <c r="Y892" s="112"/>
      <c r="Z892" s="53"/>
      <c r="AA892" s="53"/>
    </row>
    <row r="893" spans="1:27">
      <c r="A893" s="120"/>
      <c r="B893" s="54"/>
      <c r="C893" s="50"/>
      <c r="D893" s="53"/>
      <c r="E893" s="50"/>
      <c r="F893" s="50"/>
      <c r="G893" s="50"/>
      <c r="H893" s="53"/>
      <c r="I893" s="53"/>
      <c r="J893" s="53"/>
      <c r="K893" s="53"/>
      <c r="L893" s="53"/>
      <c r="M893" s="54"/>
      <c r="N893" s="50"/>
      <c r="O893" s="59"/>
      <c r="P893" s="61"/>
      <c r="Q893" s="50"/>
      <c r="R893" s="50"/>
      <c r="S893" s="50"/>
      <c r="T893" s="64"/>
      <c r="U893" s="54"/>
      <c r="V893" s="54"/>
      <c r="W893" s="64"/>
      <c r="X893" s="112"/>
      <c r="Y893" s="112"/>
      <c r="Z893" s="53"/>
      <c r="AA893" s="53"/>
    </row>
    <row r="894" spans="1:27">
      <c r="A894" s="120"/>
      <c r="B894" s="54"/>
      <c r="C894" s="50"/>
      <c r="D894" s="53"/>
      <c r="E894" s="50"/>
      <c r="F894" s="50"/>
      <c r="G894" s="50"/>
      <c r="H894" s="53"/>
      <c r="I894" s="53"/>
      <c r="J894" s="53"/>
      <c r="K894" s="53"/>
      <c r="L894" s="53"/>
      <c r="M894" s="54"/>
      <c r="N894" s="50"/>
      <c r="O894" s="59"/>
      <c r="P894" s="61"/>
      <c r="Q894" s="50"/>
      <c r="R894" s="50"/>
      <c r="S894" s="50"/>
      <c r="T894" s="64"/>
      <c r="U894" s="54"/>
      <c r="V894" s="54"/>
      <c r="W894" s="64"/>
      <c r="X894" s="112"/>
      <c r="Y894" s="112"/>
      <c r="Z894" s="53"/>
      <c r="AA894" s="53"/>
    </row>
    <row r="895" spans="1:27">
      <c r="A895" s="120"/>
      <c r="B895" s="54"/>
      <c r="C895" s="50"/>
      <c r="D895" s="53"/>
      <c r="E895" s="50"/>
      <c r="F895" s="50"/>
      <c r="G895" s="50"/>
      <c r="H895" s="53"/>
      <c r="I895" s="53"/>
      <c r="J895" s="53"/>
      <c r="K895" s="53"/>
      <c r="L895" s="53"/>
      <c r="M895" s="54"/>
      <c r="N895" s="50"/>
      <c r="O895" s="59"/>
      <c r="P895" s="61"/>
      <c r="Q895" s="50"/>
      <c r="R895" s="50"/>
      <c r="S895" s="50"/>
      <c r="T895" s="64"/>
      <c r="U895" s="54"/>
      <c r="V895" s="54"/>
      <c r="W895" s="64"/>
      <c r="X895" s="112"/>
      <c r="Y895" s="112"/>
      <c r="Z895" s="53"/>
      <c r="AA895" s="53"/>
    </row>
    <row r="896" spans="1:27">
      <c r="A896" s="120"/>
      <c r="B896" s="54"/>
      <c r="C896" s="50"/>
      <c r="D896" s="53"/>
      <c r="E896" s="50"/>
      <c r="F896" s="50"/>
      <c r="G896" s="50"/>
      <c r="H896" s="53"/>
      <c r="I896" s="53"/>
      <c r="J896" s="53"/>
      <c r="K896" s="53"/>
      <c r="L896" s="53"/>
      <c r="M896" s="54"/>
      <c r="N896" s="50"/>
      <c r="O896" s="59"/>
      <c r="P896" s="61"/>
      <c r="Q896" s="50"/>
      <c r="R896" s="50"/>
      <c r="S896" s="50"/>
      <c r="T896" s="64"/>
      <c r="U896" s="54"/>
      <c r="V896" s="54"/>
      <c r="W896" s="64"/>
      <c r="X896" s="112"/>
      <c r="Y896" s="112"/>
      <c r="Z896" s="53"/>
      <c r="AA896" s="53"/>
    </row>
    <row r="897" spans="1:27">
      <c r="A897" s="120"/>
      <c r="B897" s="54"/>
      <c r="C897" s="50"/>
      <c r="D897" s="53"/>
      <c r="E897" s="50"/>
      <c r="F897" s="50"/>
      <c r="G897" s="50"/>
      <c r="H897" s="53"/>
      <c r="I897" s="53"/>
      <c r="J897" s="53"/>
      <c r="K897" s="53"/>
      <c r="L897" s="53"/>
      <c r="M897" s="54"/>
      <c r="N897" s="50"/>
      <c r="O897" s="59"/>
      <c r="P897" s="61"/>
      <c r="Q897" s="50"/>
      <c r="R897" s="50"/>
      <c r="S897" s="50"/>
      <c r="T897" s="64"/>
      <c r="U897" s="54"/>
      <c r="V897" s="54"/>
      <c r="W897" s="64"/>
      <c r="X897" s="112"/>
      <c r="Y897" s="112"/>
      <c r="Z897" s="53"/>
      <c r="AA897" s="53"/>
    </row>
    <row r="898" spans="1:27">
      <c r="A898" s="120"/>
      <c r="B898" s="54"/>
      <c r="C898" s="50"/>
      <c r="D898" s="53"/>
      <c r="E898" s="50"/>
      <c r="F898" s="50"/>
      <c r="G898" s="50"/>
      <c r="H898" s="53"/>
      <c r="I898" s="53"/>
      <c r="J898" s="53"/>
      <c r="K898" s="53"/>
      <c r="L898" s="53"/>
      <c r="M898" s="54"/>
      <c r="N898" s="50"/>
      <c r="O898" s="59"/>
      <c r="P898" s="61"/>
      <c r="Q898" s="50"/>
      <c r="R898" s="50"/>
      <c r="S898" s="50"/>
      <c r="T898" s="64"/>
      <c r="U898" s="54"/>
      <c r="V898" s="54"/>
      <c r="W898" s="64"/>
      <c r="X898" s="112"/>
      <c r="Y898" s="112"/>
      <c r="Z898" s="53"/>
      <c r="AA898" s="53"/>
    </row>
    <row r="899" spans="1:27">
      <c r="A899" s="120"/>
      <c r="B899" s="54"/>
      <c r="C899" s="50"/>
      <c r="D899" s="53"/>
      <c r="E899" s="50"/>
      <c r="F899" s="50"/>
      <c r="G899" s="50"/>
      <c r="H899" s="53"/>
      <c r="I899" s="53"/>
      <c r="J899" s="53"/>
      <c r="K899" s="53"/>
      <c r="L899" s="53"/>
      <c r="M899" s="54"/>
      <c r="N899" s="50"/>
      <c r="O899" s="59"/>
      <c r="P899" s="61"/>
      <c r="Q899" s="50"/>
      <c r="R899" s="50"/>
      <c r="S899" s="50"/>
      <c r="T899" s="64"/>
      <c r="U899" s="54"/>
      <c r="V899" s="54"/>
      <c r="W899" s="64"/>
      <c r="X899" s="112"/>
      <c r="Y899" s="112"/>
      <c r="Z899" s="53"/>
      <c r="AA899" s="53"/>
    </row>
    <row r="900" spans="1:27">
      <c r="A900" s="120"/>
      <c r="B900" s="54"/>
      <c r="C900" s="50"/>
      <c r="D900" s="53"/>
      <c r="E900" s="50"/>
      <c r="F900" s="50"/>
      <c r="G900" s="50"/>
      <c r="H900" s="53"/>
      <c r="I900" s="53"/>
      <c r="J900" s="53"/>
      <c r="K900" s="53"/>
      <c r="L900" s="53"/>
      <c r="M900" s="54"/>
      <c r="N900" s="50"/>
      <c r="O900" s="59"/>
      <c r="P900" s="61"/>
      <c r="Q900" s="50"/>
      <c r="R900" s="50"/>
      <c r="S900" s="50"/>
      <c r="T900" s="64"/>
      <c r="U900" s="54"/>
      <c r="V900" s="54"/>
      <c r="W900" s="64"/>
      <c r="X900" s="112"/>
      <c r="Y900" s="112"/>
      <c r="Z900" s="53"/>
      <c r="AA900" s="53"/>
    </row>
    <row r="901" spans="1:27">
      <c r="A901" s="120"/>
      <c r="B901" s="54"/>
      <c r="C901" s="50"/>
      <c r="D901" s="53"/>
      <c r="E901" s="50"/>
      <c r="F901" s="50"/>
      <c r="G901" s="50"/>
      <c r="H901" s="53"/>
      <c r="I901" s="53"/>
      <c r="J901" s="53"/>
      <c r="K901" s="53"/>
      <c r="L901" s="53"/>
      <c r="M901" s="54"/>
      <c r="N901" s="50"/>
      <c r="O901" s="59"/>
      <c r="P901" s="61"/>
      <c r="Q901" s="50"/>
      <c r="R901" s="50"/>
      <c r="S901" s="50"/>
      <c r="T901" s="64"/>
      <c r="U901" s="54"/>
      <c r="V901" s="54"/>
      <c r="W901" s="64"/>
      <c r="X901" s="112"/>
      <c r="Y901" s="112"/>
      <c r="Z901" s="53"/>
      <c r="AA901" s="53"/>
    </row>
    <row r="902" spans="1:27">
      <c r="A902" s="120"/>
      <c r="B902" s="54"/>
      <c r="C902" s="50"/>
      <c r="D902" s="53"/>
      <c r="E902" s="50"/>
      <c r="F902" s="50"/>
      <c r="G902" s="50"/>
      <c r="H902" s="53"/>
      <c r="I902" s="53"/>
      <c r="J902" s="53"/>
      <c r="K902" s="53"/>
      <c r="L902" s="53"/>
      <c r="M902" s="54"/>
      <c r="N902" s="50"/>
      <c r="O902" s="59"/>
      <c r="P902" s="61"/>
      <c r="Q902" s="50"/>
      <c r="R902" s="50"/>
      <c r="S902" s="50"/>
      <c r="T902" s="64"/>
      <c r="U902" s="54"/>
      <c r="V902" s="54"/>
      <c r="W902" s="64"/>
      <c r="X902" s="112"/>
      <c r="Y902" s="112"/>
      <c r="Z902" s="53"/>
      <c r="AA902" s="53"/>
    </row>
    <row r="903" spans="1:27">
      <c r="A903" s="120"/>
      <c r="B903" s="54"/>
      <c r="C903" s="50"/>
      <c r="D903" s="53"/>
      <c r="E903" s="50"/>
      <c r="F903" s="50"/>
      <c r="G903" s="50"/>
      <c r="H903" s="53"/>
      <c r="I903" s="53"/>
      <c r="J903" s="53"/>
      <c r="K903" s="53"/>
      <c r="L903" s="53"/>
      <c r="M903" s="54"/>
      <c r="N903" s="50"/>
      <c r="O903" s="59"/>
      <c r="P903" s="61"/>
      <c r="Q903" s="50"/>
      <c r="R903" s="50"/>
      <c r="S903" s="50"/>
      <c r="T903" s="64"/>
      <c r="U903" s="54"/>
      <c r="V903" s="54"/>
      <c r="W903" s="64"/>
      <c r="X903" s="112"/>
      <c r="Y903" s="112"/>
      <c r="Z903" s="53"/>
      <c r="AA903" s="53"/>
    </row>
    <row r="904" spans="1:27">
      <c r="A904" s="120"/>
      <c r="B904" s="54"/>
      <c r="C904" s="50"/>
      <c r="D904" s="53"/>
      <c r="E904" s="50"/>
      <c r="F904" s="50"/>
      <c r="G904" s="50"/>
      <c r="H904" s="53"/>
      <c r="I904" s="53"/>
      <c r="J904" s="53"/>
      <c r="K904" s="53"/>
      <c r="L904" s="53"/>
      <c r="M904" s="54"/>
      <c r="N904" s="50"/>
      <c r="O904" s="59"/>
      <c r="P904" s="61"/>
      <c r="Q904" s="50"/>
      <c r="R904" s="50"/>
      <c r="S904" s="50"/>
      <c r="T904" s="64"/>
      <c r="U904" s="54"/>
      <c r="V904" s="54"/>
      <c r="W904" s="64"/>
      <c r="X904" s="112"/>
      <c r="Y904" s="112"/>
      <c r="Z904" s="53"/>
      <c r="AA904" s="53"/>
    </row>
    <row r="905" spans="1:27">
      <c r="A905" s="120"/>
      <c r="B905" s="54"/>
      <c r="C905" s="50"/>
      <c r="D905" s="53"/>
      <c r="E905" s="50"/>
      <c r="F905" s="50"/>
      <c r="G905" s="50"/>
      <c r="H905" s="53"/>
      <c r="I905" s="53"/>
      <c r="J905" s="53"/>
      <c r="K905" s="53"/>
      <c r="L905" s="53"/>
      <c r="M905" s="54"/>
      <c r="N905" s="50"/>
      <c r="O905" s="59"/>
      <c r="P905" s="61"/>
      <c r="Q905" s="50"/>
      <c r="R905" s="50"/>
      <c r="S905" s="50"/>
      <c r="T905" s="64"/>
      <c r="U905" s="54"/>
      <c r="V905" s="54"/>
      <c r="W905" s="64"/>
      <c r="X905" s="112"/>
      <c r="Y905" s="112"/>
      <c r="Z905" s="53"/>
      <c r="AA905" s="53"/>
    </row>
    <row r="906" spans="1:27">
      <c r="A906" s="120"/>
      <c r="B906" s="54"/>
      <c r="C906" s="50"/>
      <c r="D906" s="53"/>
      <c r="E906" s="50"/>
      <c r="F906" s="50"/>
      <c r="G906" s="50"/>
      <c r="H906" s="53"/>
      <c r="I906" s="53"/>
      <c r="J906" s="53"/>
      <c r="K906" s="53"/>
      <c r="L906" s="53"/>
      <c r="M906" s="54"/>
      <c r="N906" s="50"/>
      <c r="O906" s="59"/>
      <c r="P906" s="61"/>
      <c r="Q906" s="50"/>
      <c r="R906" s="50"/>
      <c r="S906" s="50"/>
      <c r="T906" s="64"/>
      <c r="U906" s="54"/>
      <c r="V906" s="54"/>
      <c r="W906" s="64"/>
      <c r="X906" s="112"/>
      <c r="Y906" s="112"/>
      <c r="Z906" s="53"/>
      <c r="AA906" s="53"/>
    </row>
    <row r="907" spans="1:27">
      <c r="A907" s="120"/>
      <c r="B907" s="54"/>
      <c r="C907" s="50"/>
      <c r="D907" s="53"/>
      <c r="E907" s="50"/>
      <c r="F907" s="50"/>
      <c r="G907" s="50"/>
      <c r="H907" s="53"/>
      <c r="I907" s="53"/>
      <c r="J907" s="53"/>
      <c r="K907" s="53"/>
      <c r="L907" s="53"/>
      <c r="M907" s="54"/>
      <c r="N907" s="50"/>
      <c r="O907" s="59"/>
      <c r="P907" s="61"/>
      <c r="Q907" s="50"/>
      <c r="R907" s="50"/>
      <c r="S907" s="50"/>
      <c r="T907" s="64"/>
      <c r="U907" s="54"/>
      <c r="V907" s="54"/>
      <c r="W907" s="64"/>
      <c r="X907" s="112"/>
      <c r="Y907" s="112"/>
      <c r="Z907" s="53"/>
      <c r="AA907" s="53"/>
    </row>
    <row r="908" spans="1:27">
      <c r="A908" s="120"/>
      <c r="B908" s="54"/>
      <c r="C908" s="50"/>
      <c r="D908" s="53"/>
      <c r="E908" s="50"/>
      <c r="F908" s="50"/>
      <c r="G908" s="50"/>
      <c r="H908" s="53"/>
      <c r="I908" s="53"/>
      <c r="J908" s="53"/>
      <c r="K908" s="53"/>
      <c r="L908" s="53"/>
      <c r="M908" s="54"/>
      <c r="N908" s="50"/>
      <c r="O908" s="59"/>
      <c r="P908" s="61"/>
      <c r="Q908" s="50"/>
      <c r="R908" s="50"/>
      <c r="S908" s="50"/>
      <c r="T908" s="64"/>
      <c r="U908" s="54"/>
      <c r="V908" s="54"/>
      <c r="W908" s="64"/>
      <c r="X908" s="112"/>
      <c r="Y908" s="112"/>
      <c r="Z908" s="53"/>
      <c r="AA908" s="53"/>
    </row>
    <row r="909" spans="1:27">
      <c r="A909" s="120"/>
      <c r="B909" s="54"/>
      <c r="C909" s="50"/>
      <c r="D909" s="53"/>
      <c r="E909" s="50"/>
      <c r="F909" s="50"/>
      <c r="G909" s="50"/>
      <c r="H909" s="53"/>
      <c r="I909" s="53"/>
      <c r="J909" s="53"/>
      <c r="K909" s="53"/>
      <c r="L909" s="53"/>
      <c r="M909" s="54"/>
      <c r="N909" s="50"/>
      <c r="O909" s="59"/>
      <c r="P909" s="61"/>
      <c r="Q909" s="50"/>
      <c r="R909" s="50"/>
      <c r="S909" s="50"/>
      <c r="T909" s="64"/>
      <c r="U909" s="54"/>
      <c r="V909" s="54"/>
      <c r="W909" s="64"/>
      <c r="X909" s="112"/>
      <c r="Y909" s="112"/>
      <c r="Z909" s="53"/>
      <c r="AA909" s="53"/>
    </row>
    <row r="910" spans="1:27">
      <c r="A910" s="120"/>
      <c r="B910" s="54"/>
      <c r="C910" s="50"/>
      <c r="D910" s="53"/>
      <c r="E910" s="50"/>
      <c r="F910" s="50"/>
      <c r="G910" s="50"/>
      <c r="H910" s="53"/>
      <c r="I910" s="53"/>
      <c r="J910" s="53"/>
      <c r="K910" s="53"/>
      <c r="L910" s="53"/>
      <c r="M910" s="54"/>
      <c r="N910" s="50"/>
      <c r="O910" s="59"/>
      <c r="P910" s="61"/>
      <c r="Q910" s="50"/>
      <c r="R910" s="50"/>
      <c r="S910" s="50"/>
      <c r="T910" s="64"/>
      <c r="U910" s="54"/>
      <c r="V910" s="54"/>
      <c r="W910" s="64"/>
      <c r="X910" s="112"/>
      <c r="Y910" s="112"/>
      <c r="Z910" s="53"/>
      <c r="AA910" s="53"/>
    </row>
    <row r="911" spans="1:27">
      <c r="A911" s="120"/>
      <c r="B911" s="54"/>
      <c r="C911" s="50"/>
      <c r="D911" s="53"/>
      <c r="E911" s="50"/>
      <c r="F911" s="50"/>
      <c r="G911" s="50"/>
      <c r="H911" s="53"/>
      <c r="I911" s="53"/>
      <c r="J911" s="53"/>
      <c r="K911" s="53"/>
      <c r="L911" s="53"/>
      <c r="M911" s="54"/>
      <c r="N911" s="50"/>
      <c r="O911" s="59"/>
      <c r="P911" s="61"/>
      <c r="Q911" s="50"/>
      <c r="R911" s="50"/>
      <c r="S911" s="50"/>
      <c r="T911" s="64"/>
      <c r="U911" s="54"/>
      <c r="V911" s="54"/>
      <c r="W911" s="64"/>
      <c r="X911" s="112"/>
      <c r="Y911" s="112"/>
      <c r="Z911" s="53"/>
      <c r="AA911" s="53"/>
    </row>
    <row r="912" spans="1:27">
      <c r="A912" s="120"/>
      <c r="B912" s="54"/>
      <c r="C912" s="50"/>
      <c r="D912" s="53"/>
      <c r="E912" s="50"/>
      <c r="F912" s="50"/>
      <c r="G912" s="50"/>
      <c r="H912" s="53"/>
      <c r="I912" s="53"/>
      <c r="J912" s="53"/>
      <c r="K912" s="53"/>
      <c r="L912" s="53"/>
      <c r="M912" s="54"/>
      <c r="N912" s="50"/>
      <c r="O912" s="59"/>
      <c r="P912" s="61"/>
      <c r="Q912" s="50"/>
      <c r="R912" s="50"/>
      <c r="S912" s="50"/>
      <c r="T912" s="64"/>
      <c r="U912" s="54"/>
      <c r="V912" s="54"/>
      <c r="W912" s="64"/>
      <c r="X912" s="112"/>
      <c r="Y912" s="112"/>
      <c r="Z912" s="53"/>
      <c r="AA912" s="53"/>
    </row>
    <row r="913" spans="1:27">
      <c r="A913" s="120"/>
      <c r="B913" s="54"/>
      <c r="C913" s="50"/>
      <c r="D913" s="53"/>
      <c r="E913" s="50"/>
      <c r="F913" s="50"/>
      <c r="G913" s="50"/>
      <c r="H913" s="53"/>
      <c r="I913" s="53"/>
      <c r="J913" s="53"/>
      <c r="K913" s="53"/>
      <c r="L913" s="53"/>
      <c r="M913" s="54"/>
      <c r="N913" s="50"/>
      <c r="O913" s="59"/>
      <c r="P913" s="61"/>
      <c r="Q913" s="50"/>
      <c r="R913" s="50"/>
      <c r="S913" s="50"/>
      <c r="T913" s="64"/>
      <c r="U913" s="54"/>
      <c r="V913" s="54"/>
      <c r="W913" s="64"/>
      <c r="X913" s="112"/>
      <c r="Y913" s="112"/>
      <c r="Z913" s="53"/>
      <c r="AA913" s="53"/>
    </row>
    <row r="914" spans="1:27">
      <c r="A914" s="120"/>
      <c r="B914" s="54"/>
      <c r="C914" s="50"/>
      <c r="D914" s="53"/>
      <c r="E914" s="50"/>
      <c r="F914" s="50"/>
      <c r="G914" s="50"/>
      <c r="H914" s="53"/>
      <c r="I914" s="53"/>
      <c r="J914" s="53"/>
      <c r="K914" s="53"/>
      <c r="L914" s="53"/>
      <c r="M914" s="54"/>
      <c r="N914" s="50"/>
      <c r="O914" s="59"/>
      <c r="P914" s="61"/>
      <c r="Q914" s="50"/>
      <c r="R914" s="50"/>
      <c r="S914" s="50"/>
      <c r="T914" s="64"/>
      <c r="U914" s="54"/>
      <c r="V914" s="54"/>
      <c r="W914" s="64"/>
      <c r="X914" s="112"/>
      <c r="Y914" s="112"/>
      <c r="Z914" s="53"/>
      <c r="AA914" s="53"/>
    </row>
    <row r="915" spans="1:27">
      <c r="A915" s="120"/>
      <c r="B915" s="54"/>
      <c r="C915" s="50"/>
      <c r="D915" s="53"/>
      <c r="E915" s="50"/>
      <c r="F915" s="50"/>
      <c r="G915" s="50"/>
      <c r="H915" s="53"/>
      <c r="I915" s="53"/>
      <c r="J915" s="53"/>
      <c r="K915" s="53"/>
      <c r="L915" s="53"/>
      <c r="M915" s="54"/>
      <c r="N915" s="50"/>
      <c r="O915" s="59"/>
      <c r="P915" s="61"/>
      <c r="Q915" s="50"/>
      <c r="R915" s="50"/>
      <c r="S915" s="50"/>
      <c r="T915" s="64"/>
      <c r="U915" s="54"/>
      <c r="V915" s="54"/>
      <c r="W915" s="64"/>
      <c r="X915" s="112"/>
      <c r="Y915" s="112"/>
      <c r="Z915" s="53"/>
      <c r="AA915" s="53"/>
    </row>
    <row r="916" spans="1:27">
      <c r="A916" s="120"/>
      <c r="B916" s="54"/>
      <c r="C916" s="50"/>
      <c r="D916" s="53"/>
      <c r="E916" s="50"/>
      <c r="F916" s="50"/>
      <c r="G916" s="50"/>
      <c r="H916" s="53"/>
      <c r="I916" s="53"/>
      <c r="J916" s="53"/>
      <c r="K916" s="53"/>
      <c r="L916" s="53"/>
      <c r="M916" s="54"/>
      <c r="N916" s="50"/>
      <c r="O916" s="59"/>
      <c r="P916" s="61"/>
      <c r="Q916" s="50"/>
      <c r="R916" s="50"/>
      <c r="S916" s="50"/>
      <c r="T916" s="64"/>
      <c r="U916" s="54"/>
      <c r="V916" s="54"/>
      <c r="W916" s="64"/>
      <c r="X916" s="112"/>
      <c r="Y916" s="112"/>
      <c r="Z916" s="53"/>
      <c r="AA916" s="53"/>
    </row>
    <row r="917" spans="1:27">
      <c r="A917" s="120"/>
      <c r="B917" s="54"/>
      <c r="C917" s="50"/>
      <c r="D917" s="53"/>
      <c r="E917" s="50"/>
      <c r="F917" s="50"/>
      <c r="G917" s="50"/>
      <c r="H917" s="53"/>
      <c r="I917" s="53"/>
      <c r="J917" s="53"/>
      <c r="K917" s="53"/>
      <c r="L917" s="53"/>
      <c r="M917" s="54"/>
      <c r="N917" s="50"/>
      <c r="O917" s="59"/>
      <c r="P917" s="61"/>
      <c r="Q917" s="50"/>
      <c r="R917" s="50"/>
      <c r="S917" s="50"/>
      <c r="T917" s="64"/>
      <c r="U917" s="54"/>
      <c r="V917" s="54"/>
      <c r="W917" s="64"/>
      <c r="X917" s="112"/>
      <c r="Y917" s="112"/>
      <c r="Z917" s="53"/>
      <c r="AA917" s="53"/>
    </row>
    <row r="918" spans="1:27">
      <c r="A918" s="120"/>
      <c r="B918" s="54"/>
      <c r="C918" s="50"/>
      <c r="D918" s="53"/>
      <c r="E918" s="50"/>
      <c r="F918" s="50"/>
      <c r="G918" s="50"/>
      <c r="H918" s="53"/>
      <c r="I918" s="53"/>
      <c r="J918" s="53"/>
      <c r="K918" s="53"/>
      <c r="L918" s="53"/>
      <c r="M918" s="54"/>
      <c r="N918" s="50"/>
      <c r="O918" s="59"/>
      <c r="P918" s="61"/>
      <c r="Q918" s="50"/>
      <c r="R918" s="50"/>
      <c r="S918" s="50"/>
      <c r="T918" s="64"/>
      <c r="U918" s="54"/>
      <c r="V918" s="54"/>
      <c r="W918" s="64"/>
      <c r="X918" s="112"/>
      <c r="Y918" s="112"/>
      <c r="Z918" s="53"/>
      <c r="AA918" s="53"/>
    </row>
    <row r="919" spans="1:27">
      <c r="A919" s="120"/>
      <c r="B919" s="54"/>
      <c r="C919" s="50"/>
      <c r="D919" s="53"/>
      <c r="E919" s="50"/>
      <c r="F919" s="50"/>
      <c r="G919" s="50"/>
      <c r="H919" s="53"/>
      <c r="I919" s="53"/>
      <c r="J919" s="53"/>
      <c r="K919" s="53"/>
      <c r="L919" s="53"/>
      <c r="M919" s="54"/>
      <c r="N919" s="50"/>
      <c r="O919" s="59"/>
      <c r="P919" s="61"/>
      <c r="Q919" s="50"/>
      <c r="R919" s="50"/>
      <c r="S919" s="50"/>
      <c r="T919" s="64"/>
      <c r="U919" s="54"/>
      <c r="V919" s="54"/>
      <c r="W919" s="64"/>
      <c r="X919" s="112"/>
      <c r="Y919" s="112"/>
      <c r="Z919" s="53"/>
      <c r="AA919" s="53"/>
    </row>
    <row r="920" spans="1:27">
      <c r="A920" s="120"/>
      <c r="B920" s="54"/>
      <c r="C920" s="50"/>
      <c r="D920" s="53"/>
      <c r="E920" s="50"/>
      <c r="F920" s="50"/>
      <c r="G920" s="50"/>
      <c r="H920" s="53"/>
      <c r="I920" s="53"/>
      <c r="J920" s="53"/>
      <c r="K920" s="53"/>
      <c r="L920" s="53"/>
      <c r="M920" s="54"/>
      <c r="N920" s="50"/>
      <c r="O920" s="59"/>
      <c r="P920" s="61"/>
      <c r="Q920" s="50"/>
      <c r="R920" s="50"/>
      <c r="S920" s="50"/>
      <c r="T920" s="64"/>
      <c r="U920" s="54"/>
      <c r="V920" s="54"/>
      <c r="W920" s="64"/>
      <c r="X920" s="112"/>
      <c r="Y920" s="112"/>
      <c r="Z920" s="53"/>
      <c r="AA920" s="53"/>
    </row>
    <row r="921" spans="1:27">
      <c r="A921" s="120"/>
      <c r="B921" s="54"/>
      <c r="C921" s="50"/>
      <c r="D921" s="53"/>
      <c r="E921" s="50"/>
      <c r="F921" s="50"/>
      <c r="G921" s="50"/>
      <c r="H921" s="53"/>
      <c r="I921" s="53"/>
      <c r="J921" s="53"/>
      <c r="K921" s="53"/>
      <c r="L921" s="53"/>
      <c r="M921" s="54"/>
      <c r="N921" s="50"/>
      <c r="O921" s="59"/>
      <c r="P921" s="61"/>
      <c r="Q921" s="50"/>
      <c r="R921" s="50"/>
      <c r="S921" s="50"/>
      <c r="T921" s="64"/>
      <c r="U921" s="54"/>
      <c r="V921" s="54"/>
      <c r="W921" s="64"/>
      <c r="X921" s="112"/>
      <c r="Y921" s="112"/>
      <c r="Z921" s="53"/>
      <c r="AA921" s="53"/>
    </row>
    <row r="922" spans="1:27">
      <c r="A922" s="120"/>
      <c r="B922" s="54"/>
      <c r="C922" s="50"/>
      <c r="D922" s="53"/>
      <c r="E922" s="50"/>
      <c r="F922" s="50"/>
      <c r="G922" s="50"/>
      <c r="H922" s="53"/>
      <c r="I922" s="53"/>
      <c r="J922" s="53"/>
      <c r="K922" s="53"/>
      <c r="L922" s="53"/>
      <c r="M922" s="54"/>
      <c r="N922" s="50"/>
      <c r="O922" s="59"/>
      <c r="P922" s="61"/>
      <c r="Q922" s="50"/>
      <c r="R922" s="50"/>
      <c r="S922" s="50"/>
      <c r="T922" s="64"/>
      <c r="U922" s="54"/>
      <c r="V922" s="54"/>
      <c r="W922" s="64"/>
      <c r="X922" s="112"/>
      <c r="Y922" s="112"/>
      <c r="Z922" s="53"/>
      <c r="AA922" s="53"/>
    </row>
    <row r="923" spans="1:27">
      <c r="A923" s="120"/>
      <c r="B923" s="54"/>
      <c r="C923" s="50"/>
      <c r="D923" s="53"/>
      <c r="E923" s="50"/>
      <c r="F923" s="50"/>
      <c r="G923" s="50"/>
      <c r="H923" s="53"/>
      <c r="I923" s="53"/>
      <c r="J923" s="53"/>
      <c r="K923" s="53"/>
      <c r="L923" s="53"/>
      <c r="M923" s="54"/>
      <c r="N923" s="50"/>
      <c r="O923" s="59"/>
      <c r="P923" s="61"/>
      <c r="Q923" s="50"/>
      <c r="R923" s="50"/>
      <c r="S923" s="50"/>
      <c r="T923" s="64"/>
      <c r="U923" s="54"/>
      <c r="V923" s="54"/>
      <c r="W923" s="64"/>
      <c r="X923" s="112"/>
      <c r="Y923" s="112"/>
      <c r="Z923" s="53"/>
      <c r="AA923" s="53"/>
    </row>
    <row r="924" spans="1:27">
      <c r="A924" s="120"/>
      <c r="B924" s="54"/>
      <c r="C924" s="50"/>
      <c r="D924" s="53"/>
      <c r="E924" s="50"/>
      <c r="F924" s="50"/>
      <c r="G924" s="50"/>
      <c r="H924" s="53"/>
      <c r="I924" s="53"/>
      <c r="J924" s="53"/>
      <c r="K924" s="53"/>
      <c r="L924" s="53"/>
      <c r="M924" s="54"/>
      <c r="N924" s="50"/>
      <c r="O924" s="59"/>
      <c r="P924" s="61"/>
      <c r="Q924" s="50"/>
      <c r="R924" s="50"/>
      <c r="S924" s="50"/>
      <c r="T924" s="64"/>
      <c r="U924" s="54"/>
      <c r="V924" s="54"/>
      <c r="W924" s="64"/>
      <c r="X924" s="112"/>
      <c r="Y924" s="112"/>
      <c r="Z924" s="53"/>
      <c r="AA924" s="53"/>
    </row>
    <row r="925" spans="1:27">
      <c r="A925" s="120"/>
      <c r="B925" s="54"/>
      <c r="C925" s="50"/>
      <c r="D925" s="53"/>
      <c r="E925" s="50"/>
      <c r="F925" s="50"/>
      <c r="G925" s="50"/>
      <c r="H925" s="53"/>
      <c r="I925" s="53"/>
      <c r="J925" s="53"/>
      <c r="K925" s="53"/>
      <c r="L925" s="53"/>
      <c r="M925" s="54"/>
      <c r="N925" s="50"/>
      <c r="O925" s="59"/>
      <c r="P925" s="61"/>
      <c r="Q925" s="50"/>
      <c r="R925" s="50"/>
      <c r="S925" s="50"/>
      <c r="T925" s="64"/>
      <c r="U925" s="54"/>
      <c r="V925" s="54"/>
      <c r="W925" s="64"/>
      <c r="X925" s="112"/>
      <c r="Y925" s="112"/>
      <c r="Z925" s="53"/>
      <c r="AA925" s="53"/>
    </row>
    <row r="926" spans="1:27">
      <c r="A926" s="120"/>
      <c r="B926" s="54"/>
      <c r="C926" s="50"/>
      <c r="D926" s="53"/>
      <c r="E926" s="50"/>
      <c r="F926" s="50"/>
      <c r="G926" s="50"/>
      <c r="H926" s="53"/>
      <c r="I926" s="53"/>
      <c r="J926" s="53"/>
      <c r="K926" s="53"/>
      <c r="L926" s="53"/>
      <c r="M926" s="54"/>
      <c r="N926" s="50"/>
      <c r="O926" s="59"/>
      <c r="P926" s="61"/>
      <c r="Q926" s="50"/>
      <c r="R926" s="50"/>
      <c r="S926" s="50"/>
      <c r="T926" s="64"/>
      <c r="U926" s="54"/>
      <c r="V926" s="54"/>
      <c r="W926" s="64"/>
      <c r="X926" s="112"/>
      <c r="Y926" s="112"/>
      <c r="Z926" s="53"/>
      <c r="AA926" s="53"/>
    </row>
    <row r="927" spans="1:27">
      <c r="A927" s="120"/>
      <c r="B927" s="54"/>
      <c r="C927" s="50"/>
      <c r="D927" s="53"/>
      <c r="E927" s="50"/>
      <c r="F927" s="50"/>
      <c r="G927" s="50"/>
      <c r="H927" s="53"/>
      <c r="I927" s="53"/>
      <c r="J927" s="53"/>
      <c r="K927" s="53"/>
      <c r="L927" s="53"/>
      <c r="M927" s="54"/>
      <c r="N927" s="50"/>
      <c r="O927" s="59"/>
      <c r="P927" s="61"/>
      <c r="Q927" s="50"/>
      <c r="R927" s="50"/>
      <c r="S927" s="50"/>
      <c r="T927" s="64"/>
      <c r="U927" s="54"/>
      <c r="V927" s="54"/>
      <c r="W927" s="64"/>
      <c r="X927" s="112"/>
      <c r="Y927" s="112"/>
      <c r="Z927" s="53"/>
      <c r="AA927" s="53"/>
    </row>
    <row r="928" spans="1:27">
      <c r="A928" s="120"/>
      <c r="B928" s="54"/>
      <c r="C928" s="50"/>
      <c r="D928" s="53"/>
      <c r="E928" s="50"/>
      <c r="F928" s="50"/>
      <c r="G928" s="50"/>
      <c r="H928" s="53"/>
      <c r="I928" s="53"/>
      <c r="J928" s="53"/>
      <c r="K928" s="53"/>
      <c r="L928" s="53"/>
      <c r="M928" s="54"/>
      <c r="N928" s="50"/>
      <c r="O928" s="59"/>
      <c r="P928" s="61"/>
      <c r="Q928" s="50"/>
      <c r="R928" s="50"/>
      <c r="S928" s="50"/>
      <c r="T928" s="64"/>
      <c r="U928" s="54"/>
      <c r="V928" s="54"/>
      <c r="W928" s="64"/>
      <c r="X928" s="112"/>
      <c r="Y928" s="112"/>
      <c r="Z928" s="53"/>
      <c r="AA928" s="53"/>
    </row>
    <row r="929" spans="1:27">
      <c r="A929" s="120"/>
      <c r="B929" s="54"/>
      <c r="C929" s="50"/>
      <c r="D929" s="53"/>
      <c r="E929" s="50"/>
      <c r="F929" s="50"/>
      <c r="G929" s="50"/>
      <c r="H929" s="53"/>
      <c r="I929" s="53"/>
      <c r="J929" s="53"/>
      <c r="K929" s="53"/>
      <c r="L929" s="53"/>
      <c r="M929" s="54"/>
      <c r="N929" s="50"/>
      <c r="O929" s="59"/>
      <c r="P929" s="61"/>
      <c r="Q929" s="50"/>
      <c r="R929" s="50"/>
      <c r="S929" s="50"/>
      <c r="T929" s="64"/>
      <c r="U929" s="54"/>
      <c r="V929" s="54"/>
      <c r="W929" s="64"/>
      <c r="X929" s="112"/>
      <c r="Y929" s="112"/>
      <c r="Z929" s="53"/>
      <c r="AA929" s="53"/>
    </row>
    <row r="930" spans="1:27">
      <c r="A930" s="120"/>
      <c r="B930" s="54"/>
      <c r="C930" s="50"/>
      <c r="D930" s="53"/>
      <c r="E930" s="50"/>
      <c r="F930" s="50"/>
      <c r="G930" s="50"/>
      <c r="H930" s="53"/>
      <c r="I930" s="53"/>
      <c r="J930" s="53"/>
      <c r="K930" s="53"/>
      <c r="L930" s="53"/>
      <c r="M930" s="54"/>
      <c r="N930" s="50"/>
      <c r="O930" s="59"/>
      <c r="P930" s="61"/>
      <c r="Q930" s="50"/>
      <c r="R930" s="50"/>
      <c r="S930" s="50"/>
      <c r="T930" s="64"/>
      <c r="U930" s="54"/>
      <c r="V930" s="54"/>
      <c r="W930" s="64"/>
      <c r="X930" s="112"/>
      <c r="Y930" s="112"/>
      <c r="Z930" s="53"/>
      <c r="AA930" s="53"/>
    </row>
    <row r="931" spans="1:27">
      <c r="A931" s="120"/>
      <c r="B931" s="54"/>
      <c r="C931" s="50"/>
      <c r="D931" s="53"/>
      <c r="E931" s="50"/>
      <c r="F931" s="50"/>
      <c r="G931" s="50"/>
      <c r="H931" s="53"/>
      <c r="I931" s="53"/>
      <c r="J931" s="53"/>
      <c r="K931" s="53"/>
      <c r="L931" s="53"/>
      <c r="M931" s="54"/>
      <c r="N931" s="50"/>
      <c r="O931" s="59"/>
      <c r="P931" s="61"/>
      <c r="Q931" s="50"/>
      <c r="R931" s="50"/>
      <c r="S931" s="50"/>
      <c r="T931" s="64"/>
      <c r="U931" s="54"/>
      <c r="V931" s="54"/>
      <c r="W931" s="64"/>
      <c r="X931" s="112"/>
      <c r="Y931" s="112"/>
      <c r="Z931" s="53"/>
      <c r="AA931" s="53"/>
    </row>
    <row r="932" spans="1:27">
      <c r="A932" s="120"/>
      <c r="B932" s="54"/>
      <c r="C932" s="50"/>
      <c r="D932" s="53"/>
      <c r="E932" s="50"/>
      <c r="F932" s="50"/>
      <c r="G932" s="50"/>
      <c r="H932" s="53"/>
      <c r="I932" s="53"/>
      <c r="J932" s="53"/>
      <c r="K932" s="53"/>
      <c r="L932" s="53"/>
      <c r="M932" s="54"/>
      <c r="N932" s="50"/>
      <c r="O932" s="59"/>
      <c r="P932" s="61"/>
      <c r="Q932" s="50"/>
      <c r="R932" s="50"/>
      <c r="S932" s="50"/>
      <c r="T932" s="64"/>
      <c r="U932" s="54"/>
      <c r="V932" s="54"/>
      <c r="W932" s="64"/>
      <c r="X932" s="112"/>
      <c r="Y932" s="112"/>
      <c r="Z932" s="53"/>
      <c r="AA932" s="53"/>
    </row>
    <row r="933" spans="1:27">
      <c r="A933" s="120"/>
      <c r="B933" s="54"/>
      <c r="C933" s="50"/>
      <c r="D933" s="53"/>
      <c r="E933" s="50"/>
      <c r="F933" s="50"/>
      <c r="G933" s="50"/>
      <c r="H933" s="53"/>
      <c r="I933" s="53"/>
      <c r="J933" s="53"/>
      <c r="K933" s="53"/>
      <c r="L933" s="53"/>
      <c r="M933" s="54"/>
      <c r="N933" s="50"/>
      <c r="O933" s="59"/>
      <c r="P933" s="61"/>
      <c r="Q933" s="50"/>
      <c r="R933" s="50"/>
      <c r="S933" s="50"/>
      <c r="T933" s="64"/>
      <c r="U933" s="54"/>
      <c r="V933" s="54"/>
      <c r="W933" s="64"/>
      <c r="X933" s="112"/>
      <c r="Y933" s="112"/>
      <c r="Z933" s="53"/>
      <c r="AA933" s="53"/>
    </row>
    <row r="934" spans="1:27">
      <c r="A934" s="120"/>
      <c r="B934" s="54"/>
      <c r="C934" s="50"/>
      <c r="D934" s="53"/>
      <c r="E934" s="50"/>
      <c r="F934" s="50"/>
      <c r="G934" s="50"/>
      <c r="H934" s="53"/>
      <c r="I934" s="53"/>
      <c r="J934" s="53"/>
      <c r="K934" s="53"/>
      <c r="L934" s="53"/>
      <c r="M934" s="54"/>
      <c r="N934" s="50"/>
      <c r="O934" s="59"/>
      <c r="P934" s="61"/>
      <c r="Q934" s="50"/>
      <c r="R934" s="50"/>
      <c r="S934" s="50"/>
      <c r="T934" s="64"/>
      <c r="U934" s="54"/>
      <c r="V934" s="54"/>
      <c r="W934" s="64"/>
      <c r="X934" s="112"/>
      <c r="Y934" s="112"/>
      <c r="Z934" s="53"/>
      <c r="AA934" s="53"/>
    </row>
    <row r="935" spans="1:27">
      <c r="A935" s="120"/>
      <c r="B935" s="54"/>
      <c r="C935" s="50"/>
      <c r="D935" s="53"/>
      <c r="E935" s="50"/>
      <c r="F935" s="50"/>
      <c r="G935" s="50"/>
      <c r="H935" s="53"/>
      <c r="I935" s="53"/>
      <c r="J935" s="53"/>
      <c r="K935" s="53"/>
      <c r="L935" s="53"/>
      <c r="M935" s="54"/>
      <c r="N935" s="50"/>
      <c r="O935" s="59"/>
      <c r="P935" s="61"/>
      <c r="Q935" s="50"/>
      <c r="R935" s="50"/>
      <c r="S935" s="50"/>
      <c r="T935" s="64"/>
      <c r="U935" s="54"/>
      <c r="V935" s="54"/>
      <c r="W935" s="64"/>
      <c r="X935" s="112"/>
      <c r="Y935" s="112"/>
      <c r="Z935" s="53"/>
      <c r="AA935" s="53"/>
    </row>
    <row r="936" spans="1:27">
      <c r="A936" s="120"/>
      <c r="B936" s="54"/>
      <c r="C936" s="50"/>
      <c r="D936" s="53"/>
      <c r="E936" s="50"/>
      <c r="F936" s="50"/>
      <c r="G936" s="50"/>
      <c r="H936" s="53"/>
      <c r="I936" s="53"/>
      <c r="J936" s="53"/>
      <c r="K936" s="53"/>
      <c r="L936" s="53"/>
      <c r="M936" s="54"/>
      <c r="N936" s="50"/>
      <c r="O936" s="59"/>
      <c r="P936" s="61"/>
      <c r="Q936" s="50"/>
      <c r="R936" s="50"/>
      <c r="S936" s="50"/>
      <c r="T936" s="64"/>
      <c r="U936" s="54"/>
      <c r="V936" s="54"/>
      <c r="W936" s="64"/>
      <c r="X936" s="112"/>
      <c r="Y936" s="112"/>
      <c r="Z936" s="53"/>
      <c r="AA936" s="53"/>
    </row>
    <row r="937" spans="1:27">
      <c r="A937" s="120"/>
      <c r="B937" s="54"/>
      <c r="C937" s="50"/>
      <c r="D937" s="53"/>
      <c r="E937" s="50"/>
      <c r="F937" s="50"/>
      <c r="G937" s="50"/>
      <c r="H937" s="53"/>
      <c r="I937" s="53"/>
      <c r="J937" s="53"/>
      <c r="K937" s="53"/>
      <c r="L937" s="53"/>
      <c r="M937" s="54"/>
      <c r="N937" s="50"/>
      <c r="O937" s="59"/>
      <c r="P937" s="61"/>
      <c r="Q937" s="50"/>
      <c r="R937" s="50"/>
      <c r="S937" s="50"/>
      <c r="T937" s="64"/>
      <c r="U937" s="54"/>
      <c r="V937" s="54"/>
      <c r="W937" s="64"/>
      <c r="X937" s="112"/>
      <c r="Y937" s="112"/>
      <c r="Z937" s="53"/>
      <c r="AA937" s="53"/>
    </row>
    <row r="938" spans="1:27">
      <c r="A938" s="120"/>
      <c r="B938" s="54"/>
      <c r="C938" s="50"/>
      <c r="D938" s="53"/>
      <c r="E938" s="50"/>
      <c r="F938" s="50"/>
      <c r="G938" s="50"/>
      <c r="H938" s="53"/>
      <c r="I938" s="53"/>
      <c r="J938" s="53"/>
      <c r="K938" s="53"/>
      <c r="L938" s="53"/>
      <c r="M938" s="54"/>
      <c r="N938" s="50"/>
      <c r="O938" s="59"/>
      <c r="P938" s="61"/>
      <c r="Q938" s="50"/>
      <c r="R938" s="50"/>
      <c r="S938" s="50"/>
      <c r="T938" s="64"/>
      <c r="U938" s="54"/>
      <c r="V938" s="54"/>
      <c r="W938" s="64"/>
      <c r="X938" s="112"/>
      <c r="Y938" s="112"/>
      <c r="Z938" s="53"/>
      <c r="AA938" s="53"/>
    </row>
    <row r="939" spans="1:27">
      <c r="A939" s="120"/>
      <c r="B939" s="54"/>
      <c r="C939" s="50"/>
      <c r="D939" s="53"/>
      <c r="E939" s="50"/>
      <c r="F939" s="50"/>
      <c r="G939" s="50"/>
      <c r="H939" s="53"/>
      <c r="I939" s="53"/>
      <c r="J939" s="53"/>
      <c r="K939" s="53"/>
      <c r="L939" s="53"/>
      <c r="M939" s="54"/>
      <c r="N939" s="50"/>
      <c r="O939" s="59"/>
      <c r="P939" s="61"/>
      <c r="Q939" s="50"/>
      <c r="R939" s="50"/>
      <c r="S939" s="50"/>
      <c r="T939" s="64"/>
      <c r="U939" s="54"/>
      <c r="V939" s="54"/>
      <c r="W939" s="64"/>
      <c r="X939" s="112"/>
      <c r="Y939" s="112"/>
      <c r="Z939" s="53"/>
      <c r="AA939" s="53"/>
    </row>
    <row r="940" spans="1:27">
      <c r="A940" s="120"/>
      <c r="B940" s="54"/>
      <c r="C940" s="50"/>
      <c r="D940" s="53"/>
      <c r="E940" s="50"/>
      <c r="F940" s="50"/>
      <c r="G940" s="50"/>
      <c r="H940" s="53"/>
      <c r="I940" s="53"/>
      <c r="J940" s="53"/>
      <c r="K940" s="53"/>
      <c r="L940" s="53"/>
      <c r="M940" s="54"/>
      <c r="N940" s="50"/>
      <c r="O940" s="59"/>
      <c r="P940" s="61"/>
      <c r="Q940" s="50"/>
      <c r="R940" s="50"/>
      <c r="S940" s="50"/>
      <c r="T940" s="64"/>
      <c r="U940" s="54"/>
      <c r="V940" s="54"/>
      <c r="W940" s="64"/>
      <c r="X940" s="112"/>
      <c r="Y940" s="112"/>
      <c r="Z940" s="53"/>
      <c r="AA940" s="53"/>
    </row>
    <row r="941" spans="1:27">
      <c r="A941" s="120"/>
      <c r="B941" s="54"/>
      <c r="C941" s="50"/>
      <c r="D941" s="53"/>
      <c r="E941" s="50"/>
      <c r="F941" s="50"/>
      <c r="G941" s="50"/>
      <c r="H941" s="53"/>
      <c r="I941" s="53"/>
      <c r="J941" s="53"/>
      <c r="K941" s="53"/>
      <c r="L941" s="53"/>
      <c r="M941" s="54"/>
      <c r="N941" s="50"/>
      <c r="O941" s="59"/>
      <c r="P941" s="61"/>
      <c r="Q941" s="50"/>
      <c r="R941" s="50"/>
      <c r="S941" s="50"/>
      <c r="T941" s="64"/>
      <c r="U941" s="54"/>
      <c r="V941" s="54"/>
      <c r="W941" s="64"/>
      <c r="X941" s="112"/>
      <c r="Y941" s="112"/>
      <c r="Z941" s="53"/>
      <c r="AA941" s="53"/>
    </row>
    <row r="942" spans="1:27">
      <c r="A942" s="120"/>
      <c r="B942" s="54"/>
      <c r="C942" s="50"/>
      <c r="D942" s="53"/>
      <c r="E942" s="50"/>
      <c r="F942" s="50"/>
      <c r="G942" s="50"/>
      <c r="H942" s="53"/>
      <c r="I942" s="53"/>
      <c r="J942" s="53"/>
      <c r="K942" s="53"/>
      <c r="L942" s="53"/>
      <c r="M942" s="54"/>
      <c r="N942" s="50"/>
      <c r="O942" s="59"/>
      <c r="P942" s="61"/>
      <c r="Q942" s="50"/>
      <c r="R942" s="50"/>
      <c r="S942" s="50"/>
      <c r="T942" s="64"/>
      <c r="U942" s="54"/>
      <c r="V942" s="54"/>
      <c r="W942" s="64"/>
      <c r="X942" s="112"/>
      <c r="Y942" s="112"/>
      <c r="Z942" s="53"/>
      <c r="AA942" s="53"/>
    </row>
    <row r="943" spans="1:27">
      <c r="A943" s="120"/>
      <c r="B943" s="54"/>
      <c r="C943" s="50"/>
      <c r="D943" s="53"/>
      <c r="E943" s="50"/>
      <c r="F943" s="50"/>
      <c r="G943" s="50"/>
      <c r="H943" s="53"/>
      <c r="I943" s="53"/>
      <c r="J943" s="53"/>
      <c r="K943" s="53"/>
      <c r="L943" s="53"/>
      <c r="M943" s="54"/>
      <c r="N943" s="50"/>
      <c r="O943" s="59"/>
      <c r="P943" s="61"/>
      <c r="Q943" s="50"/>
      <c r="R943" s="50"/>
      <c r="S943" s="50"/>
      <c r="T943" s="64"/>
      <c r="U943" s="54"/>
      <c r="V943" s="54"/>
      <c r="W943" s="64"/>
      <c r="X943" s="112"/>
      <c r="Y943" s="112"/>
      <c r="Z943" s="53"/>
      <c r="AA943" s="53"/>
    </row>
    <row r="944" spans="1:27">
      <c r="A944" s="120"/>
      <c r="B944" s="54"/>
      <c r="C944" s="50"/>
      <c r="D944" s="53"/>
      <c r="E944" s="50"/>
      <c r="F944" s="50"/>
      <c r="G944" s="50"/>
      <c r="H944" s="53"/>
      <c r="I944" s="53"/>
      <c r="J944" s="53"/>
      <c r="K944" s="53"/>
      <c r="L944" s="53"/>
      <c r="M944" s="54"/>
      <c r="N944" s="50"/>
      <c r="O944" s="59"/>
      <c r="P944" s="61"/>
      <c r="Q944" s="50"/>
      <c r="R944" s="50"/>
      <c r="S944" s="50"/>
      <c r="T944" s="64"/>
      <c r="U944" s="54"/>
      <c r="V944" s="54"/>
      <c r="W944" s="64"/>
      <c r="X944" s="112"/>
      <c r="Y944" s="112"/>
      <c r="Z944" s="53"/>
      <c r="AA944" s="53"/>
    </row>
    <row r="945" spans="1:27">
      <c r="A945" s="120"/>
      <c r="B945" s="54"/>
      <c r="C945" s="50"/>
      <c r="D945" s="53"/>
      <c r="E945" s="50"/>
      <c r="F945" s="50"/>
      <c r="G945" s="50"/>
      <c r="H945" s="53"/>
      <c r="I945" s="53"/>
      <c r="J945" s="53"/>
      <c r="K945" s="53"/>
      <c r="L945" s="53"/>
      <c r="M945" s="54"/>
      <c r="N945" s="50"/>
      <c r="O945" s="59"/>
      <c r="P945" s="61"/>
      <c r="Q945" s="50"/>
      <c r="R945" s="50"/>
      <c r="S945" s="50"/>
      <c r="T945" s="64"/>
      <c r="U945" s="54"/>
      <c r="V945" s="54"/>
      <c r="W945" s="64"/>
      <c r="X945" s="112"/>
      <c r="Y945" s="112"/>
      <c r="Z945" s="53"/>
      <c r="AA945" s="53"/>
    </row>
    <row r="946" spans="1:27">
      <c r="A946" s="120"/>
      <c r="B946" s="54"/>
      <c r="C946" s="50"/>
      <c r="D946" s="53"/>
      <c r="E946" s="50"/>
      <c r="F946" s="50"/>
      <c r="G946" s="50"/>
      <c r="H946" s="53"/>
      <c r="I946" s="53"/>
      <c r="J946" s="53"/>
      <c r="K946" s="53"/>
      <c r="L946" s="53"/>
      <c r="M946" s="54"/>
      <c r="N946" s="50"/>
      <c r="O946" s="59"/>
      <c r="P946" s="61"/>
      <c r="Q946" s="50"/>
      <c r="R946" s="50"/>
      <c r="S946" s="50"/>
      <c r="T946" s="64"/>
      <c r="U946" s="54"/>
      <c r="V946" s="54"/>
      <c r="W946" s="64"/>
      <c r="X946" s="112"/>
      <c r="Y946" s="112"/>
      <c r="Z946" s="53"/>
      <c r="AA946" s="53"/>
    </row>
    <row r="947" spans="1:27">
      <c r="A947" s="120"/>
      <c r="B947" s="54"/>
      <c r="C947" s="50"/>
      <c r="D947" s="53"/>
      <c r="E947" s="50"/>
      <c r="F947" s="50"/>
      <c r="G947" s="50"/>
      <c r="H947" s="53"/>
      <c r="I947" s="53"/>
      <c r="J947" s="53"/>
      <c r="K947" s="53"/>
      <c r="L947" s="53"/>
      <c r="M947" s="54"/>
      <c r="N947" s="50"/>
      <c r="O947" s="59"/>
      <c r="P947" s="61"/>
      <c r="Q947" s="50"/>
      <c r="R947" s="50"/>
      <c r="S947" s="50"/>
      <c r="T947" s="64"/>
      <c r="U947" s="54"/>
      <c r="V947" s="54"/>
      <c r="W947" s="64"/>
      <c r="X947" s="112"/>
      <c r="Y947" s="112"/>
      <c r="Z947" s="53"/>
      <c r="AA947" s="53"/>
    </row>
    <row r="948" spans="1:27">
      <c r="A948" s="120"/>
      <c r="B948" s="54"/>
      <c r="C948" s="50"/>
      <c r="D948" s="53"/>
      <c r="E948" s="50"/>
      <c r="F948" s="50"/>
      <c r="G948" s="50"/>
      <c r="H948" s="53"/>
      <c r="I948" s="53"/>
      <c r="J948" s="53"/>
      <c r="K948" s="53"/>
      <c r="L948" s="53"/>
      <c r="M948" s="54"/>
      <c r="N948" s="50"/>
      <c r="O948" s="59"/>
      <c r="P948" s="61"/>
      <c r="Q948" s="50"/>
      <c r="R948" s="50"/>
      <c r="S948" s="50"/>
      <c r="T948" s="64"/>
      <c r="U948" s="54"/>
      <c r="V948" s="54"/>
      <c r="W948" s="64"/>
      <c r="X948" s="112"/>
      <c r="Y948" s="112"/>
      <c r="Z948" s="53"/>
      <c r="AA948" s="53"/>
    </row>
    <row r="949" spans="1:27">
      <c r="A949" s="120"/>
      <c r="B949" s="54"/>
      <c r="C949" s="50"/>
      <c r="D949" s="53"/>
      <c r="E949" s="50"/>
      <c r="F949" s="50"/>
      <c r="G949" s="50"/>
      <c r="H949" s="53"/>
      <c r="I949" s="53"/>
      <c r="J949" s="53"/>
      <c r="K949" s="53"/>
      <c r="L949" s="53"/>
      <c r="M949" s="54"/>
      <c r="N949" s="50"/>
      <c r="O949" s="59"/>
      <c r="P949" s="61"/>
      <c r="Q949" s="50"/>
      <c r="R949" s="50"/>
      <c r="S949" s="50"/>
      <c r="T949" s="64"/>
      <c r="U949" s="54"/>
      <c r="V949" s="54"/>
      <c r="W949" s="64"/>
      <c r="X949" s="112"/>
      <c r="Y949" s="112"/>
      <c r="Z949" s="53"/>
      <c r="AA949" s="53"/>
    </row>
    <row r="950" spans="1:27">
      <c r="A950" s="120"/>
      <c r="B950" s="54"/>
      <c r="C950" s="50"/>
      <c r="D950" s="53"/>
      <c r="E950" s="50"/>
      <c r="F950" s="50"/>
      <c r="G950" s="50"/>
      <c r="H950" s="53"/>
      <c r="I950" s="53"/>
      <c r="J950" s="53"/>
      <c r="K950" s="53"/>
      <c r="L950" s="53"/>
      <c r="M950" s="54"/>
      <c r="N950" s="50"/>
      <c r="O950" s="59"/>
      <c r="P950" s="61"/>
      <c r="Q950" s="50"/>
      <c r="R950" s="50"/>
      <c r="S950" s="50"/>
      <c r="T950" s="64"/>
      <c r="U950" s="54"/>
      <c r="V950" s="54"/>
      <c r="W950" s="64"/>
      <c r="X950" s="112"/>
      <c r="Y950" s="112"/>
      <c r="Z950" s="53"/>
      <c r="AA950" s="53"/>
    </row>
    <row r="951" spans="1:27">
      <c r="A951" s="120"/>
      <c r="B951" s="54"/>
      <c r="C951" s="50"/>
      <c r="D951" s="53"/>
      <c r="E951" s="50"/>
      <c r="F951" s="50"/>
      <c r="G951" s="50"/>
      <c r="H951" s="53"/>
      <c r="I951" s="53"/>
      <c r="J951" s="53"/>
      <c r="K951" s="53"/>
      <c r="L951" s="53"/>
      <c r="M951" s="54"/>
      <c r="N951" s="50"/>
      <c r="O951" s="59"/>
      <c r="P951" s="61"/>
      <c r="Q951" s="50"/>
      <c r="R951" s="50"/>
      <c r="S951" s="50"/>
      <c r="T951" s="64"/>
      <c r="U951" s="54"/>
      <c r="V951" s="54"/>
      <c r="W951" s="64"/>
      <c r="X951" s="112"/>
      <c r="Y951" s="112"/>
      <c r="Z951" s="53"/>
      <c r="AA951" s="53"/>
    </row>
    <row r="952" spans="1:27">
      <c r="A952" s="120"/>
      <c r="B952" s="54"/>
      <c r="C952" s="50"/>
      <c r="D952" s="53"/>
      <c r="E952" s="50"/>
      <c r="F952" s="50"/>
      <c r="G952" s="50"/>
      <c r="H952" s="53"/>
      <c r="I952" s="53"/>
      <c r="J952" s="53"/>
      <c r="K952" s="53"/>
      <c r="L952" s="53"/>
      <c r="M952" s="54"/>
      <c r="N952" s="50"/>
      <c r="O952" s="59"/>
      <c r="P952" s="61"/>
      <c r="Q952" s="50"/>
      <c r="R952" s="50"/>
      <c r="S952" s="50"/>
      <c r="T952" s="64"/>
      <c r="U952" s="54"/>
      <c r="V952" s="54"/>
      <c r="W952" s="64"/>
      <c r="X952" s="112"/>
      <c r="Y952" s="112"/>
      <c r="Z952" s="53"/>
      <c r="AA952" s="53"/>
    </row>
    <row r="953" spans="1:27">
      <c r="A953" s="120"/>
      <c r="B953" s="54"/>
      <c r="C953" s="50"/>
      <c r="D953" s="53"/>
      <c r="E953" s="50"/>
      <c r="F953" s="50"/>
      <c r="G953" s="50"/>
      <c r="H953" s="53"/>
      <c r="I953" s="53"/>
      <c r="J953" s="53"/>
      <c r="K953" s="53"/>
      <c r="L953" s="53"/>
      <c r="M953" s="54"/>
      <c r="N953" s="50"/>
      <c r="O953" s="59"/>
      <c r="P953" s="61"/>
      <c r="Q953" s="50"/>
      <c r="R953" s="50"/>
      <c r="S953" s="50"/>
      <c r="T953" s="64"/>
      <c r="U953" s="54"/>
      <c r="V953" s="54"/>
      <c r="W953" s="64"/>
      <c r="X953" s="112"/>
      <c r="Y953" s="112"/>
      <c r="Z953" s="53"/>
      <c r="AA953" s="53"/>
    </row>
    <row r="954" spans="1:27">
      <c r="A954" s="120"/>
      <c r="B954" s="54"/>
      <c r="C954" s="50"/>
      <c r="D954" s="53"/>
      <c r="E954" s="50"/>
      <c r="F954" s="50"/>
      <c r="G954" s="50"/>
      <c r="H954" s="53"/>
      <c r="I954" s="53"/>
      <c r="J954" s="53"/>
      <c r="K954" s="53"/>
      <c r="L954" s="53"/>
      <c r="M954" s="54"/>
      <c r="N954" s="50"/>
      <c r="O954" s="59"/>
      <c r="P954" s="61"/>
      <c r="Q954" s="50"/>
      <c r="R954" s="50"/>
      <c r="S954" s="50"/>
      <c r="T954" s="64"/>
      <c r="U954" s="54"/>
      <c r="V954" s="54"/>
      <c r="W954" s="64"/>
      <c r="X954" s="112"/>
      <c r="Y954" s="112"/>
      <c r="Z954" s="53"/>
      <c r="AA954" s="53"/>
    </row>
    <row r="955" spans="1:27">
      <c r="A955" s="120"/>
      <c r="B955" s="54"/>
      <c r="C955" s="50"/>
      <c r="D955" s="53"/>
      <c r="E955" s="50"/>
      <c r="F955" s="50"/>
      <c r="G955" s="50"/>
      <c r="H955" s="53"/>
      <c r="I955" s="53"/>
      <c r="J955" s="53"/>
      <c r="K955" s="53"/>
      <c r="L955" s="53"/>
      <c r="M955" s="54"/>
      <c r="N955" s="50"/>
      <c r="O955" s="59"/>
      <c r="P955" s="61"/>
      <c r="Q955" s="50"/>
      <c r="R955" s="50"/>
      <c r="S955" s="50"/>
      <c r="T955" s="64"/>
      <c r="U955" s="54"/>
      <c r="V955" s="54"/>
      <c r="W955" s="64"/>
      <c r="X955" s="112"/>
      <c r="Y955" s="112"/>
      <c r="Z955" s="53"/>
      <c r="AA955" s="53"/>
    </row>
    <row r="956" spans="1:27">
      <c r="A956" s="120"/>
      <c r="B956" s="54"/>
      <c r="C956" s="50"/>
      <c r="D956" s="53"/>
      <c r="E956" s="50"/>
      <c r="F956" s="50"/>
      <c r="G956" s="50"/>
      <c r="H956" s="53"/>
      <c r="I956" s="53"/>
      <c r="J956" s="53"/>
      <c r="K956" s="53"/>
      <c r="L956" s="53"/>
      <c r="M956" s="54"/>
      <c r="N956" s="50"/>
      <c r="O956" s="59"/>
      <c r="P956" s="61"/>
      <c r="Q956" s="50"/>
      <c r="R956" s="50"/>
      <c r="S956" s="50"/>
      <c r="T956" s="64"/>
      <c r="U956" s="54"/>
      <c r="V956" s="54"/>
      <c r="W956" s="64"/>
      <c r="X956" s="112"/>
      <c r="Y956" s="112"/>
      <c r="Z956" s="53"/>
      <c r="AA956" s="53"/>
    </row>
    <row r="957" spans="1:27">
      <c r="A957" s="120"/>
      <c r="B957" s="54"/>
      <c r="C957" s="50"/>
      <c r="D957" s="53"/>
      <c r="E957" s="50"/>
      <c r="F957" s="50"/>
      <c r="G957" s="50"/>
      <c r="H957" s="53"/>
      <c r="I957" s="53"/>
      <c r="J957" s="53"/>
      <c r="K957" s="53"/>
      <c r="L957" s="53"/>
      <c r="M957" s="54"/>
      <c r="N957" s="50"/>
      <c r="O957" s="59"/>
      <c r="P957" s="61"/>
      <c r="Q957" s="50"/>
      <c r="R957" s="50"/>
      <c r="S957" s="50"/>
      <c r="T957" s="64"/>
      <c r="U957" s="54"/>
      <c r="V957" s="54"/>
      <c r="W957" s="64"/>
      <c r="X957" s="112"/>
      <c r="Y957" s="112"/>
      <c r="Z957" s="53"/>
      <c r="AA957" s="53"/>
    </row>
    <row r="958" spans="1:27">
      <c r="A958" s="120"/>
      <c r="B958" s="54"/>
      <c r="C958" s="50"/>
      <c r="D958" s="53"/>
      <c r="E958" s="50"/>
      <c r="F958" s="50"/>
      <c r="G958" s="50"/>
      <c r="H958" s="53"/>
      <c r="I958" s="53"/>
      <c r="J958" s="53"/>
      <c r="K958" s="53"/>
      <c r="L958" s="53"/>
      <c r="M958" s="54"/>
      <c r="N958" s="50"/>
      <c r="O958" s="59"/>
      <c r="P958" s="61"/>
      <c r="Q958" s="50"/>
      <c r="R958" s="50"/>
      <c r="S958" s="50"/>
      <c r="T958" s="64"/>
      <c r="U958" s="54"/>
      <c r="V958" s="54"/>
      <c r="W958" s="64"/>
      <c r="X958" s="112"/>
      <c r="Y958" s="112"/>
      <c r="Z958" s="53"/>
      <c r="AA958" s="53"/>
    </row>
    <row r="959" spans="1:27">
      <c r="A959" s="120"/>
      <c r="B959" s="54"/>
      <c r="C959" s="50"/>
      <c r="D959" s="53"/>
      <c r="E959" s="50"/>
      <c r="F959" s="50"/>
      <c r="G959" s="50"/>
      <c r="H959" s="53"/>
      <c r="I959" s="53"/>
      <c r="J959" s="53"/>
      <c r="K959" s="53"/>
      <c r="L959" s="53"/>
      <c r="M959" s="54"/>
      <c r="N959" s="50"/>
      <c r="O959" s="59"/>
      <c r="P959" s="61"/>
      <c r="Q959" s="50"/>
      <c r="R959" s="50"/>
      <c r="S959" s="50"/>
      <c r="T959" s="64"/>
      <c r="U959" s="54"/>
      <c r="V959" s="54"/>
      <c r="W959" s="64"/>
      <c r="X959" s="112"/>
      <c r="Y959" s="112"/>
      <c r="Z959" s="53"/>
      <c r="AA959" s="53"/>
    </row>
    <row r="960" spans="1:27">
      <c r="A960" s="120"/>
      <c r="B960" s="54"/>
      <c r="C960" s="50"/>
      <c r="D960" s="53"/>
      <c r="E960" s="50"/>
      <c r="F960" s="50"/>
      <c r="G960" s="50"/>
      <c r="H960" s="53"/>
      <c r="I960" s="53"/>
      <c r="J960" s="53"/>
      <c r="K960" s="53"/>
      <c r="L960" s="53"/>
      <c r="M960" s="54"/>
      <c r="N960" s="50"/>
      <c r="O960" s="59"/>
      <c r="P960" s="61"/>
      <c r="Q960" s="50"/>
      <c r="R960" s="50"/>
      <c r="S960" s="50"/>
      <c r="T960" s="64"/>
      <c r="U960" s="54"/>
      <c r="V960" s="54"/>
      <c r="W960" s="64"/>
      <c r="X960" s="112"/>
      <c r="Y960" s="112"/>
      <c r="Z960" s="53"/>
      <c r="AA960" s="53"/>
    </row>
    <row r="961" spans="1:27">
      <c r="A961" s="120"/>
      <c r="B961" s="54"/>
      <c r="C961" s="50"/>
      <c r="D961" s="53"/>
      <c r="E961" s="50"/>
      <c r="F961" s="50"/>
      <c r="G961" s="50"/>
      <c r="H961" s="53"/>
      <c r="I961" s="53"/>
      <c r="J961" s="53"/>
      <c r="K961" s="53"/>
      <c r="L961" s="53"/>
      <c r="M961" s="54"/>
      <c r="N961" s="50"/>
      <c r="O961" s="59"/>
      <c r="P961" s="61"/>
      <c r="Q961" s="50"/>
      <c r="R961" s="50"/>
      <c r="S961" s="50"/>
      <c r="T961" s="64"/>
      <c r="U961" s="54"/>
      <c r="V961" s="54"/>
      <c r="W961" s="64"/>
      <c r="X961" s="112"/>
      <c r="Y961" s="112"/>
      <c r="Z961" s="53"/>
      <c r="AA961" s="53"/>
    </row>
    <row r="962" spans="1:27">
      <c r="A962" s="120"/>
      <c r="B962" s="54"/>
      <c r="C962" s="50"/>
      <c r="D962" s="53"/>
      <c r="E962" s="50"/>
      <c r="F962" s="50"/>
      <c r="G962" s="50"/>
      <c r="H962" s="53"/>
      <c r="I962" s="53"/>
      <c r="J962" s="53"/>
      <c r="K962" s="53"/>
      <c r="L962" s="53"/>
      <c r="M962" s="54"/>
      <c r="N962" s="50"/>
      <c r="O962" s="59"/>
      <c r="P962" s="61"/>
      <c r="Q962" s="50"/>
      <c r="R962" s="50"/>
      <c r="S962" s="50"/>
      <c r="T962" s="64"/>
      <c r="U962" s="54"/>
      <c r="V962" s="54"/>
      <c r="W962" s="64"/>
      <c r="X962" s="112"/>
      <c r="Y962" s="112"/>
      <c r="Z962" s="53"/>
      <c r="AA962" s="53"/>
    </row>
    <row r="963" spans="1:27">
      <c r="A963" s="120"/>
      <c r="B963" s="54"/>
      <c r="C963" s="50"/>
      <c r="D963" s="53"/>
      <c r="E963" s="50"/>
      <c r="F963" s="50"/>
      <c r="G963" s="50"/>
      <c r="H963" s="53"/>
      <c r="I963" s="53"/>
      <c r="J963" s="53"/>
      <c r="K963" s="53"/>
      <c r="L963" s="53"/>
      <c r="M963" s="54"/>
      <c r="N963" s="50"/>
      <c r="O963" s="59"/>
      <c r="P963" s="61"/>
      <c r="Q963" s="50"/>
      <c r="R963" s="50"/>
      <c r="S963" s="50"/>
      <c r="T963" s="64"/>
      <c r="U963" s="54"/>
      <c r="V963" s="54"/>
      <c r="W963" s="64"/>
      <c r="X963" s="112"/>
      <c r="Y963" s="112"/>
      <c r="Z963" s="53"/>
      <c r="AA963" s="53"/>
    </row>
    <row r="964" spans="1:27">
      <c r="A964" s="120"/>
      <c r="B964" s="54"/>
      <c r="C964" s="50"/>
      <c r="D964" s="53"/>
      <c r="E964" s="50"/>
      <c r="F964" s="50"/>
      <c r="G964" s="50"/>
      <c r="H964" s="53"/>
      <c r="I964" s="53"/>
      <c r="J964" s="53"/>
      <c r="K964" s="53"/>
      <c r="L964" s="53"/>
      <c r="M964" s="54"/>
      <c r="N964" s="50"/>
      <c r="O964" s="59"/>
      <c r="P964" s="61"/>
      <c r="Q964" s="50"/>
      <c r="R964" s="50"/>
      <c r="S964" s="50"/>
      <c r="T964" s="64"/>
      <c r="U964" s="54"/>
      <c r="V964" s="54"/>
      <c r="W964" s="64"/>
      <c r="X964" s="112"/>
      <c r="Y964" s="112"/>
      <c r="Z964" s="53"/>
      <c r="AA964" s="53"/>
    </row>
    <row r="965" spans="1:27">
      <c r="A965" s="120"/>
      <c r="B965" s="54"/>
      <c r="C965" s="50"/>
      <c r="D965" s="53"/>
      <c r="E965" s="50"/>
      <c r="F965" s="50"/>
      <c r="G965" s="50"/>
      <c r="H965" s="53"/>
      <c r="I965" s="53"/>
      <c r="J965" s="53"/>
      <c r="K965" s="53"/>
      <c r="L965" s="53"/>
      <c r="M965" s="54"/>
      <c r="N965" s="50"/>
      <c r="O965" s="59"/>
      <c r="P965" s="61"/>
      <c r="Q965" s="50"/>
      <c r="R965" s="50"/>
      <c r="S965" s="50"/>
      <c r="T965" s="64"/>
      <c r="U965" s="54"/>
      <c r="V965" s="54"/>
      <c r="W965" s="64"/>
      <c r="X965" s="112"/>
      <c r="Y965" s="112"/>
      <c r="Z965" s="53"/>
      <c r="AA965" s="53"/>
    </row>
    <row r="966" spans="1:27">
      <c r="A966" s="120"/>
      <c r="B966" s="54"/>
      <c r="C966" s="50"/>
      <c r="D966" s="53"/>
      <c r="E966" s="50"/>
      <c r="F966" s="50"/>
      <c r="G966" s="50"/>
      <c r="H966" s="53"/>
      <c r="I966" s="53"/>
      <c r="J966" s="53"/>
      <c r="K966" s="53"/>
      <c r="L966" s="53"/>
      <c r="M966" s="54"/>
      <c r="N966" s="50"/>
      <c r="O966" s="59"/>
      <c r="P966" s="61"/>
      <c r="Q966" s="50"/>
      <c r="R966" s="50"/>
      <c r="S966" s="50"/>
      <c r="T966" s="64"/>
      <c r="U966" s="54"/>
      <c r="V966" s="54"/>
      <c r="W966" s="64"/>
      <c r="X966" s="112"/>
      <c r="Y966" s="112"/>
      <c r="Z966" s="53"/>
      <c r="AA966" s="53"/>
    </row>
    <row r="967" spans="1:27">
      <c r="A967" s="120"/>
      <c r="B967" s="54"/>
      <c r="C967" s="50"/>
      <c r="D967" s="53"/>
      <c r="E967" s="50"/>
      <c r="F967" s="50"/>
      <c r="G967" s="50"/>
      <c r="H967" s="53"/>
      <c r="I967" s="53"/>
      <c r="J967" s="53"/>
      <c r="K967" s="53"/>
      <c r="L967" s="53"/>
      <c r="M967" s="54"/>
      <c r="N967" s="50"/>
      <c r="O967" s="59"/>
      <c r="P967" s="61"/>
      <c r="Q967" s="50"/>
      <c r="R967" s="50"/>
      <c r="S967" s="50"/>
      <c r="T967" s="64"/>
      <c r="U967" s="54"/>
      <c r="V967" s="54"/>
      <c r="W967" s="64"/>
      <c r="X967" s="112"/>
      <c r="Y967" s="112"/>
      <c r="Z967" s="53"/>
      <c r="AA967" s="53"/>
    </row>
    <row r="968" spans="1:27">
      <c r="A968" s="120"/>
      <c r="B968" s="54"/>
      <c r="C968" s="50"/>
      <c r="D968" s="53"/>
      <c r="E968" s="50"/>
      <c r="F968" s="50"/>
      <c r="G968" s="50"/>
      <c r="H968" s="53"/>
      <c r="I968" s="53"/>
      <c r="J968" s="53"/>
      <c r="K968" s="53"/>
      <c r="L968" s="53"/>
      <c r="M968" s="54"/>
      <c r="N968" s="50"/>
      <c r="O968" s="59"/>
      <c r="P968" s="61"/>
      <c r="Q968" s="50"/>
      <c r="R968" s="50"/>
      <c r="S968" s="50"/>
      <c r="T968" s="64"/>
      <c r="U968" s="54"/>
      <c r="V968" s="54"/>
      <c r="W968" s="64"/>
      <c r="X968" s="112"/>
      <c r="Y968" s="112"/>
      <c r="Z968" s="53"/>
      <c r="AA968" s="53"/>
    </row>
    <row r="969" spans="1:27">
      <c r="A969" s="120"/>
      <c r="B969" s="54"/>
      <c r="C969" s="50"/>
      <c r="D969" s="53"/>
      <c r="E969" s="50"/>
      <c r="F969" s="50"/>
      <c r="G969" s="50"/>
      <c r="H969" s="53"/>
      <c r="I969" s="53"/>
      <c r="J969" s="53"/>
      <c r="K969" s="53"/>
      <c r="L969" s="53"/>
      <c r="M969" s="54"/>
      <c r="N969" s="50"/>
      <c r="O969" s="59"/>
      <c r="P969" s="61"/>
      <c r="Q969" s="50"/>
      <c r="R969" s="50"/>
      <c r="S969" s="50"/>
      <c r="T969" s="64"/>
      <c r="U969" s="54"/>
      <c r="V969" s="54"/>
      <c r="W969" s="64"/>
      <c r="X969" s="112"/>
      <c r="Y969" s="112"/>
      <c r="Z969" s="53"/>
      <c r="AA969" s="53"/>
    </row>
    <row r="970" spans="1:27">
      <c r="A970" s="120"/>
      <c r="B970" s="54"/>
      <c r="C970" s="50"/>
      <c r="D970" s="53"/>
      <c r="E970" s="50"/>
      <c r="F970" s="50"/>
      <c r="G970" s="50"/>
      <c r="H970" s="53"/>
      <c r="I970" s="53"/>
      <c r="J970" s="53"/>
      <c r="K970" s="53"/>
      <c r="L970" s="53"/>
      <c r="M970" s="54"/>
      <c r="N970" s="50"/>
      <c r="O970" s="59"/>
      <c r="P970" s="61"/>
      <c r="Q970" s="50"/>
      <c r="R970" s="50"/>
      <c r="S970" s="50"/>
      <c r="T970" s="64"/>
      <c r="U970" s="54"/>
      <c r="V970" s="54"/>
      <c r="W970" s="64"/>
      <c r="X970" s="112"/>
      <c r="Y970" s="112"/>
      <c r="Z970" s="53"/>
      <c r="AA970" s="53"/>
    </row>
    <row r="971" spans="1:27">
      <c r="A971" s="120"/>
      <c r="B971" s="54"/>
      <c r="C971" s="50"/>
      <c r="D971" s="53"/>
      <c r="E971" s="50"/>
      <c r="F971" s="50"/>
      <c r="G971" s="50"/>
      <c r="H971" s="53"/>
      <c r="I971" s="53"/>
      <c r="J971" s="53"/>
      <c r="K971" s="53"/>
      <c r="L971" s="53"/>
      <c r="M971" s="54"/>
      <c r="N971" s="50"/>
      <c r="O971" s="59"/>
      <c r="P971" s="61"/>
      <c r="Q971" s="50"/>
      <c r="R971" s="50"/>
      <c r="S971" s="50"/>
      <c r="T971" s="64"/>
      <c r="U971" s="54"/>
      <c r="V971" s="54"/>
      <c r="W971" s="64"/>
      <c r="X971" s="112"/>
      <c r="Y971" s="112"/>
      <c r="Z971" s="53"/>
      <c r="AA971" s="53"/>
    </row>
    <row r="972" spans="1:27">
      <c r="A972" s="120"/>
      <c r="B972" s="54"/>
      <c r="C972" s="50"/>
      <c r="D972" s="53"/>
      <c r="E972" s="50"/>
      <c r="F972" s="50"/>
      <c r="G972" s="50"/>
      <c r="H972" s="53"/>
      <c r="I972" s="53"/>
      <c r="J972" s="53"/>
      <c r="K972" s="53"/>
      <c r="L972" s="53"/>
      <c r="M972" s="54"/>
      <c r="N972" s="50"/>
      <c r="O972" s="59"/>
      <c r="P972" s="61"/>
      <c r="Q972" s="50"/>
      <c r="R972" s="50"/>
      <c r="S972" s="50"/>
      <c r="T972" s="64"/>
      <c r="U972" s="54"/>
      <c r="V972" s="54"/>
      <c r="W972" s="64"/>
      <c r="X972" s="112"/>
      <c r="Y972" s="112"/>
      <c r="Z972" s="53"/>
      <c r="AA972" s="53"/>
    </row>
    <row r="973" spans="1:27">
      <c r="A973" s="120"/>
      <c r="B973" s="54"/>
      <c r="C973" s="50"/>
      <c r="D973" s="53"/>
      <c r="E973" s="50"/>
      <c r="F973" s="50"/>
      <c r="G973" s="50"/>
      <c r="H973" s="53"/>
      <c r="I973" s="53"/>
      <c r="J973" s="53"/>
      <c r="K973" s="53"/>
      <c r="L973" s="53"/>
      <c r="M973" s="54"/>
      <c r="N973" s="50"/>
      <c r="O973" s="59"/>
      <c r="P973" s="61"/>
      <c r="Q973" s="50"/>
      <c r="R973" s="50"/>
      <c r="S973" s="50"/>
      <c r="T973" s="64"/>
      <c r="U973" s="54"/>
      <c r="V973" s="54"/>
      <c r="W973" s="64"/>
      <c r="X973" s="112"/>
      <c r="Y973" s="112"/>
      <c r="Z973" s="53"/>
      <c r="AA973" s="53"/>
    </row>
    <row r="974" spans="1:27">
      <c r="A974" s="120"/>
      <c r="B974" s="54"/>
      <c r="C974" s="50"/>
      <c r="D974" s="53"/>
      <c r="E974" s="50"/>
      <c r="F974" s="50"/>
      <c r="G974" s="50"/>
      <c r="H974" s="53"/>
      <c r="I974" s="53"/>
      <c r="J974" s="53"/>
      <c r="K974" s="53"/>
      <c r="L974" s="53"/>
      <c r="M974" s="54"/>
      <c r="N974" s="50"/>
      <c r="O974" s="59"/>
      <c r="P974" s="61"/>
      <c r="Q974" s="50"/>
      <c r="R974" s="50"/>
      <c r="S974" s="50"/>
      <c r="T974" s="64"/>
      <c r="U974" s="54"/>
      <c r="V974" s="54"/>
      <c r="W974" s="64"/>
      <c r="X974" s="112"/>
      <c r="Y974" s="112"/>
      <c r="Z974" s="53"/>
      <c r="AA974" s="53"/>
    </row>
    <row r="975" spans="1:27">
      <c r="A975" s="120"/>
      <c r="B975" s="54"/>
      <c r="C975" s="50"/>
      <c r="D975" s="53"/>
      <c r="E975" s="50"/>
      <c r="F975" s="50"/>
      <c r="G975" s="50"/>
      <c r="H975" s="53"/>
      <c r="I975" s="53"/>
      <c r="J975" s="53"/>
      <c r="K975" s="53"/>
      <c r="L975" s="53"/>
      <c r="M975" s="54"/>
      <c r="N975" s="50"/>
      <c r="O975" s="59"/>
      <c r="P975" s="61"/>
      <c r="Q975" s="50"/>
      <c r="R975" s="50"/>
      <c r="S975" s="50"/>
      <c r="T975" s="64"/>
      <c r="U975" s="54"/>
      <c r="V975" s="54"/>
      <c r="W975" s="64"/>
      <c r="X975" s="112"/>
      <c r="Y975" s="112"/>
      <c r="Z975" s="53"/>
      <c r="AA975" s="53"/>
    </row>
    <row r="976" spans="1:27">
      <c r="A976" s="120"/>
      <c r="B976" s="54"/>
      <c r="C976" s="50"/>
      <c r="D976" s="53"/>
      <c r="E976" s="50"/>
      <c r="F976" s="50"/>
      <c r="G976" s="50"/>
      <c r="H976" s="53"/>
      <c r="I976" s="53"/>
      <c r="J976" s="53"/>
      <c r="K976" s="53"/>
      <c r="L976" s="53"/>
      <c r="M976" s="54"/>
      <c r="N976" s="50"/>
      <c r="O976" s="59"/>
      <c r="P976" s="61"/>
      <c r="Q976" s="50"/>
      <c r="R976" s="50"/>
      <c r="S976" s="50"/>
      <c r="T976" s="64"/>
      <c r="U976" s="54"/>
      <c r="V976" s="54"/>
      <c r="W976" s="64"/>
      <c r="X976" s="112"/>
      <c r="Y976" s="112"/>
      <c r="Z976" s="53"/>
      <c r="AA976" s="53"/>
    </row>
    <row r="977" spans="1:27">
      <c r="A977" s="120"/>
      <c r="B977" s="54"/>
      <c r="C977" s="50"/>
      <c r="D977" s="53"/>
      <c r="E977" s="50"/>
      <c r="F977" s="50"/>
      <c r="G977" s="50"/>
      <c r="H977" s="53"/>
      <c r="I977" s="53"/>
      <c r="J977" s="53"/>
      <c r="K977" s="53"/>
      <c r="L977" s="53"/>
      <c r="M977" s="54"/>
      <c r="N977" s="50"/>
      <c r="O977" s="59"/>
      <c r="P977" s="61"/>
      <c r="Q977" s="50"/>
      <c r="R977" s="50"/>
      <c r="S977" s="50"/>
      <c r="T977" s="64"/>
      <c r="U977" s="54"/>
      <c r="V977" s="54"/>
      <c r="W977" s="64"/>
      <c r="X977" s="112"/>
      <c r="Y977" s="112"/>
      <c r="Z977" s="53"/>
      <c r="AA977" s="53"/>
    </row>
    <row r="978" spans="1:27">
      <c r="A978" s="120"/>
      <c r="B978" s="54"/>
      <c r="C978" s="50"/>
      <c r="D978" s="53"/>
      <c r="E978" s="50"/>
      <c r="F978" s="50"/>
      <c r="G978" s="50"/>
      <c r="H978" s="53"/>
      <c r="I978" s="53"/>
      <c r="J978" s="53"/>
      <c r="K978" s="53"/>
      <c r="L978" s="53"/>
      <c r="M978" s="54"/>
      <c r="N978" s="50"/>
      <c r="O978" s="59"/>
      <c r="P978" s="61"/>
      <c r="Q978" s="50"/>
      <c r="R978" s="50"/>
      <c r="S978" s="50"/>
      <c r="T978" s="64"/>
      <c r="U978" s="54"/>
      <c r="V978" s="54"/>
      <c r="W978" s="64"/>
      <c r="X978" s="112"/>
      <c r="Y978" s="112"/>
      <c r="Z978" s="53"/>
      <c r="AA978" s="53"/>
    </row>
    <row r="979" spans="1:27">
      <c r="A979" s="120"/>
      <c r="B979" s="54"/>
      <c r="C979" s="50"/>
      <c r="D979" s="53"/>
      <c r="E979" s="50"/>
      <c r="F979" s="50"/>
      <c r="G979" s="50"/>
      <c r="H979" s="53"/>
      <c r="I979" s="53"/>
      <c r="J979" s="53"/>
      <c r="K979" s="53"/>
      <c r="L979" s="53"/>
      <c r="M979" s="54"/>
      <c r="N979" s="50"/>
      <c r="O979" s="59"/>
      <c r="P979" s="61"/>
      <c r="Q979" s="50"/>
      <c r="R979" s="50"/>
      <c r="S979" s="50"/>
      <c r="T979" s="64"/>
      <c r="U979" s="54"/>
      <c r="V979" s="54"/>
      <c r="W979" s="64"/>
      <c r="X979" s="112"/>
      <c r="Y979" s="112"/>
      <c r="Z979" s="53"/>
      <c r="AA979" s="53"/>
    </row>
    <row r="980" spans="1:27">
      <c r="A980" s="120"/>
      <c r="B980" s="54"/>
      <c r="C980" s="50"/>
      <c r="D980" s="53"/>
      <c r="E980" s="50"/>
      <c r="F980" s="50"/>
      <c r="G980" s="50"/>
      <c r="H980" s="53"/>
      <c r="I980" s="53"/>
      <c r="J980" s="53"/>
      <c r="K980" s="53"/>
      <c r="L980" s="53"/>
      <c r="M980" s="54"/>
      <c r="N980" s="50"/>
      <c r="O980" s="59"/>
      <c r="P980" s="61"/>
      <c r="Q980" s="50"/>
      <c r="R980" s="50"/>
      <c r="S980" s="50"/>
      <c r="T980" s="64"/>
      <c r="U980" s="54"/>
      <c r="V980" s="54"/>
      <c r="W980" s="64"/>
      <c r="X980" s="112"/>
      <c r="Y980" s="112"/>
      <c r="Z980" s="53"/>
      <c r="AA980" s="53"/>
    </row>
    <row r="981" spans="1:27">
      <c r="A981" s="120"/>
      <c r="B981" s="54"/>
      <c r="C981" s="50"/>
      <c r="D981" s="53"/>
      <c r="E981" s="50"/>
      <c r="F981" s="50"/>
      <c r="G981" s="50"/>
      <c r="H981" s="53"/>
      <c r="I981" s="53"/>
      <c r="J981" s="53"/>
      <c r="K981" s="53"/>
      <c r="L981" s="53"/>
      <c r="M981" s="54"/>
      <c r="N981" s="50"/>
      <c r="O981" s="59"/>
      <c r="P981" s="61"/>
      <c r="Q981" s="50"/>
      <c r="R981" s="50"/>
      <c r="S981" s="50"/>
      <c r="T981" s="64"/>
      <c r="U981" s="54"/>
      <c r="V981" s="54"/>
      <c r="W981" s="64"/>
      <c r="X981" s="112"/>
      <c r="Y981" s="112"/>
      <c r="Z981" s="53"/>
      <c r="AA981" s="53"/>
    </row>
    <row r="982" spans="1:27">
      <c r="A982" s="120"/>
      <c r="B982" s="54"/>
      <c r="C982" s="50"/>
      <c r="D982" s="53"/>
      <c r="E982" s="50"/>
      <c r="F982" s="50"/>
      <c r="G982" s="50"/>
      <c r="H982" s="53"/>
      <c r="I982" s="53"/>
      <c r="J982" s="53"/>
      <c r="K982" s="53"/>
      <c r="L982" s="53"/>
      <c r="M982" s="54"/>
      <c r="N982" s="50"/>
      <c r="O982" s="59"/>
      <c r="P982" s="61"/>
      <c r="Q982" s="50"/>
      <c r="R982" s="50"/>
      <c r="S982" s="50"/>
      <c r="T982" s="64"/>
      <c r="U982" s="54"/>
      <c r="V982" s="54"/>
      <c r="W982" s="64"/>
      <c r="X982" s="112"/>
      <c r="Y982" s="112"/>
      <c r="Z982" s="53"/>
      <c r="AA982" s="53"/>
    </row>
    <row r="983" spans="1:27">
      <c r="A983" s="120"/>
      <c r="B983" s="54"/>
      <c r="C983" s="50"/>
      <c r="D983" s="53"/>
      <c r="E983" s="50"/>
      <c r="F983" s="50"/>
      <c r="G983" s="50"/>
      <c r="H983" s="53"/>
      <c r="I983" s="53"/>
      <c r="J983" s="53"/>
      <c r="K983" s="53"/>
      <c r="L983" s="53"/>
      <c r="M983" s="54"/>
      <c r="N983" s="50"/>
      <c r="O983" s="59"/>
      <c r="P983" s="61"/>
      <c r="Q983" s="50"/>
      <c r="R983" s="50"/>
      <c r="S983" s="50"/>
      <c r="T983" s="64"/>
      <c r="U983" s="54"/>
      <c r="V983" s="54"/>
      <c r="W983" s="64"/>
      <c r="X983" s="112"/>
      <c r="Y983" s="112"/>
      <c r="Z983" s="53"/>
      <c r="AA983" s="53"/>
    </row>
    <row r="984" spans="1:27">
      <c r="A984" s="120"/>
      <c r="B984" s="54"/>
      <c r="C984" s="50"/>
      <c r="D984" s="53"/>
      <c r="E984" s="50"/>
      <c r="F984" s="50"/>
      <c r="G984" s="50"/>
      <c r="H984" s="53"/>
      <c r="I984" s="53"/>
      <c r="J984" s="53"/>
      <c r="K984" s="53"/>
      <c r="L984" s="53"/>
      <c r="M984" s="54"/>
      <c r="N984" s="50"/>
      <c r="O984" s="59"/>
      <c r="P984" s="61"/>
      <c r="Q984" s="50"/>
      <c r="R984" s="50"/>
      <c r="S984" s="50"/>
      <c r="T984" s="64"/>
      <c r="U984" s="54"/>
      <c r="V984" s="54"/>
      <c r="W984" s="64"/>
      <c r="X984" s="112"/>
      <c r="Y984" s="112"/>
      <c r="Z984" s="53"/>
      <c r="AA984" s="53"/>
    </row>
    <row r="985" spans="1:27">
      <c r="A985" s="120"/>
      <c r="B985" s="54"/>
      <c r="C985" s="50"/>
      <c r="D985" s="53"/>
      <c r="E985" s="50"/>
      <c r="F985" s="50"/>
      <c r="G985" s="50"/>
      <c r="H985" s="53"/>
      <c r="I985" s="53"/>
      <c r="J985" s="53"/>
      <c r="K985" s="53"/>
      <c r="L985" s="53"/>
      <c r="M985" s="54"/>
      <c r="N985" s="50"/>
      <c r="O985" s="59"/>
      <c r="P985" s="61"/>
      <c r="Q985" s="50"/>
      <c r="R985" s="50"/>
      <c r="S985" s="50"/>
      <c r="T985" s="64"/>
      <c r="U985" s="54"/>
      <c r="V985" s="54"/>
      <c r="W985" s="64"/>
      <c r="X985" s="112"/>
      <c r="Y985" s="112"/>
      <c r="Z985" s="53"/>
      <c r="AA985" s="53"/>
    </row>
    <row r="986" spans="1:27">
      <c r="A986" s="120"/>
      <c r="B986" s="54"/>
      <c r="C986" s="50"/>
      <c r="D986" s="53"/>
      <c r="E986" s="50"/>
      <c r="F986" s="50"/>
      <c r="G986" s="50"/>
      <c r="H986" s="53"/>
      <c r="I986" s="53"/>
      <c r="J986" s="53"/>
      <c r="K986" s="53"/>
      <c r="L986" s="53"/>
      <c r="M986" s="54"/>
      <c r="N986" s="50"/>
      <c r="O986" s="59"/>
      <c r="P986" s="61"/>
      <c r="Q986" s="50"/>
      <c r="R986" s="50"/>
      <c r="S986" s="50"/>
      <c r="T986" s="64"/>
      <c r="U986" s="54"/>
      <c r="V986" s="54"/>
      <c r="W986" s="64"/>
      <c r="X986" s="112"/>
      <c r="Y986" s="112"/>
      <c r="Z986" s="53"/>
      <c r="AA986" s="53"/>
    </row>
    <row r="987" spans="1:27">
      <c r="A987" s="120"/>
      <c r="B987" s="54"/>
      <c r="C987" s="50"/>
      <c r="D987" s="53"/>
      <c r="E987" s="50"/>
      <c r="F987" s="50"/>
      <c r="G987" s="50"/>
      <c r="H987" s="53"/>
      <c r="I987" s="53"/>
      <c r="J987" s="53"/>
      <c r="K987" s="53"/>
      <c r="L987" s="53"/>
      <c r="M987" s="54"/>
      <c r="N987" s="50"/>
      <c r="O987" s="59"/>
      <c r="P987" s="61"/>
      <c r="Q987" s="50"/>
      <c r="R987" s="50"/>
      <c r="S987" s="50"/>
      <c r="T987" s="64"/>
      <c r="U987" s="54"/>
      <c r="V987" s="54"/>
      <c r="W987" s="64"/>
      <c r="X987" s="112"/>
      <c r="Y987" s="112"/>
      <c r="Z987" s="53"/>
      <c r="AA987" s="53"/>
    </row>
    <row r="988" spans="1:27">
      <c r="A988" s="120"/>
      <c r="B988" s="54"/>
      <c r="C988" s="50"/>
      <c r="D988" s="53"/>
      <c r="E988" s="50"/>
      <c r="F988" s="50"/>
      <c r="G988" s="50"/>
      <c r="H988" s="53"/>
      <c r="I988" s="53"/>
      <c r="J988" s="53"/>
      <c r="K988" s="53"/>
      <c r="L988" s="53"/>
      <c r="M988" s="54"/>
      <c r="N988" s="50"/>
      <c r="O988" s="59"/>
      <c r="P988" s="61"/>
      <c r="Q988" s="50"/>
      <c r="R988" s="50"/>
      <c r="S988" s="50"/>
      <c r="T988" s="64"/>
      <c r="U988" s="54"/>
      <c r="V988" s="54"/>
      <c r="W988" s="64"/>
      <c r="X988" s="112"/>
      <c r="Y988" s="112"/>
      <c r="Z988" s="53"/>
      <c r="AA988" s="53"/>
    </row>
    <row r="989" spans="1:27">
      <c r="A989" s="120"/>
      <c r="B989" s="54"/>
      <c r="C989" s="50"/>
      <c r="D989" s="53"/>
      <c r="E989" s="50"/>
      <c r="F989" s="50"/>
      <c r="G989" s="50"/>
      <c r="H989" s="53"/>
      <c r="I989" s="53"/>
      <c r="J989" s="53"/>
      <c r="K989" s="53"/>
      <c r="L989" s="53"/>
      <c r="M989" s="54"/>
      <c r="N989" s="50"/>
      <c r="O989" s="59"/>
      <c r="P989" s="61"/>
      <c r="Q989" s="50"/>
      <c r="R989" s="50"/>
      <c r="S989" s="50"/>
      <c r="T989" s="64"/>
      <c r="U989" s="54"/>
      <c r="V989" s="54"/>
      <c r="W989" s="64"/>
      <c r="X989" s="112"/>
      <c r="Y989" s="112"/>
      <c r="Z989" s="53"/>
      <c r="AA989" s="53"/>
    </row>
    <row r="990" spans="1:27">
      <c r="A990" s="120"/>
      <c r="B990" s="54"/>
      <c r="C990" s="50"/>
      <c r="D990" s="53"/>
      <c r="E990" s="50"/>
      <c r="F990" s="50"/>
      <c r="G990" s="50"/>
      <c r="H990" s="53"/>
      <c r="I990" s="53"/>
      <c r="J990" s="53"/>
      <c r="K990" s="53"/>
      <c r="L990" s="53"/>
      <c r="M990" s="54"/>
      <c r="N990" s="50"/>
      <c r="O990" s="59"/>
      <c r="P990" s="61"/>
      <c r="Q990" s="50"/>
      <c r="R990" s="50"/>
      <c r="S990" s="50"/>
      <c r="T990" s="64"/>
      <c r="U990" s="54"/>
      <c r="V990" s="54"/>
      <c r="W990" s="64"/>
      <c r="X990" s="112"/>
      <c r="Y990" s="112"/>
      <c r="Z990" s="53"/>
      <c r="AA990" s="53"/>
    </row>
    <row r="991" spans="1:27">
      <c r="A991" s="120"/>
      <c r="B991" s="54"/>
      <c r="C991" s="50"/>
      <c r="D991" s="53"/>
      <c r="E991" s="50"/>
      <c r="F991" s="50"/>
      <c r="G991" s="50"/>
      <c r="H991" s="53"/>
      <c r="I991" s="53"/>
      <c r="J991" s="53"/>
      <c r="K991" s="53"/>
      <c r="L991" s="53"/>
      <c r="M991" s="54"/>
      <c r="N991" s="50"/>
      <c r="O991" s="59"/>
      <c r="P991" s="61"/>
      <c r="Q991" s="50"/>
      <c r="R991" s="50"/>
      <c r="S991" s="50"/>
      <c r="T991" s="64"/>
      <c r="U991" s="54"/>
      <c r="V991" s="54"/>
      <c r="W991" s="64"/>
      <c r="X991" s="112"/>
      <c r="Y991" s="112"/>
      <c r="Z991" s="53"/>
      <c r="AA991" s="53"/>
    </row>
    <row r="992" spans="1:27">
      <c r="A992" s="120"/>
      <c r="B992" s="54"/>
      <c r="C992" s="50"/>
      <c r="D992" s="53"/>
      <c r="E992" s="50"/>
      <c r="F992" s="50"/>
      <c r="G992" s="50"/>
      <c r="H992" s="53"/>
      <c r="I992" s="53"/>
      <c r="J992" s="53"/>
      <c r="K992" s="53"/>
      <c r="L992" s="53"/>
      <c r="M992" s="54"/>
      <c r="N992" s="50"/>
      <c r="O992" s="59"/>
      <c r="P992" s="61"/>
      <c r="Q992" s="50"/>
      <c r="R992" s="50"/>
      <c r="S992" s="50"/>
      <c r="T992" s="64"/>
      <c r="U992" s="54"/>
      <c r="V992" s="54"/>
      <c r="W992" s="64"/>
      <c r="X992" s="112"/>
      <c r="Y992" s="112"/>
      <c r="Z992" s="53"/>
      <c r="AA992" s="53"/>
    </row>
    <row r="993" spans="1:27">
      <c r="A993" s="120"/>
      <c r="B993" s="54"/>
      <c r="C993" s="50"/>
      <c r="D993" s="53"/>
      <c r="E993" s="50"/>
      <c r="F993" s="50"/>
      <c r="G993" s="50"/>
      <c r="H993" s="53"/>
      <c r="I993" s="53"/>
      <c r="J993" s="53"/>
      <c r="K993" s="53"/>
      <c r="L993" s="53"/>
      <c r="M993" s="54"/>
      <c r="N993" s="50"/>
      <c r="O993" s="59"/>
      <c r="P993" s="61"/>
      <c r="Q993" s="50"/>
      <c r="R993" s="50"/>
      <c r="S993" s="50"/>
      <c r="T993" s="64"/>
      <c r="U993" s="54"/>
      <c r="V993" s="54"/>
      <c r="W993" s="64"/>
      <c r="X993" s="112"/>
      <c r="Y993" s="112"/>
      <c r="Z993" s="53"/>
      <c r="AA993" s="53"/>
    </row>
    <row r="994" spans="1:27">
      <c r="A994" s="120"/>
      <c r="B994" s="54"/>
      <c r="C994" s="50"/>
      <c r="D994" s="53"/>
      <c r="E994" s="50"/>
      <c r="F994" s="50"/>
      <c r="G994" s="50"/>
      <c r="H994" s="53"/>
      <c r="I994" s="53"/>
      <c r="J994" s="53"/>
      <c r="K994" s="53"/>
      <c r="L994" s="53"/>
      <c r="M994" s="54"/>
      <c r="N994" s="50"/>
      <c r="O994" s="59"/>
      <c r="P994" s="61"/>
      <c r="Q994" s="50"/>
      <c r="R994" s="50"/>
      <c r="S994" s="50"/>
      <c r="T994" s="64"/>
      <c r="U994" s="54"/>
      <c r="V994" s="54"/>
      <c r="W994" s="64"/>
      <c r="X994" s="112"/>
      <c r="Y994" s="112"/>
      <c r="Z994" s="53"/>
      <c r="AA994" s="53"/>
    </row>
    <row r="995" spans="1:27">
      <c r="A995" s="120"/>
      <c r="B995" s="54"/>
      <c r="C995" s="50"/>
      <c r="D995" s="53"/>
      <c r="E995" s="50"/>
      <c r="F995" s="50"/>
      <c r="G995" s="50"/>
      <c r="H995" s="53"/>
      <c r="I995" s="53"/>
      <c r="J995" s="53"/>
      <c r="K995" s="53"/>
      <c r="L995" s="53"/>
      <c r="M995" s="54"/>
      <c r="N995" s="50"/>
      <c r="O995" s="59"/>
      <c r="P995" s="61"/>
      <c r="Q995" s="50"/>
      <c r="R995" s="50"/>
      <c r="S995" s="50"/>
      <c r="T995" s="64"/>
      <c r="U995" s="54"/>
      <c r="V995" s="54"/>
      <c r="W995" s="64"/>
      <c r="X995" s="112"/>
      <c r="Y995" s="112"/>
      <c r="Z995" s="53"/>
      <c r="AA995" s="53"/>
    </row>
    <row r="996" spans="1:27">
      <c r="A996" s="120"/>
      <c r="B996" s="54"/>
      <c r="C996" s="50"/>
      <c r="D996" s="53"/>
      <c r="E996" s="50"/>
      <c r="F996" s="50"/>
      <c r="G996" s="50"/>
      <c r="H996" s="53"/>
      <c r="I996" s="53"/>
      <c r="J996" s="53"/>
      <c r="K996" s="53"/>
      <c r="L996" s="53"/>
      <c r="M996" s="54"/>
      <c r="N996" s="50"/>
      <c r="O996" s="59"/>
      <c r="P996" s="61"/>
      <c r="Q996" s="50"/>
      <c r="R996" s="50"/>
      <c r="S996" s="50"/>
      <c r="T996" s="64"/>
      <c r="U996" s="54"/>
      <c r="V996" s="54"/>
      <c r="W996" s="64"/>
      <c r="X996" s="112"/>
      <c r="Y996" s="112"/>
      <c r="Z996" s="53"/>
      <c r="AA996" s="53"/>
    </row>
    <row r="997" spans="1:27">
      <c r="A997" s="120"/>
      <c r="B997" s="54"/>
      <c r="C997" s="50"/>
      <c r="D997" s="53"/>
      <c r="E997" s="50"/>
      <c r="F997" s="50"/>
      <c r="G997" s="50"/>
      <c r="H997" s="53"/>
      <c r="I997" s="53"/>
      <c r="J997" s="53"/>
      <c r="K997" s="53"/>
      <c r="L997" s="53"/>
      <c r="M997" s="54"/>
      <c r="N997" s="50"/>
      <c r="O997" s="59"/>
      <c r="P997" s="61"/>
      <c r="Q997" s="50"/>
      <c r="R997" s="50"/>
      <c r="S997" s="50"/>
      <c r="T997" s="64"/>
      <c r="U997" s="54"/>
      <c r="V997" s="54"/>
      <c r="W997" s="64"/>
      <c r="X997" s="112"/>
      <c r="Y997" s="112"/>
      <c r="Z997" s="53"/>
      <c r="AA997" s="53"/>
    </row>
    <row r="998" spans="1:27">
      <c r="A998" s="120"/>
      <c r="B998" s="54"/>
      <c r="C998" s="50"/>
      <c r="D998" s="53"/>
      <c r="E998" s="50"/>
      <c r="F998" s="50"/>
      <c r="G998" s="50"/>
      <c r="H998" s="53"/>
      <c r="I998" s="53"/>
      <c r="J998" s="53"/>
      <c r="K998" s="53"/>
      <c r="L998" s="53"/>
      <c r="M998" s="54"/>
      <c r="N998" s="50"/>
      <c r="O998" s="59"/>
      <c r="P998" s="61"/>
      <c r="Q998" s="50"/>
      <c r="R998" s="50"/>
      <c r="S998" s="50"/>
      <c r="T998" s="64"/>
      <c r="U998" s="54"/>
      <c r="V998" s="54"/>
      <c r="W998" s="64"/>
      <c r="X998" s="112"/>
      <c r="Y998" s="112"/>
      <c r="Z998" s="53"/>
      <c r="AA998" s="53"/>
    </row>
    <row r="999" spans="1:27">
      <c r="A999" s="120"/>
      <c r="B999" s="54"/>
      <c r="C999" s="50"/>
      <c r="D999" s="53"/>
      <c r="E999" s="50"/>
      <c r="F999" s="50"/>
      <c r="G999" s="50"/>
      <c r="H999" s="53"/>
      <c r="I999" s="53"/>
      <c r="J999" s="53"/>
      <c r="K999" s="53"/>
      <c r="L999" s="53"/>
      <c r="M999" s="54"/>
      <c r="N999" s="50"/>
      <c r="O999" s="59"/>
      <c r="P999" s="61"/>
      <c r="Q999" s="50"/>
      <c r="R999" s="50"/>
      <c r="S999" s="50"/>
      <c r="T999" s="64"/>
      <c r="U999" s="54"/>
      <c r="V999" s="54"/>
      <c r="W999" s="64"/>
      <c r="X999" s="112"/>
      <c r="Y999" s="112"/>
      <c r="Z999" s="53"/>
      <c r="AA999" s="53"/>
    </row>
    <row r="1000" spans="1:27">
      <c r="A1000" s="120"/>
      <c r="B1000" s="54"/>
      <c r="C1000" s="50"/>
      <c r="D1000" s="53"/>
      <c r="E1000" s="50"/>
      <c r="F1000" s="50"/>
      <c r="G1000" s="50"/>
      <c r="H1000" s="53"/>
      <c r="I1000" s="53"/>
      <c r="J1000" s="53"/>
      <c r="K1000" s="53"/>
      <c r="L1000" s="53"/>
      <c r="M1000" s="54"/>
      <c r="N1000" s="50"/>
      <c r="O1000" s="59"/>
      <c r="P1000" s="61"/>
      <c r="Q1000" s="50"/>
      <c r="R1000" s="50"/>
      <c r="S1000" s="50"/>
      <c r="T1000" s="64"/>
      <c r="U1000" s="54"/>
      <c r="V1000" s="54"/>
      <c r="W1000" s="64"/>
      <c r="X1000" s="112"/>
      <c r="Y1000" s="112"/>
      <c r="Z1000" s="53"/>
      <c r="AA1000" s="53"/>
    </row>
    <row r="1001" spans="1:27">
      <c r="A1001" s="120"/>
      <c r="B1001" s="54"/>
      <c r="C1001" s="50"/>
      <c r="D1001" s="53"/>
      <c r="E1001" s="50"/>
      <c r="F1001" s="50"/>
      <c r="G1001" s="50"/>
      <c r="H1001" s="53"/>
      <c r="I1001" s="53"/>
      <c r="J1001" s="53"/>
      <c r="K1001" s="53"/>
      <c r="L1001" s="53"/>
      <c r="M1001" s="54"/>
      <c r="N1001" s="50"/>
      <c r="O1001" s="59"/>
      <c r="P1001" s="61"/>
      <c r="Q1001" s="50"/>
      <c r="R1001" s="50"/>
      <c r="S1001" s="50"/>
      <c r="T1001" s="64"/>
      <c r="U1001" s="54"/>
      <c r="V1001" s="54"/>
      <c r="W1001" s="64"/>
      <c r="X1001" s="112"/>
      <c r="Y1001" s="112"/>
      <c r="Z1001" s="53"/>
      <c r="AA1001" s="53"/>
    </row>
    <row r="1002" spans="1:27">
      <c r="A1002" s="120"/>
      <c r="B1002" s="54"/>
      <c r="C1002" s="50"/>
      <c r="D1002" s="53"/>
      <c r="E1002" s="50"/>
      <c r="F1002" s="50"/>
      <c r="G1002" s="50"/>
      <c r="H1002" s="53"/>
      <c r="I1002" s="53"/>
      <c r="J1002" s="53"/>
      <c r="K1002" s="53"/>
      <c r="L1002" s="53"/>
      <c r="M1002" s="54"/>
      <c r="N1002" s="50"/>
      <c r="O1002" s="59"/>
      <c r="P1002" s="61"/>
      <c r="Q1002" s="50"/>
      <c r="R1002" s="50"/>
      <c r="S1002" s="50"/>
      <c r="T1002" s="64"/>
      <c r="U1002" s="54"/>
      <c r="V1002" s="54"/>
      <c r="W1002" s="64"/>
      <c r="X1002" s="112"/>
      <c r="Y1002" s="112"/>
      <c r="Z1002" s="53"/>
      <c r="AA1002" s="53"/>
    </row>
    <row r="1003" spans="1:27">
      <c r="A1003" s="120"/>
      <c r="B1003" s="54"/>
      <c r="C1003" s="50"/>
      <c r="D1003" s="53"/>
      <c r="E1003" s="50"/>
      <c r="F1003" s="50"/>
      <c r="G1003" s="50"/>
      <c r="H1003" s="53"/>
      <c r="I1003" s="53"/>
      <c r="J1003" s="53"/>
      <c r="K1003" s="53"/>
      <c r="L1003" s="53"/>
      <c r="M1003" s="54"/>
      <c r="N1003" s="50"/>
      <c r="O1003" s="59"/>
      <c r="P1003" s="61"/>
      <c r="Q1003" s="50"/>
      <c r="R1003" s="50"/>
      <c r="S1003" s="50"/>
      <c r="T1003" s="64"/>
      <c r="U1003" s="54"/>
      <c r="V1003" s="54"/>
      <c r="W1003" s="64"/>
      <c r="X1003" s="112"/>
      <c r="Y1003" s="112"/>
      <c r="Z1003" s="53"/>
      <c r="AA1003" s="53"/>
    </row>
    <row r="1004" spans="1:27">
      <c r="A1004" s="120"/>
      <c r="B1004" s="54"/>
      <c r="C1004" s="50"/>
      <c r="D1004" s="53"/>
      <c r="E1004" s="50"/>
      <c r="F1004" s="50"/>
      <c r="G1004" s="50"/>
      <c r="H1004" s="53"/>
      <c r="I1004" s="53"/>
      <c r="J1004" s="53"/>
      <c r="K1004" s="53"/>
      <c r="L1004" s="53"/>
      <c r="M1004" s="54"/>
      <c r="N1004" s="50"/>
      <c r="O1004" s="59"/>
      <c r="P1004" s="61"/>
      <c r="Q1004" s="50"/>
      <c r="R1004" s="50"/>
      <c r="S1004" s="50"/>
      <c r="T1004" s="64"/>
      <c r="U1004" s="54"/>
      <c r="V1004" s="54"/>
      <c r="W1004" s="64"/>
      <c r="X1004" s="112"/>
      <c r="Y1004" s="112"/>
      <c r="Z1004" s="53"/>
      <c r="AA1004" s="53"/>
    </row>
    <row r="1005" spans="1:27">
      <c r="A1005" s="120"/>
      <c r="B1005" s="54"/>
      <c r="C1005" s="50"/>
      <c r="D1005" s="53"/>
      <c r="E1005" s="50"/>
      <c r="F1005" s="50"/>
      <c r="G1005" s="50"/>
      <c r="H1005" s="53"/>
      <c r="I1005" s="53"/>
      <c r="J1005" s="53"/>
      <c r="K1005" s="53"/>
      <c r="L1005" s="53"/>
      <c r="M1005" s="54"/>
      <c r="N1005" s="50"/>
      <c r="O1005" s="59"/>
      <c r="P1005" s="61"/>
      <c r="Q1005" s="50"/>
      <c r="R1005" s="50"/>
      <c r="S1005" s="50"/>
      <c r="T1005" s="64"/>
      <c r="U1005" s="54"/>
      <c r="V1005" s="54"/>
      <c r="W1005" s="64"/>
      <c r="X1005" s="112"/>
      <c r="Y1005" s="112"/>
      <c r="Z1005" s="53"/>
      <c r="AA1005" s="53"/>
    </row>
    <row r="1006" spans="1:27">
      <c r="A1006" s="120"/>
      <c r="B1006" s="54"/>
      <c r="C1006" s="50"/>
      <c r="D1006" s="53"/>
      <c r="E1006" s="50"/>
      <c r="F1006" s="50"/>
      <c r="G1006" s="50"/>
      <c r="H1006" s="53"/>
      <c r="I1006" s="53"/>
      <c r="J1006" s="53"/>
      <c r="K1006" s="53"/>
      <c r="L1006" s="53"/>
      <c r="M1006" s="54"/>
      <c r="N1006" s="50"/>
      <c r="O1006" s="59"/>
      <c r="P1006" s="61"/>
      <c r="Q1006" s="50"/>
      <c r="R1006" s="50"/>
      <c r="S1006" s="50"/>
      <c r="T1006" s="64"/>
      <c r="U1006" s="54"/>
      <c r="V1006" s="54"/>
      <c r="W1006" s="64"/>
      <c r="X1006" s="112"/>
      <c r="Y1006" s="112"/>
      <c r="Z1006" s="53"/>
      <c r="AA1006" s="53"/>
    </row>
    <row r="1007" spans="1:27">
      <c r="A1007" s="120"/>
      <c r="B1007" s="54"/>
      <c r="C1007" s="50"/>
      <c r="D1007" s="53"/>
      <c r="E1007" s="50"/>
      <c r="F1007" s="50"/>
      <c r="G1007" s="50"/>
      <c r="H1007" s="53"/>
      <c r="I1007" s="53"/>
      <c r="J1007" s="53"/>
      <c r="K1007" s="53"/>
      <c r="L1007" s="53"/>
      <c r="M1007" s="54"/>
      <c r="N1007" s="50"/>
      <c r="O1007" s="59"/>
      <c r="P1007" s="61"/>
      <c r="Q1007" s="50"/>
      <c r="R1007" s="50"/>
      <c r="S1007" s="50"/>
      <c r="T1007" s="64"/>
      <c r="U1007" s="54"/>
      <c r="V1007" s="54"/>
      <c r="W1007" s="64"/>
      <c r="X1007" s="112"/>
      <c r="Y1007" s="112"/>
      <c r="Z1007" s="53"/>
      <c r="AA1007" s="53"/>
    </row>
    <row r="1008" spans="1:27">
      <c r="A1008" s="120"/>
      <c r="B1008" s="54"/>
      <c r="C1008" s="50"/>
      <c r="D1008" s="53"/>
      <c r="E1008" s="50"/>
      <c r="F1008" s="50"/>
      <c r="G1008" s="50"/>
      <c r="H1008" s="53"/>
      <c r="I1008" s="53"/>
      <c r="J1008" s="53"/>
      <c r="K1008" s="53"/>
      <c r="L1008" s="53"/>
      <c r="M1008" s="54"/>
      <c r="N1008" s="50"/>
      <c r="O1008" s="59"/>
      <c r="P1008" s="61"/>
      <c r="Q1008" s="50"/>
      <c r="R1008" s="50"/>
      <c r="S1008" s="50"/>
      <c r="T1008" s="64"/>
      <c r="U1008" s="54"/>
      <c r="V1008" s="54"/>
      <c r="W1008" s="64"/>
      <c r="X1008" s="112"/>
      <c r="Y1008" s="112"/>
      <c r="Z1008" s="53"/>
      <c r="AA1008" s="53"/>
    </row>
    <row r="1009" spans="1:27">
      <c r="A1009" s="120"/>
      <c r="B1009" s="54"/>
      <c r="C1009" s="50"/>
      <c r="D1009" s="53"/>
      <c r="E1009" s="50"/>
      <c r="F1009" s="50"/>
      <c r="G1009" s="50"/>
      <c r="H1009" s="53"/>
      <c r="I1009" s="53"/>
      <c r="J1009" s="53"/>
      <c r="K1009" s="53"/>
      <c r="L1009" s="53"/>
      <c r="M1009" s="54"/>
      <c r="N1009" s="50"/>
      <c r="O1009" s="59"/>
      <c r="P1009" s="61"/>
      <c r="Q1009" s="50"/>
      <c r="R1009" s="50"/>
      <c r="S1009" s="50"/>
      <c r="T1009" s="64"/>
      <c r="U1009" s="54"/>
      <c r="V1009" s="54"/>
      <c r="W1009" s="64"/>
      <c r="X1009" s="112"/>
      <c r="Y1009" s="112"/>
      <c r="Z1009" s="53"/>
      <c r="AA1009" s="53"/>
    </row>
    <row r="1010" spans="1:27">
      <c r="A1010" s="120"/>
      <c r="B1010" s="54"/>
      <c r="C1010" s="50"/>
      <c r="D1010" s="53"/>
      <c r="E1010" s="50"/>
      <c r="F1010" s="50"/>
      <c r="G1010" s="50"/>
      <c r="H1010" s="53"/>
      <c r="I1010" s="53"/>
      <c r="J1010" s="53"/>
      <c r="K1010" s="53"/>
      <c r="L1010" s="53"/>
      <c r="M1010" s="54"/>
      <c r="N1010" s="50"/>
      <c r="O1010" s="59"/>
      <c r="P1010" s="61"/>
      <c r="Q1010" s="50"/>
      <c r="R1010" s="50"/>
      <c r="S1010" s="50"/>
      <c r="T1010" s="64"/>
      <c r="U1010" s="54"/>
      <c r="V1010" s="54"/>
      <c r="W1010" s="64"/>
      <c r="X1010" s="112"/>
      <c r="Y1010" s="112"/>
      <c r="Z1010" s="53"/>
      <c r="AA1010" s="53"/>
    </row>
    <row r="1011" spans="1:27">
      <c r="A1011" s="120"/>
      <c r="B1011" s="54"/>
      <c r="C1011" s="50"/>
      <c r="D1011" s="53"/>
      <c r="E1011" s="50"/>
      <c r="F1011" s="50"/>
      <c r="G1011" s="50"/>
      <c r="H1011" s="53"/>
      <c r="I1011" s="53"/>
      <c r="J1011" s="53"/>
      <c r="K1011" s="53"/>
      <c r="L1011" s="53"/>
      <c r="M1011" s="54"/>
      <c r="N1011" s="50"/>
      <c r="O1011" s="59"/>
      <c r="P1011" s="61"/>
      <c r="Q1011" s="50"/>
      <c r="R1011" s="50"/>
      <c r="S1011" s="50"/>
      <c r="T1011" s="64"/>
      <c r="U1011" s="54"/>
      <c r="V1011" s="54"/>
      <c r="W1011" s="64"/>
      <c r="X1011" s="112"/>
      <c r="Y1011" s="112"/>
      <c r="Z1011" s="53"/>
      <c r="AA1011" s="53"/>
    </row>
    <row r="1012" spans="1:27">
      <c r="A1012" s="120"/>
      <c r="B1012" s="54"/>
      <c r="C1012" s="50"/>
      <c r="D1012" s="53"/>
      <c r="E1012" s="50"/>
      <c r="F1012" s="50"/>
      <c r="G1012" s="50"/>
      <c r="H1012" s="53"/>
      <c r="I1012" s="53"/>
      <c r="J1012" s="53"/>
      <c r="K1012" s="53"/>
      <c r="L1012" s="53"/>
      <c r="M1012" s="54"/>
      <c r="N1012" s="50"/>
      <c r="O1012" s="59"/>
      <c r="P1012" s="61"/>
      <c r="Q1012" s="50"/>
      <c r="R1012" s="50"/>
      <c r="S1012" s="50"/>
      <c r="T1012" s="64"/>
      <c r="U1012" s="54"/>
      <c r="V1012" s="54"/>
      <c r="W1012" s="64"/>
      <c r="X1012" s="112"/>
      <c r="Y1012" s="112"/>
      <c r="Z1012" s="53"/>
      <c r="AA1012" s="53"/>
    </row>
    <row r="1013" spans="1:27">
      <c r="A1013" s="120"/>
      <c r="B1013" s="54"/>
      <c r="C1013" s="50"/>
      <c r="D1013" s="53"/>
      <c r="E1013" s="50"/>
      <c r="F1013" s="50"/>
      <c r="G1013" s="50"/>
      <c r="H1013" s="53"/>
      <c r="I1013" s="53"/>
      <c r="J1013" s="53"/>
      <c r="K1013" s="53"/>
      <c r="L1013" s="53"/>
      <c r="M1013" s="54"/>
      <c r="N1013" s="50"/>
      <c r="O1013" s="59"/>
      <c r="P1013" s="61"/>
      <c r="Q1013" s="50"/>
      <c r="R1013" s="50"/>
      <c r="S1013" s="50"/>
      <c r="T1013" s="64"/>
      <c r="U1013" s="54"/>
      <c r="V1013" s="54"/>
      <c r="W1013" s="64"/>
      <c r="X1013" s="112"/>
      <c r="Y1013" s="112"/>
      <c r="Z1013" s="53"/>
      <c r="AA1013" s="53"/>
    </row>
    <row r="1014" spans="1:27">
      <c r="A1014" s="120"/>
      <c r="B1014" s="54"/>
      <c r="C1014" s="50"/>
      <c r="D1014" s="53"/>
      <c r="E1014" s="50"/>
      <c r="F1014" s="50"/>
      <c r="G1014" s="50"/>
      <c r="H1014" s="53"/>
      <c r="I1014" s="53"/>
      <c r="J1014" s="53"/>
      <c r="K1014" s="53"/>
      <c r="L1014" s="53"/>
      <c r="M1014" s="54"/>
      <c r="N1014" s="50"/>
      <c r="O1014" s="59"/>
      <c r="P1014" s="61"/>
      <c r="Q1014" s="50"/>
      <c r="R1014" s="50"/>
      <c r="S1014" s="50"/>
      <c r="T1014" s="64"/>
      <c r="U1014" s="54"/>
      <c r="V1014" s="54"/>
      <c r="W1014" s="64"/>
      <c r="X1014" s="112"/>
      <c r="Y1014" s="112"/>
      <c r="Z1014" s="53"/>
      <c r="AA1014" s="53"/>
    </row>
    <row r="1015" spans="1:27">
      <c r="A1015" s="120"/>
      <c r="B1015" s="54"/>
      <c r="C1015" s="50"/>
      <c r="D1015" s="53"/>
      <c r="E1015" s="50"/>
      <c r="F1015" s="50"/>
      <c r="G1015" s="50"/>
      <c r="H1015" s="53"/>
      <c r="I1015" s="53"/>
      <c r="J1015" s="53"/>
      <c r="K1015" s="53"/>
      <c r="L1015" s="53"/>
      <c r="M1015" s="54"/>
      <c r="N1015" s="50"/>
      <c r="O1015" s="59"/>
      <c r="P1015" s="61"/>
      <c r="Q1015" s="50"/>
      <c r="R1015" s="50"/>
      <c r="S1015" s="50"/>
      <c r="T1015" s="64"/>
      <c r="U1015" s="54"/>
      <c r="V1015" s="54"/>
      <c r="W1015" s="64"/>
      <c r="X1015" s="112"/>
      <c r="Y1015" s="112"/>
      <c r="Z1015" s="53"/>
      <c r="AA1015" s="53"/>
    </row>
    <row r="1016" spans="1:27">
      <c r="A1016" s="120"/>
      <c r="B1016" s="54"/>
      <c r="C1016" s="50"/>
      <c r="D1016" s="53"/>
      <c r="E1016" s="50"/>
      <c r="F1016" s="50"/>
      <c r="G1016" s="50"/>
      <c r="H1016" s="53"/>
      <c r="I1016" s="53"/>
      <c r="J1016" s="53"/>
      <c r="K1016" s="53"/>
      <c r="L1016" s="53"/>
      <c r="M1016" s="54"/>
      <c r="N1016" s="50"/>
      <c r="O1016" s="59"/>
      <c r="P1016" s="61"/>
      <c r="Q1016" s="50"/>
      <c r="R1016" s="50"/>
      <c r="S1016" s="50"/>
      <c r="T1016" s="64"/>
      <c r="U1016" s="54"/>
      <c r="V1016" s="54"/>
      <c r="W1016" s="64"/>
      <c r="X1016" s="112"/>
      <c r="Y1016" s="112"/>
      <c r="Z1016" s="53"/>
      <c r="AA1016" s="53"/>
    </row>
    <row r="1017" spans="1:27">
      <c r="A1017" s="120"/>
      <c r="B1017" s="54"/>
      <c r="C1017" s="50"/>
      <c r="D1017" s="53"/>
      <c r="E1017" s="50"/>
      <c r="F1017" s="50"/>
      <c r="G1017" s="50"/>
      <c r="H1017" s="53"/>
      <c r="I1017" s="53"/>
      <c r="J1017" s="53"/>
      <c r="K1017" s="53"/>
      <c r="L1017" s="53"/>
      <c r="M1017" s="54"/>
      <c r="N1017" s="50"/>
      <c r="O1017" s="59"/>
      <c r="P1017" s="61"/>
      <c r="Q1017" s="50"/>
      <c r="R1017" s="50"/>
      <c r="S1017" s="50"/>
      <c r="T1017" s="64"/>
      <c r="U1017" s="54"/>
      <c r="V1017" s="54"/>
      <c r="W1017" s="64"/>
      <c r="X1017" s="112"/>
      <c r="Y1017" s="112"/>
      <c r="Z1017" s="53"/>
      <c r="AA1017" s="53"/>
    </row>
    <row r="1018" spans="1:27">
      <c r="A1018" s="120"/>
      <c r="B1018" s="54"/>
      <c r="C1018" s="50"/>
      <c r="D1018" s="53"/>
      <c r="E1018" s="50"/>
      <c r="F1018" s="50"/>
      <c r="G1018" s="50"/>
      <c r="H1018" s="53"/>
      <c r="I1018" s="53"/>
      <c r="J1018" s="53"/>
      <c r="K1018" s="53"/>
      <c r="L1018" s="53"/>
      <c r="M1018" s="54"/>
      <c r="N1018" s="50"/>
      <c r="O1018" s="59"/>
      <c r="P1018" s="61"/>
      <c r="Q1018" s="50"/>
      <c r="R1018" s="50"/>
      <c r="S1018" s="50"/>
      <c r="T1018" s="64"/>
      <c r="U1018" s="54"/>
      <c r="V1018" s="54"/>
      <c r="W1018" s="64"/>
      <c r="X1018" s="112"/>
      <c r="Y1018" s="112"/>
      <c r="Z1018" s="53"/>
      <c r="AA1018" s="53"/>
    </row>
    <row r="1019" spans="1:27">
      <c r="A1019" s="120"/>
      <c r="B1019" s="54"/>
      <c r="C1019" s="50"/>
      <c r="D1019" s="53"/>
      <c r="E1019" s="50"/>
      <c r="F1019" s="50"/>
      <c r="G1019" s="50"/>
      <c r="H1019" s="53"/>
      <c r="I1019" s="53"/>
      <c r="J1019" s="53"/>
      <c r="K1019" s="53"/>
      <c r="L1019" s="53"/>
      <c r="M1019" s="54"/>
      <c r="N1019" s="50"/>
      <c r="O1019" s="59"/>
      <c r="P1019" s="61"/>
      <c r="Q1019" s="50"/>
      <c r="R1019" s="50"/>
      <c r="S1019" s="50"/>
      <c r="T1019" s="64"/>
      <c r="U1019" s="54"/>
      <c r="V1019" s="54"/>
      <c r="W1019" s="64"/>
      <c r="X1019" s="112"/>
      <c r="Y1019" s="112"/>
      <c r="Z1019" s="53"/>
      <c r="AA1019" s="53"/>
    </row>
    <row r="1020" spans="1:27">
      <c r="A1020" s="120"/>
      <c r="B1020" s="54"/>
      <c r="C1020" s="50"/>
      <c r="D1020" s="53"/>
      <c r="E1020" s="50"/>
      <c r="F1020" s="50"/>
      <c r="G1020" s="50"/>
      <c r="H1020" s="53"/>
      <c r="I1020" s="53"/>
      <c r="J1020" s="53"/>
      <c r="K1020" s="53"/>
      <c r="L1020" s="53"/>
      <c r="M1020" s="54"/>
      <c r="N1020" s="50"/>
      <c r="O1020" s="59"/>
      <c r="P1020" s="61"/>
      <c r="Q1020" s="50"/>
      <c r="R1020" s="50"/>
      <c r="S1020" s="50"/>
      <c r="T1020" s="64"/>
      <c r="U1020" s="54"/>
      <c r="V1020" s="54"/>
      <c r="W1020" s="64"/>
      <c r="X1020" s="112"/>
      <c r="Y1020" s="112"/>
      <c r="Z1020" s="53"/>
      <c r="AA1020" s="53"/>
    </row>
    <row r="1021" spans="1:27">
      <c r="A1021" s="120"/>
      <c r="B1021" s="54"/>
      <c r="C1021" s="50"/>
      <c r="D1021" s="53"/>
      <c r="E1021" s="50"/>
      <c r="F1021" s="50"/>
      <c r="G1021" s="50"/>
      <c r="H1021" s="53"/>
      <c r="I1021" s="53"/>
      <c r="J1021" s="53"/>
      <c r="K1021" s="53"/>
      <c r="L1021" s="53"/>
      <c r="M1021" s="54"/>
      <c r="N1021" s="50"/>
      <c r="O1021" s="59"/>
      <c r="P1021" s="61"/>
      <c r="Q1021" s="50"/>
      <c r="R1021" s="50"/>
      <c r="S1021" s="50"/>
      <c r="T1021" s="64"/>
      <c r="U1021" s="54"/>
      <c r="V1021" s="54"/>
      <c r="W1021" s="64"/>
      <c r="X1021" s="112"/>
      <c r="Y1021" s="112"/>
      <c r="Z1021" s="53"/>
      <c r="AA1021" s="53"/>
    </row>
    <row r="1022" spans="1:27">
      <c r="A1022" s="120"/>
      <c r="B1022" s="54"/>
      <c r="C1022" s="50"/>
      <c r="D1022" s="53"/>
      <c r="E1022" s="50"/>
      <c r="F1022" s="50"/>
      <c r="G1022" s="50"/>
      <c r="H1022" s="53"/>
      <c r="I1022" s="53"/>
      <c r="J1022" s="53"/>
      <c r="K1022" s="53"/>
      <c r="L1022" s="53"/>
      <c r="M1022" s="54"/>
      <c r="N1022" s="50"/>
      <c r="O1022" s="59"/>
      <c r="P1022" s="61"/>
      <c r="Q1022" s="50"/>
      <c r="R1022" s="50"/>
      <c r="S1022" s="50"/>
      <c r="T1022" s="64"/>
      <c r="U1022" s="54"/>
      <c r="V1022" s="54"/>
      <c r="W1022" s="64"/>
      <c r="X1022" s="112"/>
      <c r="Y1022" s="112"/>
      <c r="Z1022" s="53"/>
      <c r="AA1022" s="53"/>
    </row>
    <row r="1023" spans="1:27">
      <c r="A1023" s="120"/>
      <c r="B1023" s="54"/>
      <c r="C1023" s="50"/>
      <c r="D1023" s="53"/>
      <c r="E1023" s="50"/>
      <c r="F1023" s="50"/>
      <c r="G1023" s="50"/>
      <c r="H1023" s="53"/>
      <c r="I1023" s="53"/>
      <c r="J1023" s="53"/>
      <c r="K1023" s="53"/>
      <c r="L1023" s="53"/>
      <c r="M1023" s="54"/>
      <c r="N1023" s="50"/>
      <c r="O1023" s="59"/>
      <c r="P1023" s="61"/>
      <c r="Q1023" s="50"/>
      <c r="R1023" s="50"/>
      <c r="S1023" s="50"/>
      <c r="T1023" s="64"/>
      <c r="U1023" s="54"/>
      <c r="V1023" s="54"/>
      <c r="W1023" s="64"/>
      <c r="X1023" s="112"/>
      <c r="Y1023" s="112"/>
      <c r="Z1023" s="53"/>
      <c r="AA1023" s="53"/>
    </row>
    <row r="1024" spans="1:27">
      <c r="A1024" s="120"/>
      <c r="B1024" s="54"/>
      <c r="C1024" s="50"/>
      <c r="D1024" s="53"/>
      <c r="E1024" s="50"/>
      <c r="F1024" s="50"/>
      <c r="G1024" s="50"/>
      <c r="H1024" s="53"/>
      <c r="I1024" s="53"/>
      <c r="J1024" s="53"/>
      <c r="K1024" s="53"/>
      <c r="L1024" s="53"/>
      <c r="M1024" s="54"/>
      <c r="N1024" s="50"/>
      <c r="O1024" s="59"/>
      <c r="P1024" s="61"/>
      <c r="Q1024" s="50"/>
      <c r="R1024" s="50"/>
      <c r="S1024" s="50"/>
      <c r="T1024" s="64"/>
      <c r="U1024" s="54"/>
      <c r="V1024" s="54"/>
      <c r="W1024" s="64"/>
      <c r="X1024" s="112"/>
      <c r="Y1024" s="112"/>
      <c r="Z1024" s="53"/>
      <c r="AA1024" s="53"/>
    </row>
    <row r="1025" spans="1:27">
      <c r="A1025" s="120"/>
      <c r="B1025" s="54"/>
      <c r="C1025" s="50"/>
      <c r="D1025" s="53"/>
      <c r="E1025" s="50"/>
      <c r="F1025" s="50"/>
      <c r="G1025" s="50"/>
      <c r="H1025" s="53"/>
      <c r="I1025" s="53"/>
      <c r="J1025" s="53"/>
      <c r="K1025" s="53"/>
      <c r="L1025" s="53"/>
      <c r="M1025" s="54"/>
      <c r="N1025" s="50"/>
      <c r="O1025" s="59"/>
      <c r="P1025" s="61"/>
      <c r="Q1025" s="50"/>
      <c r="R1025" s="50"/>
      <c r="S1025" s="50"/>
      <c r="T1025" s="64"/>
      <c r="U1025" s="54"/>
      <c r="V1025" s="54"/>
      <c r="W1025" s="64"/>
      <c r="X1025" s="112"/>
      <c r="Y1025" s="112"/>
      <c r="Z1025" s="53"/>
      <c r="AA1025" s="53"/>
    </row>
    <row r="1026" spans="1:27">
      <c r="A1026" s="120"/>
      <c r="B1026" s="54"/>
      <c r="C1026" s="50"/>
      <c r="D1026" s="53"/>
      <c r="E1026" s="50"/>
      <c r="F1026" s="50"/>
      <c r="G1026" s="50"/>
      <c r="H1026" s="53"/>
      <c r="I1026" s="53"/>
      <c r="J1026" s="53"/>
      <c r="K1026" s="53"/>
      <c r="L1026" s="53"/>
      <c r="M1026" s="54"/>
      <c r="N1026" s="50"/>
      <c r="O1026" s="59"/>
      <c r="P1026" s="61"/>
      <c r="Q1026" s="50"/>
      <c r="R1026" s="50"/>
      <c r="S1026" s="50"/>
      <c r="T1026" s="64"/>
      <c r="U1026" s="54"/>
      <c r="V1026" s="54"/>
      <c r="W1026" s="64"/>
      <c r="X1026" s="112"/>
      <c r="Y1026" s="112"/>
      <c r="Z1026" s="53"/>
      <c r="AA1026" s="53"/>
    </row>
    <row r="1027" spans="1:27">
      <c r="A1027" s="120"/>
      <c r="B1027" s="54"/>
      <c r="C1027" s="50"/>
      <c r="D1027" s="53"/>
      <c r="E1027" s="50"/>
      <c r="F1027" s="50"/>
      <c r="G1027" s="50"/>
      <c r="H1027" s="53"/>
      <c r="I1027" s="53"/>
      <c r="J1027" s="53"/>
      <c r="K1027" s="53"/>
      <c r="L1027" s="53"/>
      <c r="M1027" s="54"/>
      <c r="N1027" s="50"/>
      <c r="O1027" s="59"/>
      <c r="P1027" s="61"/>
      <c r="Q1027" s="50"/>
      <c r="R1027" s="50"/>
      <c r="S1027" s="50"/>
      <c r="T1027" s="64"/>
      <c r="U1027" s="54"/>
      <c r="V1027" s="54"/>
      <c r="W1027" s="64"/>
      <c r="X1027" s="112"/>
      <c r="Y1027" s="112"/>
      <c r="Z1027" s="53"/>
      <c r="AA1027" s="53"/>
    </row>
    <row r="1028" spans="1:27">
      <c r="A1028" s="120"/>
      <c r="B1028" s="54"/>
      <c r="C1028" s="50"/>
      <c r="D1028" s="53"/>
      <c r="E1028" s="50"/>
      <c r="F1028" s="50"/>
      <c r="G1028" s="50"/>
      <c r="H1028" s="53"/>
      <c r="I1028" s="53"/>
      <c r="J1028" s="53"/>
      <c r="K1028" s="53"/>
      <c r="L1028" s="53"/>
      <c r="M1028" s="54"/>
      <c r="N1028" s="50"/>
      <c r="O1028" s="59"/>
      <c r="P1028" s="61"/>
      <c r="Q1028" s="50"/>
      <c r="R1028" s="50"/>
      <c r="S1028" s="50"/>
      <c r="T1028" s="64"/>
      <c r="U1028" s="54"/>
      <c r="V1028" s="54"/>
      <c r="W1028" s="64"/>
      <c r="X1028" s="112"/>
      <c r="Y1028" s="112"/>
      <c r="Z1028" s="53"/>
      <c r="AA1028" s="53"/>
    </row>
    <row r="1029" spans="1:27">
      <c r="A1029" s="120"/>
      <c r="B1029" s="54"/>
      <c r="C1029" s="50"/>
      <c r="D1029" s="53"/>
      <c r="E1029" s="50"/>
      <c r="F1029" s="50"/>
      <c r="G1029" s="50"/>
      <c r="H1029" s="53"/>
      <c r="I1029" s="53"/>
      <c r="J1029" s="53"/>
      <c r="K1029" s="53"/>
      <c r="L1029" s="53"/>
      <c r="M1029" s="54"/>
      <c r="N1029" s="50"/>
      <c r="O1029" s="59"/>
      <c r="P1029" s="61"/>
      <c r="Q1029" s="50"/>
      <c r="R1029" s="50"/>
      <c r="S1029" s="50"/>
      <c r="T1029" s="64"/>
      <c r="U1029" s="54"/>
      <c r="V1029" s="54"/>
      <c r="W1029" s="64"/>
      <c r="X1029" s="112"/>
      <c r="Y1029" s="112"/>
      <c r="Z1029" s="53"/>
      <c r="AA1029" s="53"/>
    </row>
    <row r="1030" spans="1:27">
      <c r="A1030" s="120"/>
      <c r="B1030" s="54"/>
      <c r="C1030" s="50"/>
      <c r="D1030" s="53"/>
      <c r="E1030" s="50"/>
      <c r="F1030" s="50"/>
      <c r="G1030" s="50"/>
      <c r="H1030" s="53"/>
      <c r="I1030" s="53"/>
      <c r="J1030" s="53"/>
      <c r="K1030" s="53"/>
      <c r="L1030" s="53"/>
      <c r="M1030" s="54"/>
      <c r="N1030" s="50"/>
      <c r="O1030" s="59"/>
      <c r="P1030" s="61"/>
      <c r="Q1030" s="50"/>
      <c r="R1030" s="50"/>
      <c r="S1030" s="50"/>
      <c r="T1030" s="64"/>
      <c r="U1030" s="54"/>
      <c r="V1030" s="54"/>
      <c r="W1030" s="64"/>
      <c r="X1030" s="112"/>
      <c r="Y1030" s="112"/>
      <c r="Z1030" s="53"/>
      <c r="AA1030" s="53"/>
    </row>
    <row r="1031" spans="1:27">
      <c r="A1031" s="120"/>
      <c r="B1031" s="54"/>
      <c r="C1031" s="50"/>
      <c r="D1031" s="53"/>
      <c r="E1031" s="50"/>
      <c r="F1031" s="50"/>
      <c r="G1031" s="50"/>
      <c r="H1031" s="53"/>
      <c r="I1031" s="53"/>
      <c r="J1031" s="53"/>
      <c r="K1031" s="53"/>
      <c r="L1031" s="53"/>
      <c r="M1031" s="54"/>
      <c r="N1031" s="50"/>
      <c r="O1031" s="59"/>
      <c r="P1031" s="61"/>
      <c r="Q1031" s="50"/>
      <c r="R1031" s="50"/>
      <c r="S1031" s="50"/>
      <c r="T1031" s="64"/>
      <c r="U1031" s="54"/>
      <c r="V1031" s="54"/>
      <c r="W1031" s="64"/>
      <c r="X1031" s="112"/>
      <c r="Y1031" s="112"/>
      <c r="Z1031" s="53"/>
      <c r="AA1031" s="53"/>
    </row>
    <row r="1032" spans="1:27">
      <c r="A1032" s="120"/>
      <c r="B1032" s="54"/>
      <c r="C1032" s="50"/>
      <c r="D1032" s="53"/>
      <c r="E1032" s="50"/>
      <c r="F1032" s="50"/>
      <c r="G1032" s="50"/>
      <c r="H1032" s="53"/>
      <c r="I1032" s="53"/>
      <c r="J1032" s="53"/>
      <c r="K1032" s="53"/>
      <c r="L1032" s="53"/>
      <c r="M1032" s="54"/>
      <c r="N1032" s="50"/>
      <c r="O1032" s="59"/>
      <c r="P1032" s="61"/>
      <c r="Q1032" s="50"/>
      <c r="R1032" s="50"/>
      <c r="S1032" s="50"/>
      <c r="T1032" s="64"/>
      <c r="U1032" s="54"/>
      <c r="V1032" s="54"/>
      <c r="W1032" s="64"/>
      <c r="X1032" s="112"/>
      <c r="Y1032" s="112"/>
      <c r="Z1032" s="53"/>
      <c r="AA1032" s="53"/>
    </row>
    <row r="1033" spans="1:27">
      <c r="A1033" s="120"/>
      <c r="B1033" s="54"/>
      <c r="C1033" s="50"/>
      <c r="D1033" s="53"/>
      <c r="E1033" s="50"/>
      <c r="F1033" s="50"/>
      <c r="G1033" s="50"/>
      <c r="H1033" s="53"/>
      <c r="I1033" s="53"/>
      <c r="J1033" s="53"/>
      <c r="K1033" s="53"/>
      <c r="L1033" s="53"/>
      <c r="M1033" s="54"/>
      <c r="N1033" s="50"/>
      <c r="O1033" s="59"/>
      <c r="P1033" s="61"/>
      <c r="Q1033" s="50"/>
      <c r="R1033" s="50"/>
      <c r="S1033" s="50"/>
      <c r="T1033" s="64"/>
      <c r="U1033" s="54"/>
      <c r="V1033" s="54"/>
      <c r="W1033" s="64"/>
      <c r="X1033" s="112"/>
      <c r="Y1033" s="112"/>
      <c r="Z1033" s="53"/>
      <c r="AA1033" s="53"/>
    </row>
    <row r="1034" spans="1:27">
      <c r="A1034" s="120"/>
      <c r="B1034" s="54"/>
      <c r="C1034" s="50"/>
      <c r="D1034" s="53"/>
      <c r="E1034" s="50"/>
      <c r="F1034" s="50"/>
      <c r="G1034" s="50"/>
      <c r="H1034" s="53"/>
      <c r="I1034" s="53"/>
      <c r="J1034" s="53"/>
      <c r="K1034" s="53"/>
      <c r="L1034" s="53"/>
      <c r="M1034" s="54"/>
      <c r="N1034" s="50"/>
      <c r="O1034" s="59"/>
      <c r="P1034" s="61"/>
      <c r="Q1034" s="50"/>
      <c r="R1034" s="50"/>
      <c r="S1034" s="50"/>
      <c r="T1034" s="64"/>
      <c r="U1034" s="54"/>
      <c r="V1034" s="54"/>
      <c r="W1034" s="64"/>
      <c r="X1034" s="112"/>
      <c r="Y1034" s="112"/>
      <c r="Z1034" s="53"/>
      <c r="AA1034" s="53"/>
    </row>
    <row r="1035" spans="1:27">
      <c r="A1035" s="120"/>
      <c r="B1035" s="54"/>
      <c r="C1035" s="50"/>
      <c r="D1035" s="53"/>
      <c r="E1035" s="50"/>
      <c r="F1035" s="50"/>
      <c r="G1035" s="50"/>
      <c r="H1035" s="53"/>
      <c r="I1035" s="53"/>
      <c r="J1035" s="53"/>
      <c r="K1035" s="53"/>
      <c r="L1035" s="53"/>
      <c r="M1035" s="54"/>
      <c r="N1035" s="50"/>
      <c r="O1035" s="59"/>
      <c r="P1035" s="61"/>
      <c r="Q1035" s="50"/>
      <c r="R1035" s="50"/>
      <c r="S1035" s="50"/>
      <c r="T1035" s="64"/>
      <c r="U1035" s="54"/>
      <c r="V1035" s="54"/>
      <c r="W1035" s="64"/>
      <c r="X1035" s="112"/>
      <c r="Y1035" s="112"/>
      <c r="Z1035" s="53"/>
      <c r="AA1035" s="53"/>
    </row>
    <row r="1036" spans="1:27">
      <c r="A1036" s="120"/>
      <c r="B1036" s="54"/>
      <c r="C1036" s="50"/>
      <c r="D1036" s="53"/>
      <c r="E1036" s="50"/>
      <c r="F1036" s="50"/>
      <c r="G1036" s="50"/>
      <c r="H1036" s="53"/>
      <c r="I1036" s="53"/>
      <c r="J1036" s="53"/>
      <c r="K1036" s="53"/>
      <c r="L1036" s="53"/>
      <c r="M1036" s="54"/>
      <c r="N1036" s="50"/>
      <c r="O1036" s="59"/>
      <c r="P1036" s="61"/>
      <c r="Q1036" s="50"/>
      <c r="R1036" s="50"/>
      <c r="S1036" s="50"/>
      <c r="T1036" s="64"/>
      <c r="U1036" s="54"/>
      <c r="V1036" s="54"/>
      <c r="W1036" s="64"/>
      <c r="X1036" s="112"/>
      <c r="Y1036" s="112"/>
      <c r="Z1036" s="53"/>
      <c r="AA1036" s="53"/>
    </row>
    <row r="1037" spans="1:27">
      <c r="A1037" s="120"/>
      <c r="B1037" s="54"/>
      <c r="C1037" s="50"/>
      <c r="D1037" s="53"/>
      <c r="E1037" s="50"/>
      <c r="F1037" s="50"/>
      <c r="G1037" s="50"/>
      <c r="H1037" s="53"/>
      <c r="I1037" s="53"/>
      <c r="J1037" s="53"/>
      <c r="K1037" s="53"/>
      <c r="L1037" s="53"/>
      <c r="M1037" s="54"/>
      <c r="N1037" s="50"/>
      <c r="O1037" s="59"/>
      <c r="P1037" s="61"/>
      <c r="Q1037" s="50"/>
      <c r="R1037" s="50"/>
      <c r="S1037" s="50"/>
      <c r="T1037" s="64"/>
      <c r="U1037" s="54"/>
      <c r="V1037" s="54"/>
      <c r="W1037" s="64"/>
      <c r="X1037" s="112"/>
      <c r="Y1037" s="112"/>
      <c r="Z1037" s="53"/>
      <c r="AA1037" s="53"/>
    </row>
    <row r="1038" spans="1:27">
      <c r="A1038" s="120"/>
      <c r="B1038" s="54"/>
      <c r="C1038" s="50"/>
      <c r="D1038" s="53"/>
      <c r="E1038" s="50"/>
      <c r="F1038" s="50"/>
      <c r="G1038" s="50"/>
      <c r="H1038" s="53"/>
      <c r="I1038" s="53"/>
      <c r="J1038" s="53"/>
      <c r="K1038" s="53"/>
      <c r="L1038" s="53"/>
      <c r="M1038" s="54"/>
      <c r="N1038" s="50"/>
      <c r="O1038" s="59"/>
      <c r="P1038" s="61"/>
      <c r="Q1038" s="50"/>
      <c r="R1038" s="50"/>
      <c r="S1038" s="50"/>
      <c r="T1038" s="64"/>
      <c r="U1038" s="54"/>
      <c r="V1038" s="54"/>
      <c r="W1038" s="64"/>
      <c r="X1038" s="112"/>
      <c r="Y1038" s="112"/>
      <c r="Z1038" s="53"/>
      <c r="AA1038" s="53"/>
    </row>
    <row r="1039" spans="1:27">
      <c r="A1039" s="120"/>
      <c r="B1039" s="54"/>
      <c r="C1039" s="50"/>
      <c r="D1039" s="53"/>
      <c r="E1039" s="50"/>
      <c r="F1039" s="50"/>
      <c r="G1039" s="50"/>
      <c r="H1039" s="53"/>
      <c r="I1039" s="53"/>
      <c r="J1039" s="53"/>
      <c r="K1039" s="53"/>
      <c r="L1039" s="53"/>
      <c r="M1039" s="54"/>
      <c r="N1039" s="50"/>
      <c r="O1039" s="59"/>
      <c r="P1039" s="61"/>
      <c r="Q1039" s="50"/>
      <c r="R1039" s="50"/>
      <c r="S1039" s="50"/>
      <c r="T1039" s="64"/>
      <c r="U1039" s="54"/>
      <c r="V1039" s="54"/>
      <c r="W1039" s="64"/>
      <c r="X1039" s="112"/>
      <c r="Y1039" s="112"/>
      <c r="Z1039" s="53"/>
      <c r="AA1039" s="53"/>
    </row>
    <row r="1040" spans="1:27">
      <c r="A1040" s="120"/>
      <c r="B1040" s="54"/>
      <c r="C1040" s="50"/>
      <c r="D1040" s="53"/>
      <c r="E1040" s="50"/>
      <c r="F1040" s="50"/>
      <c r="G1040" s="50"/>
      <c r="H1040" s="53"/>
      <c r="I1040" s="53"/>
      <c r="J1040" s="53"/>
      <c r="K1040" s="53"/>
      <c r="L1040" s="53"/>
      <c r="M1040" s="54"/>
      <c r="N1040" s="50"/>
      <c r="O1040" s="59"/>
      <c r="P1040" s="61"/>
      <c r="Q1040" s="50"/>
      <c r="R1040" s="50"/>
      <c r="S1040" s="50"/>
      <c r="T1040" s="64"/>
      <c r="U1040" s="54"/>
      <c r="V1040" s="54"/>
      <c r="W1040" s="64"/>
      <c r="X1040" s="112"/>
      <c r="Y1040" s="112"/>
      <c r="Z1040" s="53"/>
      <c r="AA1040" s="53"/>
    </row>
    <row r="1041" spans="1:27">
      <c r="A1041" s="120"/>
      <c r="B1041" s="54"/>
      <c r="C1041" s="50"/>
      <c r="D1041" s="53"/>
      <c r="E1041" s="50"/>
      <c r="F1041" s="50"/>
      <c r="G1041" s="50"/>
      <c r="H1041" s="53"/>
      <c r="I1041" s="53"/>
      <c r="J1041" s="53"/>
      <c r="K1041" s="53"/>
      <c r="L1041" s="53"/>
      <c r="M1041" s="54"/>
      <c r="N1041" s="50"/>
      <c r="O1041" s="59"/>
      <c r="P1041" s="61"/>
      <c r="Q1041" s="50"/>
      <c r="R1041" s="50"/>
      <c r="S1041" s="50"/>
      <c r="T1041" s="64"/>
      <c r="U1041" s="54"/>
      <c r="V1041" s="54"/>
      <c r="W1041" s="64"/>
      <c r="X1041" s="112"/>
      <c r="Y1041" s="112"/>
      <c r="Z1041" s="53"/>
      <c r="AA1041" s="53"/>
    </row>
    <row r="1042" spans="1:27">
      <c r="A1042" s="120"/>
      <c r="B1042" s="54"/>
      <c r="C1042" s="50"/>
      <c r="D1042" s="53"/>
      <c r="E1042" s="50"/>
      <c r="F1042" s="50"/>
      <c r="G1042" s="50"/>
      <c r="H1042" s="53"/>
      <c r="I1042" s="53"/>
      <c r="J1042" s="53"/>
      <c r="K1042" s="53"/>
      <c r="L1042" s="53"/>
      <c r="M1042" s="54"/>
      <c r="N1042" s="50"/>
      <c r="O1042" s="59"/>
      <c r="P1042" s="61"/>
      <c r="Q1042" s="50"/>
      <c r="R1042" s="50"/>
      <c r="S1042" s="50"/>
      <c r="T1042" s="64"/>
      <c r="U1042" s="54"/>
      <c r="V1042" s="54"/>
      <c r="W1042" s="64"/>
      <c r="X1042" s="112"/>
      <c r="Y1042" s="112"/>
      <c r="Z1042" s="53"/>
      <c r="AA1042" s="53"/>
    </row>
    <row r="1043" spans="1:27">
      <c r="A1043" s="120"/>
      <c r="B1043" s="54"/>
      <c r="C1043" s="50"/>
      <c r="D1043" s="53"/>
      <c r="E1043" s="50"/>
      <c r="F1043" s="50"/>
      <c r="G1043" s="50"/>
      <c r="H1043" s="53"/>
      <c r="I1043" s="53"/>
      <c r="J1043" s="53"/>
      <c r="K1043" s="53"/>
      <c r="L1043" s="53"/>
      <c r="M1043" s="54"/>
      <c r="N1043" s="50"/>
      <c r="O1043" s="59"/>
      <c r="P1043" s="61"/>
      <c r="Q1043" s="50"/>
      <c r="R1043" s="50"/>
      <c r="S1043" s="50"/>
      <c r="T1043" s="64"/>
      <c r="U1043" s="54"/>
      <c r="V1043" s="54"/>
      <c r="W1043" s="64"/>
      <c r="X1043" s="112"/>
      <c r="Y1043" s="112"/>
      <c r="Z1043" s="53"/>
      <c r="AA1043" s="53"/>
    </row>
    <row r="1044" spans="1:27">
      <c r="A1044" s="120"/>
      <c r="B1044" s="54"/>
      <c r="C1044" s="50"/>
      <c r="D1044" s="53"/>
      <c r="E1044" s="50"/>
      <c r="F1044" s="50"/>
      <c r="G1044" s="50"/>
      <c r="H1044" s="53"/>
      <c r="I1044" s="53"/>
      <c r="J1044" s="53"/>
      <c r="K1044" s="53"/>
      <c r="L1044" s="53"/>
      <c r="M1044" s="54"/>
      <c r="N1044" s="50"/>
      <c r="O1044" s="59"/>
      <c r="P1044" s="61"/>
      <c r="Q1044" s="50"/>
      <c r="R1044" s="50"/>
      <c r="S1044" s="50"/>
      <c r="T1044" s="64"/>
      <c r="U1044" s="54"/>
      <c r="V1044" s="54"/>
      <c r="W1044" s="64"/>
      <c r="X1044" s="112"/>
      <c r="Y1044" s="112"/>
      <c r="Z1044" s="53"/>
      <c r="AA1044" s="53"/>
    </row>
    <row r="1045" spans="1:27">
      <c r="A1045" s="120"/>
      <c r="B1045" s="54"/>
      <c r="C1045" s="50"/>
      <c r="D1045" s="53"/>
      <c r="E1045" s="50"/>
      <c r="F1045" s="50"/>
      <c r="G1045" s="50"/>
      <c r="H1045" s="53"/>
      <c r="I1045" s="53"/>
      <c r="J1045" s="53"/>
      <c r="K1045" s="53"/>
      <c r="L1045" s="53"/>
      <c r="M1045" s="54"/>
      <c r="N1045" s="50"/>
      <c r="O1045" s="59"/>
      <c r="P1045" s="61"/>
      <c r="Q1045" s="50"/>
      <c r="R1045" s="50"/>
      <c r="S1045" s="50"/>
      <c r="T1045" s="64"/>
      <c r="U1045" s="54"/>
      <c r="V1045" s="54"/>
      <c r="W1045" s="64"/>
      <c r="X1045" s="112"/>
      <c r="Y1045" s="112"/>
      <c r="Z1045" s="53"/>
      <c r="AA1045" s="53"/>
    </row>
    <row r="1046" spans="1:27">
      <c r="A1046" s="120"/>
      <c r="B1046" s="54"/>
      <c r="C1046" s="50"/>
      <c r="D1046" s="53"/>
      <c r="E1046" s="50"/>
      <c r="F1046" s="50"/>
      <c r="G1046" s="50"/>
      <c r="H1046" s="53"/>
      <c r="I1046" s="53"/>
      <c r="J1046" s="53"/>
      <c r="K1046" s="53"/>
      <c r="L1046" s="53"/>
      <c r="M1046" s="54"/>
      <c r="N1046" s="50"/>
      <c r="O1046" s="59"/>
      <c r="P1046" s="61"/>
      <c r="Q1046" s="50"/>
      <c r="R1046" s="50"/>
      <c r="S1046" s="50"/>
      <c r="T1046" s="64"/>
      <c r="U1046" s="54"/>
      <c r="V1046" s="54"/>
      <c r="W1046" s="64"/>
      <c r="X1046" s="112"/>
      <c r="Y1046" s="112"/>
      <c r="Z1046" s="53"/>
      <c r="AA1046" s="53"/>
    </row>
    <row r="1047" spans="1:27">
      <c r="A1047" s="120"/>
      <c r="B1047" s="54"/>
      <c r="C1047" s="50"/>
      <c r="D1047" s="53"/>
      <c r="E1047" s="50"/>
      <c r="F1047" s="50"/>
      <c r="G1047" s="50"/>
      <c r="H1047" s="53"/>
      <c r="I1047" s="53"/>
      <c r="J1047" s="53"/>
      <c r="K1047" s="53"/>
      <c r="L1047" s="53"/>
      <c r="M1047" s="54"/>
      <c r="N1047" s="50"/>
      <c r="O1047" s="59"/>
      <c r="P1047" s="61"/>
      <c r="Q1047" s="50"/>
      <c r="R1047" s="50"/>
      <c r="S1047" s="50"/>
      <c r="T1047" s="64"/>
      <c r="U1047" s="54"/>
      <c r="V1047" s="54"/>
      <c r="W1047" s="64"/>
      <c r="X1047" s="112"/>
      <c r="Y1047" s="112"/>
      <c r="Z1047" s="53"/>
      <c r="AA1047" s="53"/>
    </row>
    <row r="1048" spans="1:27">
      <c r="A1048" s="120"/>
      <c r="B1048" s="54"/>
      <c r="C1048" s="50"/>
      <c r="D1048" s="53"/>
      <c r="E1048" s="50"/>
      <c r="F1048" s="50"/>
      <c r="G1048" s="50"/>
      <c r="H1048" s="53"/>
      <c r="I1048" s="53"/>
      <c r="J1048" s="53"/>
      <c r="K1048" s="53"/>
      <c r="L1048" s="53"/>
      <c r="M1048" s="54"/>
      <c r="N1048" s="50"/>
      <c r="O1048" s="59"/>
      <c r="P1048" s="61"/>
      <c r="Q1048" s="50"/>
      <c r="R1048" s="50"/>
      <c r="S1048" s="50"/>
      <c r="T1048" s="64"/>
      <c r="U1048" s="54"/>
      <c r="V1048" s="54"/>
      <c r="W1048" s="64"/>
      <c r="X1048" s="112"/>
      <c r="Y1048" s="112"/>
      <c r="Z1048" s="53"/>
      <c r="AA1048" s="53"/>
    </row>
    <row r="1049" spans="1:27">
      <c r="A1049" s="120"/>
      <c r="B1049" s="54"/>
      <c r="C1049" s="50"/>
      <c r="D1049" s="53"/>
      <c r="E1049" s="50"/>
      <c r="F1049" s="50"/>
      <c r="G1049" s="50"/>
      <c r="H1049" s="53"/>
      <c r="I1049" s="53"/>
      <c r="J1049" s="53"/>
      <c r="K1049" s="53"/>
      <c r="L1049" s="53"/>
      <c r="M1049" s="54"/>
      <c r="N1049" s="50"/>
      <c r="O1049" s="59"/>
      <c r="P1049" s="61"/>
      <c r="Q1049" s="50"/>
      <c r="R1049" s="50"/>
      <c r="S1049" s="50"/>
      <c r="T1049" s="64"/>
      <c r="U1049" s="54"/>
      <c r="V1049" s="54"/>
      <c r="W1049" s="64"/>
      <c r="X1049" s="112"/>
      <c r="Y1049" s="112"/>
      <c r="Z1049" s="53"/>
      <c r="AA1049" s="53"/>
    </row>
    <row r="1050" spans="1:27">
      <c r="A1050" s="120"/>
      <c r="B1050" s="54"/>
      <c r="C1050" s="50"/>
      <c r="D1050" s="53"/>
      <c r="E1050" s="50"/>
      <c r="F1050" s="50"/>
      <c r="G1050" s="50"/>
      <c r="H1050" s="53"/>
      <c r="I1050" s="53"/>
      <c r="J1050" s="53"/>
      <c r="K1050" s="53"/>
      <c r="L1050" s="53"/>
      <c r="M1050" s="54"/>
      <c r="N1050" s="50"/>
      <c r="O1050" s="59"/>
      <c r="P1050" s="61"/>
      <c r="Q1050" s="50"/>
      <c r="R1050" s="50"/>
      <c r="S1050" s="50"/>
      <c r="T1050" s="64"/>
      <c r="U1050" s="54"/>
      <c r="V1050" s="54"/>
      <c r="W1050" s="64"/>
      <c r="X1050" s="112"/>
      <c r="Y1050" s="112"/>
      <c r="Z1050" s="53"/>
      <c r="AA1050" s="53"/>
    </row>
    <row r="1051" spans="1:27">
      <c r="A1051" s="120"/>
      <c r="B1051" s="54"/>
      <c r="C1051" s="50"/>
      <c r="D1051" s="53"/>
      <c r="E1051" s="50"/>
      <c r="F1051" s="50"/>
      <c r="G1051" s="50"/>
      <c r="H1051" s="53"/>
      <c r="I1051" s="53"/>
      <c r="J1051" s="53"/>
      <c r="K1051" s="53"/>
      <c r="L1051" s="53"/>
      <c r="M1051" s="54"/>
      <c r="N1051" s="50"/>
      <c r="O1051" s="59"/>
      <c r="P1051" s="61"/>
      <c r="Q1051" s="50"/>
      <c r="R1051" s="50"/>
      <c r="S1051" s="50"/>
      <c r="T1051" s="64"/>
      <c r="U1051" s="54"/>
      <c r="V1051" s="54"/>
      <c r="W1051" s="64"/>
      <c r="X1051" s="112"/>
      <c r="Y1051" s="112"/>
      <c r="Z1051" s="53"/>
      <c r="AA1051" s="53"/>
    </row>
    <row r="1052" spans="1:27">
      <c r="A1052" s="120"/>
      <c r="B1052" s="54"/>
      <c r="C1052" s="50"/>
      <c r="D1052" s="53"/>
      <c r="E1052" s="50"/>
      <c r="F1052" s="50"/>
      <c r="G1052" s="50"/>
      <c r="H1052" s="53"/>
      <c r="I1052" s="53"/>
      <c r="J1052" s="53"/>
      <c r="K1052" s="53"/>
      <c r="L1052" s="53"/>
      <c r="M1052" s="54"/>
      <c r="N1052" s="50"/>
      <c r="O1052" s="59"/>
      <c r="P1052" s="61"/>
      <c r="Q1052" s="50"/>
      <c r="R1052" s="50"/>
      <c r="S1052" s="50"/>
      <c r="T1052" s="64"/>
      <c r="U1052" s="54"/>
      <c r="V1052" s="54"/>
      <c r="W1052" s="64"/>
      <c r="X1052" s="112"/>
      <c r="Y1052" s="112"/>
      <c r="Z1052" s="53"/>
      <c r="AA1052" s="53"/>
    </row>
    <row r="1053" spans="1:27">
      <c r="A1053" s="120"/>
      <c r="B1053" s="54"/>
      <c r="C1053" s="50"/>
      <c r="D1053" s="53"/>
      <c r="E1053" s="50"/>
      <c r="F1053" s="50"/>
      <c r="G1053" s="50"/>
      <c r="H1053" s="53"/>
      <c r="I1053" s="53"/>
      <c r="J1053" s="53"/>
      <c r="K1053" s="53"/>
      <c r="L1053" s="53"/>
      <c r="M1053" s="54"/>
      <c r="N1053" s="50"/>
      <c r="O1053" s="59"/>
      <c r="P1053" s="61"/>
      <c r="Q1053" s="50"/>
      <c r="R1053" s="50"/>
      <c r="S1053" s="50"/>
      <c r="T1053" s="64"/>
      <c r="U1053" s="54"/>
      <c r="V1053" s="54"/>
      <c r="W1053" s="64"/>
      <c r="X1053" s="112"/>
      <c r="Y1053" s="112"/>
      <c r="Z1053" s="53"/>
      <c r="AA1053" s="53"/>
    </row>
    <row r="1054" spans="1:27">
      <c r="A1054" s="120"/>
      <c r="B1054" s="54"/>
      <c r="C1054" s="50"/>
      <c r="D1054" s="53"/>
      <c r="E1054" s="50"/>
      <c r="F1054" s="50"/>
      <c r="G1054" s="50"/>
      <c r="H1054" s="53"/>
      <c r="I1054" s="53"/>
      <c r="J1054" s="53"/>
      <c r="K1054" s="53"/>
      <c r="L1054" s="53"/>
      <c r="M1054" s="54"/>
      <c r="N1054" s="50"/>
      <c r="O1054" s="59"/>
      <c r="P1054" s="61"/>
      <c r="Q1054" s="50"/>
      <c r="R1054" s="50"/>
      <c r="S1054" s="50"/>
      <c r="T1054" s="64"/>
      <c r="U1054" s="54"/>
      <c r="V1054" s="54"/>
      <c r="W1054" s="64"/>
      <c r="X1054" s="112"/>
      <c r="Y1054" s="112"/>
      <c r="Z1054" s="53"/>
      <c r="AA1054" s="53"/>
    </row>
    <row r="1055" spans="1:27">
      <c r="A1055" s="120"/>
      <c r="B1055" s="54"/>
      <c r="C1055" s="50"/>
      <c r="D1055" s="53"/>
      <c r="E1055" s="50"/>
      <c r="F1055" s="50"/>
      <c r="G1055" s="50"/>
      <c r="H1055" s="53"/>
      <c r="I1055" s="53"/>
      <c r="J1055" s="53"/>
      <c r="K1055" s="53"/>
      <c r="L1055" s="53"/>
      <c r="M1055" s="54"/>
      <c r="N1055" s="50"/>
      <c r="O1055" s="59"/>
      <c r="P1055" s="61"/>
      <c r="Q1055" s="50"/>
      <c r="R1055" s="50"/>
      <c r="S1055" s="50"/>
      <c r="T1055" s="64"/>
      <c r="U1055" s="54"/>
      <c r="V1055" s="54"/>
      <c r="W1055" s="64"/>
      <c r="X1055" s="112"/>
      <c r="Y1055" s="112"/>
      <c r="Z1055" s="53"/>
      <c r="AA1055" s="53"/>
    </row>
    <row r="1056" spans="1:27">
      <c r="A1056" s="120"/>
      <c r="B1056" s="54"/>
      <c r="C1056" s="50"/>
      <c r="D1056" s="53"/>
      <c r="E1056" s="50"/>
      <c r="F1056" s="50"/>
      <c r="G1056" s="50"/>
      <c r="H1056" s="53"/>
      <c r="I1056" s="53"/>
      <c r="J1056" s="53"/>
      <c r="K1056" s="53"/>
      <c r="L1056" s="53"/>
      <c r="M1056" s="54"/>
      <c r="N1056" s="50"/>
      <c r="O1056" s="59"/>
      <c r="P1056" s="61"/>
      <c r="Q1056" s="50"/>
      <c r="R1056" s="50"/>
      <c r="S1056" s="50"/>
      <c r="T1056" s="64"/>
      <c r="U1056" s="54"/>
      <c r="V1056" s="54"/>
      <c r="W1056" s="64"/>
      <c r="X1056" s="112"/>
      <c r="Y1056" s="112"/>
      <c r="Z1056" s="53"/>
      <c r="AA1056" s="53"/>
    </row>
    <row r="1057" spans="1:27">
      <c r="A1057" s="120"/>
      <c r="B1057" s="54"/>
      <c r="C1057" s="50"/>
      <c r="D1057" s="53"/>
      <c r="E1057" s="50"/>
      <c r="F1057" s="50"/>
      <c r="G1057" s="50"/>
      <c r="H1057" s="53"/>
      <c r="I1057" s="53"/>
      <c r="J1057" s="53"/>
      <c r="K1057" s="53"/>
      <c r="L1057" s="53"/>
      <c r="M1057" s="54"/>
      <c r="N1057" s="50"/>
      <c r="O1057" s="59"/>
      <c r="P1057" s="61"/>
      <c r="Q1057" s="50"/>
      <c r="R1057" s="50"/>
      <c r="S1057" s="50"/>
      <c r="T1057" s="64"/>
      <c r="U1057" s="54"/>
      <c r="V1057" s="54"/>
      <c r="W1057" s="64"/>
      <c r="X1057" s="112"/>
      <c r="Y1057" s="112"/>
      <c r="Z1057" s="53"/>
      <c r="AA1057" s="53"/>
    </row>
    <row r="1058" spans="1:27">
      <c r="A1058" s="120"/>
      <c r="B1058" s="54"/>
      <c r="C1058" s="50"/>
      <c r="D1058" s="53"/>
      <c r="E1058" s="50"/>
      <c r="F1058" s="50"/>
      <c r="G1058" s="50"/>
      <c r="H1058" s="53"/>
      <c r="I1058" s="53"/>
      <c r="J1058" s="53"/>
      <c r="K1058" s="53"/>
      <c r="L1058" s="53"/>
      <c r="M1058" s="54"/>
      <c r="N1058" s="50"/>
      <c r="O1058" s="59"/>
      <c r="P1058" s="61"/>
      <c r="Q1058" s="50"/>
      <c r="R1058" s="50"/>
      <c r="S1058" s="50"/>
      <c r="T1058" s="64"/>
      <c r="U1058" s="54"/>
      <c r="V1058" s="54"/>
      <c r="W1058" s="64"/>
      <c r="X1058" s="112"/>
      <c r="Y1058" s="112"/>
      <c r="Z1058" s="53"/>
      <c r="AA1058" s="53"/>
    </row>
    <row r="1059" spans="1:27">
      <c r="A1059" s="120"/>
      <c r="B1059" s="54"/>
      <c r="C1059" s="50"/>
      <c r="D1059" s="53"/>
      <c r="E1059" s="50"/>
      <c r="F1059" s="50"/>
      <c r="G1059" s="50"/>
      <c r="H1059" s="53"/>
      <c r="I1059" s="53"/>
      <c r="J1059" s="53"/>
      <c r="K1059" s="53"/>
      <c r="L1059" s="53"/>
      <c r="M1059" s="54"/>
      <c r="N1059" s="50"/>
      <c r="O1059" s="59"/>
      <c r="P1059" s="61"/>
      <c r="Q1059" s="50"/>
      <c r="R1059" s="50"/>
      <c r="S1059" s="50"/>
      <c r="T1059" s="64"/>
      <c r="U1059" s="54"/>
      <c r="V1059" s="54"/>
      <c r="W1059" s="64"/>
      <c r="X1059" s="112"/>
      <c r="Y1059" s="112"/>
      <c r="Z1059" s="53"/>
      <c r="AA1059" s="53"/>
    </row>
    <row r="1060" spans="1:27">
      <c r="A1060" s="120"/>
      <c r="B1060" s="54"/>
      <c r="C1060" s="50"/>
      <c r="D1060" s="53"/>
      <c r="E1060" s="50"/>
      <c r="F1060" s="50"/>
      <c r="G1060" s="50"/>
      <c r="H1060" s="53"/>
      <c r="I1060" s="53"/>
      <c r="J1060" s="53"/>
      <c r="K1060" s="53"/>
      <c r="L1060" s="53"/>
      <c r="M1060" s="54"/>
      <c r="N1060" s="50"/>
      <c r="O1060" s="59"/>
      <c r="P1060" s="61"/>
      <c r="Q1060" s="50"/>
      <c r="R1060" s="50"/>
      <c r="S1060" s="50"/>
      <c r="T1060" s="64"/>
      <c r="U1060" s="54"/>
      <c r="V1060" s="54"/>
      <c r="W1060" s="64"/>
      <c r="X1060" s="112"/>
      <c r="Y1060" s="112"/>
      <c r="Z1060" s="53"/>
      <c r="AA1060" s="53"/>
    </row>
    <row r="1061" spans="1:27">
      <c r="A1061" s="120"/>
      <c r="B1061" s="54"/>
      <c r="C1061" s="50"/>
      <c r="D1061" s="53"/>
      <c r="E1061" s="50"/>
      <c r="F1061" s="50"/>
      <c r="G1061" s="50"/>
      <c r="H1061" s="53"/>
      <c r="I1061" s="53"/>
      <c r="J1061" s="53"/>
      <c r="K1061" s="53"/>
      <c r="L1061" s="53"/>
      <c r="M1061" s="54"/>
      <c r="N1061" s="50"/>
      <c r="O1061" s="59"/>
      <c r="P1061" s="61"/>
      <c r="Q1061" s="50"/>
      <c r="R1061" s="50"/>
      <c r="S1061" s="50"/>
      <c r="T1061" s="64"/>
      <c r="U1061" s="54"/>
      <c r="V1061" s="54"/>
      <c r="W1061" s="64"/>
      <c r="X1061" s="112"/>
      <c r="Y1061" s="112"/>
      <c r="Z1061" s="53"/>
      <c r="AA1061" s="53"/>
    </row>
    <row r="1062" spans="1:27">
      <c r="A1062" s="120"/>
      <c r="B1062" s="54"/>
      <c r="C1062" s="50"/>
      <c r="D1062" s="53"/>
      <c r="E1062" s="50"/>
      <c r="F1062" s="50"/>
      <c r="G1062" s="50"/>
      <c r="H1062" s="53"/>
      <c r="I1062" s="53"/>
      <c r="J1062" s="53"/>
      <c r="K1062" s="53"/>
      <c r="L1062" s="53"/>
      <c r="M1062" s="54"/>
      <c r="N1062" s="50"/>
      <c r="O1062" s="59"/>
      <c r="P1062" s="61"/>
      <c r="Q1062" s="50"/>
      <c r="R1062" s="50"/>
      <c r="S1062" s="50"/>
      <c r="T1062" s="64"/>
      <c r="U1062" s="54"/>
      <c r="V1062" s="54"/>
      <c r="W1062" s="64"/>
      <c r="X1062" s="112"/>
      <c r="Y1062" s="112"/>
      <c r="Z1062" s="53"/>
      <c r="AA1062" s="53"/>
    </row>
    <row r="1063" spans="1:27">
      <c r="A1063" s="120"/>
      <c r="B1063" s="54"/>
      <c r="C1063" s="50"/>
      <c r="D1063" s="53"/>
      <c r="E1063" s="50"/>
      <c r="F1063" s="50"/>
      <c r="G1063" s="50"/>
      <c r="H1063" s="53"/>
      <c r="I1063" s="53"/>
      <c r="J1063" s="53"/>
      <c r="K1063" s="53"/>
      <c r="L1063" s="53"/>
      <c r="M1063" s="54"/>
      <c r="N1063" s="50"/>
      <c r="O1063" s="59"/>
      <c r="P1063" s="61"/>
      <c r="Q1063" s="50"/>
      <c r="R1063" s="50"/>
      <c r="S1063" s="50"/>
      <c r="T1063" s="64"/>
      <c r="U1063" s="54"/>
      <c r="V1063" s="54"/>
      <c r="W1063" s="64"/>
      <c r="X1063" s="112"/>
      <c r="Y1063" s="112"/>
      <c r="Z1063" s="53"/>
      <c r="AA1063" s="53"/>
    </row>
    <row r="1064" spans="1:27">
      <c r="A1064" s="120"/>
      <c r="B1064" s="54"/>
      <c r="C1064" s="50"/>
      <c r="D1064" s="53"/>
      <c r="E1064" s="50"/>
      <c r="F1064" s="50"/>
      <c r="G1064" s="50"/>
      <c r="H1064" s="53"/>
      <c r="I1064" s="53"/>
      <c r="J1064" s="53"/>
      <c r="K1064" s="53"/>
      <c r="L1064" s="53"/>
      <c r="M1064" s="54"/>
      <c r="N1064" s="50"/>
      <c r="O1064" s="59"/>
      <c r="P1064" s="61"/>
      <c r="Q1064" s="50"/>
      <c r="R1064" s="50"/>
      <c r="S1064" s="50"/>
      <c r="T1064" s="64"/>
      <c r="U1064" s="54"/>
      <c r="V1064" s="54"/>
      <c r="W1064" s="64"/>
      <c r="X1064" s="112"/>
      <c r="Y1064" s="112"/>
      <c r="Z1064" s="53"/>
      <c r="AA1064" s="53"/>
    </row>
    <row r="1065" spans="1:27">
      <c r="A1065" s="120"/>
      <c r="B1065" s="54"/>
      <c r="C1065" s="50"/>
      <c r="D1065" s="53"/>
      <c r="E1065" s="50"/>
      <c r="F1065" s="50"/>
      <c r="G1065" s="50"/>
      <c r="H1065" s="53"/>
      <c r="I1065" s="53"/>
      <c r="J1065" s="53"/>
      <c r="K1065" s="53"/>
      <c r="L1065" s="53"/>
      <c r="M1065" s="54"/>
      <c r="N1065" s="50"/>
      <c r="O1065" s="59"/>
      <c r="P1065" s="61"/>
      <c r="Q1065" s="50"/>
      <c r="R1065" s="50"/>
      <c r="S1065" s="50"/>
      <c r="T1065" s="64"/>
      <c r="U1065" s="54"/>
      <c r="V1065" s="54"/>
      <c r="W1065" s="64"/>
      <c r="X1065" s="112"/>
      <c r="Y1065" s="112"/>
      <c r="Z1065" s="53"/>
      <c r="AA1065" s="53"/>
    </row>
    <row r="1066" spans="1:27">
      <c r="A1066" s="120"/>
      <c r="B1066" s="54"/>
      <c r="C1066" s="50"/>
      <c r="D1066" s="53"/>
      <c r="E1066" s="50"/>
      <c r="F1066" s="50"/>
      <c r="G1066" s="50"/>
      <c r="H1066" s="53"/>
      <c r="I1066" s="53"/>
      <c r="J1066" s="53"/>
      <c r="K1066" s="53"/>
      <c r="L1066" s="53"/>
      <c r="M1066" s="54"/>
      <c r="N1066" s="50"/>
      <c r="O1066" s="59"/>
      <c r="P1066" s="61"/>
      <c r="Q1066" s="50"/>
      <c r="R1066" s="50"/>
      <c r="S1066" s="50"/>
      <c r="T1066" s="64"/>
      <c r="U1066" s="54"/>
      <c r="V1066" s="54"/>
      <c r="W1066" s="64"/>
      <c r="X1066" s="112"/>
      <c r="Y1066" s="112"/>
      <c r="Z1066" s="53"/>
      <c r="AA1066" s="53"/>
    </row>
    <row r="1067" spans="1:27">
      <c r="A1067" s="120"/>
      <c r="B1067" s="54"/>
      <c r="C1067" s="50"/>
      <c r="D1067" s="53"/>
      <c r="E1067" s="50"/>
      <c r="F1067" s="50"/>
      <c r="G1067" s="50"/>
      <c r="H1067" s="53"/>
      <c r="I1067" s="53"/>
      <c r="J1067" s="53"/>
      <c r="K1067" s="53"/>
      <c r="L1067" s="53"/>
      <c r="M1067" s="54"/>
      <c r="N1067" s="50"/>
      <c r="O1067" s="59"/>
      <c r="P1067" s="61"/>
      <c r="Q1067" s="50"/>
      <c r="R1067" s="50"/>
      <c r="S1067" s="50"/>
      <c r="T1067" s="64"/>
      <c r="U1067" s="54"/>
      <c r="V1067" s="54"/>
      <c r="W1067" s="64"/>
      <c r="X1067" s="112"/>
      <c r="Y1067" s="112"/>
      <c r="Z1067" s="53"/>
      <c r="AA1067" s="53"/>
    </row>
    <row r="1068" spans="1:27">
      <c r="A1068" s="120"/>
      <c r="B1068" s="54"/>
      <c r="C1068" s="50"/>
      <c r="D1068" s="53"/>
      <c r="E1068" s="50"/>
      <c r="F1068" s="50"/>
      <c r="G1068" s="50"/>
      <c r="H1068" s="53"/>
      <c r="I1068" s="53"/>
      <c r="J1068" s="53"/>
      <c r="K1068" s="53"/>
      <c r="L1068" s="53"/>
      <c r="M1068" s="54"/>
      <c r="N1068" s="50"/>
      <c r="O1068" s="59"/>
      <c r="P1068" s="61"/>
      <c r="Q1068" s="50"/>
      <c r="R1068" s="50"/>
      <c r="S1068" s="50"/>
      <c r="T1068" s="64"/>
      <c r="U1068" s="54"/>
      <c r="V1068" s="54"/>
      <c r="W1068" s="64"/>
      <c r="X1068" s="112"/>
      <c r="Y1068" s="112"/>
      <c r="Z1068" s="53"/>
      <c r="AA1068" s="53"/>
    </row>
    <row r="1069" spans="1:27">
      <c r="A1069" s="120"/>
      <c r="B1069" s="54"/>
      <c r="C1069" s="50"/>
      <c r="D1069" s="53"/>
      <c r="E1069" s="50"/>
      <c r="F1069" s="50"/>
      <c r="G1069" s="50"/>
      <c r="H1069" s="53"/>
      <c r="I1069" s="53"/>
      <c r="J1069" s="53"/>
      <c r="K1069" s="53"/>
      <c r="L1069" s="53"/>
      <c r="M1069" s="54"/>
      <c r="N1069" s="50"/>
      <c r="O1069" s="59"/>
      <c r="P1069" s="61"/>
      <c r="Q1069" s="50"/>
      <c r="R1069" s="50"/>
      <c r="S1069" s="50"/>
      <c r="T1069" s="64"/>
      <c r="U1069" s="54"/>
      <c r="V1069" s="54"/>
      <c r="W1069" s="64"/>
      <c r="X1069" s="112"/>
      <c r="Y1069" s="112"/>
      <c r="Z1069" s="53"/>
      <c r="AA1069" s="53"/>
    </row>
    <row r="1070" spans="1:27">
      <c r="A1070" s="120"/>
      <c r="B1070" s="54"/>
      <c r="C1070" s="50"/>
      <c r="D1070" s="53"/>
      <c r="E1070" s="50"/>
      <c r="F1070" s="50"/>
      <c r="G1070" s="50"/>
      <c r="H1070" s="53"/>
      <c r="I1070" s="53"/>
      <c r="J1070" s="53"/>
      <c r="K1070" s="53"/>
      <c r="L1070" s="53"/>
      <c r="M1070" s="54"/>
      <c r="N1070" s="50"/>
      <c r="O1070" s="59"/>
      <c r="P1070" s="61"/>
      <c r="Q1070" s="50"/>
      <c r="R1070" s="50"/>
      <c r="S1070" s="50"/>
      <c r="T1070" s="64"/>
      <c r="U1070" s="54"/>
      <c r="V1070" s="54"/>
      <c r="W1070" s="64"/>
      <c r="X1070" s="112"/>
      <c r="Y1070" s="112"/>
      <c r="Z1070" s="53"/>
      <c r="AA1070" s="53"/>
    </row>
    <row r="1071" spans="1:27">
      <c r="A1071" s="120"/>
      <c r="B1071" s="54"/>
      <c r="C1071" s="50"/>
      <c r="D1071" s="53"/>
      <c r="E1071" s="50"/>
      <c r="F1071" s="50"/>
      <c r="G1071" s="50"/>
      <c r="H1071" s="53"/>
      <c r="I1071" s="53"/>
      <c r="J1071" s="53"/>
      <c r="K1071" s="53"/>
      <c r="L1071" s="53"/>
      <c r="M1071" s="54"/>
      <c r="N1071" s="50"/>
      <c r="O1071" s="59"/>
      <c r="P1071" s="61"/>
      <c r="Q1071" s="50"/>
      <c r="R1071" s="50"/>
      <c r="S1071" s="50"/>
      <c r="T1071" s="64"/>
      <c r="U1071" s="54"/>
      <c r="V1071" s="54"/>
      <c r="W1071" s="64"/>
      <c r="X1071" s="112"/>
      <c r="Y1071" s="112"/>
      <c r="Z1071" s="53"/>
      <c r="AA1071" s="53"/>
    </row>
    <row r="1072" spans="1:27">
      <c r="A1072" s="120"/>
      <c r="B1072" s="54"/>
      <c r="C1072" s="50"/>
      <c r="D1072" s="53"/>
      <c r="E1072" s="50"/>
      <c r="F1072" s="50"/>
      <c r="G1072" s="50"/>
      <c r="H1072" s="53"/>
      <c r="I1072" s="53"/>
      <c r="J1072" s="53"/>
      <c r="K1072" s="53"/>
      <c r="L1072" s="53"/>
      <c r="M1072" s="54"/>
      <c r="N1072" s="50"/>
      <c r="O1072" s="59"/>
      <c r="P1072" s="61"/>
      <c r="Q1072" s="50"/>
      <c r="R1072" s="50"/>
      <c r="S1072" s="50"/>
      <c r="T1072" s="64"/>
      <c r="U1072" s="54"/>
      <c r="V1072" s="54"/>
      <c r="W1072" s="64"/>
      <c r="X1072" s="112"/>
      <c r="Y1072" s="112"/>
      <c r="Z1072" s="53"/>
      <c r="AA1072" s="53"/>
    </row>
    <row r="1073" spans="1:27">
      <c r="A1073" s="120"/>
      <c r="B1073" s="54"/>
      <c r="C1073" s="50"/>
      <c r="D1073" s="53"/>
      <c r="E1073" s="50"/>
      <c r="F1073" s="50"/>
      <c r="G1073" s="50"/>
      <c r="H1073" s="53"/>
      <c r="I1073" s="53"/>
      <c r="J1073" s="53"/>
      <c r="K1073" s="53"/>
      <c r="L1073" s="53"/>
      <c r="M1073" s="54"/>
      <c r="N1073" s="50"/>
      <c r="O1073" s="59"/>
      <c r="P1073" s="61"/>
      <c r="Q1073" s="50"/>
      <c r="R1073" s="50"/>
      <c r="S1073" s="50"/>
      <c r="T1073" s="64"/>
      <c r="U1073" s="54"/>
      <c r="V1073" s="54"/>
      <c r="W1073" s="64"/>
      <c r="X1073" s="112"/>
      <c r="Y1073" s="112"/>
      <c r="Z1073" s="53"/>
      <c r="AA1073" s="53"/>
    </row>
    <row r="1074" spans="1:27">
      <c r="A1074" s="120"/>
      <c r="B1074" s="54"/>
      <c r="C1074" s="50"/>
      <c r="D1074" s="53"/>
      <c r="E1074" s="50"/>
      <c r="F1074" s="50"/>
      <c r="G1074" s="50"/>
      <c r="H1074" s="53"/>
      <c r="I1074" s="53"/>
      <c r="J1074" s="53"/>
      <c r="K1074" s="53"/>
      <c r="L1074" s="53"/>
      <c r="M1074" s="54"/>
      <c r="N1074" s="50"/>
      <c r="O1074" s="59"/>
      <c r="P1074" s="61"/>
      <c r="Q1074" s="50"/>
      <c r="R1074" s="50"/>
      <c r="S1074" s="50"/>
      <c r="T1074" s="64"/>
      <c r="U1074" s="54"/>
      <c r="V1074" s="54"/>
      <c r="W1074" s="64"/>
      <c r="X1074" s="112"/>
      <c r="Y1074" s="112"/>
      <c r="Z1074" s="53"/>
      <c r="AA1074" s="53"/>
    </row>
    <row r="1075" spans="1:27">
      <c r="A1075" s="120"/>
      <c r="B1075" s="54"/>
      <c r="C1075" s="50"/>
      <c r="D1075" s="53"/>
      <c r="E1075" s="50"/>
      <c r="F1075" s="50"/>
      <c r="G1075" s="50"/>
      <c r="H1075" s="53"/>
      <c r="I1075" s="53"/>
      <c r="J1075" s="53"/>
      <c r="K1075" s="53"/>
      <c r="L1075" s="53"/>
      <c r="M1075" s="54"/>
      <c r="N1075" s="50"/>
      <c r="O1075" s="59"/>
      <c r="P1075" s="61"/>
      <c r="Q1075" s="50"/>
      <c r="R1075" s="50"/>
      <c r="S1075" s="50"/>
      <c r="T1075" s="64"/>
      <c r="U1075" s="54"/>
      <c r="V1075" s="54"/>
      <c r="W1075" s="64"/>
      <c r="X1075" s="112"/>
      <c r="Y1075" s="112"/>
      <c r="Z1075" s="53"/>
      <c r="AA1075" s="53"/>
    </row>
    <row r="1076" spans="1:27">
      <c r="A1076" s="120"/>
      <c r="B1076" s="54"/>
      <c r="C1076" s="50"/>
      <c r="D1076" s="53"/>
      <c r="E1076" s="50"/>
      <c r="F1076" s="50"/>
      <c r="G1076" s="50"/>
      <c r="H1076" s="53"/>
      <c r="I1076" s="53"/>
      <c r="J1076" s="53"/>
      <c r="K1076" s="53"/>
      <c r="L1076" s="53"/>
      <c r="M1076" s="54"/>
      <c r="N1076" s="50"/>
      <c r="O1076" s="59"/>
      <c r="P1076" s="61"/>
      <c r="Q1076" s="50"/>
      <c r="R1076" s="50"/>
      <c r="S1076" s="50"/>
      <c r="T1076" s="64"/>
      <c r="U1076" s="54"/>
      <c r="V1076" s="54"/>
      <c r="W1076" s="64"/>
      <c r="X1076" s="112"/>
      <c r="Y1076" s="112"/>
      <c r="Z1076" s="53"/>
      <c r="AA1076" s="53"/>
    </row>
    <row r="1077" spans="1:27">
      <c r="A1077" s="120"/>
      <c r="B1077" s="54"/>
      <c r="C1077" s="50"/>
      <c r="D1077" s="53"/>
      <c r="E1077" s="50"/>
      <c r="F1077" s="50"/>
      <c r="G1077" s="50"/>
      <c r="H1077" s="53"/>
      <c r="I1077" s="53"/>
      <c r="J1077" s="53"/>
      <c r="K1077" s="53"/>
      <c r="L1077" s="53"/>
      <c r="M1077" s="54"/>
      <c r="N1077" s="50"/>
      <c r="O1077" s="59"/>
      <c r="P1077" s="61"/>
      <c r="Q1077" s="50"/>
      <c r="R1077" s="50"/>
      <c r="S1077" s="50"/>
      <c r="T1077" s="64"/>
      <c r="U1077" s="54"/>
      <c r="V1077" s="54"/>
      <c r="W1077" s="64"/>
      <c r="X1077" s="112"/>
      <c r="Y1077" s="112"/>
      <c r="Z1077" s="53"/>
      <c r="AA1077" s="53"/>
    </row>
    <row r="1078" spans="1:27">
      <c r="A1078" s="120"/>
      <c r="B1078" s="54"/>
      <c r="C1078" s="50"/>
      <c r="D1078" s="53"/>
      <c r="E1078" s="50"/>
      <c r="F1078" s="50"/>
      <c r="G1078" s="50"/>
      <c r="H1078" s="53"/>
      <c r="I1078" s="53"/>
      <c r="J1078" s="53"/>
      <c r="K1078" s="53"/>
      <c r="L1078" s="53"/>
      <c r="M1078" s="54"/>
      <c r="N1078" s="50"/>
      <c r="O1078" s="59"/>
      <c r="P1078" s="61"/>
      <c r="Q1078" s="50"/>
      <c r="R1078" s="50"/>
      <c r="S1078" s="50"/>
      <c r="T1078" s="64"/>
      <c r="U1078" s="54"/>
      <c r="V1078" s="54"/>
      <c r="W1078" s="64"/>
      <c r="X1078" s="112"/>
      <c r="Y1078" s="112"/>
      <c r="Z1078" s="53"/>
      <c r="AA1078" s="53"/>
    </row>
    <row r="1079" spans="1:27">
      <c r="A1079" s="120"/>
      <c r="B1079" s="54"/>
      <c r="C1079" s="50"/>
      <c r="D1079" s="53"/>
      <c r="E1079" s="50"/>
      <c r="F1079" s="50"/>
      <c r="G1079" s="50"/>
      <c r="H1079" s="53"/>
      <c r="I1079" s="53"/>
      <c r="J1079" s="53"/>
      <c r="K1079" s="53"/>
      <c r="L1079" s="53"/>
      <c r="M1079" s="54"/>
      <c r="N1079" s="50"/>
      <c r="O1079" s="59"/>
      <c r="P1079" s="61"/>
      <c r="Q1079" s="50"/>
      <c r="R1079" s="50"/>
      <c r="S1079" s="50"/>
      <c r="T1079" s="64"/>
      <c r="U1079" s="54"/>
      <c r="V1079" s="54"/>
      <c r="W1079" s="64"/>
      <c r="X1079" s="112"/>
      <c r="Y1079" s="112"/>
      <c r="Z1079" s="53"/>
      <c r="AA1079" s="53"/>
    </row>
    <row r="1080" spans="1:27">
      <c r="A1080" s="120"/>
      <c r="B1080" s="54"/>
      <c r="C1080" s="50"/>
      <c r="D1080" s="53"/>
      <c r="E1080" s="50"/>
      <c r="F1080" s="50"/>
      <c r="G1080" s="50"/>
      <c r="H1080" s="53"/>
      <c r="I1080" s="53"/>
      <c r="J1080" s="53"/>
      <c r="K1080" s="53"/>
      <c r="L1080" s="53"/>
      <c r="M1080" s="54"/>
      <c r="N1080" s="50"/>
      <c r="O1080" s="59"/>
      <c r="P1080" s="61"/>
      <c r="Q1080" s="50"/>
      <c r="R1080" s="50"/>
      <c r="S1080" s="50"/>
      <c r="T1080" s="64"/>
      <c r="U1080" s="54"/>
      <c r="V1080" s="54"/>
      <c r="W1080" s="64"/>
      <c r="X1080" s="112"/>
      <c r="Y1080" s="112"/>
      <c r="Z1080" s="53"/>
      <c r="AA1080" s="53"/>
    </row>
    <row r="1081" spans="1:27">
      <c r="A1081" s="120"/>
      <c r="B1081" s="54"/>
      <c r="C1081" s="50"/>
      <c r="D1081" s="53"/>
      <c r="E1081" s="50"/>
      <c r="F1081" s="50"/>
      <c r="G1081" s="50"/>
      <c r="H1081" s="53"/>
      <c r="I1081" s="53"/>
      <c r="J1081" s="53"/>
      <c r="K1081" s="53"/>
      <c r="L1081" s="53"/>
      <c r="M1081" s="54"/>
      <c r="N1081" s="50"/>
      <c r="O1081" s="59"/>
      <c r="P1081" s="61"/>
      <c r="Q1081" s="50"/>
      <c r="R1081" s="50"/>
      <c r="S1081" s="50"/>
      <c r="T1081" s="64"/>
      <c r="U1081" s="54"/>
      <c r="V1081" s="54"/>
      <c r="W1081" s="64"/>
      <c r="X1081" s="112"/>
      <c r="Y1081" s="112"/>
      <c r="Z1081" s="53"/>
      <c r="AA1081" s="53"/>
    </row>
    <row r="1082" spans="1:27">
      <c r="A1082" s="120"/>
      <c r="B1082" s="54"/>
      <c r="C1082" s="50"/>
      <c r="D1082" s="53"/>
      <c r="E1082" s="50"/>
      <c r="F1082" s="50"/>
      <c r="G1082" s="50"/>
      <c r="H1082" s="53"/>
      <c r="I1082" s="53"/>
      <c r="J1082" s="53"/>
      <c r="K1082" s="53"/>
      <c r="L1082" s="53"/>
      <c r="M1082" s="54"/>
      <c r="N1082" s="50"/>
      <c r="O1082" s="59"/>
      <c r="P1082" s="61"/>
      <c r="Q1082" s="50"/>
      <c r="R1082" s="50"/>
      <c r="S1082" s="50"/>
      <c r="T1082" s="64"/>
      <c r="U1082" s="54"/>
      <c r="V1082" s="54"/>
      <c r="W1082" s="64"/>
      <c r="X1082" s="112"/>
      <c r="Y1082" s="112"/>
      <c r="Z1082" s="53"/>
      <c r="AA1082" s="53"/>
    </row>
    <row r="1083" spans="1:27">
      <c r="A1083" s="120"/>
      <c r="B1083" s="54"/>
      <c r="C1083" s="50"/>
      <c r="D1083" s="53"/>
      <c r="E1083" s="50"/>
      <c r="F1083" s="50"/>
      <c r="G1083" s="50"/>
      <c r="H1083" s="53"/>
      <c r="I1083" s="53"/>
      <c r="J1083" s="53"/>
      <c r="K1083" s="53"/>
      <c r="L1083" s="53"/>
      <c r="M1083" s="54"/>
      <c r="N1083" s="50"/>
      <c r="O1083" s="59"/>
      <c r="P1083" s="61"/>
      <c r="Q1083" s="50"/>
      <c r="R1083" s="50"/>
      <c r="S1083" s="50"/>
      <c r="T1083" s="64"/>
      <c r="U1083" s="54"/>
      <c r="V1083" s="54"/>
      <c r="W1083" s="64"/>
      <c r="X1083" s="112"/>
      <c r="Y1083" s="112"/>
      <c r="Z1083" s="53"/>
      <c r="AA1083" s="53"/>
    </row>
    <row r="1084" spans="1:27">
      <c r="A1084" s="120"/>
      <c r="B1084" s="54"/>
      <c r="C1084" s="50"/>
      <c r="D1084" s="53"/>
      <c r="E1084" s="50"/>
      <c r="F1084" s="50"/>
      <c r="G1084" s="50"/>
      <c r="H1084" s="53"/>
      <c r="I1084" s="53"/>
      <c r="J1084" s="53"/>
      <c r="K1084" s="53"/>
      <c r="L1084" s="53"/>
      <c r="M1084" s="54"/>
      <c r="N1084" s="50"/>
      <c r="O1084" s="59"/>
      <c r="P1084" s="61"/>
      <c r="Q1084" s="50"/>
      <c r="R1084" s="50"/>
      <c r="S1084" s="50"/>
      <c r="T1084" s="64"/>
      <c r="U1084" s="54"/>
      <c r="V1084" s="54"/>
      <c r="W1084" s="64"/>
      <c r="X1084" s="112"/>
      <c r="Y1084" s="112"/>
      <c r="Z1084" s="53"/>
      <c r="AA1084" s="53"/>
    </row>
    <row r="1085" spans="1:27">
      <c r="A1085" s="120"/>
      <c r="B1085" s="54"/>
      <c r="C1085" s="50"/>
      <c r="D1085" s="53"/>
      <c r="E1085" s="50"/>
      <c r="F1085" s="50"/>
      <c r="G1085" s="50"/>
      <c r="H1085" s="53"/>
      <c r="I1085" s="53"/>
      <c r="J1085" s="53"/>
      <c r="K1085" s="53"/>
      <c r="L1085" s="53"/>
      <c r="M1085" s="54"/>
      <c r="N1085" s="50"/>
      <c r="O1085" s="59"/>
      <c r="P1085" s="61"/>
      <c r="Q1085" s="50"/>
      <c r="R1085" s="50"/>
      <c r="S1085" s="50"/>
      <c r="T1085" s="64"/>
      <c r="U1085" s="54"/>
      <c r="V1085" s="54"/>
      <c r="W1085" s="64"/>
      <c r="X1085" s="112"/>
      <c r="Y1085" s="112"/>
      <c r="Z1085" s="53"/>
      <c r="AA1085" s="53"/>
    </row>
    <row r="1086" spans="1:27">
      <c r="A1086" s="120"/>
      <c r="B1086" s="54"/>
      <c r="C1086" s="50"/>
      <c r="D1086" s="53"/>
      <c r="E1086" s="50"/>
      <c r="F1086" s="50"/>
      <c r="G1086" s="50"/>
      <c r="H1086" s="53"/>
      <c r="I1086" s="53"/>
      <c r="J1086" s="53"/>
      <c r="K1086" s="53"/>
      <c r="L1086" s="53"/>
      <c r="M1086" s="54"/>
      <c r="N1086" s="50"/>
      <c r="O1086" s="59"/>
      <c r="P1086" s="61"/>
      <c r="Q1086" s="50"/>
      <c r="R1086" s="50"/>
      <c r="S1086" s="50"/>
      <c r="T1086" s="64"/>
      <c r="U1086" s="54"/>
      <c r="V1086" s="54"/>
      <c r="W1086" s="64"/>
      <c r="X1086" s="112"/>
      <c r="Y1086" s="112"/>
      <c r="Z1086" s="53"/>
      <c r="AA1086" s="53"/>
    </row>
    <row r="1087" spans="1:27">
      <c r="A1087" s="120"/>
      <c r="B1087" s="54"/>
      <c r="C1087" s="50"/>
      <c r="D1087" s="53"/>
      <c r="E1087" s="50"/>
      <c r="F1087" s="50"/>
      <c r="G1087" s="50"/>
      <c r="H1087" s="53"/>
      <c r="I1087" s="53"/>
      <c r="J1087" s="53"/>
      <c r="K1087" s="53"/>
      <c r="L1087" s="53"/>
      <c r="M1087" s="54"/>
      <c r="N1087" s="50"/>
      <c r="O1087" s="59"/>
      <c r="P1087" s="61"/>
      <c r="Q1087" s="50"/>
      <c r="R1087" s="50"/>
      <c r="S1087" s="50"/>
      <c r="T1087" s="64"/>
      <c r="U1087" s="54"/>
      <c r="V1087" s="54"/>
      <c r="W1087" s="64"/>
      <c r="X1087" s="112"/>
      <c r="Y1087" s="112"/>
      <c r="Z1087" s="53"/>
      <c r="AA1087" s="53"/>
    </row>
    <row r="1088" spans="1:27">
      <c r="A1088" s="120"/>
      <c r="B1088" s="54"/>
      <c r="C1088" s="50"/>
      <c r="D1088" s="53"/>
      <c r="E1088" s="50"/>
      <c r="F1088" s="50"/>
      <c r="G1088" s="50"/>
      <c r="H1088" s="53"/>
      <c r="I1088" s="53"/>
      <c r="J1088" s="53"/>
      <c r="K1088" s="53"/>
      <c r="L1088" s="53"/>
      <c r="M1088" s="54"/>
      <c r="N1088" s="50"/>
      <c r="O1088" s="59"/>
      <c r="P1088" s="61"/>
      <c r="Q1088" s="50"/>
      <c r="R1088" s="50"/>
      <c r="S1088" s="50"/>
      <c r="T1088" s="64"/>
      <c r="U1088" s="54"/>
      <c r="V1088" s="54"/>
      <c r="W1088" s="64"/>
      <c r="X1088" s="112"/>
      <c r="Y1088" s="112"/>
      <c r="Z1088" s="53"/>
      <c r="AA1088" s="53"/>
    </row>
    <row r="1089" spans="1:27">
      <c r="A1089" s="120"/>
      <c r="B1089" s="54"/>
      <c r="C1089" s="50"/>
      <c r="D1089" s="53"/>
      <c r="E1089" s="50"/>
      <c r="F1089" s="50"/>
      <c r="G1089" s="50"/>
      <c r="H1089" s="53"/>
      <c r="I1089" s="53"/>
      <c r="J1089" s="53"/>
      <c r="K1089" s="53"/>
      <c r="L1089" s="53"/>
      <c r="M1089" s="54"/>
      <c r="N1089" s="50"/>
      <c r="O1089" s="59"/>
      <c r="P1089" s="61"/>
      <c r="Q1089" s="50"/>
      <c r="R1089" s="50"/>
      <c r="S1089" s="50"/>
      <c r="T1089" s="64"/>
      <c r="U1089" s="54"/>
      <c r="V1089" s="54"/>
      <c r="W1089" s="64"/>
      <c r="X1089" s="112"/>
      <c r="Y1089" s="112"/>
      <c r="Z1089" s="53"/>
      <c r="AA1089" s="53"/>
    </row>
    <row r="1090" spans="1:27">
      <c r="A1090" s="120"/>
      <c r="B1090" s="54"/>
      <c r="C1090" s="50"/>
      <c r="D1090" s="53"/>
      <c r="E1090" s="50"/>
      <c r="F1090" s="50"/>
      <c r="G1090" s="50"/>
      <c r="H1090" s="53"/>
      <c r="I1090" s="53"/>
      <c r="J1090" s="53"/>
      <c r="K1090" s="53"/>
      <c r="L1090" s="53"/>
      <c r="M1090" s="54"/>
      <c r="N1090" s="50"/>
      <c r="O1090" s="59"/>
      <c r="P1090" s="61"/>
      <c r="Q1090" s="50"/>
      <c r="R1090" s="50"/>
      <c r="S1090" s="50"/>
      <c r="T1090" s="64"/>
      <c r="U1090" s="54"/>
      <c r="V1090" s="54"/>
      <c r="W1090" s="64"/>
      <c r="X1090" s="112"/>
      <c r="Y1090" s="112"/>
      <c r="Z1090" s="53"/>
      <c r="AA1090" s="53"/>
    </row>
    <row r="1091" spans="1:27">
      <c r="A1091" s="120"/>
      <c r="B1091" s="54"/>
      <c r="C1091" s="50"/>
      <c r="D1091" s="53"/>
      <c r="E1091" s="50"/>
      <c r="F1091" s="50"/>
      <c r="G1091" s="50"/>
      <c r="H1091" s="53"/>
      <c r="I1091" s="53"/>
      <c r="J1091" s="53"/>
      <c r="K1091" s="53"/>
      <c r="L1091" s="53"/>
      <c r="M1091" s="54"/>
      <c r="N1091" s="50"/>
      <c r="O1091" s="59"/>
      <c r="P1091" s="61"/>
      <c r="Q1091" s="50"/>
      <c r="R1091" s="50"/>
      <c r="S1091" s="50"/>
      <c r="T1091" s="64"/>
      <c r="U1091" s="54"/>
      <c r="V1091" s="54"/>
      <c r="W1091" s="64"/>
      <c r="X1091" s="112"/>
      <c r="Y1091" s="112"/>
      <c r="Z1091" s="53"/>
      <c r="AA1091" s="53"/>
    </row>
    <row r="1092" spans="1:27">
      <c r="A1092" s="120"/>
      <c r="B1092" s="54"/>
      <c r="C1092" s="50"/>
      <c r="D1092" s="53"/>
      <c r="E1092" s="50"/>
      <c r="F1092" s="50"/>
      <c r="G1092" s="50"/>
      <c r="H1092" s="53"/>
      <c r="I1092" s="53"/>
      <c r="J1092" s="53"/>
      <c r="K1092" s="53"/>
      <c r="L1092" s="53"/>
      <c r="M1092" s="54"/>
      <c r="N1092" s="50"/>
      <c r="O1092" s="59"/>
      <c r="P1092" s="61"/>
      <c r="Q1092" s="50"/>
      <c r="R1092" s="50"/>
      <c r="S1092" s="50"/>
      <c r="T1092" s="64"/>
      <c r="U1092" s="54"/>
      <c r="V1092" s="54"/>
      <c r="W1092" s="64"/>
      <c r="X1092" s="112"/>
      <c r="Y1092" s="112"/>
      <c r="Z1092" s="53"/>
      <c r="AA1092" s="53"/>
    </row>
    <row r="1093" spans="1:27">
      <c r="A1093" s="120"/>
      <c r="B1093" s="54"/>
      <c r="C1093" s="50"/>
      <c r="D1093" s="53"/>
      <c r="E1093" s="50"/>
      <c r="F1093" s="50"/>
      <c r="G1093" s="50"/>
      <c r="H1093" s="53"/>
      <c r="I1093" s="53"/>
      <c r="J1093" s="53"/>
      <c r="K1093" s="53"/>
      <c r="L1093" s="53"/>
      <c r="M1093" s="54"/>
      <c r="N1093" s="50"/>
      <c r="O1093" s="59"/>
      <c r="P1093" s="61"/>
      <c r="Q1093" s="50"/>
      <c r="R1093" s="50"/>
      <c r="S1093" s="50"/>
      <c r="T1093" s="64"/>
      <c r="U1093" s="54"/>
      <c r="V1093" s="54"/>
      <c r="W1093" s="64"/>
      <c r="X1093" s="112"/>
      <c r="Y1093" s="112"/>
      <c r="Z1093" s="53"/>
      <c r="AA1093" s="53"/>
    </row>
    <row r="1094" spans="1:27">
      <c r="A1094" s="120"/>
      <c r="B1094" s="54"/>
      <c r="C1094" s="50"/>
      <c r="D1094" s="53"/>
      <c r="E1094" s="50"/>
      <c r="F1094" s="50"/>
      <c r="G1094" s="50"/>
      <c r="H1094" s="53"/>
      <c r="I1094" s="53"/>
      <c r="J1094" s="53"/>
      <c r="K1094" s="53"/>
      <c r="L1094" s="53"/>
      <c r="M1094" s="54"/>
      <c r="N1094" s="50"/>
      <c r="O1094" s="59"/>
      <c r="P1094" s="61"/>
      <c r="Q1094" s="50"/>
      <c r="R1094" s="50"/>
      <c r="S1094" s="50"/>
      <c r="T1094" s="64"/>
      <c r="U1094" s="54"/>
      <c r="V1094" s="54"/>
      <c r="W1094" s="64"/>
      <c r="X1094" s="112"/>
      <c r="Y1094" s="112"/>
      <c r="Z1094" s="53"/>
      <c r="AA1094" s="53"/>
    </row>
    <row r="1095" spans="1:27">
      <c r="A1095" s="120"/>
      <c r="B1095" s="54"/>
      <c r="C1095" s="50"/>
      <c r="D1095" s="53"/>
      <c r="E1095" s="50"/>
      <c r="F1095" s="50"/>
      <c r="G1095" s="50"/>
      <c r="H1095" s="53"/>
      <c r="I1095" s="53"/>
      <c r="J1095" s="53"/>
      <c r="K1095" s="53"/>
      <c r="L1095" s="53"/>
      <c r="M1095" s="54"/>
      <c r="N1095" s="50"/>
      <c r="O1095" s="59"/>
      <c r="P1095" s="61"/>
      <c r="Q1095" s="50"/>
      <c r="R1095" s="50"/>
      <c r="S1095" s="50"/>
      <c r="T1095" s="64"/>
      <c r="U1095" s="54"/>
      <c r="V1095" s="54"/>
      <c r="W1095" s="64"/>
      <c r="X1095" s="112"/>
      <c r="Y1095" s="112"/>
      <c r="Z1095" s="53"/>
      <c r="AA1095" s="53"/>
    </row>
    <row r="1096" spans="1:27">
      <c r="A1096" s="120"/>
      <c r="B1096" s="54"/>
      <c r="C1096" s="50"/>
      <c r="D1096" s="53"/>
      <c r="E1096" s="50"/>
      <c r="F1096" s="50"/>
      <c r="G1096" s="50"/>
      <c r="H1096" s="53"/>
      <c r="I1096" s="53"/>
      <c r="J1096" s="53"/>
      <c r="K1096" s="53"/>
      <c r="L1096" s="53"/>
      <c r="M1096" s="54"/>
      <c r="N1096" s="50"/>
      <c r="O1096" s="59"/>
      <c r="P1096" s="61"/>
      <c r="Q1096" s="50"/>
      <c r="R1096" s="50"/>
      <c r="S1096" s="50"/>
      <c r="T1096" s="64"/>
      <c r="U1096" s="54"/>
      <c r="V1096" s="54"/>
      <c r="W1096" s="64"/>
      <c r="X1096" s="112"/>
      <c r="Y1096" s="112"/>
      <c r="Z1096" s="53"/>
      <c r="AA1096" s="53"/>
    </row>
    <row r="1097" spans="1:27">
      <c r="A1097" s="120"/>
      <c r="B1097" s="54"/>
      <c r="C1097" s="50"/>
      <c r="D1097" s="53"/>
      <c r="E1097" s="50"/>
      <c r="F1097" s="50"/>
      <c r="G1097" s="50"/>
      <c r="H1097" s="53"/>
      <c r="I1097" s="53"/>
      <c r="J1097" s="53"/>
      <c r="K1097" s="53"/>
      <c r="L1097" s="53"/>
      <c r="M1097" s="54"/>
      <c r="N1097" s="50"/>
      <c r="O1097" s="59"/>
      <c r="P1097" s="61"/>
      <c r="Q1097" s="50"/>
      <c r="R1097" s="50"/>
      <c r="S1097" s="50"/>
      <c r="T1097" s="64"/>
      <c r="U1097" s="54"/>
      <c r="V1097" s="54"/>
      <c r="W1097" s="64"/>
      <c r="X1097" s="112"/>
      <c r="Y1097" s="112"/>
      <c r="Z1097" s="53"/>
      <c r="AA1097" s="53"/>
    </row>
    <row r="1098" spans="1:27">
      <c r="A1098" s="120"/>
      <c r="B1098" s="54"/>
      <c r="C1098" s="50"/>
      <c r="D1098" s="53"/>
      <c r="E1098" s="50"/>
      <c r="F1098" s="50"/>
      <c r="G1098" s="50"/>
      <c r="H1098" s="53"/>
      <c r="I1098" s="53"/>
      <c r="J1098" s="53"/>
      <c r="K1098" s="53"/>
      <c r="L1098" s="53"/>
      <c r="M1098" s="54"/>
      <c r="N1098" s="50"/>
      <c r="O1098" s="59"/>
      <c r="P1098" s="61"/>
      <c r="Q1098" s="50"/>
      <c r="R1098" s="50"/>
      <c r="S1098" s="50"/>
      <c r="T1098" s="64"/>
      <c r="U1098" s="54"/>
      <c r="V1098" s="54"/>
      <c r="W1098" s="64"/>
      <c r="X1098" s="112"/>
      <c r="Y1098" s="112"/>
      <c r="Z1098" s="53"/>
      <c r="AA1098" s="53"/>
    </row>
    <row r="1099" spans="1:27">
      <c r="A1099" s="120"/>
      <c r="B1099" s="54"/>
      <c r="C1099" s="50"/>
      <c r="D1099" s="53"/>
      <c r="E1099" s="50"/>
      <c r="F1099" s="50"/>
      <c r="G1099" s="50"/>
      <c r="H1099" s="53"/>
      <c r="I1099" s="53"/>
      <c r="J1099" s="53"/>
      <c r="K1099" s="53"/>
      <c r="L1099" s="53"/>
      <c r="M1099" s="54"/>
      <c r="N1099" s="50"/>
      <c r="O1099" s="59"/>
      <c r="P1099" s="61"/>
      <c r="Q1099" s="50"/>
      <c r="R1099" s="50"/>
      <c r="S1099" s="50"/>
      <c r="T1099" s="64"/>
      <c r="U1099" s="54"/>
      <c r="V1099" s="54"/>
      <c r="W1099" s="64"/>
      <c r="X1099" s="112"/>
      <c r="Y1099" s="112"/>
      <c r="Z1099" s="53"/>
      <c r="AA1099" s="53"/>
    </row>
    <row r="1100" spans="1:27">
      <c r="A1100" s="120"/>
      <c r="B1100" s="54"/>
      <c r="C1100" s="50"/>
      <c r="D1100" s="53"/>
      <c r="E1100" s="50"/>
      <c r="F1100" s="50"/>
      <c r="G1100" s="50"/>
      <c r="H1100" s="53"/>
      <c r="I1100" s="53"/>
      <c r="J1100" s="53"/>
      <c r="K1100" s="53"/>
      <c r="L1100" s="53"/>
      <c r="M1100" s="54"/>
      <c r="N1100" s="50"/>
      <c r="O1100" s="59"/>
      <c r="P1100" s="61"/>
      <c r="Q1100" s="50"/>
      <c r="R1100" s="50"/>
      <c r="S1100" s="50"/>
      <c r="T1100" s="64"/>
      <c r="U1100" s="54"/>
      <c r="V1100" s="54"/>
      <c r="W1100" s="64"/>
      <c r="X1100" s="112"/>
      <c r="Y1100" s="112"/>
      <c r="Z1100" s="53"/>
      <c r="AA1100" s="53"/>
    </row>
    <row r="1101" spans="1:27">
      <c r="A1101" s="120"/>
      <c r="B1101" s="54"/>
      <c r="C1101" s="50"/>
      <c r="D1101" s="53"/>
      <c r="E1101" s="50"/>
      <c r="F1101" s="50"/>
      <c r="G1101" s="50"/>
      <c r="H1101" s="53"/>
      <c r="I1101" s="53"/>
      <c r="J1101" s="53"/>
      <c r="K1101" s="53"/>
      <c r="L1101" s="53"/>
      <c r="M1101" s="54"/>
      <c r="N1101" s="50"/>
      <c r="O1101" s="59"/>
      <c r="P1101" s="61"/>
      <c r="Q1101" s="50"/>
      <c r="R1101" s="50"/>
      <c r="S1101" s="50"/>
      <c r="T1101" s="64"/>
      <c r="U1101" s="54"/>
      <c r="V1101" s="54"/>
      <c r="W1101" s="64"/>
      <c r="X1101" s="112"/>
      <c r="Y1101" s="112"/>
      <c r="Z1101" s="53"/>
      <c r="AA1101" s="53"/>
    </row>
    <row r="1102" spans="1:27">
      <c r="A1102" s="120"/>
      <c r="B1102" s="54"/>
      <c r="C1102" s="50"/>
      <c r="D1102" s="53"/>
      <c r="E1102" s="50"/>
      <c r="F1102" s="50"/>
      <c r="G1102" s="50"/>
      <c r="H1102" s="53"/>
      <c r="I1102" s="53"/>
      <c r="J1102" s="53"/>
      <c r="K1102" s="53"/>
      <c r="L1102" s="53"/>
      <c r="M1102" s="54"/>
      <c r="N1102" s="50"/>
      <c r="O1102" s="59"/>
      <c r="P1102" s="61"/>
      <c r="Q1102" s="50"/>
      <c r="R1102" s="50"/>
      <c r="S1102" s="50"/>
      <c r="T1102" s="64"/>
      <c r="U1102" s="54"/>
      <c r="V1102" s="54"/>
      <c r="W1102" s="64"/>
      <c r="X1102" s="112"/>
      <c r="Y1102" s="112"/>
      <c r="Z1102" s="53"/>
      <c r="AA1102" s="53"/>
    </row>
    <row r="1103" spans="1:27">
      <c r="A1103" s="120"/>
      <c r="B1103" s="54"/>
      <c r="C1103" s="50"/>
      <c r="D1103" s="53"/>
      <c r="E1103" s="50"/>
      <c r="F1103" s="50"/>
      <c r="G1103" s="50"/>
      <c r="H1103" s="53"/>
      <c r="I1103" s="53"/>
      <c r="J1103" s="53"/>
      <c r="K1103" s="53"/>
      <c r="L1103" s="53"/>
      <c r="M1103" s="54"/>
      <c r="N1103" s="50"/>
      <c r="O1103" s="59"/>
      <c r="P1103" s="61"/>
      <c r="Q1103" s="50"/>
      <c r="R1103" s="50"/>
      <c r="S1103" s="50"/>
      <c r="T1103" s="64"/>
      <c r="U1103" s="54"/>
      <c r="V1103" s="54"/>
      <c r="W1103" s="64"/>
      <c r="X1103" s="112"/>
      <c r="Y1103" s="112"/>
      <c r="Z1103" s="53"/>
      <c r="AA1103" s="53"/>
    </row>
    <row r="1104" spans="1:27">
      <c r="A1104" s="120"/>
      <c r="B1104" s="54"/>
      <c r="C1104" s="50"/>
      <c r="D1104" s="53"/>
      <c r="E1104" s="50"/>
      <c r="F1104" s="50"/>
      <c r="G1104" s="50"/>
      <c r="H1104" s="53"/>
      <c r="I1104" s="53"/>
      <c r="J1104" s="53"/>
      <c r="K1104" s="53"/>
      <c r="L1104" s="53"/>
      <c r="M1104" s="54"/>
      <c r="N1104" s="50"/>
      <c r="O1104" s="59"/>
      <c r="P1104" s="61"/>
      <c r="Q1104" s="50"/>
      <c r="R1104" s="50"/>
      <c r="S1104" s="50"/>
      <c r="T1104" s="64"/>
      <c r="U1104" s="54"/>
      <c r="V1104" s="54"/>
      <c r="W1104" s="64"/>
      <c r="X1104" s="112"/>
      <c r="Y1104" s="112"/>
      <c r="Z1104" s="53"/>
      <c r="AA1104" s="53"/>
    </row>
    <row r="1105" spans="1:27">
      <c r="A1105" s="120"/>
      <c r="B1105" s="54"/>
      <c r="C1105" s="50"/>
      <c r="D1105" s="53"/>
      <c r="E1105" s="50"/>
      <c r="F1105" s="50"/>
      <c r="G1105" s="50"/>
      <c r="H1105" s="53"/>
      <c r="I1105" s="53"/>
      <c r="J1105" s="53"/>
      <c r="K1105" s="53"/>
      <c r="L1105" s="53"/>
      <c r="M1105" s="54"/>
      <c r="N1105" s="50"/>
      <c r="O1105" s="59"/>
      <c r="P1105" s="61"/>
      <c r="Q1105" s="50"/>
      <c r="R1105" s="50"/>
      <c r="S1105" s="50"/>
      <c r="T1105" s="64"/>
      <c r="U1105" s="54"/>
      <c r="V1105" s="54"/>
      <c r="W1105" s="64"/>
      <c r="X1105" s="112"/>
      <c r="Y1105" s="112"/>
      <c r="Z1105" s="53"/>
      <c r="AA1105" s="53"/>
    </row>
    <row r="1106" spans="1:27">
      <c r="A1106" s="120"/>
      <c r="B1106" s="54"/>
      <c r="C1106" s="50"/>
      <c r="D1106" s="53"/>
      <c r="E1106" s="50"/>
      <c r="F1106" s="50"/>
      <c r="G1106" s="50"/>
      <c r="H1106" s="53"/>
      <c r="I1106" s="53"/>
      <c r="J1106" s="53"/>
      <c r="K1106" s="53"/>
      <c r="L1106" s="53"/>
      <c r="M1106" s="54"/>
      <c r="N1106" s="50"/>
      <c r="O1106" s="59"/>
      <c r="P1106" s="61"/>
      <c r="Q1106" s="50"/>
      <c r="R1106" s="50"/>
      <c r="S1106" s="50"/>
      <c r="T1106" s="64"/>
      <c r="U1106" s="54"/>
      <c r="V1106" s="54"/>
      <c r="W1106" s="64"/>
      <c r="X1106" s="112"/>
      <c r="Y1106" s="112"/>
      <c r="Z1106" s="53"/>
      <c r="AA1106" s="53"/>
    </row>
    <row r="1107" spans="1:27">
      <c r="A1107" s="120"/>
      <c r="B1107" s="54"/>
      <c r="C1107" s="50"/>
      <c r="D1107" s="53"/>
      <c r="E1107" s="50"/>
      <c r="F1107" s="50"/>
      <c r="G1107" s="50"/>
      <c r="H1107" s="53"/>
      <c r="I1107" s="53"/>
      <c r="J1107" s="53"/>
      <c r="K1107" s="53"/>
      <c r="L1107" s="53"/>
      <c r="M1107" s="54"/>
      <c r="N1107" s="50"/>
      <c r="O1107" s="59"/>
      <c r="P1107" s="61"/>
      <c r="Q1107" s="50"/>
      <c r="R1107" s="50"/>
      <c r="S1107" s="50"/>
      <c r="T1107" s="64"/>
      <c r="U1107" s="54"/>
      <c r="V1107" s="54"/>
      <c r="W1107" s="64"/>
      <c r="X1107" s="112"/>
      <c r="Y1107" s="112"/>
      <c r="Z1107" s="53"/>
      <c r="AA1107" s="53"/>
    </row>
    <row r="1108" spans="1:27">
      <c r="A1108" s="120"/>
      <c r="B1108" s="54"/>
      <c r="C1108" s="50"/>
      <c r="D1108" s="53"/>
      <c r="E1108" s="50"/>
      <c r="F1108" s="50"/>
      <c r="G1108" s="50"/>
      <c r="H1108" s="53"/>
      <c r="I1108" s="53"/>
      <c r="J1108" s="53"/>
      <c r="K1108" s="53"/>
      <c r="L1108" s="53"/>
      <c r="M1108" s="54"/>
      <c r="N1108" s="50"/>
      <c r="O1108" s="59"/>
      <c r="P1108" s="61"/>
      <c r="Q1108" s="50"/>
      <c r="R1108" s="50"/>
      <c r="S1108" s="50"/>
      <c r="T1108" s="64"/>
      <c r="U1108" s="54"/>
      <c r="V1108" s="54"/>
      <c r="W1108" s="64"/>
      <c r="X1108" s="112"/>
      <c r="Y1108" s="112"/>
      <c r="Z1108" s="53"/>
      <c r="AA1108" s="53"/>
    </row>
    <row r="1109" spans="1:27">
      <c r="A1109" s="120"/>
      <c r="B1109" s="54"/>
      <c r="C1109" s="50"/>
      <c r="D1109" s="53"/>
      <c r="E1109" s="50"/>
      <c r="F1109" s="50"/>
      <c r="G1109" s="50"/>
      <c r="H1109" s="53"/>
      <c r="I1109" s="53"/>
      <c r="J1109" s="53"/>
      <c r="K1109" s="53"/>
      <c r="L1109" s="53"/>
      <c r="M1109" s="54"/>
      <c r="N1109" s="50"/>
      <c r="O1109" s="59"/>
      <c r="P1109" s="61"/>
      <c r="Q1109" s="50"/>
      <c r="R1109" s="50"/>
      <c r="S1109" s="50"/>
      <c r="T1109" s="64"/>
      <c r="U1109" s="54"/>
      <c r="V1109" s="54"/>
      <c r="W1109" s="64"/>
      <c r="X1109" s="112"/>
      <c r="Y1109" s="112"/>
      <c r="Z1109" s="53"/>
      <c r="AA1109" s="53"/>
    </row>
    <row r="1110" spans="1:27">
      <c r="A1110" s="120"/>
      <c r="B1110" s="54"/>
      <c r="C1110" s="50"/>
      <c r="D1110" s="53"/>
      <c r="E1110" s="50"/>
      <c r="F1110" s="50"/>
      <c r="G1110" s="50"/>
      <c r="H1110" s="53"/>
      <c r="I1110" s="53"/>
      <c r="J1110" s="53"/>
      <c r="K1110" s="53"/>
      <c r="L1110" s="53"/>
      <c r="M1110" s="54"/>
      <c r="N1110" s="50"/>
      <c r="O1110" s="59"/>
      <c r="P1110" s="61"/>
      <c r="Q1110" s="50"/>
      <c r="R1110" s="50"/>
      <c r="S1110" s="50"/>
      <c r="T1110" s="64"/>
      <c r="U1110" s="54"/>
      <c r="V1110" s="54"/>
      <c r="W1110" s="64"/>
      <c r="X1110" s="112"/>
      <c r="Y1110" s="112"/>
      <c r="Z1110" s="53"/>
      <c r="AA1110" s="53"/>
    </row>
    <row r="1111" spans="1:27">
      <c r="A1111" s="120"/>
      <c r="B1111" s="54"/>
      <c r="C1111" s="50"/>
      <c r="D1111" s="53"/>
      <c r="E1111" s="50"/>
      <c r="F1111" s="50"/>
      <c r="G1111" s="50"/>
      <c r="H1111" s="53"/>
      <c r="I1111" s="53"/>
      <c r="J1111" s="53"/>
      <c r="K1111" s="53"/>
      <c r="L1111" s="53"/>
      <c r="M1111" s="54"/>
      <c r="N1111" s="50"/>
      <c r="O1111" s="59"/>
      <c r="P1111" s="61"/>
      <c r="Q1111" s="50"/>
      <c r="R1111" s="50"/>
      <c r="S1111" s="50"/>
      <c r="T1111" s="64"/>
      <c r="U1111" s="54"/>
      <c r="V1111" s="54"/>
      <c r="W1111" s="64"/>
      <c r="X1111" s="112"/>
      <c r="Y1111" s="112"/>
      <c r="Z1111" s="53"/>
      <c r="AA1111" s="53"/>
    </row>
    <row r="1112" spans="1:27">
      <c r="A1112" s="120"/>
      <c r="B1112" s="54"/>
      <c r="C1112" s="50"/>
      <c r="D1112" s="53"/>
      <c r="E1112" s="50"/>
      <c r="F1112" s="50"/>
      <c r="G1112" s="50"/>
      <c r="H1112" s="53"/>
      <c r="I1112" s="53"/>
      <c r="J1112" s="53"/>
      <c r="K1112" s="53"/>
      <c r="L1112" s="53"/>
      <c r="M1112" s="54"/>
      <c r="N1112" s="50"/>
      <c r="O1112" s="59"/>
      <c r="P1112" s="61"/>
      <c r="Q1112" s="50"/>
      <c r="R1112" s="50"/>
      <c r="S1112" s="50"/>
      <c r="T1112" s="64"/>
      <c r="U1112" s="54"/>
      <c r="V1112" s="54"/>
      <c r="W1112" s="64"/>
      <c r="X1112" s="112"/>
      <c r="Y1112" s="112"/>
      <c r="Z1112" s="53"/>
      <c r="AA1112" s="53"/>
    </row>
    <row r="1113" spans="1:27">
      <c r="A1113" s="120"/>
      <c r="B1113" s="54"/>
      <c r="C1113" s="50"/>
      <c r="D1113" s="53"/>
      <c r="E1113" s="50"/>
      <c r="F1113" s="50"/>
      <c r="G1113" s="50"/>
      <c r="H1113" s="53"/>
      <c r="I1113" s="53"/>
      <c r="J1113" s="53"/>
      <c r="K1113" s="53"/>
      <c r="L1113" s="53"/>
      <c r="M1113" s="54"/>
      <c r="N1113" s="50"/>
      <c r="O1113" s="59"/>
      <c r="P1113" s="61"/>
      <c r="Q1113" s="50"/>
      <c r="R1113" s="50"/>
      <c r="S1113" s="50"/>
      <c r="T1113" s="64"/>
      <c r="U1113" s="54"/>
      <c r="V1113" s="54"/>
      <c r="W1113" s="64"/>
      <c r="X1113" s="112"/>
      <c r="Y1113" s="112"/>
      <c r="Z1113" s="53"/>
      <c r="AA1113" s="53"/>
    </row>
    <row r="1114" spans="1:27">
      <c r="A1114" s="120"/>
      <c r="B1114" s="54"/>
      <c r="C1114" s="50"/>
      <c r="D1114" s="53"/>
      <c r="E1114" s="50"/>
      <c r="F1114" s="50"/>
      <c r="G1114" s="50"/>
      <c r="H1114" s="53"/>
      <c r="I1114" s="53"/>
      <c r="J1114" s="53"/>
      <c r="K1114" s="53"/>
      <c r="L1114" s="53"/>
      <c r="M1114" s="54"/>
      <c r="N1114" s="50"/>
      <c r="O1114" s="59"/>
      <c r="P1114" s="61"/>
      <c r="Q1114" s="50"/>
      <c r="R1114" s="50"/>
      <c r="S1114" s="50"/>
      <c r="T1114" s="64"/>
      <c r="U1114" s="54"/>
      <c r="V1114" s="54"/>
      <c r="W1114" s="64"/>
      <c r="X1114" s="112"/>
      <c r="Y1114" s="112"/>
      <c r="Z1114" s="53"/>
      <c r="AA1114" s="53"/>
    </row>
    <row r="1115" spans="1:27">
      <c r="A1115" s="120"/>
      <c r="B1115" s="54"/>
      <c r="C1115" s="50"/>
      <c r="D1115" s="53"/>
      <c r="E1115" s="50"/>
      <c r="F1115" s="50"/>
      <c r="G1115" s="50"/>
      <c r="H1115" s="53"/>
      <c r="I1115" s="53"/>
      <c r="J1115" s="53"/>
      <c r="K1115" s="53"/>
      <c r="L1115" s="53"/>
      <c r="M1115" s="54"/>
      <c r="N1115" s="50"/>
      <c r="O1115" s="59"/>
      <c r="P1115" s="61"/>
      <c r="Q1115" s="50"/>
      <c r="R1115" s="50"/>
      <c r="S1115" s="50"/>
      <c r="T1115" s="64"/>
      <c r="U1115" s="54"/>
      <c r="V1115" s="54"/>
      <c r="W1115" s="64"/>
      <c r="X1115" s="112"/>
      <c r="Y1115" s="112"/>
      <c r="Z1115" s="53"/>
      <c r="AA1115" s="53"/>
    </row>
    <row r="1116" spans="1:27">
      <c r="A1116" s="120"/>
      <c r="B1116" s="54"/>
      <c r="C1116" s="50"/>
      <c r="D1116" s="53"/>
      <c r="E1116" s="50"/>
      <c r="F1116" s="50"/>
      <c r="G1116" s="50"/>
      <c r="H1116" s="53"/>
      <c r="I1116" s="53"/>
      <c r="J1116" s="53"/>
      <c r="K1116" s="53"/>
      <c r="L1116" s="53"/>
      <c r="M1116" s="54"/>
      <c r="N1116" s="50"/>
      <c r="O1116" s="59"/>
      <c r="P1116" s="61"/>
      <c r="Q1116" s="50"/>
      <c r="R1116" s="50"/>
      <c r="S1116" s="50"/>
      <c r="T1116" s="64"/>
      <c r="U1116" s="54"/>
      <c r="V1116" s="54"/>
      <c r="W1116" s="64"/>
      <c r="X1116" s="112"/>
      <c r="Y1116" s="112"/>
      <c r="Z1116" s="53"/>
      <c r="AA1116" s="53"/>
    </row>
    <row r="1117" spans="1:27">
      <c r="A1117" s="120"/>
      <c r="B1117" s="54"/>
      <c r="C1117" s="50"/>
      <c r="D1117" s="53"/>
      <c r="E1117" s="50"/>
      <c r="F1117" s="50"/>
      <c r="G1117" s="50"/>
      <c r="H1117" s="53"/>
      <c r="I1117" s="53"/>
      <c r="J1117" s="53"/>
      <c r="K1117" s="53"/>
      <c r="L1117" s="53"/>
      <c r="M1117" s="54"/>
      <c r="N1117" s="50"/>
      <c r="O1117" s="59"/>
      <c r="P1117" s="61"/>
      <c r="Q1117" s="50"/>
      <c r="R1117" s="50"/>
      <c r="S1117" s="50"/>
      <c r="T1117" s="64"/>
      <c r="U1117" s="54"/>
      <c r="V1117" s="54"/>
      <c r="W1117" s="64"/>
      <c r="X1117" s="112"/>
      <c r="Y1117" s="112"/>
      <c r="Z1117" s="53"/>
      <c r="AA1117" s="53"/>
    </row>
    <row r="1118" spans="1:27">
      <c r="A1118" s="120"/>
      <c r="B1118" s="54"/>
      <c r="C1118" s="50"/>
      <c r="D1118" s="53"/>
      <c r="E1118" s="50"/>
      <c r="F1118" s="50"/>
      <c r="G1118" s="50"/>
      <c r="H1118" s="53"/>
      <c r="I1118" s="53"/>
      <c r="J1118" s="53"/>
      <c r="K1118" s="53"/>
      <c r="L1118" s="53"/>
      <c r="M1118" s="54"/>
      <c r="N1118" s="50"/>
      <c r="O1118" s="59"/>
      <c r="P1118" s="61"/>
      <c r="Q1118" s="50"/>
      <c r="R1118" s="50"/>
      <c r="S1118" s="50"/>
      <c r="T1118" s="64"/>
      <c r="U1118" s="54"/>
      <c r="V1118" s="54"/>
      <c r="W1118" s="64"/>
      <c r="X1118" s="112"/>
      <c r="Y1118" s="112"/>
      <c r="Z1118" s="53"/>
      <c r="AA1118" s="53"/>
    </row>
    <row r="1119" spans="1:27">
      <c r="A1119" s="120"/>
      <c r="B1119" s="54"/>
      <c r="C1119" s="50"/>
      <c r="D1119" s="53"/>
      <c r="E1119" s="50"/>
      <c r="F1119" s="50"/>
      <c r="G1119" s="50"/>
      <c r="H1119" s="53"/>
      <c r="I1119" s="53"/>
      <c r="J1119" s="53"/>
      <c r="K1119" s="53"/>
      <c r="L1119" s="53"/>
      <c r="M1119" s="54"/>
      <c r="N1119" s="50"/>
      <c r="O1119" s="59"/>
      <c r="P1119" s="61"/>
      <c r="Q1119" s="50"/>
      <c r="R1119" s="50"/>
      <c r="S1119" s="50"/>
      <c r="T1119" s="64"/>
      <c r="U1119" s="54"/>
      <c r="V1119" s="54"/>
      <c r="W1119" s="64"/>
      <c r="X1119" s="112"/>
      <c r="Y1119" s="112"/>
      <c r="Z1119" s="53"/>
      <c r="AA1119" s="53"/>
    </row>
    <row r="1120" spans="1:27">
      <c r="A1120" s="120"/>
      <c r="B1120" s="54"/>
      <c r="C1120" s="50"/>
      <c r="D1120" s="53"/>
      <c r="E1120" s="50"/>
      <c r="F1120" s="50"/>
      <c r="G1120" s="50"/>
      <c r="H1120" s="53"/>
      <c r="I1120" s="53"/>
      <c r="J1120" s="53"/>
      <c r="K1120" s="53"/>
      <c r="L1120" s="53"/>
      <c r="M1120" s="54"/>
      <c r="N1120" s="50"/>
      <c r="O1120" s="59"/>
      <c r="P1120" s="61"/>
      <c r="Q1120" s="50"/>
      <c r="R1120" s="50"/>
      <c r="S1120" s="50"/>
      <c r="T1120" s="64"/>
      <c r="U1120" s="54"/>
      <c r="V1120" s="54"/>
      <c r="W1120" s="64"/>
      <c r="X1120" s="112"/>
      <c r="Y1120" s="112"/>
      <c r="Z1120" s="53"/>
      <c r="AA1120" s="53"/>
    </row>
    <row r="1121" spans="1:27">
      <c r="A1121" s="120"/>
      <c r="B1121" s="54"/>
      <c r="C1121" s="50"/>
      <c r="D1121" s="53"/>
      <c r="E1121" s="50"/>
      <c r="F1121" s="50"/>
      <c r="G1121" s="50"/>
      <c r="H1121" s="53"/>
      <c r="I1121" s="53"/>
      <c r="J1121" s="53"/>
      <c r="K1121" s="53"/>
      <c r="L1121" s="53"/>
      <c r="M1121" s="54"/>
      <c r="N1121" s="50"/>
      <c r="O1121" s="59"/>
      <c r="P1121" s="61"/>
      <c r="Q1121" s="50"/>
      <c r="R1121" s="50"/>
      <c r="S1121" s="50"/>
      <c r="T1121" s="64"/>
      <c r="U1121" s="54"/>
      <c r="V1121" s="54"/>
      <c r="W1121" s="64"/>
      <c r="X1121" s="112"/>
      <c r="Y1121" s="112"/>
      <c r="Z1121" s="53"/>
      <c r="AA1121" s="53"/>
    </row>
    <row r="1122" spans="1:27">
      <c r="A1122" s="120"/>
      <c r="B1122" s="54"/>
      <c r="C1122" s="50"/>
      <c r="D1122" s="53"/>
      <c r="E1122" s="50"/>
      <c r="F1122" s="50"/>
      <c r="G1122" s="50"/>
      <c r="H1122" s="53"/>
      <c r="I1122" s="53"/>
      <c r="J1122" s="53"/>
      <c r="K1122" s="53"/>
      <c r="L1122" s="53"/>
      <c r="M1122" s="54"/>
      <c r="N1122" s="50"/>
      <c r="O1122" s="59"/>
      <c r="P1122" s="61"/>
      <c r="Q1122" s="50"/>
      <c r="R1122" s="50"/>
      <c r="S1122" s="50"/>
      <c r="T1122" s="64"/>
      <c r="U1122" s="54"/>
      <c r="V1122" s="54"/>
      <c r="W1122" s="64"/>
      <c r="X1122" s="112"/>
      <c r="Y1122" s="112"/>
      <c r="Z1122" s="53"/>
      <c r="AA1122" s="53"/>
    </row>
    <row r="1123" spans="1:27">
      <c r="A1123" s="120"/>
      <c r="B1123" s="54"/>
      <c r="C1123" s="50"/>
      <c r="D1123" s="53"/>
      <c r="E1123" s="50"/>
      <c r="F1123" s="50"/>
      <c r="G1123" s="50"/>
      <c r="H1123" s="53"/>
      <c r="I1123" s="53"/>
      <c r="J1123" s="53"/>
      <c r="K1123" s="53"/>
      <c r="L1123" s="53"/>
      <c r="M1123" s="54"/>
      <c r="N1123" s="50"/>
      <c r="O1123" s="59"/>
      <c r="P1123" s="61"/>
      <c r="Q1123" s="50"/>
      <c r="R1123" s="50"/>
      <c r="S1123" s="50"/>
      <c r="T1123" s="64"/>
      <c r="U1123" s="54"/>
      <c r="V1123" s="54"/>
      <c r="W1123" s="64"/>
      <c r="X1123" s="112"/>
      <c r="Y1123" s="112"/>
      <c r="Z1123" s="53"/>
      <c r="AA1123" s="53"/>
    </row>
    <row r="1124" spans="1:27">
      <c r="A1124" s="120"/>
      <c r="B1124" s="54"/>
      <c r="C1124" s="50"/>
      <c r="D1124" s="53"/>
      <c r="E1124" s="50"/>
      <c r="F1124" s="50"/>
      <c r="G1124" s="50"/>
      <c r="H1124" s="53"/>
      <c r="I1124" s="53"/>
      <c r="J1124" s="53"/>
      <c r="K1124" s="53"/>
      <c r="L1124" s="53"/>
      <c r="M1124" s="54"/>
      <c r="N1124" s="50"/>
      <c r="O1124" s="59"/>
      <c r="P1124" s="61"/>
      <c r="Q1124" s="50"/>
      <c r="R1124" s="50"/>
      <c r="S1124" s="50"/>
      <c r="T1124" s="64"/>
      <c r="U1124" s="54"/>
      <c r="V1124" s="54"/>
      <c r="W1124" s="64"/>
      <c r="X1124" s="112"/>
      <c r="Y1124" s="112"/>
      <c r="Z1124" s="53"/>
      <c r="AA1124" s="53"/>
    </row>
    <row r="1125" spans="1:27">
      <c r="A1125" s="120"/>
      <c r="B1125" s="54"/>
      <c r="C1125" s="50"/>
      <c r="D1125" s="53"/>
      <c r="E1125" s="50"/>
      <c r="F1125" s="50"/>
      <c r="G1125" s="50"/>
      <c r="H1125" s="53"/>
      <c r="I1125" s="53"/>
      <c r="J1125" s="53"/>
      <c r="K1125" s="53"/>
      <c r="L1125" s="53"/>
      <c r="M1125" s="54"/>
      <c r="N1125" s="50"/>
      <c r="O1125" s="59"/>
      <c r="P1125" s="61"/>
      <c r="Q1125" s="50"/>
      <c r="R1125" s="50"/>
      <c r="S1125" s="50"/>
      <c r="T1125" s="64"/>
      <c r="U1125" s="54"/>
      <c r="V1125" s="54"/>
      <c r="W1125" s="64"/>
      <c r="X1125" s="112"/>
      <c r="Y1125" s="112"/>
      <c r="Z1125" s="53"/>
      <c r="AA1125" s="53"/>
    </row>
    <row r="1126" spans="1:27">
      <c r="A1126" s="120"/>
      <c r="B1126" s="54"/>
      <c r="C1126" s="50"/>
      <c r="D1126" s="53"/>
      <c r="E1126" s="50"/>
      <c r="F1126" s="50"/>
      <c r="G1126" s="50"/>
      <c r="H1126" s="53"/>
      <c r="I1126" s="53"/>
      <c r="J1126" s="53"/>
      <c r="K1126" s="53"/>
      <c r="L1126" s="53"/>
      <c r="M1126" s="54"/>
      <c r="N1126" s="50"/>
      <c r="O1126" s="59"/>
      <c r="P1126" s="61"/>
      <c r="Q1126" s="50"/>
      <c r="R1126" s="50"/>
      <c r="S1126" s="50"/>
      <c r="T1126" s="64"/>
      <c r="U1126" s="54"/>
      <c r="V1126" s="54"/>
      <c r="W1126" s="64"/>
      <c r="X1126" s="112"/>
      <c r="Y1126" s="112"/>
      <c r="Z1126" s="53"/>
      <c r="AA1126" s="53"/>
    </row>
    <row r="1127" spans="1:27">
      <c r="A1127" s="120"/>
      <c r="B1127" s="54"/>
      <c r="C1127" s="50"/>
      <c r="D1127" s="53"/>
      <c r="E1127" s="50"/>
      <c r="F1127" s="50"/>
      <c r="G1127" s="50"/>
      <c r="H1127" s="53"/>
      <c r="I1127" s="53"/>
      <c r="J1127" s="53"/>
      <c r="K1127" s="53"/>
      <c r="L1127" s="53"/>
      <c r="M1127" s="54"/>
      <c r="N1127" s="50"/>
      <c r="O1127" s="59"/>
      <c r="P1127" s="61"/>
      <c r="Q1127" s="50"/>
      <c r="R1127" s="50"/>
      <c r="S1127" s="50"/>
      <c r="T1127" s="64"/>
      <c r="U1127" s="54"/>
      <c r="V1127" s="54"/>
      <c r="W1127" s="64"/>
      <c r="X1127" s="112"/>
      <c r="Y1127" s="112"/>
      <c r="Z1127" s="53"/>
      <c r="AA1127" s="53"/>
    </row>
    <row r="1128" spans="1:27">
      <c r="A1128" s="120"/>
      <c r="B1128" s="54"/>
      <c r="C1128" s="50"/>
      <c r="D1128" s="53"/>
      <c r="E1128" s="50"/>
      <c r="F1128" s="50"/>
      <c r="G1128" s="50"/>
      <c r="H1128" s="53"/>
      <c r="I1128" s="53"/>
      <c r="J1128" s="53"/>
      <c r="K1128" s="53"/>
      <c r="L1128" s="53"/>
      <c r="M1128" s="54"/>
      <c r="N1128" s="50"/>
      <c r="O1128" s="59"/>
      <c r="P1128" s="61"/>
      <c r="Q1128" s="50"/>
      <c r="R1128" s="50"/>
      <c r="S1128" s="50"/>
      <c r="T1128" s="64"/>
      <c r="U1128" s="54"/>
      <c r="V1128" s="54"/>
      <c r="W1128" s="64"/>
      <c r="X1128" s="112"/>
      <c r="Y1128" s="112"/>
      <c r="Z1128" s="53"/>
      <c r="AA1128" s="53"/>
    </row>
    <row r="1129" spans="1:27">
      <c r="A1129" s="120"/>
      <c r="B1129" s="54"/>
      <c r="C1129" s="50"/>
      <c r="D1129" s="53"/>
      <c r="E1129" s="50"/>
      <c r="F1129" s="50"/>
      <c r="G1129" s="50"/>
      <c r="H1129" s="53"/>
      <c r="I1129" s="53"/>
      <c r="J1129" s="53"/>
      <c r="K1129" s="53"/>
      <c r="L1129" s="53"/>
      <c r="M1129" s="54"/>
      <c r="N1129" s="50"/>
      <c r="O1129" s="59"/>
      <c r="P1129" s="61"/>
      <c r="Q1129" s="50"/>
      <c r="R1129" s="50"/>
      <c r="S1129" s="50"/>
      <c r="T1129" s="64"/>
      <c r="U1129" s="54"/>
      <c r="V1129" s="54"/>
      <c r="W1129" s="64"/>
      <c r="X1129" s="112"/>
      <c r="Y1129" s="112"/>
      <c r="Z1129" s="53"/>
      <c r="AA1129" s="53"/>
    </row>
    <row r="1130" spans="1:27">
      <c r="A1130" s="120"/>
      <c r="B1130" s="54"/>
      <c r="C1130" s="50"/>
      <c r="D1130" s="53"/>
      <c r="E1130" s="50"/>
      <c r="F1130" s="50"/>
      <c r="G1130" s="50"/>
      <c r="H1130" s="53"/>
      <c r="I1130" s="53"/>
      <c r="J1130" s="53"/>
      <c r="K1130" s="53"/>
      <c r="L1130" s="53"/>
      <c r="M1130" s="54"/>
      <c r="N1130" s="50"/>
      <c r="O1130" s="59"/>
      <c r="P1130" s="61"/>
      <c r="Q1130" s="50"/>
      <c r="R1130" s="50"/>
      <c r="S1130" s="50"/>
      <c r="T1130" s="64"/>
      <c r="U1130" s="54"/>
      <c r="V1130" s="54"/>
      <c r="W1130" s="64"/>
      <c r="X1130" s="112"/>
      <c r="Y1130" s="112"/>
      <c r="Z1130" s="53"/>
      <c r="AA1130" s="53"/>
    </row>
    <row r="1131" spans="1:27">
      <c r="A1131" s="120"/>
      <c r="B1131" s="54"/>
      <c r="C1131" s="50"/>
      <c r="D1131" s="53"/>
      <c r="E1131" s="50"/>
      <c r="F1131" s="50"/>
      <c r="G1131" s="50"/>
      <c r="H1131" s="53"/>
      <c r="I1131" s="53"/>
      <c r="J1131" s="53"/>
      <c r="K1131" s="53"/>
      <c r="L1131" s="53"/>
      <c r="M1131" s="54"/>
      <c r="N1131" s="50"/>
      <c r="O1131" s="59"/>
      <c r="P1131" s="61"/>
      <c r="Q1131" s="50"/>
      <c r="R1131" s="50"/>
      <c r="S1131" s="50"/>
      <c r="T1131" s="64"/>
      <c r="U1131" s="54"/>
      <c r="V1131" s="54"/>
      <c r="W1131" s="64"/>
      <c r="X1131" s="112"/>
      <c r="Y1131" s="112"/>
      <c r="Z1131" s="53"/>
      <c r="AA1131" s="53"/>
    </row>
    <row r="1132" spans="1:27">
      <c r="A1132" s="120"/>
      <c r="B1132" s="54"/>
      <c r="C1132" s="50"/>
      <c r="D1132" s="53"/>
      <c r="E1132" s="50"/>
      <c r="F1132" s="50"/>
      <c r="G1132" s="50"/>
      <c r="H1132" s="53"/>
      <c r="I1132" s="53"/>
      <c r="J1132" s="53"/>
      <c r="K1132" s="53"/>
      <c r="L1132" s="53"/>
      <c r="M1132" s="54"/>
      <c r="N1132" s="50"/>
      <c r="O1132" s="59"/>
      <c r="P1132" s="61"/>
      <c r="Q1132" s="50"/>
      <c r="R1132" s="50"/>
      <c r="S1132" s="50"/>
      <c r="T1132" s="64"/>
      <c r="U1132" s="54"/>
      <c r="V1132" s="54"/>
      <c r="W1132" s="64"/>
      <c r="X1132" s="112"/>
      <c r="Y1132" s="112"/>
      <c r="Z1132" s="53"/>
      <c r="AA1132" s="53"/>
    </row>
    <row r="1133" spans="1:27">
      <c r="A1133" s="120"/>
      <c r="B1133" s="54"/>
      <c r="C1133" s="50"/>
      <c r="D1133" s="53"/>
      <c r="E1133" s="50"/>
      <c r="F1133" s="50"/>
      <c r="G1133" s="50"/>
      <c r="H1133" s="53"/>
      <c r="I1133" s="53"/>
      <c r="J1133" s="53"/>
      <c r="K1133" s="53"/>
      <c r="L1133" s="53"/>
      <c r="M1133" s="54"/>
      <c r="N1133" s="50"/>
      <c r="O1133" s="59"/>
      <c r="P1133" s="61"/>
      <c r="Q1133" s="50"/>
      <c r="R1133" s="50"/>
      <c r="S1133" s="50"/>
      <c r="T1133" s="64"/>
      <c r="U1133" s="54"/>
      <c r="V1133" s="54"/>
      <c r="W1133" s="64"/>
      <c r="X1133" s="112"/>
      <c r="Y1133" s="112"/>
      <c r="Z1133" s="53"/>
      <c r="AA1133" s="53"/>
    </row>
    <row r="1134" spans="1:27">
      <c r="A1134" s="120"/>
      <c r="B1134" s="54"/>
      <c r="C1134" s="50"/>
      <c r="D1134" s="53"/>
      <c r="E1134" s="50"/>
      <c r="F1134" s="50"/>
      <c r="G1134" s="50"/>
      <c r="H1134" s="53"/>
      <c r="I1134" s="53"/>
      <c r="J1134" s="53"/>
      <c r="K1134" s="53"/>
      <c r="L1134" s="53"/>
      <c r="M1134" s="54"/>
      <c r="N1134" s="50"/>
      <c r="O1134" s="59"/>
      <c r="P1134" s="61"/>
      <c r="Q1134" s="50"/>
      <c r="R1134" s="50"/>
      <c r="S1134" s="50"/>
      <c r="T1134" s="64"/>
      <c r="U1134" s="54"/>
      <c r="V1134" s="54"/>
      <c r="W1134" s="64"/>
      <c r="X1134" s="112"/>
      <c r="Y1134" s="112"/>
      <c r="Z1134" s="53"/>
      <c r="AA1134" s="53"/>
    </row>
    <row r="1135" spans="1:27">
      <c r="A1135" s="120"/>
      <c r="B1135" s="54"/>
      <c r="C1135" s="50"/>
      <c r="D1135" s="53"/>
      <c r="E1135" s="50"/>
      <c r="F1135" s="50"/>
      <c r="G1135" s="50"/>
      <c r="H1135" s="53"/>
      <c r="I1135" s="53"/>
      <c r="J1135" s="53"/>
      <c r="K1135" s="53"/>
      <c r="L1135" s="53"/>
      <c r="M1135" s="54"/>
      <c r="N1135" s="50"/>
      <c r="O1135" s="59"/>
      <c r="P1135" s="61"/>
      <c r="Q1135" s="50"/>
      <c r="R1135" s="50"/>
      <c r="S1135" s="50"/>
      <c r="T1135" s="64"/>
      <c r="U1135" s="54"/>
      <c r="V1135" s="54"/>
      <c r="W1135" s="64"/>
      <c r="X1135" s="112"/>
      <c r="Y1135" s="112"/>
      <c r="Z1135" s="53"/>
      <c r="AA1135" s="53"/>
    </row>
    <row r="1136" spans="1:27">
      <c r="A1136" s="120"/>
      <c r="B1136" s="54"/>
      <c r="C1136" s="50"/>
      <c r="D1136" s="53"/>
      <c r="E1136" s="50"/>
      <c r="F1136" s="50"/>
      <c r="G1136" s="50"/>
      <c r="H1136" s="53"/>
      <c r="I1136" s="53"/>
      <c r="J1136" s="53"/>
      <c r="K1136" s="53"/>
      <c r="L1136" s="53"/>
      <c r="M1136" s="54"/>
      <c r="N1136" s="50"/>
      <c r="O1136" s="59"/>
      <c r="P1136" s="61"/>
      <c r="Q1136" s="50"/>
      <c r="R1136" s="50"/>
      <c r="S1136" s="50"/>
      <c r="T1136" s="64"/>
      <c r="U1136" s="54"/>
      <c r="V1136" s="54"/>
      <c r="W1136" s="64"/>
      <c r="X1136" s="112"/>
      <c r="Y1136" s="112"/>
      <c r="Z1136" s="53"/>
      <c r="AA1136" s="53"/>
    </row>
    <row r="1137" spans="1:27">
      <c r="A1137" s="120"/>
      <c r="B1137" s="54"/>
      <c r="C1137" s="50"/>
      <c r="D1137" s="53"/>
      <c r="E1137" s="50"/>
      <c r="F1137" s="50"/>
      <c r="G1137" s="50"/>
      <c r="H1137" s="53"/>
      <c r="I1137" s="53"/>
      <c r="J1137" s="53"/>
      <c r="K1137" s="53"/>
      <c r="L1137" s="53"/>
      <c r="M1137" s="54"/>
      <c r="N1137" s="50"/>
      <c r="O1137" s="59"/>
      <c r="P1137" s="61"/>
      <c r="Q1137" s="50"/>
      <c r="R1137" s="50"/>
      <c r="S1137" s="50"/>
      <c r="T1137" s="64"/>
      <c r="U1137" s="54"/>
      <c r="V1137" s="54"/>
      <c r="W1137" s="64"/>
      <c r="X1137" s="112"/>
      <c r="Y1137" s="112"/>
      <c r="Z1137" s="53"/>
      <c r="AA1137" s="53"/>
    </row>
    <row r="1138" spans="1:27">
      <c r="A1138" s="120"/>
      <c r="B1138" s="54"/>
      <c r="C1138" s="50"/>
      <c r="D1138" s="53"/>
      <c r="E1138" s="50"/>
      <c r="F1138" s="50"/>
      <c r="G1138" s="50"/>
      <c r="H1138" s="53"/>
      <c r="I1138" s="53"/>
      <c r="J1138" s="53"/>
      <c r="K1138" s="53"/>
      <c r="L1138" s="53"/>
      <c r="M1138" s="54"/>
      <c r="N1138" s="50"/>
      <c r="O1138" s="59"/>
      <c r="P1138" s="61"/>
      <c r="Q1138" s="50"/>
      <c r="R1138" s="50"/>
      <c r="S1138" s="50"/>
      <c r="T1138" s="64"/>
      <c r="U1138" s="54"/>
      <c r="V1138" s="54"/>
      <c r="W1138" s="64"/>
      <c r="X1138" s="112"/>
      <c r="Y1138" s="112"/>
      <c r="Z1138" s="53"/>
      <c r="AA1138" s="53"/>
    </row>
    <row r="1139" spans="1:27">
      <c r="A1139" s="120"/>
      <c r="B1139" s="54"/>
      <c r="C1139" s="50"/>
      <c r="D1139" s="53"/>
      <c r="E1139" s="50"/>
      <c r="F1139" s="50"/>
      <c r="G1139" s="50"/>
      <c r="H1139" s="53"/>
      <c r="I1139" s="53"/>
      <c r="J1139" s="53"/>
      <c r="K1139" s="53"/>
      <c r="L1139" s="53"/>
      <c r="M1139" s="54"/>
      <c r="N1139" s="50"/>
      <c r="O1139" s="59"/>
      <c r="P1139" s="61"/>
      <c r="Q1139" s="50"/>
      <c r="R1139" s="50"/>
      <c r="S1139" s="50"/>
      <c r="T1139" s="64"/>
      <c r="U1139" s="54"/>
      <c r="V1139" s="54"/>
      <c r="W1139" s="64"/>
      <c r="X1139" s="112"/>
      <c r="Y1139" s="112"/>
      <c r="Z1139" s="53"/>
      <c r="AA1139" s="53"/>
    </row>
    <row r="1140" spans="1:27">
      <c r="A1140" s="120"/>
      <c r="B1140" s="54"/>
      <c r="C1140" s="50"/>
      <c r="D1140" s="53"/>
      <c r="E1140" s="50"/>
      <c r="F1140" s="50"/>
      <c r="G1140" s="50"/>
      <c r="H1140" s="53"/>
      <c r="I1140" s="53"/>
      <c r="J1140" s="53"/>
      <c r="K1140" s="53"/>
      <c r="L1140" s="53"/>
      <c r="M1140" s="54"/>
      <c r="N1140" s="50"/>
      <c r="O1140" s="59"/>
      <c r="P1140" s="61"/>
      <c r="Q1140" s="50"/>
      <c r="R1140" s="50"/>
      <c r="S1140" s="50"/>
      <c r="T1140" s="64"/>
      <c r="U1140" s="54"/>
      <c r="V1140" s="54"/>
      <c r="W1140" s="64"/>
      <c r="X1140" s="112"/>
      <c r="Y1140" s="112"/>
      <c r="Z1140" s="53"/>
      <c r="AA1140" s="53"/>
    </row>
    <row r="1141" spans="1:27">
      <c r="A1141" s="120"/>
      <c r="B1141" s="54"/>
      <c r="C1141" s="50"/>
      <c r="D1141" s="53"/>
      <c r="E1141" s="50"/>
      <c r="F1141" s="50"/>
      <c r="G1141" s="50"/>
      <c r="H1141" s="53"/>
      <c r="I1141" s="53"/>
      <c r="J1141" s="53"/>
      <c r="K1141" s="53"/>
      <c r="L1141" s="53"/>
      <c r="M1141" s="54"/>
      <c r="N1141" s="50"/>
      <c r="O1141" s="59"/>
      <c r="P1141" s="61"/>
      <c r="Q1141" s="50"/>
      <c r="R1141" s="50"/>
      <c r="S1141" s="50"/>
      <c r="T1141" s="64"/>
      <c r="U1141" s="54"/>
      <c r="V1141" s="54"/>
      <c r="W1141" s="64"/>
      <c r="X1141" s="112"/>
      <c r="Y1141" s="112"/>
      <c r="Z1141" s="53"/>
      <c r="AA1141" s="53"/>
    </row>
    <row r="1142" spans="1:27">
      <c r="A1142" s="120"/>
      <c r="B1142" s="54"/>
      <c r="C1142" s="50"/>
      <c r="D1142" s="53"/>
      <c r="E1142" s="50"/>
      <c r="F1142" s="50"/>
      <c r="G1142" s="50"/>
      <c r="H1142" s="53"/>
      <c r="I1142" s="53"/>
      <c r="J1142" s="53"/>
      <c r="K1142" s="53"/>
      <c r="L1142" s="53"/>
      <c r="M1142" s="54"/>
      <c r="N1142" s="50"/>
      <c r="O1142" s="59"/>
      <c r="P1142" s="61"/>
      <c r="Q1142" s="50"/>
      <c r="R1142" s="50"/>
      <c r="S1142" s="50"/>
      <c r="T1142" s="64"/>
      <c r="U1142" s="54"/>
      <c r="V1142" s="54"/>
      <c r="W1142" s="64"/>
      <c r="X1142" s="112"/>
      <c r="Y1142" s="112"/>
      <c r="Z1142" s="53"/>
      <c r="AA1142" s="53"/>
    </row>
    <row r="1143" spans="1:27">
      <c r="A1143" s="120"/>
      <c r="B1143" s="54"/>
      <c r="C1143" s="50"/>
      <c r="D1143" s="53"/>
      <c r="E1143" s="50"/>
      <c r="F1143" s="50"/>
      <c r="G1143" s="50"/>
      <c r="H1143" s="53"/>
      <c r="I1143" s="53"/>
      <c r="J1143" s="53"/>
      <c r="K1143" s="53"/>
      <c r="L1143" s="53"/>
      <c r="M1143" s="54"/>
      <c r="N1143" s="50"/>
      <c r="O1143" s="59"/>
      <c r="P1143" s="61"/>
      <c r="Q1143" s="50"/>
      <c r="R1143" s="50"/>
      <c r="S1143" s="50"/>
      <c r="T1143" s="64"/>
      <c r="U1143" s="54"/>
      <c r="V1143" s="54"/>
      <c r="W1143" s="64"/>
      <c r="X1143" s="112"/>
      <c r="Y1143" s="112"/>
      <c r="Z1143" s="53"/>
      <c r="AA1143" s="53"/>
    </row>
    <row r="1144" spans="1:27">
      <c r="A1144" s="120"/>
      <c r="B1144" s="54"/>
      <c r="C1144" s="50"/>
      <c r="D1144" s="53"/>
      <c r="E1144" s="50"/>
      <c r="F1144" s="50"/>
      <c r="G1144" s="50"/>
      <c r="H1144" s="53"/>
      <c r="I1144" s="53"/>
      <c r="J1144" s="53"/>
      <c r="K1144" s="53"/>
      <c r="L1144" s="53"/>
      <c r="M1144" s="54"/>
      <c r="N1144" s="50"/>
      <c r="O1144" s="59"/>
      <c r="P1144" s="61"/>
      <c r="Q1144" s="50"/>
      <c r="R1144" s="50"/>
      <c r="S1144" s="50"/>
      <c r="T1144" s="64"/>
      <c r="U1144" s="54"/>
      <c r="V1144" s="54"/>
      <c r="W1144" s="64"/>
      <c r="X1144" s="112"/>
      <c r="Y1144" s="112"/>
      <c r="Z1144" s="53"/>
      <c r="AA1144" s="53"/>
    </row>
    <row r="1145" spans="1:27">
      <c r="A1145" s="120"/>
      <c r="B1145" s="54"/>
      <c r="C1145" s="50"/>
      <c r="D1145" s="53"/>
      <c r="E1145" s="50"/>
      <c r="F1145" s="50"/>
      <c r="G1145" s="50"/>
      <c r="H1145" s="53"/>
      <c r="I1145" s="53"/>
      <c r="J1145" s="53"/>
      <c r="K1145" s="53"/>
      <c r="L1145" s="53"/>
      <c r="M1145" s="54"/>
      <c r="N1145" s="50"/>
      <c r="O1145" s="59"/>
      <c r="P1145" s="61"/>
      <c r="Q1145" s="50"/>
      <c r="R1145" s="50"/>
      <c r="S1145" s="50"/>
      <c r="T1145" s="64"/>
      <c r="U1145" s="54"/>
      <c r="V1145" s="54"/>
      <c r="W1145" s="64"/>
      <c r="X1145" s="112"/>
      <c r="Y1145" s="112"/>
      <c r="Z1145" s="53"/>
      <c r="AA1145" s="53"/>
    </row>
    <row r="1146" spans="1:27">
      <c r="A1146" s="120"/>
      <c r="B1146" s="54"/>
      <c r="C1146" s="50"/>
      <c r="D1146" s="53"/>
      <c r="E1146" s="50"/>
      <c r="F1146" s="50"/>
      <c r="G1146" s="50"/>
      <c r="H1146" s="53"/>
      <c r="I1146" s="53"/>
      <c r="J1146" s="53"/>
      <c r="K1146" s="53"/>
      <c r="L1146" s="53"/>
      <c r="M1146" s="54"/>
      <c r="N1146" s="50"/>
      <c r="O1146" s="59"/>
      <c r="P1146" s="61"/>
      <c r="Q1146" s="50"/>
      <c r="R1146" s="50"/>
      <c r="S1146" s="50"/>
      <c r="T1146" s="64"/>
      <c r="U1146" s="54"/>
      <c r="V1146" s="54"/>
      <c r="W1146" s="64"/>
      <c r="X1146" s="112"/>
      <c r="Y1146" s="112"/>
      <c r="Z1146" s="53"/>
      <c r="AA1146" s="53"/>
    </row>
    <row r="1147" spans="1:27">
      <c r="A1147" s="120"/>
      <c r="B1147" s="54"/>
      <c r="C1147" s="50"/>
      <c r="D1147" s="53"/>
      <c r="E1147" s="50"/>
      <c r="F1147" s="50"/>
      <c r="G1147" s="50"/>
      <c r="H1147" s="53"/>
      <c r="I1147" s="53"/>
      <c r="J1147" s="53"/>
      <c r="K1147" s="53"/>
      <c r="L1147" s="53"/>
      <c r="M1147" s="54"/>
      <c r="N1147" s="50"/>
      <c r="O1147" s="59"/>
      <c r="P1147" s="61"/>
      <c r="Q1147" s="50"/>
      <c r="R1147" s="50"/>
      <c r="S1147" s="50"/>
      <c r="T1147" s="64"/>
      <c r="U1147" s="54"/>
      <c r="V1147" s="54"/>
      <c r="W1147" s="64"/>
      <c r="X1147" s="112"/>
      <c r="Y1147" s="112"/>
      <c r="Z1147" s="53"/>
      <c r="AA1147" s="53"/>
    </row>
    <row r="1148" spans="1:27">
      <c r="A1148" s="120"/>
      <c r="B1148" s="54"/>
      <c r="C1148" s="50"/>
      <c r="D1148" s="53"/>
      <c r="E1148" s="50"/>
      <c r="F1148" s="50"/>
      <c r="G1148" s="50"/>
      <c r="H1148" s="53"/>
      <c r="I1148" s="53"/>
      <c r="J1148" s="53"/>
      <c r="K1148" s="53"/>
      <c r="L1148" s="53"/>
      <c r="M1148" s="54"/>
      <c r="N1148" s="50"/>
      <c r="O1148" s="59"/>
      <c r="P1148" s="61"/>
      <c r="Q1148" s="50"/>
      <c r="R1148" s="50"/>
      <c r="S1148" s="50"/>
      <c r="T1148" s="64"/>
      <c r="U1148" s="54"/>
      <c r="V1148" s="54"/>
      <c r="W1148" s="64"/>
      <c r="X1148" s="112"/>
      <c r="Y1148" s="112"/>
      <c r="Z1148" s="53"/>
      <c r="AA1148" s="53"/>
    </row>
    <row r="1149" spans="1:27">
      <c r="A1149" s="120"/>
      <c r="B1149" s="54"/>
      <c r="C1149" s="50"/>
      <c r="D1149" s="53"/>
      <c r="E1149" s="50"/>
      <c r="F1149" s="50"/>
      <c r="G1149" s="50"/>
      <c r="H1149" s="53"/>
      <c r="I1149" s="53"/>
      <c r="J1149" s="53"/>
      <c r="K1149" s="53"/>
      <c r="L1149" s="53"/>
      <c r="M1149" s="54"/>
      <c r="N1149" s="50"/>
      <c r="O1149" s="59"/>
      <c r="P1149" s="61"/>
      <c r="Q1149" s="50"/>
      <c r="R1149" s="50"/>
      <c r="S1149" s="50"/>
      <c r="T1149" s="64"/>
      <c r="U1149" s="54"/>
      <c r="V1149" s="54"/>
      <c r="W1149" s="64"/>
      <c r="X1149" s="112"/>
      <c r="Y1149" s="112"/>
      <c r="Z1149" s="53"/>
      <c r="AA1149" s="53"/>
    </row>
    <row r="1150" spans="1:27">
      <c r="A1150" s="120"/>
      <c r="B1150" s="54"/>
      <c r="C1150" s="50"/>
      <c r="D1150" s="53"/>
      <c r="E1150" s="50"/>
      <c r="F1150" s="50"/>
      <c r="G1150" s="50"/>
      <c r="H1150" s="53"/>
      <c r="I1150" s="53"/>
      <c r="J1150" s="53"/>
      <c r="K1150" s="53"/>
      <c r="L1150" s="53"/>
      <c r="M1150" s="54"/>
      <c r="N1150" s="50"/>
      <c r="O1150" s="59"/>
      <c r="P1150" s="61"/>
      <c r="Q1150" s="50"/>
      <c r="R1150" s="50"/>
      <c r="S1150" s="50"/>
      <c r="T1150" s="64"/>
      <c r="U1150" s="54"/>
      <c r="V1150" s="54"/>
      <c r="W1150" s="64"/>
      <c r="X1150" s="112"/>
      <c r="Y1150" s="112"/>
      <c r="Z1150" s="53"/>
      <c r="AA1150" s="53"/>
    </row>
    <row r="1151" spans="1:27">
      <c r="A1151" s="120"/>
      <c r="B1151" s="54"/>
      <c r="C1151" s="50"/>
      <c r="D1151" s="53"/>
      <c r="E1151" s="50"/>
      <c r="F1151" s="50"/>
      <c r="G1151" s="50"/>
      <c r="H1151" s="53"/>
      <c r="I1151" s="53"/>
      <c r="J1151" s="53"/>
      <c r="K1151" s="53"/>
      <c r="L1151" s="53"/>
      <c r="M1151" s="54"/>
      <c r="N1151" s="50"/>
      <c r="O1151" s="59"/>
      <c r="P1151" s="61"/>
      <c r="Q1151" s="50"/>
      <c r="R1151" s="50"/>
      <c r="S1151" s="50"/>
      <c r="T1151" s="64"/>
      <c r="U1151" s="54"/>
      <c r="V1151" s="54"/>
      <c r="W1151" s="64"/>
      <c r="X1151" s="112"/>
      <c r="Y1151" s="112"/>
      <c r="Z1151" s="53"/>
      <c r="AA1151" s="53"/>
    </row>
    <row r="1152" spans="1:27">
      <c r="A1152" s="120"/>
      <c r="B1152" s="54"/>
      <c r="C1152" s="50"/>
      <c r="D1152" s="53"/>
      <c r="E1152" s="50"/>
      <c r="F1152" s="50"/>
      <c r="G1152" s="50"/>
      <c r="H1152" s="53"/>
      <c r="I1152" s="53"/>
      <c r="J1152" s="53"/>
      <c r="K1152" s="53"/>
      <c r="L1152" s="53"/>
      <c r="M1152" s="54"/>
      <c r="N1152" s="50"/>
      <c r="O1152" s="59"/>
      <c r="P1152" s="61"/>
      <c r="Q1152" s="50"/>
      <c r="R1152" s="50"/>
      <c r="S1152" s="50"/>
      <c r="T1152" s="64"/>
      <c r="U1152" s="54"/>
      <c r="V1152" s="54"/>
      <c r="W1152" s="64"/>
      <c r="X1152" s="112"/>
      <c r="Y1152" s="112"/>
      <c r="Z1152" s="53"/>
      <c r="AA1152" s="53"/>
    </row>
    <row r="1153" spans="1:27">
      <c r="A1153" s="120"/>
      <c r="B1153" s="54"/>
      <c r="C1153" s="50"/>
      <c r="D1153" s="53"/>
      <c r="E1153" s="50"/>
      <c r="F1153" s="50"/>
      <c r="G1153" s="50"/>
      <c r="H1153" s="53"/>
      <c r="I1153" s="53"/>
      <c r="J1153" s="53"/>
      <c r="K1153" s="53"/>
      <c r="L1153" s="53"/>
      <c r="M1153" s="54"/>
      <c r="N1153" s="50"/>
      <c r="O1153" s="59"/>
      <c r="P1153" s="61"/>
      <c r="Q1153" s="50"/>
      <c r="R1153" s="50"/>
      <c r="S1153" s="50"/>
      <c r="T1153" s="64"/>
      <c r="U1153" s="54"/>
      <c r="V1153" s="54"/>
      <c r="W1153" s="64"/>
      <c r="X1153" s="112"/>
      <c r="Y1153" s="112"/>
      <c r="Z1153" s="53"/>
      <c r="AA1153" s="53"/>
    </row>
    <row r="1154" spans="1:27">
      <c r="A1154" s="120"/>
      <c r="B1154" s="54"/>
      <c r="C1154" s="50"/>
      <c r="D1154" s="53"/>
      <c r="E1154" s="50"/>
      <c r="F1154" s="50"/>
      <c r="G1154" s="50"/>
      <c r="H1154" s="53"/>
      <c r="I1154" s="53"/>
      <c r="J1154" s="53"/>
      <c r="K1154" s="53"/>
      <c r="L1154" s="53"/>
      <c r="M1154" s="54"/>
      <c r="N1154" s="50"/>
      <c r="O1154" s="59"/>
      <c r="P1154" s="61"/>
      <c r="Q1154" s="50"/>
      <c r="R1154" s="50"/>
      <c r="S1154" s="50"/>
      <c r="T1154" s="64"/>
      <c r="U1154" s="54"/>
      <c r="V1154" s="54"/>
      <c r="W1154" s="64"/>
      <c r="X1154" s="112"/>
      <c r="Y1154" s="112"/>
      <c r="Z1154" s="53"/>
      <c r="AA1154" s="53"/>
    </row>
    <row r="1155" spans="1:27">
      <c r="A1155" s="120"/>
      <c r="B1155" s="54"/>
      <c r="C1155" s="50"/>
      <c r="D1155" s="53"/>
      <c r="E1155" s="50"/>
      <c r="F1155" s="50"/>
      <c r="G1155" s="50"/>
      <c r="H1155" s="53"/>
      <c r="I1155" s="53"/>
      <c r="J1155" s="53"/>
      <c r="K1155" s="53"/>
      <c r="L1155" s="53"/>
      <c r="M1155" s="54"/>
      <c r="N1155" s="50"/>
      <c r="O1155" s="59"/>
      <c r="P1155" s="61"/>
      <c r="Q1155" s="50"/>
      <c r="R1155" s="50"/>
      <c r="S1155" s="50"/>
      <c r="T1155" s="64"/>
      <c r="U1155" s="54"/>
      <c r="V1155" s="54"/>
      <c r="W1155" s="64"/>
      <c r="X1155" s="112"/>
      <c r="Y1155" s="112"/>
      <c r="Z1155" s="53"/>
      <c r="AA1155" s="53"/>
    </row>
    <row r="1156" spans="1:27">
      <c r="A1156" s="120"/>
      <c r="B1156" s="54"/>
      <c r="C1156" s="50"/>
      <c r="D1156" s="53"/>
      <c r="E1156" s="50"/>
      <c r="F1156" s="50"/>
      <c r="G1156" s="50"/>
      <c r="H1156" s="53"/>
      <c r="I1156" s="53"/>
      <c r="J1156" s="53"/>
      <c r="K1156" s="53"/>
      <c r="L1156" s="53"/>
      <c r="M1156" s="54"/>
      <c r="N1156" s="50"/>
      <c r="O1156" s="59"/>
      <c r="P1156" s="61"/>
      <c r="Q1156" s="50"/>
      <c r="R1156" s="50"/>
      <c r="S1156" s="50"/>
      <c r="T1156" s="64"/>
      <c r="U1156" s="54"/>
      <c r="V1156" s="54"/>
      <c r="W1156" s="64"/>
      <c r="X1156" s="112"/>
      <c r="Y1156" s="112"/>
      <c r="Z1156" s="53"/>
      <c r="AA1156" s="53"/>
    </row>
    <row r="1157" spans="1:27">
      <c r="A1157" s="120"/>
      <c r="B1157" s="54"/>
      <c r="C1157" s="50"/>
      <c r="D1157" s="53"/>
      <c r="E1157" s="50"/>
      <c r="F1157" s="50"/>
      <c r="G1157" s="50"/>
      <c r="H1157" s="53"/>
      <c r="I1157" s="53"/>
      <c r="J1157" s="53"/>
      <c r="K1157" s="53"/>
      <c r="L1157" s="53"/>
      <c r="M1157" s="54"/>
      <c r="N1157" s="50"/>
      <c r="O1157" s="59"/>
      <c r="P1157" s="61"/>
      <c r="Q1157" s="50"/>
      <c r="R1157" s="50"/>
      <c r="S1157" s="50"/>
      <c r="T1157" s="64"/>
      <c r="U1157" s="54"/>
      <c r="V1157" s="54"/>
      <c r="W1157" s="64"/>
      <c r="X1157" s="112"/>
      <c r="Y1157" s="112"/>
      <c r="Z1157" s="53"/>
      <c r="AA1157" s="53"/>
    </row>
    <row r="1158" spans="1:27">
      <c r="A1158" s="120"/>
      <c r="B1158" s="54"/>
      <c r="C1158" s="50"/>
      <c r="D1158" s="53"/>
      <c r="E1158" s="50"/>
      <c r="F1158" s="50"/>
      <c r="G1158" s="50"/>
      <c r="H1158" s="53"/>
      <c r="I1158" s="53"/>
      <c r="J1158" s="53"/>
      <c r="K1158" s="53"/>
      <c r="L1158" s="53"/>
      <c r="M1158" s="54"/>
      <c r="N1158" s="50"/>
      <c r="O1158" s="59"/>
      <c r="P1158" s="61"/>
      <c r="Q1158" s="50"/>
      <c r="R1158" s="50"/>
      <c r="S1158" s="50"/>
      <c r="T1158" s="64"/>
      <c r="U1158" s="54"/>
      <c r="V1158" s="54"/>
      <c r="W1158" s="64"/>
      <c r="X1158" s="112"/>
      <c r="Y1158" s="112"/>
      <c r="Z1158" s="53"/>
      <c r="AA1158" s="53"/>
    </row>
    <row r="1159" spans="1:27">
      <c r="A1159" s="120"/>
      <c r="B1159" s="54"/>
      <c r="C1159" s="50"/>
      <c r="D1159" s="53"/>
      <c r="E1159" s="50"/>
      <c r="F1159" s="50"/>
      <c r="G1159" s="50"/>
      <c r="H1159" s="53"/>
      <c r="I1159" s="53"/>
      <c r="J1159" s="53"/>
      <c r="K1159" s="53"/>
      <c r="L1159" s="53"/>
      <c r="M1159" s="54"/>
      <c r="N1159" s="50"/>
      <c r="O1159" s="59"/>
      <c r="P1159" s="61"/>
      <c r="Q1159" s="50"/>
      <c r="R1159" s="50"/>
      <c r="S1159" s="50"/>
      <c r="T1159" s="64"/>
      <c r="U1159" s="54"/>
      <c r="V1159" s="54"/>
      <c r="W1159" s="64"/>
      <c r="X1159" s="112"/>
      <c r="Y1159" s="112"/>
      <c r="Z1159" s="53"/>
      <c r="AA1159" s="53"/>
    </row>
    <row r="1160" spans="1:27">
      <c r="A1160" s="120"/>
      <c r="B1160" s="54"/>
      <c r="C1160" s="50"/>
      <c r="D1160" s="53"/>
      <c r="E1160" s="50"/>
      <c r="F1160" s="50"/>
      <c r="G1160" s="50"/>
      <c r="H1160" s="53"/>
      <c r="I1160" s="53"/>
      <c r="J1160" s="53"/>
      <c r="K1160" s="53"/>
      <c r="L1160" s="53"/>
      <c r="M1160" s="54"/>
      <c r="N1160" s="50"/>
      <c r="O1160" s="59"/>
      <c r="P1160" s="61"/>
      <c r="Q1160" s="50"/>
      <c r="R1160" s="50"/>
      <c r="S1160" s="50"/>
      <c r="T1160" s="64"/>
      <c r="U1160" s="54"/>
      <c r="V1160" s="54"/>
      <c r="W1160" s="64"/>
      <c r="X1160" s="112"/>
      <c r="Y1160" s="112"/>
      <c r="Z1160" s="53"/>
      <c r="AA1160" s="53"/>
    </row>
    <row r="1161" spans="1:27">
      <c r="A1161" s="120"/>
      <c r="B1161" s="54"/>
      <c r="C1161" s="50"/>
      <c r="D1161" s="53"/>
      <c r="E1161" s="50"/>
      <c r="F1161" s="50"/>
      <c r="G1161" s="50"/>
      <c r="H1161" s="53"/>
      <c r="I1161" s="53"/>
      <c r="J1161" s="53"/>
      <c r="K1161" s="53"/>
      <c r="L1161" s="53"/>
      <c r="M1161" s="54"/>
      <c r="N1161" s="50"/>
      <c r="O1161" s="59"/>
      <c r="P1161" s="61"/>
      <c r="Q1161" s="50"/>
      <c r="R1161" s="50"/>
      <c r="S1161" s="50"/>
      <c r="T1161" s="64"/>
      <c r="U1161" s="54"/>
      <c r="V1161" s="54"/>
      <c r="W1161" s="64"/>
      <c r="X1161" s="112"/>
      <c r="Y1161" s="112"/>
      <c r="Z1161" s="53"/>
      <c r="AA1161" s="53"/>
    </row>
    <row r="1162" spans="1:27">
      <c r="A1162" s="120"/>
      <c r="B1162" s="54"/>
      <c r="C1162" s="50"/>
      <c r="D1162" s="53"/>
      <c r="E1162" s="50"/>
      <c r="F1162" s="50"/>
      <c r="G1162" s="50"/>
      <c r="H1162" s="53"/>
      <c r="I1162" s="53"/>
      <c r="J1162" s="53"/>
      <c r="K1162" s="53"/>
      <c r="L1162" s="53"/>
      <c r="M1162" s="54"/>
      <c r="N1162" s="50"/>
      <c r="O1162" s="59"/>
      <c r="P1162" s="61"/>
      <c r="Q1162" s="50"/>
      <c r="R1162" s="50"/>
      <c r="S1162" s="50"/>
      <c r="T1162" s="64"/>
      <c r="U1162" s="54"/>
      <c r="V1162" s="54"/>
      <c r="W1162" s="64"/>
      <c r="X1162" s="112"/>
      <c r="Y1162" s="112"/>
      <c r="Z1162" s="53"/>
      <c r="AA1162" s="53"/>
    </row>
    <row r="1163" spans="1:27">
      <c r="A1163" s="120"/>
      <c r="B1163" s="54"/>
      <c r="C1163" s="50"/>
      <c r="D1163" s="53"/>
      <c r="E1163" s="50"/>
      <c r="F1163" s="50"/>
      <c r="G1163" s="50"/>
      <c r="H1163" s="53"/>
      <c r="I1163" s="53"/>
      <c r="J1163" s="53"/>
      <c r="K1163" s="53"/>
      <c r="L1163" s="53"/>
      <c r="M1163" s="54"/>
      <c r="N1163" s="50"/>
      <c r="O1163" s="59"/>
      <c r="P1163" s="61"/>
      <c r="Q1163" s="50"/>
      <c r="R1163" s="50"/>
      <c r="S1163" s="50"/>
      <c r="T1163" s="64"/>
      <c r="U1163" s="54"/>
      <c r="V1163" s="54"/>
      <c r="W1163" s="64"/>
      <c r="X1163" s="112"/>
      <c r="Y1163" s="112"/>
      <c r="Z1163" s="53"/>
      <c r="AA1163" s="53"/>
    </row>
    <row r="1164" spans="1:27">
      <c r="A1164" s="120"/>
      <c r="B1164" s="54"/>
      <c r="C1164" s="50"/>
      <c r="D1164" s="53"/>
      <c r="E1164" s="50"/>
      <c r="F1164" s="50"/>
      <c r="G1164" s="50"/>
      <c r="H1164" s="53"/>
      <c r="I1164" s="53"/>
      <c r="J1164" s="53"/>
      <c r="K1164" s="53"/>
      <c r="L1164" s="53"/>
      <c r="M1164" s="54"/>
      <c r="N1164" s="50"/>
      <c r="O1164" s="59"/>
      <c r="P1164" s="61"/>
      <c r="Q1164" s="50"/>
      <c r="R1164" s="50"/>
      <c r="S1164" s="50"/>
      <c r="T1164" s="64"/>
      <c r="U1164" s="54"/>
      <c r="V1164" s="54"/>
      <c r="W1164" s="64"/>
      <c r="X1164" s="112"/>
      <c r="Y1164" s="112"/>
      <c r="Z1164" s="53"/>
      <c r="AA1164" s="53"/>
    </row>
    <row r="1165" spans="1:27">
      <c r="A1165" s="120"/>
      <c r="B1165" s="54"/>
      <c r="C1165" s="50"/>
      <c r="D1165" s="53"/>
      <c r="E1165" s="50"/>
      <c r="F1165" s="50"/>
      <c r="G1165" s="50"/>
      <c r="H1165" s="53"/>
      <c r="I1165" s="53"/>
      <c r="J1165" s="53"/>
      <c r="K1165" s="53"/>
      <c r="L1165" s="53"/>
      <c r="M1165" s="54"/>
      <c r="N1165" s="50"/>
      <c r="O1165" s="59"/>
      <c r="P1165" s="61"/>
      <c r="Q1165" s="50"/>
      <c r="R1165" s="50"/>
      <c r="S1165" s="50"/>
      <c r="T1165" s="64"/>
      <c r="U1165" s="54"/>
      <c r="V1165" s="54"/>
      <c r="W1165" s="64"/>
      <c r="X1165" s="112"/>
      <c r="Y1165" s="112"/>
      <c r="Z1165" s="53"/>
      <c r="AA1165" s="53"/>
    </row>
    <row r="1166" spans="1:27">
      <c r="A1166" s="120"/>
      <c r="B1166" s="54"/>
      <c r="C1166" s="50"/>
      <c r="D1166" s="53"/>
      <c r="E1166" s="50"/>
      <c r="F1166" s="50"/>
      <c r="G1166" s="50"/>
      <c r="H1166" s="53"/>
      <c r="I1166" s="53"/>
      <c r="J1166" s="53"/>
      <c r="K1166" s="53"/>
      <c r="L1166" s="53"/>
      <c r="M1166" s="54"/>
      <c r="N1166" s="50"/>
      <c r="O1166" s="59"/>
      <c r="P1166" s="61"/>
      <c r="Q1166" s="50"/>
      <c r="R1166" s="50"/>
      <c r="S1166" s="50"/>
      <c r="T1166" s="64"/>
      <c r="U1166" s="54"/>
      <c r="V1166" s="54"/>
      <c r="W1166" s="64"/>
      <c r="X1166" s="112"/>
      <c r="Y1166" s="112"/>
      <c r="Z1166" s="53"/>
      <c r="AA1166" s="53"/>
    </row>
    <row r="1167" spans="1:27">
      <c r="A1167" s="120"/>
      <c r="B1167" s="54"/>
      <c r="C1167" s="50"/>
      <c r="D1167" s="53"/>
      <c r="E1167" s="50"/>
      <c r="F1167" s="50"/>
      <c r="G1167" s="50"/>
      <c r="H1167" s="53"/>
      <c r="I1167" s="53"/>
      <c r="J1167" s="53"/>
      <c r="K1167" s="53"/>
      <c r="L1167" s="53"/>
      <c r="M1167" s="54"/>
      <c r="N1167" s="50"/>
      <c r="O1167" s="59"/>
      <c r="P1167" s="61"/>
      <c r="Q1167" s="50"/>
      <c r="R1167" s="50"/>
      <c r="S1167" s="50"/>
      <c r="T1167" s="64"/>
      <c r="U1167" s="54"/>
      <c r="V1167" s="54"/>
      <c r="W1167" s="64"/>
      <c r="X1167" s="112"/>
      <c r="Y1167" s="112"/>
      <c r="Z1167" s="53"/>
      <c r="AA1167" s="53"/>
    </row>
    <row r="1168" spans="1:27">
      <c r="A1168" s="120"/>
      <c r="B1168" s="54"/>
      <c r="C1168" s="50"/>
      <c r="D1168" s="53"/>
      <c r="E1168" s="50"/>
      <c r="F1168" s="50"/>
      <c r="G1168" s="50"/>
      <c r="H1168" s="53"/>
      <c r="I1168" s="53"/>
      <c r="J1168" s="53"/>
      <c r="K1168" s="53"/>
      <c r="L1168" s="53"/>
      <c r="M1168" s="54"/>
      <c r="N1168" s="50"/>
      <c r="O1168" s="59"/>
      <c r="P1168" s="61"/>
      <c r="Q1168" s="50"/>
      <c r="R1168" s="50"/>
      <c r="S1168" s="50"/>
      <c r="T1168" s="64"/>
      <c r="U1168" s="54"/>
      <c r="V1168" s="54"/>
      <c r="W1168" s="64"/>
      <c r="X1168" s="112"/>
      <c r="Y1168" s="112"/>
      <c r="Z1168" s="53"/>
      <c r="AA1168" s="53"/>
    </row>
    <row r="1169" spans="1:27">
      <c r="A1169" s="120"/>
      <c r="B1169" s="54"/>
      <c r="C1169" s="50"/>
      <c r="D1169" s="53"/>
      <c r="E1169" s="50"/>
      <c r="F1169" s="50"/>
      <c r="G1169" s="50"/>
      <c r="H1169" s="53"/>
      <c r="I1169" s="53"/>
      <c r="J1169" s="53"/>
      <c r="K1169" s="53"/>
      <c r="L1169" s="53"/>
      <c r="M1169" s="54"/>
      <c r="N1169" s="50"/>
      <c r="O1169" s="59"/>
      <c r="P1169" s="61"/>
      <c r="Q1169" s="50"/>
      <c r="R1169" s="50"/>
      <c r="S1169" s="50"/>
      <c r="T1169" s="64"/>
      <c r="U1169" s="54"/>
      <c r="V1169" s="54"/>
      <c r="W1169" s="64"/>
      <c r="X1169" s="112"/>
      <c r="Y1169" s="112"/>
      <c r="Z1169" s="53"/>
      <c r="AA1169" s="53"/>
    </row>
    <row r="1170" spans="1:27">
      <c r="A1170" s="120"/>
      <c r="B1170" s="54"/>
      <c r="C1170" s="50"/>
      <c r="D1170" s="53"/>
      <c r="E1170" s="50"/>
      <c r="F1170" s="50"/>
      <c r="G1170" s="50"/>
      <c r="H1170" s="53"/>
      <c r="I1170" s="53"/>
      <c r="J1170" s="53"/>
      <c r="K1170" s="53"/>
      <c r="L1170" s="53"/>
      <c r="M1170" s="54"/>
      <c r="N1170" s="50"/>
      <c r="O1170" s="59"/>
      <c r="P1170" s="61"/>
      <c r="Q1170" s="50"/>
      <c r="R1170" s="50"/>
      <c r="S1170" s="50"/>
      <c r="T1170" s="64"/>
      <c r="U1170" s="54"/>
      <c r="V1170" s="54"/>
      <c r="W1170" s="64"/>
      <c r="X1170" s="112"/>
      <c r="Y1170" s="112"/>
      <c r="Z1170" s="53"/>
      <c r="AA1170" s="53"/>
    </row>
    <row r="1171" spans="1:27">
      <c r="A1171" s="120"/>
      <c r="B1171" s="54"/>
      <c r="C1171" s="50"/>
      <c r="D1171" s="53"/>
      <c r="E1171" s="50"/>
      <c r="F1171" s="50"/>
      <c r="G1171" s="50"/>
      <c r="H1171" s="53"/>
      <c r="I1171" s="53"/>
      <c r="J1171" s="53"/>
      <c r="K1171" s="53"/>
      <c r="L1171" s="53"/>
      <c r="M1171" s="54"/>
      <c r="N1171" s="50"/>
      <c r="O1171" s="59"/>
      <c r="P1171" s="61"/>
      <c r="Q1171" s="50"/>
      <c r="R1171" s="50"/>
      <c r="S1171" s="50"/>
      <c r="T1171" s="64"/>
      <c r="U1171" s="54"/>
      <c r="V1171" s="54"/>
      <c r="W1171" s="64"/>
      <c r="X1171" s="112"/>
      <c r="Y1171" s="112"/>
      <c r="Z1171" s="53"/>
      <c r="AA1171" s="53"/>
    </row>
    <row r="1172" spans="1:27">
      <c r="A1172" s="120"/>
      <c r="B1172" s="54"/>
      <c r="C1172" s="50"/>
      <c r="D1172" s="53"/>
      <c r="E1172" s="50"/>
      <c r="F1172" s="50"/>
      <c r="G1172" s="50"/>
      <c r="H1172" s="53"/>
      <c r="I1172" s="53"/>
      <c r="J1172" s="53"/>
      <c r="K1172" s="53"/>
      <c r="L1172" s="53"/>
      <c r="M1172" s="54"/>
      <c r="N1172" s="50"/>
      <c r="O1172" s="59"/>
      <c r="P1172" s="61"/>
      <c r="Q1172" s="50"/>
      <c r="R1172" s="50"/>
      <c r="S1172" s="50"/>
      <c r="T1172" s="64"/>
      <c r="U1172" s="54"/>
      <c r="V1172" s="54"/>
      <c r="W1172" s="64"/>
      <c r="X1172" s="112"/>
      <c r="Y1172" s="112"/>
      <c r="Z1172" s="53"/>
      <c r="AA1172" s="53"/>
    </row>
    <row r="1173" spans="1:27">
      <c r="A1173" s="120"/>
      <c r="B1173" s="54"/>
      <c r="C1173" s="50"/>
      <c r="D1173" s="53"/>
      <c r="E1173" s="50"/>
      <c r="F1173" s="50"/>
      <c r="G1173" s="50"/>
      <c r="H1173" s="53"/>
      <c r="I1173" s="53"/>
      <c r="J1173" s="53"/>
      <c r="K1173" s="53"/>
      <c r="L1173" s="53"/>
      <c r="M1173" s="54"/>
      <c r="N1173" s="50"/>
      <c r="O1173" s="59"/>
      <c r="P1173" s="61"/>
      <c r="Q1173" s="50"/>
      <c r="R1173" s="50"/>
      <c r="S1173" s="50"/>
      <c r="T1173" s="64"/>
      <c r="U1173" s="54"/>
      <c r="V1173" s="54"/>
      <c r="W1173" s="64"/>
      <c r="X1173" s="112"/>
      <c r="Y1173" s="112"/>
      <c r="Z1173" s="53"/>
      <c r="AA1173" s="53"/>
    </row>
    <row r="1174" spans="1:27">
      <c r="A1174" s="120"/>
      <c r="B1174" s="54"/>
      <c r="C1174" s="50"/>
      <c r="D1174" s="53"/>
      <c r="E1174" s="50"/>
      <c r="F1174" s="50"/>
      <c r="G1174" s="50"/>
      <c r="H1174" s="53"/>
      <c r="I1174" s="53"/>
      <c r="J1174" s="53"/>
      <c r="K1174" s="53"/>
      <c r="L1174" s="53"/>
      <c r="M1174" s="54"/>
      <c r="N1174" s="50"/>
      <c r="O1174" s="59"/>
      <c r="P1174" s="61"/>
      <c r="Q1174" s="50"/>
      <c r="R1174" s="50"/>
      <c r="S1174" s="50"/>
      <c r="T1174" s="64"/>
      <c r="U1174" s="54"/>
      <c r="V1174" s="54"/>
      <c r="W1174" s="64"/>
      <c r="X1174" s="112"/>
      <c r="Y1174" s="112"/>
      <c r="Z1174" s="53"/>
      <c r="AA1174" s="53"/>
    </row>
    <row r="1175" spans="1:27">
      <c r="A1175" s="120"/>
      <c r="B1175" s="54"/>
      <c r="C1175" s="50"/>
      <c r="D1175" s="53"/>
      <c r="E1175" s="50"/>
      <c r="F1175" s="50"/>
      <c r="G1175" s="50"/>
      <c r="H1175" s="53"/>
      <c r="I1175" s="53"/>
      <c r="J1175" s="53"/>
      <c r="K1175" s="53"/>
      <c r="L1175" s="53"/>
      <c r="M1175" s="54"/>
      <c r="N1175" s="50"/>
      <c r="O1175" s="59"/>
      <c r="P1175" s="61"/>
      <c r="Q1175" s="50"/>
      <c r="R1175" s="50"/>
      <c r="S1175" s="50"/>
      <c r="T1175" s="64"/>
      <c r="U1175" s="54"/>
      <c r="V1175" s="54"/>
      <c r="W1175" s="64"/>
      <c r="X1175" s="112"/>
      <c r="Y1175" s="112"/>
      <c r="Z1175" s="53"/>
      <c r="AA1175" s="53"/>
    </row>
    <row r="1176" spans="1:27">
      <c r="A1176" s="120"/>
      <c r="B1176" s="54"/>
      <c r="C1176" s="50"/>
      <c r="D1176" s="53"/>
      <c r="E1176" s="50"/>
      <c r="F1176" s="50"/>
      <c r="G1176" s="50"/>
      <c r="H1176" s="53"/>
      <c r="I1176" s="53"/>
      <c r="J1176" s="53"/>
      <c r="K1176" s="53"/>
      <c r="L1176" s="53"/>
      <c r="M1176" s="54"/>
      <c r="N1176" s="50"/>
      <c r="O1176" s="59"/>
      <c r="P1176" s="61"/>
      <c r="Q1176" s="50"/>
      <c r="R1176" s="50"/>
      <c r="S1176" s="50"/>
      <c r="T1176" s="64"/>
      <c r="U1176" s="54"/>
      <c r="V1176" s="54"/>
      <c r="W1176" s="64"/>
      <c r="X1176" s="112"/>
      <c r="Y1176" s="112"/>
      <c r="Z1176" s="53"/>
      <c r="AA1176" s="53"/>
    </row>
    <row r="1177" spans="1:27">
      <c r="A1177" s="120"/>
      <c r="B1177" s="54"/>
      <c r="C1177" s="50"/>
      <c r="D1177" s="53"/>
      <c r="E1177" s="50"/>
      <c r="F1177" s="50"/>
      <c r="G1177" s="50"/>
      <c r="H1177" s="53"/>
      <c r="I1177" s="53"/>
      <c r="J1177" s="53"/>
      <c r="K1177" s="53"/>
      <c r="L1177" s="53"/>
      <c r="M1177" s="54"/>
      <c r="N1177" s="50"/>
      <c r="O1177" s="59"/>
      <c r="P1177" s="61"/>
      <c r="Q1177" s="50"/>
      <c r="R1177" s="50"/>
      <c r="S1177" s="50"/>
      <c r="T1177" s="64"/>
      <c r="U1177" s="54"/>
      <c r="V1177" s="54"/>
      <c r="W1177" s="64"/>
      <c r="X1177" s="112"/>
      <c r="Y1177" s="112"/>
      <c r="Z1177" s="53"/>
      <c r="AA1177" s="53"/>
    </row>
    <row r="1178" spans="1:27">
      <c r="A1178" s="120"/>
      <c r="B1178" s="54"/>
      <c r="C1178" s="50"/>
      <c r="D1178" s="53"/>
      <c r="E1178" s="50"/>
      <c r="F1178" s="50"/>
      <c r="G1178" s="50"/>
      <c r="H1178" s="53"/>
      <c r="I1178" s="53"/>
      <c r="J1178" s="53"/>
      <c r="K1178" s="53"/>
      <c r="L1178" s="53"/>
      <c r="M1178" s="54"/>
      <c r="N1178" s="50"/>
      <c r="O1178" s="59"/>
      <c r="P1178" s="61"/>
      <c r="Q1178" s="50"/>
      <c r="R1178" s="50"/>
      <c r="S1178" s="50"/>
      <c r="T1178" s="64"/>
      <c r="U1178" s="54"/>
      <c r="V1178" s="54"/>
      <c r="W1178" s="64"/>
      <c r="X1178" s="112"/>
      <c r="Y1178" s="112"/>
      <c r="Z1178" s="53"/>
      <c r="AA1178" s="53"/>
    </row>
    <row r="1179" spans="1:27">
      <c r="A1179" s="120"/>
      <c r="B1179" s="54"/>
      <c r="C1179" s="50"/>
      <c r="D1179" s="53"/>
      <c r="E1179" s="50"/>
      <c r="F1179" s="50"/>
      <c r="G1179" s="50"/>
      <c r="H1179" s="53"/>
      <c r="I1179" s="53"/>
      <c r="J1179" s="53"/>
      <c r="K1179" s="53"/>
      <c r="L1179" s="53"/>
      <c r="M1179" s="54"/>
      <c r="N1179" s="50"/>
      <c r="O1179" s="59"/>
      <c r="P1179" s="61"/>
      <c r="Q1179" s="50"/>
      <c r="R1179" s="50"/>
      <c r="S1179" s="50"/>
      <c r="T1179" s="64"/>
      <c r="U1179" s="54"/>
      <c r="V1179" s="54"/>
      <c r="W1179" s="64"/>
      <c r="X1179" s="112"/>
      <c r="Y1179" s="112"/>
      <c r="Z1179" s="53"/>
      <c r="AA1179" s="53"/>
    </row>
    <row r="1180" spans="1:27">
      <c r="A1180" s="120"/>
      <c r="B1180" s="54"/>
      <c r="C1180" s="50"/>
      <c r="D1180" s="53"/>
      <c r="E1180" s="50"/>
      <c r="F1180" s="50"/>
      <c r="G1180" s="50"/>
      <c r="H1180" s="53"/>
      <c r="I1180" s="53"/>
      <c r="J1180" s="53"/>
      <c r="K1180" s="53"/>
      <c r="L1180" s="53"/>
      <c r="M1180" s="54"/>
      <c r="N1180" s="50"/>
      <c r="O1180" s="59"/>
      <c r="P1180" s="61"/>
      <c r="Q1180" s="50"/>
      <c r="R1180" s="50"/>
      <c r="S1180" s="50"/>
      <c r="T1180" s="64"/>
      <c r="U1180" s="54"/>
      <c r="V1180" s="54"/>
      <c r="W1180" s="64"/>
      <c r="X1180" s="112"/>
      <c r="Y1180" s="112"/>
      <c r="Z1180" s="53"/>
      <c r="AA1180" s="53"/>
    </row>
    <row r="1181" spans="1:27">
      <c r="A1181" s="120"/>
      <c r="B1181" s="54"/>
      <c r="C1181" s="50"/>
      <c r="D1181" s="53"/>
      <c r="E1181" s="50"/>
      <c r="F1181" s="50"/>
      <c r="G1181" s="50"/>
      <c r="H1181" s="53"/>
      <c r="I1181" s="53"/>
      <c r="J1181" s="53"/>
      <c r="K1181" s="53"/>
      <c r="L1181" s="53"/>
      <c r="M1181" s="54"/>
      <c r="N1181" s="50"/>
      <c r="O1181" s="59"/>
      <c r="P1181" s="61"/>
      <c r="Q1181" s="50"/>
      <c r="R1181" s="50"/>
      <c r="S1181" s="50"/>
      <c r="T1181" s="64"/>
      <c r="U1181" s="54"/>
      <c r="V1181" s="54"/>
      <c r="W1181" s="64"/>
      <c r="X1181" s="112"/>
      <c r="Y1181" s="112"/>
      <c r="Z1181" s="53"/>
      <c r="AA1181" s="53"/>
    </row>
    <row r="1182" spans="1:27">
      <c r="A1182" s="120"/>
      <c r="B1182" s="54"/>
      <c r="C1182" s="50"/>
      <c r="D1182" s="53"/>
      <c r="E1182" s="50"/>
      <c r="F1182" s="50"/>
      <c r="G1182" s="50"/>
      <c r="H1182" s="53"/>
      <c r="I1182" s="53"/>
      <c r="J1182" s="53"/>
      <c r="K1182" s="53"/>
      <c r="L1182" s="53"/>
      <c r="M1182" s="54"/>
      <c r="N1182" s="50"/>
      <c r="O1182" s="59"/>
      <c r="P1182" s="61"/>
      <c r="Q1182" s="50"/>
      <c r="R1182" s="50"/>
      <c r="S1182" s="50"/>
      <c r="T1182" s="64"/>
      <c r="U1182" s="54"/>
      <c r="V1182" s="54"/>
      <c r="W1182" s="64"/>
      <c r="X1182" s="112"/>
      <c r="Y1182" s="112"/>
      <c r="Z1182" s="53"/>
      <c r="AA1182" s="53"/>
    </row>
    <row r="1183" spans="1:27">
      <c r="A1183" s="120"/>
      <c r="B1183" s="54"/>
      <c r="C1183" s="50"/>
      <c r="D1183" s="53"/>
      <c r="E1183" s="50"/>
      <c r="F1183" s="50"/>
      <c r="G1183" s="50"/>
      <c r="H1183" s="53"/>
      <c r="I1183" s="53"/>
      <c r="J1183" s="53"/>
      <c r="K1183" s="53"/>
      <c r="L1183" s="53"/>
      <c r="M1183" s="54"/>
      <c r="N1183" s="50"/>
      <c r="O1183" s="59"/>
      <c r="P1183" s="61"/>
      <c r="Q1183" s="50"/>
      <c r="R1183" s="50"/>
      <c r="S1183" s="50"/>
      <c r="T1183" s="64"/>
      <c r="U1183" s="54"/>
      <c r="V1183" s="54"/>
      <c r="W1183" s="64"/>
      <c r="X1183" s="112"/>
      <c r="Y1183" s="112"/>
      <c r="Z1183" s="53"/>
      <c r="AA1183" s="53"/>
    </row>
    <row r="1184" spans="1:27">
      <c r="A1184" s="120"/>
      <c r="B1184" s="54"/>
      <c r="C1184" s="50"/>
      <c r="D1184" s="53"/>
      <c r="E1184" s="50"/>
      <c r="F1184" s="50"/>
      <c r="G1184" s="50"/>
      <c r="H1184" s="53"/>
      <c r="I1184" s="53"/>
      <c r="J1184" s="53"/>
      <c r="K1184" s="53"/>
      <c r="L1184" s="53"/>
      <c r="M1184" s="54"/>
      <c r="N1184" s="50"/>
      <c r="O1184" s="59"/>
      <c r="P1184" s="61"/>
      <c r="Q1184" s="50"/>
      <c r="R1184" s="50"/>
      <c r="S1184" s="50"/>
      <c r="T1184" s="64"/>
      <c r="U1184" s="54"/>
      <c r="V1184" s="54"/>
      <c r="W1184" s="64"/>
      <c r="X1184" s="112"/>
      <c r="Y1184" s="112"/>
      <c r="Z1184" s="53"/>
      <c r="AA1184" s="53"/>
    </row>
    <row r="1185" spans="1:27">
      <c r="A1185" s="120"/>
      <c r="B1185" s="54"/>
      <c r="C1185" s="50"/>
      <c r="D1185" s="53"/>
      <c r="E1185" s="50"/>
      <c r="F1185" s="50"/>
      <c r="G1185" s="50"/>
      <c r="H1185" s="53"/>
      <c r="I1185" s="53"/>
      <c r="J1185" s="53"/>
      <c r="K1185" s="53"/>
      <c r="L1185" s="53"/>
      <c r="M1185" s="54"/>
      <c r="N1185" s="50"/>
      <c r="O1185" s="59"/>
      <c r="P1185" s="61"/>
      <c r="Q1185" s="50"/>
      <c r="R1185" s="50"/>
      <c r="S1185" s="50"/>
      <c r="T1185" s="64"/>
      <c r="U1185" s="54"/>
      <c r="V1185" s="54"/>
      <c r="W1185" s="64"/>
      <c r="X1185" s="112"/>
      <c r="Y1185" s="112"/>
      <c r="Z1185" s="53"/>
      <c r="AA1185" s="53"/>
    </row>
    <row r="1186" spans="1:27">
      <c r="A1186" s="120"/>
      <c r="B1186" s="54"/>
      <c r="C1186" s="50"/>
      <c r="D1186" s="53"/>
      <c r="E1186" s="50"/>
      <c r="F1186" s="50"/>
      <c r="G1186" s="50"/>
      <c r="H1186" s="53"/>
      <c r="I1186" s="53"/>
      <c r="J1186" s="53"/>
      <c r="K1186" s="53"/>
      <c r="L1186" s="53"/>
      <c r="M1186" s="54"/>
      <c r="N1186" s="50"/>
      <c r="O1186" s="59"/>
      <c r="P1186" s="61"/>
      <c r="Q1186" s="50"/>
      <c r="R1186" s="50"/>
      <c r="S1186" s="50"/>
      <c r="T1186" s="64"/>
      <c r="U1186" s="54"/>
      <c r="V1186" s="54"/>
      <c r="W1186" s="64"/>
      <c r="X1186" s="112"/>
      <c r="Y1186" s="112"/>
      <c r="Z1186" s="53"/>
      <c r="AA1186" s="53"/>
    </row>
    <row r="1187" spans="1:27">
      <c r="A1187" s="120"/>
      <c r="B1187" s="54"/>
      <c r="C1187" s="50"/>
      <c r="D1187" s="53"/>
      <c r="E1187" s="50"/>
      <c r="F1187" s="50"/>
      <c r="G1187" s="50"/>
      <c r="H1187" s="53"/>
      <c r="I1187" s="53"/>
      <c r="J1187" s="53"/>
      <c r="K1187" s="53"/>
      <c r="L1187" s="53"/>
      <c r="M1187" s="54"/>
      <c r="N1187" s="50"/>
      <c r="O1187" s="59"/>
      <c r="P1187" s="61"/>
      <c r="Q1187" s="50"/>
      <c r="R1187" s="50"/>
      <c r="S1187" s="50"/>
      <c r="T1187" s="64"/>
      <c r="U1187" s="54"/>
      <c r="V1187" s="54"/>
      <c r="W1187" s="64"/>
      <c r="X1187" s="112"/>
      <c r="Y1187" s="112"/>
      <c r="Z1187" s="53"/>
      <c r="AA1187" s="53"/>
    </row>
    <row r="1188" spans="1:27">
      <c r="A1188" s="120"/>
      <c r="B1188" s="54"/>
      <c r="C1188" s="50"/>
      <c r="D1188" s="53"/>
      <c r="E1188" s="50"/>
      <c r="F1188" s="50"/>
      <c r="G1188" s="50"/>
      <c r="H1188" s="53"/>
      <c r="I1188" s="53"/>
      <c r="J1188" s="53"/>
      <c r="K1188" s="53"/>
      <c r="L1188" s="53"/>
      <c r="M1188" s="54"/>
      <c r="N1188" s="50"/>
      <c r="O1188" s="59"/>
      <c r="P1188" s="61"/>
      <c r="Q1188" s="50"/>
      <c r="R1188" s="50"/>
      <c r="S1188" s="50"/>
      <c r="T1188" s="64"/>
      <c r="U1188" s="54"/>
      <c r="V1188" s="54"/>
      <c r="W1188" s="64"/>
      <c r="X1188" s="112"/>
      <c r="Y1188" s="112"/>
      <c r="Z1188" s="53"/>
      <c r="AA1188" s="53"/>
    </row>
    <row r="1189" spans="1:27">
      <c r="A1189" s="120"/>
      <c r="B1189" s="54"/>
      <c r="C1189" s="50"/>
      <c r="D1189" s="53"/>
      <c r="E1189" s="50"/>
      <c r="F1189" s="50"/>
      <c r="G1189" s="50"/>
      <c r="H1189" s="53"/>
      <c r="I1189" s="53"/>
      <c r="J1189" s="53"/>
      <c r="K1189" s="53"/>
      <c r="L1189" s="53"/>
      <c r="M1189" s="54"/>
      <c r="N1189" s="50"/>
      <c r="O1189" s="59"/>
      <c r="P1189" s="61"/>
      <c r="Q1189" s="50"/>
      <c r="R1189" s="50"/>
      <c r="S1189" s="50"/>
      <c r="T1189" s="64"/>
      <c r="U1189" s="54"/>
      <c r="V1189" s="54"/>
      <c r="W1189" s="64"/>
      <c r="X1189" s="112"/>
      <c r="Y1189" s="112"/>
      <c r="Z1189" s="53"/>
      <c r="AA1189" s="53"/>
    </row>
    <row r="1190" spans="1:27">
      <c r="A1190" s="120"/>
      <c r="B1190" s="54"/>
      <c r="C1190" s="50"/>
      <c r="D1190" s="53"/>
      <c r="E1190" s="50"/>
      <c r="F1190" s="50"/>
      <c r="G1190" s="50"/>
      <c r="H1190" s="53"/>
      <c r="I1190" s="53"/>
      <c r="J1190" s="53"/>
      <c r="K1190" s="53"/>
      <c r="L1190" s="53"/>
      <c r="M1190" s="54"/>
      <c r="N1190" s="50"/>
      <c r="O1190" s="59"/>
      <c r="P1190" s="61"/>
      <c r="Q1190" s="50"/>
      <c r="R1190" s="50"/>
      <c r="S1190" s="50"/>
      <c r="T1190" s="64"/>
      <c r="U1190" s="54"/>
      <c r="V1190" s="54"/>
      <c r="W1190" s="64"/>
      <c r="X1190" s="112"/>
      <c r="Y1190" s="112"/>
      <c r="Z1190" s="53"/>
      <c r="AA1190" s="53"/>
    </row>
    <row r="1191" spans="1:27">
      <c r="A1191" s="120"/>
      <c r="B1191" s="54"/>
      <c r="C1191" s="50"/>
      <c r="D1191" s="53"/>
      <c r="E1191" s="50"/>
      <c r="F1191" s="50"/>
      <c r="G1191" s="50"/>
      <c r="H1191" s="53"/>
      <c r="I1191" s="53"/>
      <c r="J1191" s="53"/>
      <c r="K1191" s="53"/>
      <c r="L1191" s="53"/>
      <c r="M1191" s="54"/>
      <c r="N1191" s="50"/>
      <c r="O1191" s="59"/>
      <c r="P1191" s="61"/>
      <c r="Q1191" s="50"/>
      <c r="R1191" s="50"/>
      <c r="S1191" s="50"/>
      <c r="T1191" s="64"/>
      <c r="U1191" s="54"/>
      <c r="V1191" s="54"/>
      <c r="W1191" s="64"/>
      <c r="X1191" s="112"/>
      <c r="Y1191" s="112"/>
      <c r="Z1191" s="53"/>
      <c r="AA1191" s="53"/>
    </row>
    <row r="1192" spans="1:27">
      <c r="A1192" s="120"/>
      <c r="B1192" s="54"/>
      <c r="C1192" s="50"/>
      <c r="D1192" s="53"/>
      <c r="E1192" s="50"/>
      <c r="F1192" s="50"/>
      <c r="G1192" s="50"/>
      <c r="H1192" s="53"/>
      <c r="I1192" s="53"/>
      <c r="J1192" s="53"/>
      <c r="K1192" s="53"/>
      <c r="L1192" s="53"/>
      <c r="M1192" s="54"/>
      <c r="N1192" s="50"/>
      <c r="O1192" s="59"/>
      <c r="P1192" s="61"/>
      <c r="Q1192" s="50"/>
      <c r="R1192" s="50"/>
      <c r="S1192" s="50"/>
      <c r="T1192" s="64"/>
      <c r="U1192" s="54"/>
      <c r="V1192" s="54"/>
      <c r="W1192" s="64"/>
      <c r="X1192" s="112"/>
      <c r="Y1192" s="112"/>
      <c r="Z1192" s="53"/>
      <c r="AA1192" s="53"/>
    </row>
    <row r="1193" spans="1:27">
      <c r="A1193" s="120"/>
      <c r="B1193" s="54"/>
      <c r="C1193" s="50"/>
      <c r="D1193" s="53"/>
      <c r="E1193" s="50"/>
      <c r="F1193" s="50"/>
      <c r="G1193" s="50"/>
      <c r="H1193" s="53"/>
      <c r="I1193" s="53"/>
      <c r="J1193" s="53"/>
      <c r="K1193" s="53"/>
      <c r="L1193" s="53"/>
      <c r="M1193" s="54"/>
      <c r="N1193" s="50"/>
      <c r="O1193" s="59"/>
      <c r="P1193" s="61"/>
      <c r="Q1193" s="50"/>
      <c r="R1193" s="50"/>
      <c r="S1193" s="50"/>
      <c r="T1193" s="64"/>
      <c r="U1193" s="54"/>
      <c r="V1193" s="54"/>
      <c r="W1193" s="64"/>
      <c r="X1193" s="112"/>
      <c r="Y1193" s="112"/>
      <c r="Z1193" s="53"/>
      <c r="AA1193" s="53"/>
    </row>
    <row r="1194" spans="1:27">
      <c r="A1194" s="120"/>
      <c r="B1194" s="54"/>
      <c r="C1194" s="50"/>
      <c r="D1194" s="53"/>
      <c r="E1194" s="50"/>
      <c r="F1194" s="50"/>
      <c r="G1194" s="50"/>
      <c r="H1194" s="53"/>
      <c r="I1194" s="53"/>
      <c r="J1194" s="53"/>
      <c r="K1194" s="53"/>
      <c r="L1194" s="53"/>
      <c r="M1194" s="54"/>
      <c r="N1194" s="50"/>
      <c r="O1194" s="59"/>
      <c r="P1194" s="61"/>
      <c r="Q1194" s="50"/>
      <c r="R1194" s="50"/>
      <c r="S1194" s="50"/>
      <c r="T1194" s="64"/>
      <c r="U1194" s="54"/>
      <c r="V1194" s="54"/>
      <c r="W1194" s="64"/>
      <c r="X1194" s="112"/>
      <c r="Y1194" s="112"/>
      <c r="Z1194" s="53"/>
      <c r="AA1194" s="53"/>
    </row>
    <row r="1195" spans="1:27">
      <c r="A1195" s="120"/>
      <c r="B1195" s="54"/>
      <c r="C1195" s="50"/>
      <c r="D1195" s="53"/>
      <c r="E1195" s="50"/>
      <c r="F1195" s="50"/>
      <c r="G1195" s="50"/>
      <c r="H1195" s="53"/>
      <c r="I1195" s="53"/>
      <c r="J1195" s="53"/>
      <c r="K1195" s="53"/>
      <c r="L1195" s="53"/>
      <c r="M1195" s="54"/>
      <c r="N1195" s="50"/>
      <c r="O1195" s="59"/>
      <c r="P1195" s="61"/>
      <c r="Q1195" s="50"/>
      <c r="R1195" s="50"/>
      <c r="S1195" s="50"/>
      <c r="T1195" s="64"/>
      <c r="U1195" s="54"/>
      <c r="V1195" s="54"/>
      <c r="W1195" s="64"/>
      <c r="X1195" s="112"/>
      <c r="Y1195" s="112"/>
      <c r="Z1195" s="53"/>
      <c r="AA1195" s="53"/>
    </row>
    <row r="1196" spans="1:27">
      <c r="A1196" s="120"/>
      <c r="B1196" s="54"/>
      <c r="C1196" s="50"/>
      <c r="D1196" s="53"/>
      <c r="E1196" s="50"/>
      <c r="F1196" s="50"/>
      <c r="G1196" s="50"/>
      <c r="H1196" s="53"/>
      <c r="I1196" s="53"/>
      <c r="J1196" s="53"/>
      <c r="K1196" s="53"/>
      <c r="L1196" s="53"/>
      <c r="M1196" s="54"/>
      <c r="N1196" s="50"/>
      <c r="O1196" s="59"/>
      <c r="P1196" s="61"/>
      <c r="Q1196" s="50"/>
      <c r="R1196" s="50"/>
      <c r="S1196" s="50"/>
      <c r="T1196" s="64"/>
      <c r="U1196" s="54"/>
      <c r="V1196" s="54"/>
      <c r="W1196" s="64"/>
      <c r="X1196" s="112"/>
      <c r="Y1196" s="112"/>
      <c r="Z1196" s="53"/>
      <c r="AA1196" s="53"/>
    </row>
    <row r="1197" spans="1:27">
      <c r="A1197" s="120"/>
      <c r="B1197" s="54"/>
      <c r="C1197" s="50"/>
      <c r="D1197" s="53"/>
      <c r="E1197" s="50"/>
      <c r="F1197" s="50"/>
      <c r="G1197" s="50"/>
      <c r="H1197" s="53"/>
      <c r="I1197" s="53"/>
      <c r="J1197" s="53"/>
      <c r="K1197" s="53"/>
      <c r="L1197" s="53"/>
      <c r="M1197" s="54"/>
      <c r="N1197" s="50"/>
      <c r="O1197" s="59"/>
      <c r="P1197" s="61"/>
      <c r="Q1197" s="50"/>
      <c r="R1197" s="50"/>
      <c r="S1197" s="50"/>
      <c r="T1197" s="64"/>
      <c r="U1197" s="54"/>
      <c r="V1197" s="54"/>
      <c r="W1197" s="64"/>
      <c r="X1197" s="112"/>
      <c r="Y1197" s="112"/>
      <c r="Z1197" s="53"/>
      <c r="AA1197" s="53"/>
    </row>
    <row r="1198" spans="1:27">
      <c r="A1198" s="120"/>
      <c r="B1198" s="54"/>
      <c r="C1198" s="50"/>
      <c r="D1198" s="53"/>
      <c r="E1198" s="50"/>
      <c r="F1198" s="50"/>
      <c r="G1198" s="50"/>
      <c r="H1198" s="53"/>
      <c r="I1198" s="53"/>
      <c r="J1198" s="53"/>
      <c r="K1198" s="53"/>
      <c r="L1198" s="53"/>
      <c r="M1198" s="54"/>
      <c r="N1198" s="50"/>
      <c r="O1198" s="59"/>
      <c r="P1198" s="61"/>
      <c r="Q1198" s="50"/>
      <c r="R1198" s="50"/>
      <c r="S1198" s="50"/>
      <c r="T1198" s="64"/>
      <c r="U1198" s="54"/>
      <c r="V1198" s="54"/>
      <c r="W1198" s="64"/>
      <c r="X1198" s="112"/>
      <c r="Y1198" s="112"/>
      <c r="Z1198" s="53"/>
      <c r="AA1198" s="53"/>
    </row>
    <row r="1199" spans="1:27">
      <c r="A1199" s="120"/>
      <c r="B1199" s="54"/>
      <c r="C1199" s="50"/>
      <c r="D1199" s="53"/>
      <c r="E1199" s="50"/>
      <c r="F1199" s="50"/>
      <c r="G1199" s="50"/>
      <c r="H1199" s="53"/>
      <c r="I1199" s="53"/>
      <c r="J1199" s="53"/>
      <c r="K1199" s="53"/>
      <c r="L1199" s="53"/>
      <c r="M1199" s="54"/>
      <c r="N1199" s="50"/>
      <c r="O1199" s="59"/>
      <c r="P1199" s="61"/>
      <c r="Q1199" s="50"/>
      <c r="R1199" s="50"/>
      <c r="S1199" s="50"/>
      <c r="T1199" s="64"/>
      <c r="U1199" s="54"/>
      <c r="V1199" s="54"/>
      <c r="W1199" s="64"/>
      <c r="X1199" s="112"/>
      <c r="Y1199" s="112"/>
      <c r="Z1199" s="53"/>
      <c r="AA1199" s="53"/>
    </row>
    <row r="1200" spans="1:27">
      <c r="A1200" s="120"/>
      <c r="B1200" s="54"/>
      <c r="C1200" s="50"/>
      <c r="D1200" s="53"/>
      <c r="E1200" s="50"/>
      <c r="F1200" s="50"/>
      <c r="G1200" s="50"/>
      <c r="H1200" s="53"/>
      <c r="I1200" s="53"/>
      <c r="J1200" s="53"/>
      <c r="K1200" s="53"/>
      <c r="L1200" s="53"/>
      <c r="M1200" s="54"/>
      <c r="N1200" s="50"/>
      <c r="O1200" s="59"/>
      <c r="P1200" s="61"/>
      <c r="Q1200" s="50"/>
      <c r="R1200" s="50"/>
      <c r="S1200" s="50"/>
      <c r="T1200" s="64"/>
      <c r="U1200" s="54"/>
      <c r="V1200" s="54"/>
      <c r="W1200" s="64"/>
      <c r="X1200" s="112"/>
      <c r="Y1200" s="112"/>
      <c r="Z1200" s="53"/>
      <c r="AA1200" s="53"/>
    </row>
    <row r="1201" spans="1:27">
      <c r="A1201" s="120"/>
      <c r="B1201" s="54"/>
      <c r="C1201" s="50"/>
      <c r="D1201" s="53"/>
      <c r="E1201" s="50"/>
      <c r="F1201" s="50"/>
      <c r="G1201" s="50"/>
      <c r="H1201" s="53"/>
      <c r="I1201" s="53"/>
      <c r="J1201" s="53"/>
      <c r="K1201" s="53"/>
      <c r="L1201" s="53"/>
      <c r="M1201" s="54"/>
      <c r="N1201" s="50"/>
      <c r="O1201" s="59"/>
      <c r="P1201" s="61"/>
      <c r="Q1201" s="50"/>
      <c r="R1201" s="50"/>
      <c r="S1201" s="50"/>
      <c r="T1201" s="64"/>
      <c r="U1201" s="54"/>
      <c r="V1201" s="54"/>
      <c r="W1201" s="64"/>
      <c r="X1201" s="112"/>
      <c r="Y1201" s="112"/>
      <c r="Z1201" s="53"/>
      <c r="AA1201" s="53"/>
    </row>
    <row r="1202" spans="1:27">
      <c r="A1202" s="120"/>
      <c r="B1202" s="54"/>
      <c r="C1202" s="50"/>
      <c r="D1202" s="53"/>
      <c r="E1202" s="50"/>
      <c r="F1202" s="50"/>
      <c r="G1202" s="50"/>
      <c r="H1202" s="53"/>
      <c r="I1202" s="53"/>
      <c r="J1202" s="53"/>
      <c r="K1202" s="53"/>
      <c r="L1202" s="53"/>
      <c r="M1202" s="54"/>
      <c r="N1202" s="50"/>
      <c r="O1202" s="59"/>
      <c r="P1202" s="61"/>
      <c r="Q1202" s="50"/>
      <c r="R1202" s="50"/>
      <c r="S1202" s="50"/>
      <c r="T1202" s="64"/>
      <c r="U1202" s="54"/>
      <c r="V1202" s="54"/>
      <c r="W1202" s="64"/>
      <c r="X1202" s="112"/>
      <c r="Y1202" s="112"/>
      <c r="Z1202" s="53"/>
      <c r="AA1202" s="53"/>
    </row>
    <row r="1203" spans="1:27">
      <c r="A1203" s="120"/>
      <c r="B1203" s="54"/>
      <c r="C1203" s="50"/>
      <c r="D1203" s="53"/>
      <c r="E1203" s="50"/>
      <c r="F1203" s="50"/>
      <c r="G1203" s="50"/>
      <c r="H1203" s="53"/>
      <c r="I1203" s="53"/>
      <c r="J1203" s="53"/>
      <c r="K1203" s="53"/>
      <c r="L1203" s="53"/>
      <c r="M1203" s="54"/>
      <c r="N1203" s="50"/>
      <c r="O1203" s="59"/>
      <c r="P1203" s="61"/>
      <c r="Q1203" s="50"/>
      <c r="R1203" s="50"/>
      <c r="S1203" s="50"/>
      <c r="T1203" s="64"/>
      <c r="U1203" s="54"/>
      <c r="V1203" s="54"/>
      <c r="W1203" s="64"/>
      <c r="X1203" s="112"/>
      <c r="Y1203" s="112"/>
      <c r="Z1203" s="53"/>
      <c r="AA1203" s="53"/>
    </row>
    <row r="1204" spans="1:27">
      <c r="A1204" s="120"/>
      <c r="B1204" s="54"/>
      <c r="C1204" s="50"/>
      <c r="D1204" s="53"/>
      <c r="E1204" s="50"/>
      <c r="F1204" s="50"/>
      <c r="G1204" s="50"/>
      <c r="H1204" s="53"/>
      <c r="I1204" s="53"/>
      <c r="J1204" s="53"/>
      <c r="K1204" s="53"/>
      <c r="L1204" s="53"/>
      <c r="M1204" s="54"/>
      <c r="N1204" s="50"/>
      <c r="O1204" s="59"/>
      <c r="P1204" s="61"/>
      <c r="Q1204" s="50"/>
      <c r="R1204" s="50"/>
      <c r="S1204" s="50"/>
      <c r="T1204" s="64"/>
      <c r="U1204" s="54"/>
      <c r="V1204" s="54"/>
      <c r="W1204" s="64"/>
      <c r="X1204" s="112"/>
      <c r="Y1204" s="112"/>
      <c r="Z1204" s="53"/>
      <c r="AA1204" s="53"/>
    </row>
    <row r="1205" spans="1:27">
      <c r="A1205" s="120"/>
      <c r="B1205" s="54"/>
      <c r="C1205" s="50"/>
      <c r="D1205" s="53"/>
      <c r="E1205" s="50"/>
      <c r="F1205" s="50"/>
      <c r="G1205" s="50"/>
      <c r="H1205" s="53"/>
      <c r="I1205" s="53"/>
      <c r="J1205" s="53"/>
      <c r="K1205" s="53"/>
      <c r="L1205" s="53"/>
      <c r="M1205" s="54"/>
      <c r="N1205" s="50"/>
      <c r="O1205" s="59"/>
      <c r="P1205" s="61"/>
      <c r="Q1205" s="50"/>
      <c r="R1205" s="50"/>
      <c r="S1205" s="50"/>
      <c r="T1205" s="64"/>
      <c r="U1205" s="54"/>
      <c r="V1205" s="54"/>
      <c r="W1205" s="64"/>
      <c r="X1205" s="112"/>
      <c r="Y1205" s="112"/>
      <c r="Z1205" s="53"/>
      <c r="AA1205" s="53"/>
    </row>
    <row r="1206" spans="1:27">
      <c r="A1206" s="120"/>
      <c r="B1206" s="54"/>
      <c r="C1206" s="50"/>
      <c r="D1206" s="53"/>
      <c r="E1206" s="50"/>
      <c r="F1206" s="50"/>
      <c r="G1206" s="50"/>
      <c r="H1206" s="53"/>
      <c r="I1206" s="53"/>
      <c r="J1206" s="53"/>
      <c r="K1206" s="53"/>
      <c r="L1206" s="53"/>
      <c r="M1206" s="54"/>
      <c r="N1206" s="50"/>
      <c r="O1206" s="59"/>
      <c r="P1206" s="61"/>
      <c r="Q1206" s="50"/>
      <c r="R1206" s="50"/>
      <c r="S1206" s="50"/>
      <c r="T1206" s="64"/>
      <c r="U1206" s="54"/>
      <c r="V1206" s="54"/>
      <c r="W1206" s="64"/>
      <c r="X1206" s="112"/>
      <c r="Y1206" s="112"/>
      <c r="Z1206" s="53"/>
      <c r="AA1206" s="53"/>
    </row>
    <row r="1207" spans="1:27">
      <c r="A1207" s="120"/>
      <c r="B1207" s="54"/>
      <c r="C1207" s="50"/>
      <c r="D1207" s="53"/>
      <c r="E1207" s="50"/>
      <c r="F1207" s="50"/>
      <c r="G1207" s="50"/>
      <c r="H1207" s="53"/>
      <c r="I1207" s="53"/>
      <c r="J1207" s="53"/>
      <c r="K1207" s="53"/>
      <c r="L1207" s="53"/>
      <c r="M1207" s="54"/>
      <c r="N1207" s="50"/>
      <c r="O1207" s="59"/>
      <c r="P1207" s="61"/>
      <c r="Q1207" s="50"/>
      <c r="R1207" s="50"/>
      <c r="S1207" s="50"/>
      <c r="T1207" s="64"/>
      <c r="U1207" s="54"/>
      <c r="V1207" s="54"/>
      <c r="W1207" s="64"/>
      <c r="X1207" s="112"/>
      <c r="Y1207" s="112"/>
      <c r="Z1207" s="53"/>
      <c r="AA1207" s="53"/>
    </row>
    <row r="1208" spans="1:27">
      <c r="A1208" s="120"/>
      <c r="B1208" s="54"/>
      <c r="C1208" s="50"/>
      <c r="D1208" s="53"/>
      <c r="E1208" s="50"/>
      <c r="F1208" s="50"/>
      <c r="G1208" s="50"/>
      <c r="H1208" s="53"/>
      <c r="I1208" s="53"/>
      <c r="J1208" s="53"/>
      <c r="K1208" s="53"/>
      <c r="L1208" s="53"/>
      <c r="M1208" s="54"/>
      <c r="N1208" s="50"/>
      <c r="O1208" s="59"/>
      <c r="P1208" s="61"/>
      <c r="Q1208" s="50"/>
      <c r="R1208" s="50"/>
      <c r="S1208" s="50"/>
      <c r="T1208" s="64"/>
      <c r="U1208" s="54"/>
      <c r="V1208" s="54"/>
      <c r="W1208" s="64"/>
      <c r="X1208" s="112"/>
      <c r="Y1208" s="112"/>
      <c r="Z1208" s="53"/>
      <c r="AA1208" s="53"/>
    </row>
    <row r="1209" spans="1:27">
      <c r="A1209" s="120"/>
      <c r="B1209" s="54"/>
      <c r="C1209" s="50"/>
      <c r="D1209" s="53"/>
      <c r="E1209" s="50"/>
      <c r="F1209" s="50"/>
      <c r="G1209" s="50"/>
      <c r="H1209" s="53"/>
      <c r="I1209" s="53"/>
      <c r="J1209" s="53"/>
      <c r="K1209" s="53"/>
      <c r="L1209" s="53"/>
      <c r="M1209" s="54"/>
      <c r="N1209" s="50"/>
      <c r="O1209" s="59"/>
      <c r="P1209" s="61"/>
      <c r="Q1209" s="50"/>
      <c r="R1209" s="50"/>
      <c r="S1209" s="50"/>
      <c r="T1209" s="64"/>
      <c r="U1209" s="54"/>
      <c r="V1209" s="54"/>
      <c r="W1209" s="64"/>
      <c r="X1209" s="112"/>
      <c r="Y1209" s="112"/>
      <c r="Z1209" s="53"/>
      <c r="AA1209" s="53"/>
    </row>
    <row r="1210" spans="1:27">
      <c r="A1210" s="120"/>
      <c r="B1210" s="54"/>
      <c r="C1210" s="50"/>
      <c r="D1210" s="53"/>
      <c r="E1210" s="50"/>
      <c r="F1210" s="50"/>
      <c r="G1210" s="50"/>
      <c r="H1210" s="53"/>
      <c r="I1210" s="53"/>
      <c r="J1210" s="53"/>
      <c r="K1210" s="53"/>
      <c r="L1210" s="53"/>
      <c r="M1210" s="54"/>
      <c r="N1210" s="50"/>
      <c r="O1210" s="59"/>
      <c r="P1210" s="61"/>
      <c r="Q1210" s="50"/>
      <c r="R1210" s="50"/>
      <c r="S1210" s="50"/>
      <c r="T1210" s="64"/>
      <c r="U1210" s="54"/>
      <c r="V1210" s="54"/>
      <c r="W1210" s="64"/>
      <c r="X1210" s="112"/>
      <c r="Y1210" s="112"/>
      <c r="Z1210" s="53"/>
      <c r="AA1210" s="53"/>
    </row>
    <row r="1211" spans="1:27">
      <c r="A1211" s="120"/>
      <c r="B1211" s="54"/>
      <c r="C1211" s="50"/>
      <c r="D1211" s="53"/>
      <c r="E1211" s="50"/>
      <c r="F1211" s="50"/>
      <c r="G1211" s="50"/>
      <c r="H1211" s="53"/>
      <c r="I1211" s="53"/>
      <c r="J1211" s="53"/>
      <c r="K1211" s="53"/>
      <c r="L1211" s="53"/>
      <c r="M1211" s="54"/>
      <c r="N1211" s="50"/>
      <c r="O1211" s="59"/>
      <c r="P1211" s="61"/>
      <c r="Q1211" s="50"/>
      <c r="R1211" s="50"/>
      <c r="S1211" s="50"/>
      <c r="T1211" s="64"/>
      <c r="U1211" s="54"/>
      <c r="V1211" s="54"/>
      <c r="W1211" s="64"/>
      <c r="X1211" s="112"/>
      <c r="Y1211" s="112"/>
      <c r="Z1211" s="53"/>
      <c r="AA1211" s="53"/>
    </row>
    <row r="1212" spans="1:27">
      <c r="A1212" s="120"/>
      <c r="B1212" s="54"/>
      <c r="C1212" s="50"/>
      <c r="D1212" s="53"/>
      <c r="E1212" s="50"/>
      <c r="F1212" s="50"/>
      <c r="G1212" s="50"/>
      <c r="H1212" s="53"/>
      <c r="I1212" s="53"/>
      <c r="J1212" s="53"/>
      <c r="K1212" s="53"/>
      <c r="L1212" s="53"/>
      <c r="M1212" s="54"/>
      <c r="N1212" s="50"/>
      <c r="O1212" s="59"/>
      <c r="P1212" s="61"/>
      <c r="Q1212" s="50"/>
      <c r="R1212" s="50"/>
      <c r="S1212" s="50"/>
      <c r="T1212" s="64"/>
      <c r="U1212" s="54"/>
      <c r="V1212" s="54"/>
      <c r="W1212" s="64"/>
      <c r="X1212" s="112"/>
      <c r="Y1212" s="112"/>
      <c r="Z1212" s="53"/>
      <c r="AA1212" s="53"/>
    </row>
    <row r="1213" spans="1:27">
      <c r="A1213" s="120"/>
      <c r="B1213" s="54"/>
      <c r="C1213" s="50"/>
      <c r="D1213" s="53"/>
      <c r="E1213" s="50"/>
      <c r="F1213" s="50"/>
      <c r="G1213" s="50"/>
      <c r="H1213" s="53"/>
      <c r="I1213" s="53"/>
      <c r="J1213" s="53"/>
      <c r="K1213" s="53"/>
      <c r="L1213" s="53"/>
      <c r="M1213" s="54"/>
      <c r="N1213" s="50"/>
      <c r="O1213" s="59"/>
      <c r="P1213" s="61"/>
      <c r="Q1213" s="50"/>
      <c r="R1213" s="50"/>
      <c r="S1213" s="50"/>
      <c r="T1213" s="64"/>
      <c r="U1213" s="54"/>
      <c r="V1213" s="54"/>
      <c r="W1213" s="64"/>
      <c r="X1213" s="112"/>
      <c r="Y1213" s="112"/>
      <c r="Z1213" s="53"/>
      <c r="AA1213" s="53"/>
    </row>
    <row r="1214" spans="1:27">
      <c r="A1214" s="120"/>
      <c r="B1214" s="54"/>
      <c r="C1214" s="50"/>
      <c r="D1214" s="53"/>
      <c r="E1214" s="50"/>
      <c r="F1214" s="50"/>
      <c r="G1214" s="50"/>
      <c r="H1214" s="53"/>
      <c r="I1214" s="53"/>
      <c r="J1214" s="53"/>
      <c r="K1214" s="53"/>
      <c r="L1214" s="53"/>
      <c r="M1214" s="54"/>
      <c r="N1214" s="50"/>
      <c r="O1214" s="59"/>
      <c r="P1214" s="61"/>
      <c r="Q1214" s="50"/>
      <c r="R1214" s="50"/>
      <c r="S1214" s="50"/>
      <c r="T1214" s="64"/>
      <c r="U1214" s="54"/>
      <c r="V1214" s="54"/>
      <c r="W1214" s="64"/>
      <c r="X1214" s="112"/>
      <c r="Y1214" s="112"/>
      <c r="Z1214" s="53"/>
      <c r="AA1214" s="53"/>
    </row>
    <row r="1215" spans="1:27">
      <c r="A1215" s="120"/>
      <c r="B1215" s="54"/>
      <c r="C1215" s="50"/>
      <c r="D1215" s="53"/>
      <c r="E1215" s="50"/>
      <c r="F1215" s="50"/>
      <c r="G1215" s="50"/>
      <c r="H1215" s="53"/>
      <c r="I1215" s="53"/>
      <c r="J1215" s="53"/>
      <c r="K1215" s="53"/>
      <c r="L1215" s="53"/>
      <c r="M1215" s="54"/>
      <c r="N1215" s="50"/>
      <c r="O1215" s="59"/>
      <c r="P1215" s="61"/>
      <c r="Q1215" s="50"/>
      <c r="R1215" s="50"/>
      <c r="S1215" s="50"/>
      <c r="T1215" s="64"/>
      <c r="U1215" s="54"/>
      <c r="V1215" s="54"/>
      <c r="W1215" s="64"/>
      <c r="X1215" s="112"/>
      <c r="Y1215" s="112"/>
      <c r="Z1215" s="53"/>
      <c r="AA1215" s="53"/>
    </row>
    <row r="1216" spans="1:27">
      <c r="A1216" s="120"/>
      <c r="B1216" s="54"/>
      <c r="C1216" s="50"/>
      <c r="D1216" s="53"/>
      <c r="E1216" s="50"/>
      <c r="F1216" s="50"/>
      <c r="G1216" s="50"/>
      <c r="H1216" s="53"/>
      <c r="I1216" s="53"/>
      <c r="J1216" s="53"/>
      <c r="K1216" s="53"/>
      <c r="L1216" s="53"/>
      <c r="M1216" s="54"/>
      <c r="N1216" s="50"/>
      <c r="O1216" s="59"/>
      <c r="P1216" s="61"/>
      <c r="Q1216" s="50"/>
      <c r="R1216" s="50"/>
      <c r="S1216" s="50"/>
      <c r="T1216" s="64"/>
      <c r="U1216" s="54"/>
      <c r="V1216" s="54"/>
      <c r="W1216" s="64"/>
      <c r="X1216" s="112"/>
      <c r="Y1216" s="112"/>
      <c r="Z1216" s="53"/>
      <c r="AA1216" s="53"/>
    </row>
    <row r="1217" spans="1:27">
      <c r="A1217" s="120"/>
      <c r="B1217" s="54"/>
      <c r="C1217" s="50"/>
      <c r="D1217" s="53"/>
      <c r="E1217" s="50"/>
      <c r="F1217" s="50"/>
      <c r="G1217" s="50"/>
      <c r="H1217" s="53"/>
      <c r="I1217" s="53"/>
      <c r="J1217" s="53"/>
      <c r="K1217" s="53"/>
      <c r="L1217" s="53"/>
      <c r="M1217" s="54"/>
      <c r="N1217" s="50"/>
      <c r="O1217" s="59"/>
      <c r="P1217" s="61"/>
      <c r="Q1217" s="50"/>
      <c r="R1217" s="50"/>
      <c r="S1217" s="50"/>
      <c r="T1217" s="64"/>
      <c r="U1217" s="54"/>
      <c r="V1217" s="54"/>
      <c r="W1217" s="64"/>
      <c r="X1217" s="112"/>
      <c r="Y1217" s="112"/>
      <c r="Z1217" s="53"/>
      <c r="AA1217" s="53"/>
    </row>
    <row r="1218" spans="1:27">
      <c r="A1218" s="120"/>
      <c r="B1218" s="54"/>
      <c r="C1218" s="50"/>
      <c r="D1218" s="53"/>
      <c r="E1218" s="50"/>
      <c r="F1218" s="50"/>
      <c r="G1218" s="50"/>
      <c r="H1218" s="53"/>
      <c r="I1218" s="53"/>
      <c r="J1218" s="53"/>
      <c r="K1218" s="53"/>
      <c r="L1218" s="53"/>
      <c r="M1218" s="54"/>
      <c r="N1218" s="50"/>
      <c r="O1218" s="59"/>
      <c r="P1218" s="61"/>
      <c r="Q1218" s="50"/>
      <c r="R1218" s="50"/>
      <c r="S1218" s="50"/>
      <c r="T1218" s="64"/>
      <c r="U1218" s="54"/>
      <c r="V1218" s="54"/>
      <c r="W1218" s="64"/>
      <c r="X1218" s="112"/>
      <c r="Y1218" s="112"/>
      <c r="Z1218" s="53"/>
      <c r="AA1218" s="53"/>
    </row>
    <row r="1219" spans="1:27">
      <c r="A1219" s="120"/>
      <c r="B1219" s="54"/>
      <c r="C1219" s="50"/>
      <c r="D1219" s="53"/>
      <c r="E1219" s="50"/>
      <c r="F1219" s="50"/>
      <c r="G1219" s="50"/>
      <c r="H1219" s="53"/>
      <c r="I1219" s="53"/>
      <c r="J1219" s="53"/>
      <c r="K1219" s="53"/>
      <c r="L1219" s="53"/>
      <c r="M1219" s="54"/>
      <c r="N1219" s="50"/>
      <c r="O1219" s="59"/>
      <c r="P1219" s="61"/>
      <c r="Q1219" s="50"/>
      <c r="R1219" s="50"/>
      <c r="S1219" s="50"/>
      <c r="T1219" s="64"/>
      <c r="U1219" s="54"/>
      <c r="V1219" s="54"/>
      <c r="W1219" s="64"/>
      <c r="X1219" s="112"/>
      <c r="Y1219" s="112"/>
      <c r="Z1219" s="53"/>
      <c r="AA1219" s="53"/>
    </row>
    <row r="1220" spans="1:27">
      <c r="A1220" s="120"/>
      <c r="B1220" s="54"/>
      <c r="C1220" s="50"/>
      <c r="D1220" s="53"/>
      <c r="E1220" s="50"/>
      <c r="F1220" s="50"/>
      <c r="G1220" s="50"/>
      <c r="H1220" s="53"/>
      <c r="I1220" s="53"/>
      <c r="J1220" s="53"/>
      <c r="K1220" s="53"/>
      <c r="L1220" s="53"/>
      <c r="M1220" s="54"/>
      <c r="N1220" s="50"/>
      <c r="O1220" s="59"/>
      <c r="P1220" s="61"/>
      <c r="Q1220" s="50"/>
      <c r="R1220" s="50"/>
      <c r="S1220" s="50"/>
      <c r="T1220" s="64"/>
      <c r="U1220" s="54"/>
      <c r="V1220" s="54"/>
      <c r="W1220" s="64"/>
      <c r="X1220" s="112"/>
      <c r="Y1220" s="112"/>
      <c r="Z1220" s="53"/>
      <c r="AA1220" s="53"/>
    </row>
    <row r="1221" spans="1:27">
      <c r="A1221" s="120"/>
      <c r="B1221" s="54"/>
      <c r="C1221" s="50"/>
      <c r="D1221" s="53"/>
      <c r="E1221" s="50"/>
      <c r="F1221" s="50"/>
      <c r="G1221" s="50"/>
      <c r="H1221" s="53"/>
      <c r="I1221" s="53"/>
      <c r="J1221" s="53"/>
      <c r="K1221" s="53"/>
      <c r="L1221" s="53"/>
      <c r="M1221" s="54"/>
      <c r="N1221" s="50"/>
      <c r="O1221" s="59"/>
      <c r="P1221" s="61"/>
      <c r="Q1221" s="50"/>
      <c r="R1221" s="50"/>
      <c r="S1221" s="50"/>
      <c r="T1221" s="64"/>
      <c r="U1221" s="54"/>
      <c r="V1221" s="54"/>
      <c r="W1221" s="64"/>
      <c r="X1221" s="112"/>
      <c r="Y1221" s="112"/>
      <c r="Z1221" s="53"/>
      <c r="AA1221" s="53"/>
    </row>
    <row r="1222" spans="1:27">
      <c r="A1222" s="120"/>
      <c r="B1222" s="54"/>
      <c r="C1222" s="50"/>
      <c r="D1222" s="53"/>
      <c r="E1222" s="50"/>
      <c r="F1222" s="50"/>
      <c r="G1222" s="50"/>
      <c r="H1222" s="53"/>
      <c r="I1222" s="53"/>
      <c r="J1222" s="53"/>
      <c r="K1222" s="53"/>
      <c r="L1222" s="53"/>
      <c r="M1222" s="54"/>
      <c r="N1222" s="50"/>
      <c r="O1222" s="59"/>
      <c r="P1222" s="61"/>
      <c r="Q1222" s="50"/>
      <c r="R1222" s="50"/>
      <c r="S1222" s="50"/>
      <c r="T1222" s="64"/>
      <c r="U1222" s="54"/>
      <c r="V1222" s="54"/>
      <c r="W1222" s="64"/>
      <c r="X1222" s="112"/>
      <c r="Y1222" s="112"/>
      <c r="Z1222" s="53"/>
      <c r="AA1222" s="53"/>
    </row>
    <row r="1223" spans="1:27">
      <c r="A1223" s="120"/>
      <c r="B1223" s="54"/>
      <c r="C1223" s="50"/>
      <c r="D1223" s="53"/>
      <c r="E1223" s="50"/>
      <c r="F1223" s="50"/>
      <c r="G1223" s="50"/>
      <c r="H1223" s="53"/>
      <c r="I1223" s="53"/>
      <c r="J1223" s="53"/>
      <c r="K1223" s="53"/>
      <c r="L1223" s="53"/>
      <c r="M1223" s="54"/>
      <c r="N1223" s="50"/>
      <c r="O1223" s="59"/>
      <c r="P1223" s="61"/>
      <c r="Q1223" s="50"/>
      <c r="R1223" s="50"/>
      <c r="S1223" s="50"/>
      <c r="T1223" s="64"/>
      <c r="U1223" s="54"/>
      <c r="V1223" s="54"/>
      <c r="W1223" s="64"/>
      <c r="X1223" s="112"/>
      <c r="Y1223" s="112"/>
      <c r="Z1223" s="53"/>
      <c r="AA1223" s="53"/>
    </row>
    <row r="1224" spans="1:27">
      <c r="A1224" s="120"/>
      <c r="B1224" s="54"/>
      <c r="C1224" s="50"/>
      <c r="D1224" s="53"/>
      <c r="E1224" s="50"/>
      <c r="F1224" s="50"/>
      <c r="G1224" s="50"/>
      <c r="H1224" s="53"/>
      <c r="I1224" s="53"/>
      <c r="J1224" s="53"/>
      <c r="K1224" s="53"/>
      <c r="L1224" s="53"/>
      <c r="M1224" s="54"/>
      <c r="N1224" s="50"/>
      <c r="O1224" s="59"/>
      <c r="P1224" s="61"/>
      <c r="Q1224" s="50"/>
      <c r="R1224" s="50"/>
      <c r="S1224" s="50"/>
      <c r="T1224" s="64"/>
      <c r="U1224" s="54"/>
      <c r="V1224" s="54"/>
      <c r="W1224" s="64"/>
      <c r="X1224" s="112"/>
      <c r="Y1224" s="112"/>
      <c r="Z1224" s="53"/>
      <c r="AA1224" s="53"/>
    </row>
    <row r="1225" spans="1:27">
      <c r="A1225" s="120"/>
      <c r="B1225" s="54"/>
      <c r="C1225" s="50"/>
      <c r="D1225" s="53"/>
      <c r="E1225" s="50"/>
      <c r="F1225" s="50"/>
      <c r="G1225" s="50"/>
      <c r="H1225" s="53"/>
      <c r="I1225" s="53"/>
      <c r="J1225" s="53"/>
      <c r="K1225" s="53"/>
      <c r="L1225" s="53"/>
      <c r="M1225" s="54"/>
      <c r="N1225" s="50"/>
      <c r="O1225" s="59"/>
      <c r="P1225" s="61"/>
      <c r="Q1225" s="50"/>
      <c r="R1225" s="50"/>
      <c r="S1225" s="50"/>
      <c r="T1225" s="64"/>
      <c r="U1225" s="54"/>
      <c r="V1225" s="54"/>
      <c r="W1225" s="64"/>
      <c r="X1225" s="112"/>
      <c r="Y1225" s="112"/>
      <c r="Z1225" s="53"/>
      <c r="AA1225" s="53"/>
    </row>
    <row r="1226" spans="1:27">
      <c r="A1226" s="120"/>
      <c r="B1226" s="54"/>
      <c r="C1226" s="50"/>
      <c r="D1226" s="53"/>
      <c r="E1226" s="50"/>
      <c r="F1226" s="50"/>
      <c r="G1226" s="50"/>
      <c r="H1226" s="53"/>
      <c r="I1226" s="53"/>
      <c r="J1226" s="53"/>
      <c r="K1226" s="53"/>
      <c r="L1226" s="53"/>
      <c r="M1226" s="54"/>
      <c r="N1226" s="50"/>
      <c r="O1226" s="59"/>
      <c r="P1226" s="61"/>
      <c r="Q1226" s="50"/>
      <c r="R1226" s="50"/>
      <c r="S1226" s="50"/>
      <c r="T1226" s="64"/>
      <c r="U1226" s="54"/>
      <c r="V1226" s="54"/>
      <c r="W1226" s="64"/>
      <c r="X1226" s="112"/>
      <c r="Y1226" s="112"/>
      <c r="Z1226" s="53"/>
      <c r="AA1226" s="53"/>
    </row>
    <row r="1227" spans="1:27">
      <c r="A1227" s="120"/>
      <c r="B1227" s="54"/>
      <c r="C1227" s="50"/>
      <c r="D1227" s="53"/>
      <c r="E1227" s="50"/>
      <c r="F1227" s="50"/>
      <c r="G1227" s="50"/>
      <c r="H1227" s="53"/>
      <c r="I1227" s="53"/>
      <c r="J1227" s="53"/>
      <c r="K1227" s="53"/>
      <c r="L1227" s="53"/>
      <c r="M1227" s="54"/>
      <c r="N1227" s="50"/>
      <c r="O1227" s="59"/>
      <c r="P1227" s="61"/>
      <c r="Q1227" s="50"/>
      <c r="R1227" s="50"/>
      <c r="S1227" s="50"/>
      <c r="T1227" s="64"/>
      <c r="U1227" s="54"/>
      <c r="V1227" s="54"/>
      <c r="W1227" s="64"/>
      <c r="X1227" s="112"/>
      <c r="Y1227" s="112"/>
      <c r="Z1227" s="53"/>
      <c r="AA1227" s="53"/>
    </row>
    <row r="1228" spans="1:27">
      <c r="A1228" s="120"/>
      <c r="B1228" s="54"/>
      <c r="C1228" s="50"/>
      <c r="D1228" s="53"/>
      <c r="E1228" s="50"/>
      <c r="F1228" s="50"/>
      <c r="G1228" s="50"/>
      <c r="H1228" s="53"/>
      <c r="I1228" s="53"/>
      <c r="J1228" s="53"/>
      <c r="K1228" s="53"/>
      <c r="L1228" s="53"/>
      <c r="M1228" s="54"/>
      <c r="N1228" s="50"/>
      <c r="O1228" s="59"/>
      <c r="P1228" s="61"/>
      <c r="Q1228" s="50"/>
      <c r="R1228" s="50"/>
      <c r="S1228" s="50"/>
      <c r="T1228" s="64"/>
      <c r="U1228" s="54"/>
      <c r="V1228" s="54"/>
      <c r="W1228" s="64"/>
      <c r="X1228" s="112"/>
      <c r="Y1228" s="112"/>
      <c r="Z1228" s="53"/>
      <c r="AA1228" s="53"/>
    </row>
    <row r="1229" spans="1:27">
      <c r="A1229" s="120"/>
      <c r="B1229" s="54"/>
      <c r="C1229" s="50"/>
      <c r="D1229" s="53"/>
      <c r="E1229" s="50"/>
      <c r="F1229" s="50"/>
      <c r="G1229" s="50"/>
      <c r="H1229" s="53"/>
      <c r="I1229" s="53"/>
      <c r="J1229" s="53"/>
      <c r="K1229" s="53"/>
      <c r="L1229" s="53"/>
      <c r="M1229" s="54"/>
      <c r="N1229" s="50"/>
      <c r="O1229" s="59"/>
      <c r="P1229" s="61"/>
      <c r="Q1229" s="50"/>
      <c r="R1229" s="50"/>
      <c r="S1229" s="50"/>
      <c r="T1229" s="64"/>
      <c r="U1229" s="54"/>
      <c r="V1229" s="54"/>
      <c r="W1229" s="64"/>
      <c r="X1229" s="112"/>
      <c r="Y1229" s="112"/>
      <c r="Z1229" s="53"/>
      <c r="AA1229" s="53"/>
    </row>
    <row r="1230" spans="1:27">
      <c r="A1230" s="120"/>
      <c r="B1230" s="54"/>
      <c r="C1230" s="50"/>
      <c r="D1230" s="53"/>
      <c r="E1230" s="50"/>
      <c r="F1230" s="50"/>
      <c r="G1230" s="50"/>
      <c r="H1230" s="53"/>
      <c r="I1230" s="53"/>
      <c r="J1230" s="53"/>
      <c r="K1230" s="53"/>
      <c r="L1230" s="53"/>
      <c r="M1230" s="54"/>
      <c r="N1230" s="50"/>
      <c r="O1230" s="59"/>
      <c r="P1230" s="61"/>
      <c r="Q1230" s="50"/>
      <c r="R1230" s="50"/>
      <c r="S1230" s="50"/>
      <c r="T1230" s="64"/>
      <c r="U1230" s="54"/>
      <c r="V1230" s="54"/>
      <c r="W1230" s="64"/>
      <c r="X1230" s="112"/>
      <c r="Y1230" s="112"/>
      <c r="Z1230" s="53"/>
      <c r="AA1230" s="53"/>
    </row>
    <row r="1231" spans="1:27">
      <c r="A1231" s="120"/>
      <c r="B1231" s="54"/>
      <c r="C1231" s="50"/>
      <c r="D1231" s="53"/>
      <c r="E1231" s="50"/>
      <c r="F1231" s="50"/>
      <c r="G1231" s="50"/>
      <c r="H1231" s="53"/>
      <c r="I1231" s="53"/>
      <c r="J1231" s="53"/>
      <c r="K1231" s="53"/>
      <c r="L1231" s="53"/>
      <c r="M1231" s="54"/>
      <c r="N1231" s="50"/>
      <c r="O1231" s="59"/>
      <c r="P1231" s="61"/>
      <c r="Q1231" s="50"/>
      <c r="R1231" s="50"/>
      <c r="S1231" s="50"/>
      <c r="T1231" s="64"/>
      <c r="U1231" s="54"/>
      <c r="V1231" s="54"/>
      <c r="W1231" s="64"/>
      <c r="X1231" s="112"/>
      <c r="Y1231" s="112"/>
      <c r="Z1231" s="53"/>
      <c r="AA1231" s="53"/>
    </row>
    <row r="1232" spans="1:27">
      <c r="A1232" s="120"/>
      <c r="B1232" s="54"/>
      <c r="C1232" s="50"/>
      <c r="D1232" s="53"/>
      <c r="E1232" s="50"/>
      <c r="F1232" s="50"/>
      <c r="G1232" s="50"/>
      <c r="H1232" s="53"/>
      <c r="I1232" s="53"/>
      <c r="J1232" s="53"/>
      <c r="K1232" s="53"/>
      <c r="L1232" s="53"/>
      <c r="M1232" s="54"/>
      <c r="N1232" s="50"/>
      <c r="O1232" s="59"/>
      <c r="P1232" s="61"/>
      <c r="Q1232" s="50"/>
      <c r="R1232" s="50"/>
      <c r="S1232" s="50"/>
      <c r="T1232" s="64"/>
      <c r="U1232" s="54"/>
      <c r="V1232" s="54"/>
      <c r="W1232" s="64"/>
      <c r="X1232" s="112"/>
      <c r="Y1232" s="112"/>
      <c r="Z1232" s="53"/>
      <c r="AA1232" s="53"/>
    </row>
    <row r="1233" spans="1:27">
      <c r="A1233" s="120"/>
      <c r="B1233" s="54"/>
      <c r="C1233" s="50"/>
      <c r="D1233" s="53"/>
      <c r="E1233" s="50"/>
      <c r="F1233" s="50"/>
      <c r="G1233" s="50"/>
      <c r="H1233" s="53"/>
      <c r="I1233" s="53"/>
      <c r="J1233" s="53"/>
      <c r="K1233" s="53"/>
      <c r="L1233" s="53"/>
      <c r="M1233" s="54"/>
      <c r="N1233" s="50"/>
      <c r="O1233" s="59"/>
      <c r="P1233" s="61"/>
      <c r="Q1233" s="50"/>
      <c r="R1233" s="50"/>
      <c r="S1233" s="50"/>
      <c r="T1233" s="64"/>
      <c r="U1233" s="54"/>
      <c r="V1233" s="54"/>
      <c r="W1233" s="64"/>
      <c r="X1233" s="112"/>
      <c r="Y1233" s="112"/>
      <c r="Z1233" s="53"/>
      <c r="AA1233" s="53"/>
    </row>
    <row r="1234" spans="1:27">
      <c r="A1234" s="120"/>
      <c r="B1234" s="54"/>
      <c r="C1234" s="50"/>
      <c r="D1234" s="53"/>
      <c r="E1234" s="50"/>
      <c r="F1234" s="50"/>
      <c r="G1234" s="50"/>
      <c r="H1234" s="53"/>
      <c r="I1234" s="53"/>
      <c r="J1234" s="53"/>
      <c r="K1234" s="53"/>
      <c r="L1234" s="53"/>
      <c r="M1234" s="54"/>
      <c r="N1234" s="50"/>
      <c r="O1234" s="59"/>
      <c r="P1234" s="61"/>
      <c r="Q1234" s="50"/>
      <c r="R1234" s="50"/>
      <c r="S1234" s="50"/>
      <c r="T1234" s="64"/>
      <c r="U1234" s="54"/>
      <c r="V1234" s="54"/>
      <c r="W1234" s="64"/>
      <c r="X1234" s="112"/>
      <c r="Y1234" s="112"/>
      <c r="Z1234" s="53"/>
      <c r="AA1234" s="53"/>
    </row>
    <row r="1235" spans="1:27">
      <c r="A1235" s="120"/>
      <c r="B1235" s="54"/>
      <c r="C1235" s="50"/>
      <c r="D1235" s="53"/>
      <c r="E1235" s="50"/>
      <c r="F1235" s="50"/>
      <c r="G1235" s="50"/>
      <c r="H1235" s="53"/>
      <c r="I1235" s="53"/>
      <c r="J1235" s="53"/>
      <c r="K1235" s="53"/>
      <c r="L1235" s="53"/>
      <c r="M1235" s="54"/>
      <c r="N1235" s="50"/>
      <c r="O1235" s="59"/>
      <c r="P1235" s="61"/>
      <c r="Q1235" s="50"/>
      <c r="R1235" s="50"/>
      <c r="S1235" s="50"/>
      <c r="T1235" s="64"/>
      <c r="U1235" s="54"/>
      <c r="V1235" s="54"/>
      <c r="W1235" s="64"/>
      <c r="X1235" s="112"/>
      <c r="Y1235" s="112"/>
      <c r="Z1235" s="53"/>
      <c r="AA1235" s="53"/>
    </row>
    <row r="1236" spans="1:27">
      <c r="A1236" s="120"/>
      <c r="B1236" s="54"/>
      <c r="C1236" s="50"/>
      <c r="D1236" s="53"/>
      <c r="E1236" s="50"/>
      <c r="F1236" s="50"/>
      <c r="G1236" s="50"/>
      <c r="H1236" s="53"/>
      <c r="I1236" s="53"/>
      <c r="J1236" s="53"/>
      <c r="K1236" s="53"/>
      <c r="L1236" s="53"/>
      <c r="M1236" s="54"/>
      <c r="N1236" s="50"/>
      <c r="O1236" s="59"/>
      <c r="P1236" s="61"/>
      <c r="Q1236" s="50"/>
      <c r="R1236" s="50"/>
      <c r="S1236" s="50"/>
      <c r="T1236" s="64"/>
      <c r="U1236" s="54"/>
      <c r="V1236" s="54"/>
      <c r="W1236" s="64"/>
      <c r="X1236" s="112"/>
      <c r="Y1236" s="112"/>
      <c r="Z1236" s="53"/>
      <c r="AA1236" s="53"/>
    </row>
    <row r="1237" spans="1:27">
      <c r="A1237" s="120"/>
      <c r="B1237" s="54"/>
      <c r="C1237" s="50"/>
      <c r="D1237" s="53"/>
      <c r="E1237" s="50"/>
      <c r="F1237" s="50"/>
      <c r="G1237" s="50"/>
      <c r="H1237" s="53"/>
      <c r="I1237" s="53"/>
      <c r="J1237" s="53"/>
      <c r="K1237" s="53"/>
      <c r="L1237" s="53"/>
      <c r="M1237" s="54"/>
      <c r="N1237" s="50"/>
      <c r="O1237" s="59"/>
      <c r="P1237" s="61"/>
      <c r="Q1237" s="50"/>
      <c r="R1237" s="50"/>
      <c r="S1237" s="50"/>
      <c r="T1237" s="64"/>
      <c r="U1237" s="54"/>
      <c r="V1237" s="54"/>
      <c r="W1237" s="64"/>
      <c r="X1237" s="112"/>
      <c r="Y1237" s="112"/>
      <c r="Z1237" s="53"/>
      <c r="AA1237" s="53"/>
    </row>
    <row r="1238" spans="1:27">
      <c r="A1238" s="120"/>
      <c r="B1238" s="54"/>
      <c r="C1238" s="50"/>
      <c r="D1238" s="53"/>
      <c r="E1238" s="50"/>
      <c r="F1238" s="50"/>
      <c r="G1238" s="50"/>
      <c r="H1238" s="53"/>
      <c r="I1238" s="53"/>
      <c r="J1238" s="53"/>
      <c r="K1238" s="53"/>
      <c r="L1238" s="53"/>
      <c r="M1238" s="54"/>
      <c r="N1238" s="50"/>
      <c r="O1238" s="59"/>
      <c r="P1238" s="61"/>
      <c r="Q1238" s="50"/>
      <c r="R1238" s="50"/>
      <c r="S1238" s="50"/>
      <c r="T1238" s="64"/>
      <c r="U1238" s="54"/>
      <c r="V1238" s="54"/>
      <c r="W1238" s="64"/>
      <c r="X1238" s="112"/>
      <c r="Y1238" s="112"/>
      <c r="Z1238" s="53"/>
      <c r="AA1238" s="53"/>
    </row>
    <row r="1239" spans="1:27">
      <c r="A1239" s="120"/>
      <c r="B1239" s="54"/>
      <c r="C1239" s="50"/>
      <c r="D1239" s="53"/>
      <c r="E1239" s="50"/>
      <c r="F1239" s="50"/>
      <c r="G1239" s="50"/>
      <c r="H1239" s="53"/>
      <c r="I1239" s="53"/>
      <c r="J1239" s="53"/>
      <c r="K1239" s="53"/>
      <c r="L1239" s="53"/>
      <c r="M1239" s="54"/>
      <c r="N1239" s="50"/>
      <c r="O1239" s="59"/>
      <c r="P1239" s="61"/>
      <c r="Q1239" s="50"/>
      <c r="R1239" s="50"/>
      <c r="S1239" s="50"/>
      <c r="T1239" s="64"/>
      <c r="U1239" s="54"/>
      <c r="V1239" s="54"/>
      <c r="W1239" s="64"/>
      <c r="X1239" s="112"/>
      <c r="Y1239" s="112"/>
      <c r="Z1239" s="53"/>
      <c r="AA1239" s="53"/>
    </row>
    <row r="1240" spans="1:27">
      <c r="A1240" s="120"/>
      <c r="B1240" s="54"/>
      <c r="C1240" s="50"/>
      <c r="D1240" s="53"/>
      <c r="E1240" s="50"/>
      <c r="F1240" s="50"/>
      <c r="G1240" s="50"/>
      <c r="H1240" s="53"/>
      <c r="I1240" s="53"/>
      <c r="J1240" s="53"/>
      <c r="K1240" s="53"/>
      <c r="L1240" s="53"/>
      <c r="M1240" s="54"/>
      <c r="N1240" s="50"/>
      <c r="O1240" s="59"/>
      <c r="P1240" s="61"/>
      <c r="Q1240" s="50"/>
      <c r="R1240" s="50"/>
      <c r="S1240" s="50"/>
      <c r="T1240" s="64"/>
      <c r="U1240" s="54"/>
      <c r="V1240" s="54"/>
      <c r="W1240" s="64"/>
      <c r="X1240" s="112"/>
      <c r="Y1240" s="112"/>
      <c r="Z1240" s="53"/>
      <c r="AA1240" s="53"/>
    </row>
    <row r="1241" spans="1:27">
      <c r="A1241" s="120"/>
      <c r="B1241" s="54"/>
      <c r="C1241" s="50"/>
      <c r="D1241" s="53"/>
      <c r="E1241" s="50"/>
      <c r="F1241" s="50"/>
      <c r="G1241" s="50"/>
      <c r="H1241" s="53"/>
      <c r="I1241" s="53"/>
      <c r="J1241" s="53"/>
      <c r="K1241" s="53"/>
      <c r="L1241" s="53"/>
      <c r="M1241" s="54"/>
      <c r="N1241" s="50"/>
      <c r="O1241" s="59"/>
      <c r="P1241" s="61"/>
      <c r="Q1241" s="50"/>
      <c r="R1241" s="50"/>
      <c r="S1241" s="50"/>
      <c r="T1241" s="64"/>
      <c r="U1241" s="54"/>
      <c r="V1241" s="54"/>
      <c r="W1241" s="64"/>
      <c r="X1241" s="112"/>
      <c r="Y1241" s="112"/>
      <c r="Z1241" s="53"/>
      <c r="AA1241" s="53"/>
    </row>
    <row r="1242" spans="1:27">
      <c r="A1242" s="120"/>
      <c r="B1242" s="54"/>
      <c r="C1242" s="50"/>
      <c r="D1242" s="53"/>
      <c r="E1242" s="50"/>
      <c r="F1242" s="50"/>
      <c r="G1242" s="50"/>
      <c r="H1242" s="53"/>
      <c r="I1242" s="53"/>
      <c r="J1242" s="53"/>
      <c r="K1242" s="53"/>
      <c r="L1242" s="53"/>
      <c r="M1242" s="54"/>
      <c r="N1242" s="50"/>
      <c r="O1242" s="59"/>
      <c r="P1242" s="61"/>
      <c r="Q1242" s="50"/>
      <c r="R1242" s="50"/>
      <c r="S1242" s="50"/>
      <c r="T1242" s="64"/>
      <c r="U1242" s="54"/>
      <c r="V1242" s="54"/>
      <c r="W1242" s="64"/>
      <c r="X1242" s="112"/>
      <c r="Y1242" s="112"/>
      <c r="Z1242" s="53"/>
      <c r="AA1242" s="53"/>
    </row>
    <row r="1243" spans="1:27">
      <c r="A1243" s="120"/>
      <c r="B1243" s="54"/>
      <c r="C1243" s="50"/>
      <c r="D1243" s="53"/>
      <c r="E1243" s="50"/>
      <c r="F1243" s="50"/>
      <c r="G1243" s="50"/>
      <c r="H1243" s="53"/>
      <c r="I1243" s="53"/>
      <c r="J1243" s="53"/>
      <c r="K1243" s="53"/>
      <c r="L1243" s="53"/>
      <c r="M1243" s="54"/>
      <c r="N1243" s="50"/>
      <c r="O1243" s="59"/>
      <c r="P1243" s="61"/>
      <c r="Q1243" s="50"/>
      <c r="R1243" s="50"/>
      <c r="S1243" s="50"/>
      <c r="T1243" s="64"/>
      <c r="U1243" s="54"/>
      <c r="V1243" s="54"/>
      <c r="W1243" s="64"/>
      <c r="X1243" s="112"/>
      <c r="Y1243" s="112"/>
      <c r="Z1243" s="53"/>
      <c r="AA1243" s="53"/>
    </row>
    <row r="1244" spans="1:27">
      <c r="A1244" s="120"/>
      <c r="B1244" s="54"/>
      <c r="C1244" s="50"/>
      <c r="D1244" s="53"/>
      <c r="E1244" s="50"/>
      <c r="F1244" s="50"/>
      <c r="G1244" s="50"/>
      <c r="H1244" s="53"/>
      <c r="I1244" s="53"/>
      <c r="J1244" s="53"/>
      <c r="K1244" s="53"/>
      <c r="L1244" s="53"/>
      <c r="M1244" s="54"/>
      <c r="N1244" s="50"/>
      <c r="O1244" s="59"/>
      <c r="P1244" s="61"/>
      <c r="Q1244" s="50"/>
      <c r="R1244" s="50"/>
      <c r="S1244" s="50"/>
      <c r="T1244" s="64"/>
      <c r="U1244" s="54"/>
      <c r="V1244" s="54"/>
      <c r="W1244" s="64"/>
      <c r="X1244" s="112"/>
      <c r="Y1244" s="112"/>
      <c r="Z1244" s="53"/>
      <c r="AA1244" s="53"/>
    </row>
    <row r="1245" spans="1:27">
      <c r="A1245" s="120"/>
      <c r="B1245" s="54"/>
      <c r="C1245" s="50"/>
      <c r="D1245" s="53"/>
      <c r="E1245" s="50"/>
      <c r="F1245" s="50"/>
      <c r="G1245" s="50"/>
      <c r="H1245" s="53"/>
      <c r="I1245" s="53"/>
      <c r="J1245" s="53"/>
      <c r="K1245" s="53"/>
      <c r="L1245" s="53"/>
      <c r="M1245" s="54"/>
      <c r="N1245" s="50"/>
      <c r="O1245" s="59"/>
      <c r="P1245" s="61"/>
      <c r="Q1245" s="50"/>
      <c r="R1245" s="50"/>
      <c r="S1245" s="50"/>
      <c r="T1245" s="64"/>
      <c r="U1245" s="54"/>
      <c r="V1245" s="54"/>
      <c r="W1245" s="64"/>
      <c r="X1245" s="112"/>
      <c r="Y1245" s="112"/>
      <c r="Z1245" s="53"/>
      <c r="AA1245" s="53"/>
    </row>
    <row r="1246" spans="1:27">
      <c r="A1246" s="120"/>
      <c r="B1246" s="54"/>
      <c r="C1246" s="50"/>
      <c r="D1246" s="53"/>
      <c r="E1246" s="50"/>
      <c r="F1246" s="50"/>
      <c r="G1246" s="50"/>
      <c r="H1246" s="53"/>
      <c r="I1246" s="53"/>
      <c r="J1246" s="53"/>
      <c r="K1246" s="53"/>
      <c r="L1246" s="53"/>
      <c r="M1246" s="54"/>
      <c r="N1246" s="50"/>
      <c r="O1246" s="59"/>
      <c r="P1246" s="61"/>
      <c r="Q1246" s="50"/>
      <c r="R1246" s="50"/>
      <c r="S1246" s="50"/>
      <c r="T1246" s="64"/>
      <c r="U1246" s="54"/>
      <c r="V1246" s="54"/>
      <c r="W1246" s="64"/>
      <c r="X1246" s="112"/>
      <c r="Y1246" s="112"/>
      <c r="Z1246" s="53"/>
      <c r="AA1246" s="53"/>
    </row>
    <row r="1247" spans="1:27">
      <c r="A1247" s="120"/>
      <c r="B1247" s="54"/>
      <c r="C1247" s="50"/>
      <c r="D1247" s="53"/>
      <c r="E1247" s="50"/>
      <c r="F1247" s="50"/>
      <c r="G1247" s="50"/>
      <c r="H1247" s="53"/>
      <c r="I1247" s="53"/>
      <c r="J1247" s="53"/>
      <c r="K1247" s="53"/>
      <c r="L1247" s="53"/>
      <c r="M1247" s="54"/>
      <c r="N1247" s="50"/>
      <c r="O1247" s="59"/>
      <c r="P1247" s="61"/>
      <c r="Q1247" s="50"/>
      <c r="R1247" s="50"/>
      <c r="S1247" s="50"/>
      <c r="T1247" s="64"/>
      <c r="U1247" s="54"/>
      <c r="V1247" s="54"/>
      <c r="W1247" s="64"/>
      <c r="X1247" s="112"/>
      <c r="Y1247" s="112"/>
      <c r="Z1247" s="53"/>
      <c r="AA1247" s="53"/>
    </row>
    <row r="1248" spans="1:27">
      <c r="A1248" s="120"/>
      <c r="B1248" s="54"/>
      <c r="C1248" s="50"/>
      <c r="D1248" s="53"/>
      <c r="E1248" s="50"/>
      <c r="F1248" s="50"/>
      <c r="G1248" s="50"/>
      <c r="H1248" s="53"/>
      <c r="I1248" s="53"/>
      <c r="J1248" s="53"/>
      <c r="K1248" s="53"/>
      <c r="L1248" s="53"/>
      <c r="M1248" s="54"/>
      <c r="N1248" s="50"/>
      <c r="O1248" s="59"/>
      <c r="P1248" s="61"/>
      <c r="Q1248" s="50"/>
      <c r="R1248" s="50"/>
      <c r="S1248" s="50"/>
      <c r="T1248" s="64"/>
      <c r="U1248" s="54"/>
      <c r="V1248" s="54"/>
      <c r="W1248" s="64"/>
      <c r="X1248" s="112"/>
      <c r="Y1248" s="112"/>
      <c r="Z1248" s="53"/>
      <c r="AA1248" s="53"/>
    </row>
    <row r="1249" spans="1:27">
      <c r="A1249" s="120"/>
      <c r="B1249" s="54"/>
      <c r="C1249" s="50"/>
      <c r="D1249" s="53"/>
      <c r="E1249" s="50"/>
      <c r="F1249" s="50"/>
      <c r="G1249" s="50"/>
      <c r="H1249" s="53"/>
      <c r="I1249" s="53"/>
      <c r="J1249" s="53"/>
      <c r="K1249" s="53"/>
      <c r="L1249" s="53"/>
      <c r="M1249" s="54"/>
      <c r="N1249" s="50"/>
      <c r="O1249" s="59"/>
      <c r="P1249" s="61"/>
      <c r="Q1249" s="50"/>
      <c r="R1249" s="50"/>
      <c r="S1249" s="50"/>
      <c r="T1249" s="64"/>
      <c r="U1249" s="54"/>
      <c r="V1249" s="54"/>
      <c r="W1249" s="64"/>
      <c r="X1249" s="112"/>
      <c r="Y1249" s="112"/>
      <c r="Z1249" s="53"/>
      <c r="AA1249" s="53"/>
    </row>
    <row r="1250" spans="1:27">
      <c r="A1250" s="120"/>
      <c r="B1250" s="54"/>
      <c r="C1250" s="50"/>
      <c r="D1250" s="53"/>
      <c r="E1250" s="50"/>
      <c r="F1250" s="50"/>
      <c r="G1250" s="50"/>
      <c r="H1250" s="53"/>
      <c r="I1250" s="53"/>
      <c r="J1250" s="53"/>
      <c r="K1250" s="53"/>
      <c r="L1250" s="53"/>
      <c r="M1250" s="54"/>
      <c r="N1250" s="50"/>
      <c r="O1250" s="59"/>
      <c r="P1250" s="61"/>
      <c r="Q1250" s="50"/>
      <c r="R1250" s="50"/>
      <c r="S1250" s="50"/>
      <c r="T1250" s="64"/>
      <c r="U1250" s="54"/>
      <c r="V1250" s="54"/>
      <c r="W1250" s="64"/>
      <c r="X1250" s="112"/>
      <c r="Y1250" s="112"/>
      <c r="Z1250" s="53"/>
      <c r="AA1250" s="53"/>
    </row>
    <row r="1251" spans="1:27">
      <c r="A1251" s="120"/>
      <c r="B1251" s="54"/>
      <c r="C1251" s="50"/>
      <c r="D1251" s="53"/>
      <c r="E1251" s="50"/>
      <c r="F1251" s="50"/>
      <c r="G1251" s="50"/>
      <c r="H1251" s="53"/>
      <c r="I1251" s="53"/>
      <c r="J1251" s="53"/>
      <c r="K1251" s="53"/>
      <c r="L1251" s="53"/>
      <c r="M1251" s="54"/>
      <c r="N1251" s="50"/>
      <c r="O1251" s="59"/>
      <c r="P1251" s="61"/>
      <c r="Q1251" s="50"/>
      <c r="R1251" s="50"/>
      <c r="S1251" s="50"/>
      <c r="T1251" s="64"/>
      <c r="U1251" s="54"/>
      <c r="V1251" s="54"/>
      <c r="W1251" s="64"/>
      <c r="X1251" s="112"/>
      <c r="Y1251" s="112"/>
      <c r="Z1251" s="53"/>
      <c r="AA1251" s="53"/>
    </row>
    <row r="1252" spans="1:27">
      <c r="A1252" s="120"/>
      <c r="B1252" s="54"/>
      <c r="C1252" s="50"/>
      <c r="D1252" s="53"/>
      <c r="E1252" s="50"/>
      <c r="F1252" s="50"/>
      <c r="G1252" s="50"/>
      <c r="H1252" s="53"/>
      <c r="I1252" s="53"/>
      <c r="J1252" s="53"/>
      <c r="K1252" s="53"/>
      <c r="L1252" s="53"/>
      <c r="M1252" s="54"/>
      <c r="N1252" s="50"/>
      <c r="O1252" s="59"/>
      <c r="P1252" s="61"/>
      <c r="Q1252" s="50"/>
      <c r="R1252" s="50"/>
      <c r="S1252" s="50"/>
      <c r="T1252" s="64"/>
      <c r="U1252" s="54"/>
      <c r="V1252" s="54"/>
      <c r="W1252" s="64"/>
      <c r="X1252" s="112"/>
      <c r="Y1252" s="112"/>
      <c r="Z1252" s="53"/>
      <c r="AA1252" s="53"/>
    </row>
    <row r="1253" spans="1:27">
      <c r="A1253" s="120"/>
      <c r="B1253" s="54"/>
      <c r="C1253" s="50"/>
      <c r="D1253" s="53"/>
      <c r="E1253" s="50"/>
      <c r="F1253" s="50"/>
      <c r="G1253" s="50"/>
      <c r="H1253" s="53"/>
      <c r="I1253" s="53"/>
      <c r="J1253" s="53"/>
      <c r="K1253" s="53"/>
      <c r="L1253" s="53"/>
      <c r="M1253" s="54"/>
      <c r="N1253" s="50"/>
      <c r="O1253" s="59"/>
      <c r="P1253" s="61"/>
      <c r="Q1253" s="50"/>
      <c r="R1253" s="50"/>
      <c r="S1253" s="50"/>
      <c r="T1253" s="64"/>
      <c r="U1253" s="54"/>
      <c r="V1253" s="54"/>
      <c r="W1253" s="64"/>
      <c r="X1253" s="112"/>
      <c r="Y1253" s="112"/>
      <c r="Z1253" s="53"/>
      <c r="AA1253" s="53"/>
    </row>
    <row r="1254" spans="1:27">
      <c r="A1254" s="120"/>
      <c r="B1254" s="54"/>
      <c r="C1254" s="50"/>
      <c r="D1254" s="53"/>
      <c r="E1254" s="50"/>
      <c r="F1254" s="50"/>
      <c r="G1254" s="50"/>
      <c r="H1254" s="53"/>
      <c r="I1254" s="53"/>
      <c r="J1254" s="53"/>
      <c r="K1254" s="53"/>
      <c r="L1254" s="53"/>
      <c r="M1254" s="54"/>
      <c r="N1254" s="50"/>
      <c r="O1254" s="59"/>
      <c r="P1254" s="61"/>
      <c r="Q1254" s="50"/>
      <c r="R1254" s="50"/>
      <c r="S1254" s="50"/>
      <c r="T1254" s="64"/>
      <c r="U1254" s="54"/>
      <c r="V1254" s="54"/>
      <c r="W1254" s="64"/>
      <c r="X1254" s="112"/>
      <c r="Y1254" s="112"/>
      <c r="Z1254" s="53"/>
      <c r="AA1254" s="53"/>
    </row>
    <row r="1255" spans="1:27">
      <c r="A1255" s="120"/>
      <c r="B1255" s="54"/>
      <c r="C1255" s="50"/>
      <c r="D1255" s="53"/>
      <c r="E1255" s="50"/>
      <c r="F1255" s="50"/>
      <c r="G1255" s="50"/>
      <c r="H1255" s="53"/>
      <c r="I1255" s="53"/>
      <c r="J1255" s="53"/>
      <c r="K1255" s="53"/>
      <c r="L1255" s="53"/>
      <c r="M1255" s="54"/>
      <c r="N1255" s="50"/>
      <c r="O1255" s="59"/>
      <c r="P1255" s="61"/>
      <c r="Q1255" s="50"/>
      <c r="R1255" s="50"/>
      <c r="S1255" s="50"/>
      <c r="T1255" s="64"/>
      <c r="U1255" s="54"/>
      <c r="V1255" s="54"/>
      <c r="W1255" s="64"/>
      <c r="X1255" s="112"/>
      <c r="Y1255" s="112"/>
      <c r="Z1255" s="53"/>
      <c r="AA1255" s="53"/>
    </row>
    <row r="1256" spans="1:27">
      <c r="A1256" s="120"/>
      <c r="B1256" s="54"/>
      <c r="C1256" s="50"/>
      <c r="D1256" s="53"/>
      <c r="E1256" s="50"/>
      <c r="F1256" s="50"/>
      <c r="G1256" s="50"/>
      <c r="H1256" s="53"/>
      <c r="I1256" s="53"/>
      <c r="J1256" s="53"/>
      <c r="K1256" s="53"/>
      <c r="L1256" s="53"/>
      <c r="M1256" s="54"/>
      <c r="N1256" s="50"/>
      <c r="O1256" s="59"/>
      <c r="P1256" s="61"/>
      <c r="Q1256" s="50"/>
      <c r="R1256" s="50"/>
      <c r="S1256" s="50"/>
      <c r="T1256" s="64"/>
      <c r="U1256" s="54"/>
      <c r="V1256" s="54"/>
      <c r="W1256" s="64"/>
      <c r="X1256" s="112"/>
      <c r="Y1256" s="112"/>
      <c r="Z1256" s="53"/>
      <c r="AA1256" s="53"/>
    </row>
    <row r="1257" spans="1:27">
      <c r="A1257" s="120"/>
      <c r="B1257" s="54"/>
      <c r="C1257" s="50"/>
      <c r="D1257" s="53"/>
      <c r="E1257" s="50"/>
      <c r="F1257" s="50"/>
      <c r="G1257" s="50"/>
      <c r="H1257" s="53"/>
      <c r="I1257" s="53"/>
      <c r="J1257" s="53"/>
      <c r="K1257" s="53"/>
      <c r="L1257" s="53"/>
      <c r="M1257" s="54"/>
      <c r="N1257" s="50"/>
      <c r="O1257" s="59"/>
      <c r="P1257" s="61"/>
      <c r="Q1257" s="50"/>
      <c r="R1257" s="50"/>
      <c r="S1257" s="50"/>
      <c r="T1257" s="64"/>
      <c r="U1257" s="54"/>
      <c r="V1257" s="54"/>
      <c r="W1257" s="64"/>
      <c r="X1257" s="112"/>
      <c r="Y1257" s="112"/>
      <c r="Z1257" s="53"/>
      <c r="AA1257" s="53"/>
    </row>
    <row r="1258" spans="1:27">
      <c r="A1258" s="120"/>
      <c r="B1258" s="54"/>
      <c r="C1258" s="50"/>
      <c r="D1258" s="53"/>
      <c r="E1258" s="50"/>
      <c r="F1258" s="50"/>
      <c r="G1258" s="50"/>
      <c r="H1258" s="53"/>
      <c r="I1258" s="53"/>
      <c r="J1258" s="53"/>
      <c r="K1258" s="53"/>
      <c r="L1258" s="53"/>
      <c r="M1258" s="54"/>
      <c r="N1258" s="50"/>
      <c r="O1258" s="59"/>
      <c r="P1258" s="61"/>
      <c r="Q1258" s="50"/>
      <c r="R1258" s="50"/>
      <c r="S1258" s="50"/>
      <c r="T1258" s="64"/>
      <c r="U1258" s="54"/>
      <c r="V1258" s="54"/>
      <c r="W1258" s="64"/>
      <c r="X1258" s="112"/>
      <c r="Y1258" s="112"/>
      <c r="Z1258" s="53"/>
      <c r="AA1258" s="53"/>
    </row>
    <row r="1259" spans="1:27">
      <c r="A1259" s="120"/>
      <c r="B1259" s="54"/>
      <c r="C1259" s="50"/>
      <c r="D1259" s="53"/>
      <c r="E1259" s="50"/>
      <c r="F1259" s="50"/>
      <c r="G1259" s="50"/>
      <c r="H1259" s="53"/>
      <c r="I1259" s="53"/>
      <c r="J1259" s="53"/>
      <c r="K1259" s="53"/>
      <c r="L1259" s="53"/>
      <c r="M1259" s="54"/>
      <c r="N1259" s="50"/>
      <c r="O1259" s="59"/>
      <c r="P1259" s="61"/>
      <c r="Q1259" s="50"/>
      <c r="R1259" s="50"/>
      <c r="S1259" s="50"/>
      <c r="T1259" s="64"/>
      <c r="U1259" s="54"/>
      <c r="V1259" s="54"/>
      <c r="W1259" s="64"/>
      <c r="X1259" s="112"/>
      <c r="Y1259" s="112"/>
      <c r="Z1259" s="53"/>
      <c r="AA1259" s="53"/>
    </row>
    <row r="1260" spans="1:27">
      <c r="A1260" s="120"/>
      <c r="B1260" s="54"/>
      <c r="C1260" s="50"/>
      <c r="D1260" s="53"/>
      <c r="E1260" s="50"/>
      <c r="F1260" s="50"/>
      <c r="G1260" s="50"/>
      <c r="H1260" s="53"/>
      <c r="I1260" s="53"/>
      <c r="J1260" s="53"/>
      <c r="K1260" s="53"/>
      <c r="L1260" s="53"/>
      <c r="M1260" s="54"/>
      <c r="N1260" s="50"/>
      <c r="O1260" s="59"/>
      <c r="P1260" s="61"/>
      <c r="Q1260" s="50"/>
      <c r="R1260" s="50"/>
      <c r="S1260" s="50"/>
      <c r="T1260" s="64"/>
      <c r="U1260" s="54"/>
      <c r="V1260" s="54"/>
      <c r="W1260" s="64"/>
      <c r="X1260" s="112"/>
      <c r="Y1260" s="112"/>
      <c r="Z1260" s="53"/>
      <c r="AA1260" s="53"/>
    </row>
    <row r="1261" spans="1:27">
      <c r="A1261" s="120"/>
      <c r="B1261" s="54"/>
      <c r="C1261" s="50"/>
      <c r="D1261" s="53"/>
      <c r="E1261" s="50"/>
      <c r="F1261" s="50"/>
      <c r="G1261" s="50"/>
      <c r="H1261" s="53"/>
      <c r="I1261" s="53"/>
      <c r="J1261" s="53"/>
      <c r="K1261" s="53"/>
      <c r="L1261" s="53"/>
      <c r="M1261" s="54"/>
      <c r="N1261" s="50"/>
      <c r="O1261" s="59"/>
      <c r="P1261" s="61"/>
      <c r="Q1261" s="50"/>
      <c r="R1261" s="50"/>
      <c r="S1261" s="50"/>
      <c r="T1261" s="64"/>
      <c r="U1261" s="54"/>
      <c r="V1261" s="54"/>
      <c r="W1261" s="64"/>
      <c r="X1261" s="112"/>
      <c r="Y1261" s="112"/>
      <c r="Z1261" s="53"/>
      <c r="AA1261" s="53"/>
    </row>
    <row r="1262" spans="1:27">
      <c r="A1262" s="120"/>
      <c r="B1262" s="54"/>
      <c r="C1262" s="50"/>
      <c r="D1262" s="53"/>
      <c r="E1262" s="50"/>
      <c r="F1262" s="50"/>
      <c r="G1262" s="50"/>
      <c r="H1262" s="53"/>
      <c r="I1262" s="53"/>
      <c r="J1262" s="53"/>
      <c r="K1262" s="53"/>
      <c r="L1262" s="53"/>
      <c r="M1262" s="54"/>
      <c r="N1262" s="50"/>
      <c r="O1262" s="59"/>
      <c r="P1262" s="61"/>
      <c r="Q1262" s="50"/>
      <c r="R1262" s="50"/>
      <c r="S1262" s="50"/>
      <c r="T1262" s="64"/>
      <c r="U1262" s="54"/>
      <c r="V1262" s="54"/>
      <c r="W1262" s="64"/>
      <c r="X1262" s="112"/>
      <c r="Y1262" s="112"/>
      <c r="Z1262" s="53"/>
      <c r="AA1262" s="53"/>
    </row>
    <row r="1263" spans="1:27">
      <c r="A1263" s="120"/>
      <c r="B1263" s="54"/>
      <c r="C1263" s="50"/>
      <c r="D1263" s="53"/>
      <c r="E1263" s="50"/>
      <c r="F1263" s="50"/>
      <c r="G1263" s="50"/>
      <c r="H1263" s="53"/>
      <c r="I1263" s="53"/>
      <c r="J1263" s="53"/>
      <c r="K1263" s="53"/>
      <c r="L1263" s="53"/>
      <c r="M1263" s="54"/>
      <c r="N1263" s="50"/>
      <c r="O1263" s="59"/>
      <c r="P1263" s="61"/>
      <c r="Q1263" s="50"/>
      <c r="R1263" s="50"/>
      <c r="S1263" s="50"/>
      <c r="T1263" s="64"/>
      <c r="U1263" s="54"/>
      <c r="V1263" s="54"/>
      <c r="W1263" s="64"/>
      <c r="X1263" s="112"/>
      <c r="Y1263" s="112"/>
      <c r="Z1263" s="53"/>
      <c r="AA1263" s="53"/>
    </row>
    <row r="1264" spans="1:27">
      <c r="A1264" s="120"/>
      <c r="B1264" s="54"/>
      <c r="C1264" s="50"/>
      <c r="D1264" s="53"/>
      <c r="E1264" s="50"/>
      <c r="F1264" s="50"/>
      <c r="G1264" s="50"/>
      <c r="H1264" s="53"/>
      <c r="I1264" s="53"/>
      <c r="J1264" s="53"/>
      <c r="K1264" s="53"/>
      <c r="L1264" s="53"/>
      <c r="M1264" s="54"/>
      <c r="N1264" s="50"/>
      <c r="O1264" s="59"/>
      <c r="P1264" s="61"/>
      <c r="Q1264" s="50"/>
      <c r="R1264" s="50"/>
      <c r="S1264" s="50"/>
      <c r="T1264" s="64"/>
      <c r="U1264" s="54"/>
      <c r="V1264" s="54"/>
      <c r="W1264" s="64"/>
      <c r="X1264" s="112"/>
      <c r="Y1264" s="112"/>
      <c r="Z1264" s="53"/>
      <c r="AA1264" s="53"/>
    </row>
    <row r="1265" spans="1:27">
      <c r="A1265" s="120"/>
      <c r="B1265" s="54"/>
      <c r="C1265" s="50"/>
      <c r="D1265" s="53"/>
      <c r="E1265" s="50"/>
      <c r="F1265" s="50"/>
      <c r="G1265" s="50"/>
      <c r="H1265" s="53"/>
      <c r="I1265" s="53"/>
      <c r="J1265" s="53"/>
      <c r="K1265" s="53"/>
      <c r="L1265" s="53"/>
      <c r="M1265" s="54"/>
      <c r="N1265" s="50"/>
      <c r="O1265" s="59"/>
      <c r="P1265" s="61"/>
      <c r="Q1265" s="50"/>
      <c r="R1265" s="50"/>
      <c r="S1265" s="50"/>
      <c r="T1265" s="64"/>
      <c r="U1265" s="54"/>
      <c r="V1265" s="54"/>
      <c r="W1265" s="64"/>
      <c r="X1265" s="112"/>
      <c r="Y1265" s="112"/>
      <c r="Z1265" s="53"/>
      <c r="AA1265" s="53"/>
    </row>
    <row r="1266" spans="1:27">
      <c r="A1266" s="120"/>
      <c r="B1266" s="54"/>
      <c r="C1266" s="50"/>
      <c r="D1266" s="53"/>
      <c r="E1266" s="50"/>
      <c r="F1266" s="50"/>
      <c r="G1266" s="50"/>
      <c r="H1266" s="53"/>
      <c r="I1266" s="53"/>
      <c r="J1266" s="53"/>
      <c r="K1266" s="53"/>
      <c r="L1266" s="53"/>
      <c r="M1266" s="54"/>
      <c r="N1266" s="50"/>
      <c r="O1266" s="59"/>
      <c r="P1266" s="61"/>
      <c r="Q1266" s="50"/>
      <c r="R1266" s="50"/>
      <c r="S1266" s="50"/>
      <c r="T1266" s="64"/>
      <c r="U1266" s="54"/>
      <c r="V1266" s="54"/>
      <c r="W1266" s="64"/>
      <c r="X1266" s="112"/>
      <c r="Y1266" s="112"/>
      <c r="Z1266" s="53"/>
      <c r="AA1266" s="53"/>
    </row>
    <row r="1267" spans="1:27">
      <c r="A1267" s="120"/>
      <c r="B1267" s="54"/>
      <c r="C1267" s="50"/>
      <c r="D1267" s="53"/>
      <c r="E1267" s="50"/>
      <c r="F1267" s="50"/>
      <c r="G1267" s="50"/>
      <c r="H1267" s="53"/>
      <c r="I1267" s="53"/>
      <c r="J1267" s="53"/>
      <c r="K1267" s="53"/>
      <c r="L1267" s="53"/>
      <c r="M1267" s="54"/>
      <c r="N1267" s="50"/>
      <c r="O1267" s="59"/>
      <c r="P1267" s="61"/>
      <c r="Q1267" s="50"/>
      <c r="R1267" s="50"/>
      <c r="S1267" s="50"/>
      <c r="T1267" s="64"/>
      <c r="U1267" s="54"/>
      <c r="V1267" s="54"/>
      <c r="W1267" s="64"/>
      <c r="X1267" s="112"/>
      <c r="Y1267" s="112"/>
      <c r="Z1267" s="53"/>
      <c r="AA1267" s="53"/>
    </row>
    <row r="1268" spans="1:27">
      <c r="A1268" s="120"/>
      <c r="B1268" s="54"/>
      <c r="C1268" s="50"/>
      <c r="D1268" s="53"/>
      <c r="E1268" s="50"/>
      <c r="F1268" s="50"/>
      <c r="G1268" s="50"/>
      <c r="H1268" s="53"/>
      <c r="I1268" s="53"/>
      <c r="J1268" s="53"/>
      <c r="K1268" s="53"/>
      <c r="L1268" s="53"/>
      <c r="M1268" s="54"/>
      <c r="N1268" s="50"/>
      <c r="O1268" s="59"/>
      <c r="P1268" s="61"/>
      <c r="Q1268" s="50"/>
      <c r="R1268" s="50"/>
      <c r="S1268" s="50"/>
      <c r="T1268" s="64"/>
      <c r="U1268" s="54"/>
      <c r="V1268" s="54"/>
      <c r="W1268" s="64"/>
      <c r="X1268" s="112"/>
      <c r="Y1268" s="112"/>
      <c r="Z1268" s="53"/>
      <c r="AA1268" s="53"/>
    </row>
    <row r="1269" spans="1:27">
      <c r="A1269" s="120"/>
      <c r="B1269" s="54"/>
      <c r="C1269" s="50"/>
      <c r="D1269" s="53"/>
      <c r="E1269" s="50"/>
      <c r="F1269" s="50"/>
      <c r="G1269" s="50"/>
      <c r="H1269" s="53"/>
      <c r="I1269" s="53"/>
      <c r="J1269" s="53"/>
      <c r="K1269" s="53"/>
      <c r="L1269" s="53"/>
      <c r="M1269" s="54"/>
      <c r="N1269" s="50"/>
      <c r="O1269" s="59"/>
      <c r="P1269" s="61"/>
      <c r="Q1269" s="50"/>
      <c r="R1269" s="50"/>
      <c r="S1269" s="50"/>
      <c r="T1269" s="64"/>
      <c r="U1269" s="54"/>
      <c r="V1269" s="54"/>
      <c r="W1269" s="64"/>
      <c r="X1269" s="112"/>
      <c r="Y1269" s="112"/>
      <c r="Z1269" s="53"/>
      <c r="AA1269" s="53"/>
    </row>
    <row r="1270" spans="1:27">
      <c r="A1270" s="120"/>
      <c r="B1270" s="54"/>
      <c r="C1270" s="50"/>
      <c r="D1270" s="53"/>
      <c r="E1270" s="50"/>
      <c r="F1270" s="50"/>
      <c r="G1270" s="50"/>
      <c r="H1270" s="53"/>
      <c r="I1270" s="53"/>
      <c r="J1270" s="53"/>
      <c r="K1270" s="53"/>
      <c r="L1270" s="53"/>
      <c r="M1270" s="54"/>
      <c r="N1270" s="50"/>
      <c r="O1270" s="59"/>
      <c r="P1270" s="61"/>
      <c r="Q1270" s="50"/>
      <c r="R1270" s="50"/>
      <c r="S1270" s="50"/>
      <c r="T1270" s="64"/>
      <c r="U1270" s="54"/>
      <c r="V1270" s="54"/>
      <c r="W1270" s="64"/>
      <c r="X1270" s="112"/>
      <c r="Y1270" s="112"/>
      <c r="Z1270" s="53"/>
      <c r="AA1270" s="53"/>
    </row>
    <row r="1271" spans="1:27">
      <c r="A1271" s="120"/>
      <c r="B1271" s="54"/>
      <c r="C1271" s="50"/>
      <c r="D1271" s="53"/>
      <c r="E1271" s="50"/>
      <c r="F1271" s="50"/>
      <c r="G1271" s="50"/>
      <c r="H1271" s="53"/>
      <c r="I1271" s="53"/>
      <c r="J1271" s="53"/>
      <c r="K1271" s="53"/>
      <c r="L1271" s="53"/>
      <c r="M1271" s="54"/>
      <c r="N1271" s="50"/>
      <c r="O1271" s="59"/>
      <c r="P1271" s="61"/>
      <c r="Q1271" s="50"/>
      <c r="R1271" s="50"/>
      <c r="S1271" s="50"/>
      <c r="T1271" s="64"/>
      <c r="U1271" s="54"/>
      <c r="V1271" s="54"/>
      <c r="W1271" s="64"/>
      <c r="X1271" s="112"/>
      <c r="Y1271" s="112"/>
      <c r="Z1271" s="53"/>
      <c r="AA1271" s="53"/>
    </row>
    <row r="1272" spans="1:27">
      <c r="A1272" s="120"/>
      <c r="B1272" s="54"/>
      <c r="C1272" s="50"/>
      <c r="D1272" s="53"/>
      <c r="E1272" s="50"/>
      <c r="F1272" s="50"/>
      <c r="G1272" s="50"/>
      <c r="H1272" s="53"/>
      <c r="I1272" s="53"/>
      <c r="J1272" s="53"/>
      <c r="K1272" s="53"/>
      <c r="L1272" s="53"/>
      <c r="M1272" s="54"/>
      <c r="N1272" s="50"/>
      <c r="O1272" s="59"/>
      <c r="P1272" s="61"/>
      <c r="Q1272" s="50"/>
      <c r="R1272" s="50"/>
      <c r="S1272" s="50"/>
      <c r="T1272" s="64"/>
      <c r="U1272" s="54"/>
      <c r="V1272" s="54"/>
      <c r="W1272" s="64"/>
      <c r="X1272" s="112"/>
      <c r="Y1272" s="112"/>
      <c r="Z1272" s="53"/>
      <c r="AA1272" s="53"/>
    </row>
    <row r="1273" spans="1:27">
      <c r="A1273" s="120"/>
      <c r="B1273" s="54"/>
      <c r="C1273" s="50"/>
      <c r="D1273" s="53"/>
      <c r="E1273" s="50"/>
      <c r="F1273" s="50"/>
      <c r="G1273" s="50"/>
      <c r="H1273" s="53"/>
      <c r="I1273" s="53"/>
      <c r="J1273" s="53"/>
      <c r="K1273" s="53"/>
      <c r="L1273" s="53"/>
      <c r="M1273" s="54"/>
      <c r="N1273" s="50"/>
      <c r="O1273" s="59"/>
      <c r="P1273" s="61"/>
      <c r="Q1273" s="50"/>
      <c r="R1273" s="50"/>
      <c r="S1273" s="50"/>
      <c r="T1273" s="64"/>
      <c r="U1273" s="54"/>
      <c r="V1273" s="54"/>
      <c r="W1273" s="64"/>
      <c r="X1273" s="112"/>
      <c r="Y1273" s="112"/>
      <c r="Z1273" s="53"/>
      <c r="AA1273" s="53"/>
    </row>
    <row r="1274" spans="1:27">
      <c r="A1274" s="120"/>
      <c r="B1274" s="54"/>
      <c r="C1274" s="50"/>
      <c r="D1274" s="53"/>
      <c r="E1274" s="50"/>
      <c r="F1274" s="50"/>
      <c r="G1274" s="50"/>
      <c r="H1274" s="53"/>
      <c r="I1274" s="53"/>
      <c r="J1274" s="53"/>
      <c r="K1274" s="53"/>
      <c r="L1274" s="53"/>
      <c r="M1274" s="54"/>
      <c r="N1274" s="50"/>
      <c r="O1274" s="59"/>
      <c r="P1274" s="61"/>
      <c r="Q1274" s="50"/>
      <c r="R1274" s="50"/>
      <c r="S1274" s="50"/>
      <c r="T1274" s="64"/>
      <c r="U1274" s="54"/>
      <c r="V1274" s="54"/>
      <c r="W1274" s="64"/>
      <c r="X1274" s="112"/>
      <c r="Y1274" s="112"/>
      <c r="Z1274" s="53"/>
      <c r="AA1274" s="53"/>
    </row>
    <row r="1275" spans="1:27">
      <c r="A1275" s="120"/>
      <c r="B1275" s="54"/>
      <c r="C1275" s="50"/>
      <c r="D1275" s="53"/>
      <c r="E1275" s="50"/>
      <c r="F1275" s="50"/>
      <c r="G1275" s="50"/>
      <c r="H1275" s="53"/>
      <c r="I1275" s="53"/>
      <c r="J1275" s="53"/>
      <c r="K1275" s="53"/>
      <c r="L1275" s="53"/>
      <c r="M1275" s="54"/>
      <c r="N1275" s="50"/>
      <c r="O1275" s="59"/>
      <c r="P1275" s="61"/>
      <c r="Q1275" s="50"/>
      <c r="R1275" s="50"/>
      <c r="S1275" s="50"/>
      <c r="T1275" s="64"/>
      <c r="U1275" s="54"/>
      <c r="V1275" s="54"/>
      <c r="W1275" s="64"/>
      <c r="X1275" s="112"/>
      <c r="Y1275" s="112"/>
      <c r="Z1275" s="53"/>
      <c r="AA1275" s="53"/>
    </row>
    <row r="1276" spans="1:27">
      <c r="A1276" s="120"/>
      <c r="B1276" s="54"/>
      <c r="C1276" s="50"/>
      <c r="D1276" s="53"/>
      <c r="E1276" s="50"/>
      <c r="F1276" s="50"/>
      <c r="G1276" s="50"/>
      <c r="H1276" s="53"/>
      <c r="I1276" s="53"/>
      <c r="J1276" s="53"/>
      <c r="K1276" s="53"/>
      <c r="L1276" s="53"/>
      <c r="M1276" s="54"/>
      <c r="N1276" s="50"/>
      <c r="O1276" s="59"/>
      <c r="P1276" s="61"/>
      <c r="Q1276" s="50"/>
      <c r="R1276" s="50"/>
      <c r="S1276" s="50"/>
      <c r="T1276" s="64"/>
      <c r="U1276" s="54"/>
      <c r="V1276" s="54"/>
      <c r="W1276" s="64"/>
      <c r="X1276" s="112"/>
      <c r="Y1276" s="112"/>
      <c r="Z1276" s="53"/>
      <c r="AA1276" s="53"/>
    </row>
    <row r="1277" spans="1:27">
      <c r="A1277" s="120"/>
      <c r="B1277" s="54"/>
      <c r="C1277" s="50"/>
      <c r="D1277" s="53"/>
      <c r="E1277" s="50"/>
      <c r="F1277" s="50"/>
      <c r="G1277" s="50"/>
      <c r="H1277" s="53"/>
      <c r="I1277" s="53"/>
      <c r="J1277" s="53"/>
      <c r="K1277" s="53"/>
      <c r="L1277" s="53"/>
      <c r="M1277" s="54"/>
      <c r="N1277" s="50"/>
      <c r="O1277" s="59"/>
      <c r="P1277" s="61"/>
      <c r="Q1277" s="50"/>
      <c r="R1277" s="50"/>
      <c r="S1277" s="50"/>
      <c r="T1277" s="64"/>
      <c r="U1277" s="54"/>
      <c r="V1277" s="54"/>
      <c r="W1277" s="64"/>
      <c r="X1277" s="112"/>
      <c r="Y1277" s="112"/>
      <c r="Z1277" s="53"/>
      <c r="AA1277" s="53"/>
    </row>
    <row r="1278" spans="1:27">
      <c r="A1278" s="120"/>
      <c r="B1278" s="54"/>
      <c r="C1278" s="50"/>
      <c r="D1278" s="53"/>
      <c r="E1278" s="50"/>
      <c r="F1278" s="50"/>
      <c r="G1278" s="50"/>
      <c r="H1278" s="53"/>
      <c r="I1278" s="53"/>
      <c r="J1278" s="53"/>
      <c r="K1278" s="53"/>
      <c r="L1278" s="53"/>
      <c r="M1278" s="54"/>
      <c r="N1278" s="50"/>
      <c r="O1278" s="59"/>
      <c r="P1278" s="61"/>
      <c r="Q1278" s="50"/>
      <c r="R1278" s="50"/>
      <c r="S1278" s="50"/>
      <c r="T1278" s="64"/>
      <c r="U1278" s="54"/>
      <c r="V1278" s="54"/>
      <c r="W1278" s="64"/>
      <c r="X1278" s="112"/>
      <c r="Y1278" s="112"/>
      <c r="Z1278" s="53"/>
      <c r="AA1278" s="53"/>
    </row>
    <row r="1279" spans="1:27">
      <c r="A1279" s="120"/>
      <c r="B1279" s="54"/>
      <c r="C1279" s="50"/>
      <c r="D1279" s="53"/>
      <c r="E1279" s="50"/>
      <c r="F1279" s="50"/>
      <c r="G1279" s="50"/>
      <c r="H1279" s="53"/>
      <c r="I1279" s="53"/>
      <c r="J1279" s="53"/>
      <c r="K1279" s="53"/>
      <c r="L1279" s="53"/>
      <c r="M1279" s="54"/>
      <c r="N1279" s="50"/>
      <c r="O1279" s="59"/>
      <c r="P1279" s="61"/>
      <c r="Q1279" s="50"/>
      <c r="R1279" s="50"/>
      <c r="S1279" s="50"/>
      <c r="T1279" s="64"/>
      <c r="U1279" s="54"/>
      <c r="V1279" s="54"/>
      <c r="W1279" s="64"/>
      <c r="X1279" s="112"/>
      <c r="Y1279" s="112"/>
      <c r="Z1279" s="53"/>
      <c r="AA1279" s="53"/>
    </row>
    <row r="1280" spans="1:27">
      <c r="A1280" s="120"/>
      <c r="B1280" s="54"/>
      <c r="C1280" s="50"/>
      <c r="D1280" s="53"/>
      <c r="E1280" s="50"/>
      <c r="F1280" s="50"/>
      <c r="G1280" s="50"/>
      <c r="H1280" s="53"/>
      <c r="I1280" s="53"/>
      <c r="J1280" s="53"/>
      <c r="K1280" s="53"/>
      <c r="L1280" s="53"/>
      <c r="M1280" s="54"/>
      <c r="N1280" s="50"/>
      <c r="O1280" s="59"/>
      <c r="P1280" s="61"/>
      <c r="Q1280" s="50"/>
      <c r="R1280" s="50"/>
      <c r="S1280" s="50"/>
      <c r="T1280" s="64"/>
      <c r="U1280" s="54"/>
      <c r="V1280" s="54"/>
      <c r="W1280" s="64"/>
      <c r="X1280" s="112"/>
      <c r="Y1280" s="112"/>
      <c r="Z1280" s="53"/>
      <c r="AA1280" s="53"/>
    </row>
    <row r="1281" spans="1:27">
      <c r="A1281" s="120"/>
      <c r="B1281" s="54"/>
      <c r="C1281" s="50"/>
      <c r="D1281" s="53"/>
      <c r="E1281" s="50"/>
      <c r="F1281" s="50"/>
      <c r="G1281" s="50"/>
      <c r="H1281" s="53"/>
      <c r="I1281" s="53"/>
      <c r="J1281" s="53"/>
      <c r="K1281" s="53"/>
      <c r="L1281" s="53"/>
      <c r="M1281" s="54"/>
      <c r="N1281" s="50"/>
      <c r="O1281" s="59"/>
      <c r="P1281" s="61"/>
      <c r="Q1281" s="50"/>
      <c r="R1281" s="50"/>
      <c r="S1281" s="50"/>
      <c r="T1281" s="64"/>
      <c r="U1281" s="54"/>
      <c r="V1281" s="54"/>
      <c r="W1281" s="64"/>
      <c r="X1281" s="112"/>
      <c r="Y1281" s="112"/>
      <c r="Z1281" s="53"/>
      <c r="AA1281" s="53"/>
    </row>
    <row r="1282" spans="1:27">
      <c r="A1282" s="120"/>
      <c r="B1282" s="54"/>
      <c r="C1282" s="50"/>
      <c r="D1282" s="53"/>
      <c r="E1282" s="50"/>
      <c r="F1282" s="50"/>
      <c r="G1282" s="50"/>
      <c r="H1282" s="53"/>
      <c r="I1282" s="53"/>
      <c r="J1282" s="53"/>
      <c r="K1282" s="53"/>
      <c r="L1282" s="53"/>
      <c r="M1282" s="54"/>
      <c r="N1282" s="50"/>
      <c r="O1282" s="59"/>
      <c r="P1282" s="61"/>
      <c r="Q1282" s="50"/>
      <c r="R1282" s="50"/>
      <c r="S1282" s="50"/>
      <c r="T1282" s="64"/>
      <c r="U1282" s="54"/>
      <c r="V1282" s="54"/>
      <c r="W1282" s="64"/>
      <c r="X1282" s="112"/>
      <c r="Y1282" s="112"/>
      <c r="Z1282" s="53"/>
      <c r="AA1282" s="53"/>
    </row>
    <row r="1283" spans="1:27">
      <c r="A1283" s="120"/>
      <c r="B1283" s="54"/>
      <c r="C1283" s="50"/>
      <c r="D1283" s="53"/>
      <c r="E1283" s="50"/>
      <c r="F1283" s="50"/>
      <c r="G1283" s="50"/>
      <c r="H1283" s="53"/>
      <c r="I1283" s="53"/>
      <c r="J1283" s="53"/>
      <c r="K1283" s="53"/>
      <c r="L1283" s="53"/>
      <c r="M1283" s="54"/>
      <c r="N1283" s="50"/>
      <c r="O1283" s="59"/>
      <c r="P1283" s="61"/>
      <c r="Q1283" s="50"/>
      <c r="R1283" s="50"/>
      <c r="S1283" s="50"/>
      <c r="T1283" s="64"/>
      <c r="U1283" s="54"/>
      <c r="V1283" s="54"/>
      <c r="W1283" s="64"/>
      <c r="X1283" s="112"/>
      <c r="Y1283" s="112"/>
      <c r="Z1283" s="53"/>
      <c r="AA1283" s="53"/>
    </row>
    <row r="1284" spans="1:27">
      <c r="A1284" s="120"/>
      <c r="B1284" s="54"/>
      <c r="C1284" s="50"/>
      <c r="D1284" s="53"/>
      <c r="E1284" s="50"/>
      <c r="F1284" s="50"/>
      <c r="G1284" s="50"/>
      <c r="H1284" s="53"/>
      <c r="I1284" s="53"/>
      <c r="J1284" s="53"/>
      <c r="K1284" s="53"/>
      <c r="L1284" s="53"/>
      <c r="M1284" s="54"/>
      <c r="N1284" s="50"/>
      <c r="O1284" s="59"/>
      <c r="P1284" s="61"/>
      <c r="Q1284" s="50"/>
      <c r="R1284" s="50"/>
      <c r="S1284" s="50"/>
      <c r="T1284" s="64"/>
      <c r="U1284" s="54"/>
      <c r="V1284" s="54"/>
      <c r="W1284" s="64"/>
      <c r="X1284" s="112"/>
      <c r="Y1284" s="112"/>
      <c r="Z1284" s="53"/>
      <c r="AA1284" s="53"/>
    </row>
    <row r="1285" spans="1:27">
      <c r="A1285" s="120"/>
      <c r="B1285" s="54"/>
      <c r="C1285" s="50"/>
      <c r="D1285" s="53"/>
      <c r="E1285" s="50"/>
      <c r="F1285" s="50"/>
      <c r="G1285" s="50"/>
      <c r="H1285" s="53"/>
      <c r="I1285" s="53"/>
      <c r="J1285" s="53"/>
      <c r="K1285" s="53"/>
      <c r="L1285" s="53"/>
      <c r="M1285" s="54"/>
      <c r="N1285" s="50"/>
      <c r="O1285" s="59"/>
      <c r="P1285" s="61"/>
      <c r="Q1285" s="50"/>
      <c r="R1285" s="50"/>
      <c r="S1285" s="50"/>
      <c r="T1285" s="64"/>
      <c r="U1285" s="54"/>
      <c r="V1285" s="54"/>
      <c r="W1285" s="64"/>
      <c r="X1285" s="112"/>
      <c r="Y1285" s="112"/>
      <c r="Z1285" s="53"/>
      <c r="AA1285" s="53"/>
    </row>
    <row r="1286" spans="1:27">
      <c r="A1286" s="120"/>
      <c r="B1286" s="54"/>
      <c r="C1286" s="50"/>
      <c r="D1286" s="53"/>
      <c r="E1286" s="50"/>
      <c r="F1286" s="50"/>
      <c r="G1286" s="50"/>
      <c r="H1286" s="53"/>
      <c r="I1286" s="53"/>
      <c r="J1286" s="53"/>
      <c r="K1286" s="53"/>
      <c r="L1286" s="53"/>
      <c r="M1286" s="54"/>
      <c r="N1286" s="50"/>
      <c r="O1286" s="59"/>
      <c r="P1286" s="61"/>
      <c r="Q1286" s="50"/>
      <c r="R1286" s="50"/>
      <c r="S1286" s="50"/>
      <c r="T1286" s="64"/>
      <c r="U1286" s="54"/>
      <c r="V1286" s="54"/>
      <c r="W1286" s="64"/>
      <c r="X1286" s="112"/>
      <c r="Y1286" s="112"/>
      <c r="Z1286" s="53"/>
      <c r="AA1286" s="53"/>
    </row>
    <row r="1287" spans="1:27">
      <c r="A1287" s="120"/>
      <c r="B1287" s="54"/>
      <c r="C1287" s="50"/>
      <c r="D1287" s="53"/>
      <c r="E1287" s="50"/>
      <c r="F1287" s="50"/>
      <c r="G1287" s="50"/>
      <c r="H1287" s="53"/>
      <c r="I1287" s="53"/>
      <c r="J1287" s="53"/>
      <c r="K1287" s="53"/>
      <c r="L1287" s="53"/>
      <c r="M1287" s="54"/>
      <c r="N1287" s="50"/>
      <c r="O1287" s="59"/>
      <c r="P1287" s="61"/>
      <c r="Q1287" s="50"/>
      <c r="R1287" s="50"/>
      <c r="S1287" s="50"/>
      <c r="T1287" s="64"/>
      <c r="U1287" s="54"/>
      <c r="V1287" s="54"/>
      <c r="W1287" s="64"/>
      <c r="X1287" s="112"/>
      <c r="Y1287" s="112"/>
      <c r="Z1287" s="53"/>
      <c r="AA1287" s="53"/>
    </row>
    <row r="1288" spans="1:27">
      <c r="A1288" s="120"/>
      <c r="B1288" s="54"/>
      <c r="C1288" s="50"/>
      <c r="D1288" s="53"/>
      <c r="E1288" s="50"/>
      <c r="F1288" s="50"/>
      <c r="G1288" s="50"/>
      <c r="H1288" s="53"/>
      <c r="I1288" s="53"/>
      <c r="J1288" s="53"/>
      <c r="K1288" s="53"/>
      <c r="L1288" s="53"/>
      <c r="M1288" s="54"/>
      <c r="N1288" s="50"/>
      <c r="O1288" s="59"/>
      <c r="P1288" s="61"/>
      <c r="Q1288" s="50"/>
      <c r="R1288" s="50"/>
      <c r="S1288" s="50"/>
      <c r="T1288" s="64"/>
      <c r="U1288" s="54"/>
      <c r="V1288" s="54"/>
      <c r="W1288" s="64"/>
      <c r="X1288" s="112"/>
      <c r="Y1288" s="112"/>
      <c r="Z1288" s="53"/>
      <c r="AA1288" s="53"/>
    </row>
    <row r="1289" spans="1:27">
      <c r="A1289" s="120"/>
      <c r="B1289" s="54"/>
      <c r="C1289" s="50"/>
      <c r="D1289" s="53"/>
      <c r="E1289" s="50"/>
      <c r="F1289" s="50"/>
      <c r="G1289" s="50"/>
      <c r="H1289" s="53"/>
      <c r="I1289" s="53"/>
      <c r="J1289" s="53"/>
      <c r="K1289" s="53"/>
      <c r="L1289" s="53"/>
      <c r="M1289" s="54"/>
      <c r="N1289" s="50"/>
      <c r="O1289" s="59"/>
      <c r="P1289" s="61"/>
      <c r="Q1289" s="50"/>
      <c r="R1289" s="50"/>
      <c r="S1289" s="50"/>
      <c r="T1289" s="64"/>
      <c r="U1289" s="54"/>
      <c r="V1289" s="54"/>
      <c r="W1289" s="64"/>
      <c r="X1289" s="112"/>
      <c r="Y1289" s="112"/>
      <c r="Z1289" s="53"/>
      <c r="AA1289" s="53"/>
    </row>
    <row r="1290" spans="1:27">
      <c r="A1290" s="120"/>
      <c r="B1290" s="54"/>
      <c r="C1290" s="50"/>
      <c r="D1290" s="53"/>
      <c r="E1290" s="50"/>
      <c r="F1290" s="50"/>
      <c r="G1290" s="50"/>
      <c r="H1290" s="53"/>
      <c r="I1290" s="53"/>
      <c r="J1290" s="53"/>
      <c r="K1290" s="53"/>
      <c r="L1290" s="53"/>
      <c r="M1290" s="54"/>
      <c r="N1290" s="50"/>
      <c r="O1290" s="59"/>
      <c r="P1290" s="61"/>
      <c r="Q1290" s="50"/>
      <c r="R1290" s="50"/>
      <c r="S1290" s="50"/>
      <c r="T1290" s="64"/>
      <c r="U1290" s="54"/>
      <c r="V1290" s="54"/>
      <c r="W1290" s="64"/>
      <c r="X1290" s="112"/>
      <c r="Y1290" s="112"/>
      <c r="Z1290" s="53"/>
      <c r="AA1290" s="53"/>
    </row>
    <row r="1291" spans="1:27">
      <c r="A1291" s="120"/>
      <c r="B1291" s="54"/>
      <c r="C1291" s="50"/>
      <c r="D1291" s="53"/>
      <c r="E1291" s="50"/>
      <c r="F1291" s="50"/>
      <c r="G1291" s="50"/>
      <c r="H1291" s="53"/>
      <c r="I1291" s="53"/>
      <c r="J1291" s="53"/>
      <c r="K1291" s="53"/>
      <c r="L1291" s="53"/>
      <c r="M1291" s="54"/>
      <c r="N1291" s="50"/>
      <c r="O1291" s="59"/>
      <c r="P1291" s="61"/>
      <c r="Q1291" s="50"/>
      <c r="R1291" s="50"/>
      <c r="S1291" s="50"/>
      <c r="T1291" s="64"/>
      <c r="U1291" s="54"/>
      <c r="V1291" s="54"/>
      <c r="W1291" s="64"/>
      <c r="X1291" s="112"/>
      <c r="Y1291" s="112"/>
      <c r="Z1291" s="53"/>
      <c r="AA1291" s="53"/>
    </row>
    <row r="1292" spans="1:27">
      <c r="A1292" s="120"/>
      <c r="B1292" s="54"/>
      <c r="C1292" s="50"/>
      <c r="D1292" s="53"/>
      <c r="E1292" s="50"/>
      <c r="F1292" s="50"/>
      <c r="G1292" s="50"/>
      <c r="H1292" s="53"/>
      <c r="I1292" s="53"/>
      <c r="J1292" s="53"/>
      <c r="K1292" s="53"/>
      <c r="L1292" s="53"/>
      <c r="M1292" s="54"/>
      <c r="N1292" s="50"/>
      <c r="O1292" s="59"/>
      <c r="P1292" s="61"/>
      <c r="Q1292" s="50"/>
      <c r="R1292" s="50"/>
      <c r="S1292" s="50"/>
      <c r="T1292" s="64"/>
      <c r="U1292" s="54"/>
      <c r="V1292" s="54"/>
      <c r="W1292" s="64"/>
      <c r="X1292" s="112"/>
      <c r="Y1292" s="112"/>
      <c r="Z1292" s="53"/>
      <c r="AA1292" s="53"/>
    </row>
    <row r="1293" spans="1:27">
      <c r="A1293" s="120"/>
      <c r="B1293" s="54"/>
      <c r="C1293" s="50"/>
      <c r="D1293" s="53"/>
      <c r="E1293" s="50"/>
      <c r="F1293" s="50"/>
      <c r="G1293" s="50"/>
      <c r="H1293" s="53"/>
      <c r="I1293" s="53"/>
      <c r="J1293" s="53"/>
      <c r="K1293" s="53"/>
      <c r="L1293" s="53"/>
      <c r="M1293" s="54"/>
      <c r="N1293" s="50"/>
      <c r="O1293" s="59"/>
      <c r="P1293" s="61"/>
      <c r="Q1293" s="50"/>
      <c r="R1293" s="50"/>
      <c r="S1293" s="50"/>
      <c r="T1293" s="64"/>
      <c r="U1293" s="54"/>
      <c r="V1293" s="54"/>
      <c r="W1293" s="64"/>
      <c r="X1293" s="112"/>
      <c r="Y1293" s="112"/>
      <c r="Z1293" s="53"/>
      <c r="AA1293" s="53"/>
    </row>
    <row r="1294" spans="1:27">
      <c r="A1294" s="120"/>
      <c r="B1294" s="54"/>
      <c r="C1294" s="50"/>
      <c r="D1294" s="53"/>
      <c r="E1294" s="50"/>
      <c r="F1294" s="50"/>
      <c r="G1294" s="50"/>
      <c r="H1294" s="53"/>
      <c r="I1294" s="53"/>
      <c r="J1294" s="53"/>
      <c r="K1294" s="53"/>
      <c r="L1294" s="53"/>
      <c r="M1294" s="54"/>
      <c r="N1294" s="50"/>
      <c r="O1294" s="59"/>
      <c r="P1294" s="61"/>
      <c r="Q1294" s="50"/>
      <c r="R1294" s="50"/>
      <c r="S1294" s="50"/>
      <c r="T1294" s="64"/>
      <c r="U1294" s="54"/>
      <c r="V1294" s="54"/>
      <c r="W1294" s="64"/>
      <c r="X1294" s="112"/>
      <c r="Y1294" s="112"/>
      <c r="Z1294" s="53"/>
      <c r="AA1294" s="53"/>
    </row>
    <row r="1295" spans="1:27">
      <c r="A1295" s="120"/>
      <c r="B1295" s="54"/>
      <c r="C1295" s="50"/>
      <c r="D1295" s="53"/>
      <c r="E1295" s="50"/>
      <c r="F1295" s="50"/>
      <c r="G1295" s="50"/>
      <c r="H1295" s="53"/>
      <c r="I1295" s="53"/>
      <c r="J1295" s="53"/>
      <c r="K1295" s="53"/>
      <c r="L1295" s="53"/>
      <c r="M1295" s="54"/>
      <c r="N1295" s="50"/>
      <c r="O1295" s="59"/>
      <c r="P1295" s="61"/>
      <c r="Q1295" s="50"/>
      <c r="R1295" s="50"/>
      <c r="S1295" s="50"/>
      <c r="T1295" s="64"/>
      <c r="U1295" s="54"/>
      <c r="V1295" s="54"/>
      <c r="W1295" s="64"/>
      <c r="X1295" s="112"/>
      <c r="Y1295" s="112"/>
      <c r="Z1295" s="53"/>
      <c r="AA1295" s="53"/>
    </row>
    <row r="1296" spans="1:27">
      <c r="A1296" s="120"/>
      <c r="B1296" s="54"/>
      <c r="C1296" s="50"/>
      <c r="D1296" s="53"/>
      <c r="E1296" s="50"/>
      <c r="F1296" s="50"/>
      <c r="G1296" s="50"/>
      <c r="H1296" s="53"/>
      <c r="I1296" s="53"/>
      <c r="J1296" s="53"/>
      <c r="K1296" s="53"/>
      <c r="L1296" s="53"/>
      <c r="M1296" s="54"/>
      <c r="N1296" s="50"/>
      <c r="O1296" s="59"/>
      <c r="P1296" s="61"/>
      <c r="Q1296" s="50"/>
      <c r="R1296" s="50"/>
      <c r="S1296" s="50"/>
      <c r="T1296" s="64"/>
      <c r="U1296" s="54"/>
      <c r="V1296" s="54"/>
      <c r="W1296" s="64"/>
      <c r="X1296" s="112"/>
      <c r="Y1296" s="112"/>
      <c r="Z1296" s="53"/>
      <c r="AA1296" s="53"/>
    </row>
    <row r="1297" spans="1:27">
      <c r="A1297" s="120"/>
      <c r="B1297" s="54"/>
      <c r="C1297" s="50"/>
      <c r="D1297" s="53"/>
      <c r="E1297" s="50"/>
      <c r="F1297" s="50"/>
      <c r="G1297" s="50"/>
      <c r="H1297" s="53"/>
      <c r="I1297" s="53"/>
      <c r="J1297" s="53"/>
      <c r="K1297" s="53"/>
      <c r="L1297" s="53"/>
      <c r="M1297" s="54"/>
      <c r="N1297" s="50"/>
      <c r="O1297" s="59"/>
      <c r="P1297" s="61"/>
      <c r="Q1297" s="50"/>
      <c r="R1297" s="50"/>
      <c r="S1297" s="50"/>
      <c r="T1297" s="64"/>
      <c r="U1297" s="54"/>
      <c r="V1297" s="54"/>
      <c r="W1297" s="64"/>
      <c r="X1297" s="112"/>
      <c r="Y1297" s="112"/>
      <c r="Z1297" s="53"/>
      <c r="AA1297" s="53"/>
    </row>
    <row r="1298" spans="1:27">
      <c r="A1298" s="120"/>
      <c r="B1298" s="54"/>
      <c r="C1298" s="50"/>
      <c r="D1298" s="53"/>
      <c r="E1298" s="50"/>
      <c r="F1298" s="50"/>
      <c r="G1298" s="50"/>
      <c r="H1298" s="53"/>
      <c r="I1298" s="53"/>
      <c r="J1298" s="53"/>
      <c r="K1298" s="53"/>
      <c r="L1298" s="53"/>
      <c r="M1298" s="54"/>
      <c r="N1298" s="50"/>
      <c r="O1298" s="59"/>
      <c r="P1298" s="61"/>
      <c r="Q1298" s="50"/>
      <c r="R1298" s="50"/>
      <c r="S1298" s="50"/>
      <c r="T1298" s="64"/>
      <c r="U1298" s="54"/>
      <c r="V1298" s="54"/>
      <c r="W1298" s="64"/>
      <c r="X1298" s="112"/>
      <c r="Y1298" s="112"/>
      <c r="Z1298" s="53"/>
      <c r="AA1298" s="53"/>
    </row>
    <row r="1299" spans="1:27">
      <c r="A1299" s="120"/>
      <c r="B1299" s="54"/>
      <c r="C1299" s="50"/>
      <c r="D1299" s="53"/>
      <c r="E1299" s="50"/>
      <c r="F1299" s="50"/>
      <c r="G1299" s="50"/>
      <c r="H1299" s="53"/>
      <c r="I1299" s="53"/>
      <c r="J1299" s="53"/>
      <c r="K1299" s="53"/>
      <c r="L1299" s="53"/>
      <c r="M1299" s="54"/>
      <c r="N1299" s="50"/>
      <c r="O1299" s="59"/>
      <c r="P1299" s="61"/>
      <c r="Q1299" s="50"/>
      <c r="R1299" s="50"/>
      <c r="S1299" s="50"/>
      <c r="T1299" s="64"/>
      <c r="U1299" s="54"/>
      <c r="V1299" s="54"/>
      <c r="W1299" s="64"/>
      <c r="X1299" s="112"/>
      <c r="Y1299" s="112"/>
      <c r="Z1299" s="53"/>
      <c r="AA1299" s="53"/>
    </row>
    <row r="1300" spans="1:27">
      <c r="A1300" s="120"/>
      <c r="B1300" s="54"/>
      <c r="C1300" s="50"/>
      <c r="D1300" s="53"/>
      <c r="E1300" s="50"/>
      <c r="F1300" s="50"/>
      <c r="G1300" s="50"/>
      <c r="H1300" s="53"/>
      <c r="I1300" s="53"/>
      <c r="J1300" s="53"/>
      <c r="K1300" s="53"/>
      <c r="L1300" s="53"/>
      <c r="M1300" s="54"/>
      <c r="N1300" s="50"/>
      <c r="O1300" s="59"/>
      <c r="P1300" s="61"/>
      <c r="Q1300" s="50"/>
      <c r="R1300" s="50"/>
      <c r="S1300" s="50"/>
      <c r="T1300" s="64"/>
      <c r="U1300" s="54"/>
      <c r="V1300" s="54"/>
      <c r="W1300" s="64"/>
      <c r="X1300" s="112"/>
      <c r="Y1300" s="112"/>
      <c r="Z1300" s="53"/>
      <c r="AA1300" s="53"/>
    </row>
    <row r="1301" spans="1:27">
      <c r="A1301" s="120"/>
      <c r="B1301" s="54"/>
      <c r="C1301" s="50"/>
      <c r="D1301" s="53"/>
      <c r="E1301" s="50"/>
      <c r="F1301" s="50"/>
      <c r="G1301" s="50"/>
      <c r="H1301" s="53"/>
      <c r="I1301" s="53"/>
      <c r="J1301" s="53"/>
      <c r="K1301" s="53"/>
      <c r="L1301" s="53"/>
      <c r="M1301" s="54"/>
      <c r="N1301" s="50"/>
      <c r="O1301" s="59"/>
      <c r="P1301" s="61"/>
      <c r="Q1301" s="50"/>
      <c r="R1301" s="50"/>
      <c r="S1301" s="50"/>
      <c r="T1301" s="64"/>
      <c r="U1301" s="54"/>
      <c r="V1301" s="54"/>
      <c r="W1301" s="64"/>
      <c r="X1301" s="112"/>
      <c r="Y1301" s="112"/>
      <c r="Z1301" s="53"/>
      <c r="AA1301" s="53"/>
    </row>
    <row r="1302" spans="1:27">
      <c r="A1302" s="120"/>
      <c r="B1302" s="54"/>
      <c r="C1302" s="50"/>
      <c r="D1302" s="53"/>
      <c r="E1302" s="50"/>
      <c r="F1302" s="50"/>
      <c r="G1302" s="50"/>
      <c r="H1302" s="53"/>
      <c r="I1302" s="53"/>
      <c r="J1302" s="53"/>
      <c r="K1302" s="53"/>
      <c r="L1302" s="53"/>
      <c r="M1302" s="54"/>
      <c r="N1302" s="50"/>
      <c r="O1302" s="59"/>
      <c r="P1302" s="61"/>
      <c r="Q1302" s="50"/>
      <c r="R1302" s="50"/>
      <c r="S1302" s="50"/>
      <c r="T1302" s="64"/>
      <c r="U1302" s="54"/>
      <c r="V1302" s="54"/>
      <c r="W1302" s="64"/>
      <c r="X1302" s="112"/>
      <c r="Y1302" s="112"/>
      <c r="Z1302" s="53"/>
      <c r="AA1302" s="53"/>
    </row>
    <row r="1303" spans="1:27">
      <c r="A1303" s="120"/>
      <c r="B1303" s="54"/>
      <c r="C1303" s="50"/>
      <c r="D1303" s="53"/>
      <c r="E1303" s="50"/>
      <c r="F1303" s="50"/>
      <c r="G1303" s="50"/>
      <c r="H1303" s="53"/>
      <c r="I1303" s="53"/>
      <c r="J1303" s="53"/>
      <c r="K1303" s="53"/>
      <c r="L1303" s="53"/>
      <c r="M1303" s="54"/>
      <c r="N1303" s="50"/>
      <c r="O1303" s="59"/>
      <c r="P1303" s="61"/>
      <c r="Q1303" s="50"/>
      <c r="R1303" s="50"/>
      <c r="S1303" s="50"/>
      <c r="T1303" s="64"/>
      <c r="U1303" s="54"/>
      <c r="V1303" s="54"/>
      <c r="W1303" s="64"/>
      <c r="X1303" s="112"/>
      <c r="Y1303" s="112"/>
      <c r="Z1303" s="53"/>
      <c r="AA1303" s="53"/>
    </row>
    <row r="1304" spans="1:27">
      <c r="A1304" s="120"/>
      <c r="B1304" s="54"/>
      <c r="C1304" s="50"/>
      <c r="D1304" s="53"/>
      <c r="E1304" s="50"/>
      <c r="F1304" s="50"/>
      <c r="G1304" s="50"/>
      <c r="H1304" s="53"/>
      <c r="I1304" s="53"/>
      <c r="J1304" s="53"/>
      <c r="K1304" s="53"/>
      <c r="L1304" s="53"/>
      <c r="M1304" s="54"/>
      <c r="N1304" s="50"/>
      <c r="O1304" s="59"/>
      <c r="P1304" s="61"/>
      <c r="Q1304" s="50"/>
      <c r="R1304" s="50"/>
      <c r="S1304" s="50"/>
      <c r="T1304" s="64"/>
      <c r="U1304" s="54"/>
      <c r="V1304" s="54"/>
      <c r="W1304" s="64"/>
      <c r="X1304" s="112"/>
      <c r="Y1304" s="112"/>
      <c r="Z1304" s="53"/>
      <c r="AA1304" s="53"/>
    </row>
    <row r="1305" spans="1:27">
      <c r="A1305" s="120"/>
      <c r="B1305" s="54"/>
      <c r="C1305" s="50"/>
      <c r="D1305" s="53"/>
      <c r="E1305" s="50"/>
      <c r="F1305" s="50"/>
      <c r="G1305" s="50"/>
      <c r="H1305" s="53"/>
      <c r="I1305" s="53"/>
      <c r="J1305" s="53"/>
      <c r="K1305" s="53"/>
      <c r="L1305" s="53"/>
      <c r="M1305" s="54"/>
      <c r="N1305" s="50"/>
      <c r="O1305" s="59"/>
      <c r="P1305" s="61"/>
      <c r="Q1305" s="50"/>
      <c r="R1305" s="50"/>
      <c r="S1305" s="50"/>
      <c r="T1305" s="64"/>
      <c r="U1305" s="54"/>
      <c r="V1305" s="54"/>
      <c r="W1305" s="64"/>
      <c r="X1305" s="112"/>
      <c r="Y1305" s="112"/>
      <c r="Z1305" s="53"/>
      <c r="AA1305" s="53"/>
    </row>
    <row r="1306" spans="1:27">
      <c r="A1306" s="120"/>
      <c r="B1306" s="54"/>
      <c r="C1306" s="50"/>
      <c r="D1306" s="53"/>
      <c r="E1306" s="50"/>
      <c r="F1306" s="50"/>
      <c r="G1306" s="50"/>
      <c r="H1306" s="53"/>
      <c r="I1306" s="53"/>
      <c r="J1306" s="53"/>
      <c r="K1306" s="53"/>
      <c r="L1306" s="53"/>
      <c r="M1306" s="54"/>
      <c r="N1306" s="50"/>
      <c r="O1306" s="59"/>
      <c r="P1306" s="61"/>
      <c r="Q1306" s="50"/>
      <c r="R1306" s="50"/>
      <c r="S1306" s="50"/>
      <c r="T1306" s="64"/>
      <c r="U1306" s="54"/>
      <c r="V1306" s="54"/>
      <c r="W1306" s="64"/>
      <c r="X1306" s="112"/>
      <c r="Y1306" s="112"/>
      <c r="Z1306" s="53"/>
      <c r="AA1306" s="53"/>
    </row>
    <row r="1307" spans="1:27">
      <c r="A1307" s="120"/>
      <c r="B1307" s="54"/>
      <c r="C1307" s="50"/>
      <c r="D1307" s="53"/>
      <c r="E1307" s="50"/>
      <c r="F1307" s="50"/>
      <c r="G1307" s="50"/>
      <c r="H1307" s="53"/>
      <c r="I1307" s="53"/>
      <c r="J1307" s="53"/>
      <c r="K1307" s="53"/>
      <c r="L1307" s="53"/>
      <c r="M1307" s="54"/>
      <c r="N1307" s="50"/>
      <c r="O1307" s="59"/>
      <c r="P1307" s="61"/>
      <c r="Q1307" s="50"/>
      <c r="R1307" s="50"/>
      <c r="S1307" s="50"/>
      <c r="T1307" s="64"/>
      <c r="U1307" s="54"/>
      <c r="V1307" s="54"/>
      <c r="W1307" s="64"/>
      <c r="X1307" s="112"/>
      <c r="Y1307" s="112"/>
      <c r="Z1307" s="53"/>
      <c r="AA1307" s="53"/>
    </row>
    <row r="1308" spans="1:27">
      <c r="A1308" s="120"/>
      <c r="B1308" s="54"/>
      <c r="C1308" s="50"/>
      <c r="D1308" s="53"/>
      <c r="E1308" s="50"/>
      <c r="F1308" s="50"/>
      <c r="G1308" s="50"/>
      <c r="H1308" s="53"/>
      <c r="I1308" s="53"/>
      <c r="J1308" s="53"/>
      <c r="K1308" s="53"/>
      <c r="L1308" s="53"/>
      <c r="M1308" s="54"/>
      <c r="N1308" s="50"/>
      <c r="O1308" s="59"/>
      <c r="P1308" s="61"/>
      <c r="Q1308" s="50"/>
      <c r="R1308" s="50"/>
      <c r="S1308" s="50"/>
      <c r="T1308" s="64"/>
      <c r="U1308" s="54"/>
      <c r="V1308" s="54"/>
      <c r="W1308" s="64"/>
      <c r="X1308" s="112"/>
      <c r="Y1308" s="112"/>
      <c r="Z1308" s="53"/>
      <c r="AA1308" s="53"/>
    </row>
    <row r="1309" spans="1:27">
      <c r="A1309" s="120"/>
      <c r="B1309" s="54"/>
      <c r="C1309" s="50"/>
      <c r="D1309" s="53"/>
      <c r="E1309" s="50"/>
      <c r="F1309" s="50"/>
      <c r="G1309" s="50"/>
      <c r="H1309" s="53"/>
      <c r="I1309" s="53"/>
      <c r="J1309" s="53"/>
      <c r="K1309" s="53"/>
      <c r="L1309" s="53"/>
      <c r="M1309" s="54"/>
      <c r="N1309" s="50"/>
      <c r="O1309" s="59"/>
      <c r="P1309" s="61"/>
      <c r="Q1309" s="50"/>
      <c r="R1309" s="50"/>
      <c r="S1309" s="50"/>
      <c r="T1309" s="64"/>
      <c r="U1309" s="54"/>
      <c r="V1309" s="54"/>
      <c r="W1309" s="64"/>
      <c r="X1309" s="112"/>
      <c r="Y1309" s="112"/>
      <c r="Z1309" s="53"/>
      <c r="AA1309" s="53"/>
    </row>
    <row r="1310" spans="1:27">
      <c r="A1310" s="120"/>
      <c r="B1310" s="54"/>
      <c r="C1310" s="50"/>
      <c r="D1310" s="53"/>
      <c r="E1310" s="50"/>
      <c r="F1310" s="50"/>
      <c r="G1310" s="50"/>
      <c r="H1310" s="53"/>
      <c r="I1310" s="53"/>
      <c r="J1310" s="53"/>
      <c r="K1310" s="53"/>
      <c r="L1310" s="53"/>
      <c r="M1310" s="54"/>
      <c r="N1310" s="50"/>
      <c r="O1310" s="59"/>
      <c r="P1310" s="61"/>
      <c r="Q1310" s="50"/>
      <c r="R1310" s="50"/>
      <c r="S1310" s="50"/>
      <c r="T1310" s="64"/>
      <c r="U1310" s="54"/>
      <c r="V1310" s="54"/>
      <c r="W1310" s="64"/>
      <c r="X1310" s="112"/>
      <c r="Y1310" s="112"/>
      <c r="Z1310" s="53"/>
      <c r="AA1310" s="53"/>
    </row>
    <row r="1311" spans="1:27">
      <c r="A1311" s="120"/>
      <c r="B1311" s="54"/>
      <c r="C1311" s="50"/>
      <c r="D1311" s="53"/>
      <c r="E1311" s="50"/>
      <c r="F1311" s="50"/>
      <c r="G1311" s="50"/>
      <c r="H1311" s="53"/>
      <c r="I1311" s="53"/>
      <c r="J1311" s="53"/>
      <c r="K1311" s="53"/>
      <c r="L1311" s="53"/>
      <c r="M1311" s="54"/>
      <c r="N1311" s="50"/>
      <c r="O1311" s="59"/>
      <c r="P1311" s="61"/>
      <c r="Q1311" s="50"/>
      <c r="R1311" s="50"/>
      <c r="S1311" s="50"/>
      <c r="T1311" s="64"/>
      <c r="U1311" s="54"/>
      <c r="V1311" s="54"/>
      <c r="W1311" s="64"/>
      <c r="X1311" s="112"/>
      <c r="Y1311" s="112"/>
      <c r="Z1311" s="53"/>
      <c r="AA1311" s="53"/>
    </row>
    <row r="1312" spans="1:27">
      <c r="A1312" s="120"/>
      <c r="B1312" s="54"/>
      <c r="C1312" s="50"/>
      <c r="D1312" s="53"/>
      <c r="E1312" s="50"/>
      <c r="F1312" s="50"/>
      <c r="G1312" s="50"/>
      <c r="H1312" s="53"/>
      <c r="I1312" s="53"/>
      <c r="J1312" s="53"/>
      <c r="K1312" s="53"/>
      <c r="L1312" s="53"/>
      <c r="M1312" s="54"/>
      <c r="N1312" s="50"/>
      <c r="O1312" s="59"/>
      <c r="P1312" s="61"/>
      <c r="Q1312" s="50"/>
      <c r="R1312" s="50"/>
      <c r="S1312" s="50"/>
      <c r="T1312" s="64"/>
      <c r="U1312" s="54"/>
      <c r="V1312" s="54"/>
      <c r="W1312" s="64"/>
      <c r="X1312" s="112"/>
      <c r="Y1312" s="112"/>
      <c r="Z1312" s="53"/>
      <c r="AA1312" s="53"/>
    </row>
    <row r="1313" spans="1:27">
      <c r="A1313" s="120"/>
      <c r="B1313" s="54"/>
      <c r="C1313" s="50"/>
      <c r="D1313" s="53"/>
      <c r="E1313" s="50"/>
      <c r="F1313" s="50"/>
      <c r="G1313" s="50"/>
      <c r="H1313" s="53"/>
      <c r="I1313" s="53"/>
      <c r="J1313" s="53"/>
      <c r="K1313" s="53"/>
      <c r="L1313" s="53"/>
      <c r="M1313" s="54"/>
      <c r="N1313" s="50"/>
      <c r="O1313" s="59"/>
      <c r="P1313" s="61"/>
      <c r="Q1313" s="50"/>
      <c r="R1313" s="50"/>
      <c r="S1313" s="50"/>
      <c r="T1313" s="64"/>
      <c r="U1313" s="54"/>
      <c r="V1313" s="54"/>
      <c r="W1313" s="64"/>
      <c r="X1313" s="112"/>
      <c r="Y1313" s="112"/>
      <c r="Z1313" s="53"/>
      <c r="AA1313" s="53"/>
    </row>
    <row r="1314" spans="1:27">
      <c r="A1314" s="120"/>
      <c r="B1314" s="54"/>
      <c r="C1314" s="50"/>
      <c r="D1314" s="53"/>
      <c r="E1314" s="50"/>
      <c r="F1314" s="50"/>
      <c r="G1314" s="50"/>
      <c r="H1314" s="53"/>
      <c r="I1314" s="53"/>
      <c r="J1314" s="53"/>
      <c r="K1314" s="53"/>
      <c r="L1314" s="53"/>
      <c r="M1314" s="54"/>
      <c r="N1314" s="50"/>
      <c r="O1314" s="59"/>
      <c r="P1314" s="61"/>
      <c r="Q1314" s="50"/>
      <c r="R1314" s="50"/>
      <c r="S1314" s="50"/>
      <c r="T1314" s="64"/>
      <c r="U1314" s="54"/>
      <c r="V1314" s="54"/>
      <c r="W1314" s="64"/>
      <c r="X1314" s="112"/>
      <c r="Y1314" s="112"/>
      <c r="Z1314" s="53"/>
      <c r="AA1314" s="53"/>
    </row>
    <row r="1315" spans="1:27">
      <c r="A1315" s="120"/>
      <c r="B1315" s="54"/>
      <c r="C1315" s="50"/>
      <c r="D1315" s="53"/>
      <c r="E1315" s="50"/>
      <c r="F1315" s="50"/>
      <c r="G1315" s="50"/>
      <c r="H1315" s="53"/>
      <c r="I1315" s="53"/>
      <c r="J1315" s="53"/>
      <c r="K1315" s="53"/>
      <c r="L1315" s="53"/>
      <c r="M1315" s="54"/>
      <c r="N1315" s="50"/>
      <c r="O1315" s="59"/>
      <c r="P1315" s="61"/>
      <c r="Q1315" s="50"/>
      <c r="R1315" s="50"/>
      <c r="S1315" s="50"/>
      <c r="T1315" s="64"/>
      <c r="U1315" s="54"/>
      <c r="V1315" s="54"/>
      <c r="W1315" s="64"/>
      <c r="X1315" s="112"/>
      <c r="Y1315" s="112"/>
      <c r="Z1315" s="53"/>
      <c r="AA1315" s="53"/>
    </row>
    <row r="1316" spans="1:27">
      <c r="A1316" s="120"/>
      <c r="B1316" s="54"/>
      <c r="C1316" s="50"/>
      <c r="D1316" s="53"/>
      <c r="E1316" s="50"/>
      <c r="F1316" s="50"/>
      <c r="G1316" s="50"/>
      <c r="H1316" s="53"/>
      <c r="I1316" s="53"/>
      <c r="J1316" s="53"/>
      <c r="K1316" s="53"/>
      <c r="L1316" s="53"/>
      <c r="M1316" s="54"/>
      <c r="N1316" s="50"/>
      <c r="O1316" s="59"/>
      <c r="P1316" s="61"/>
      <c r="Q1316" s="50"/>
      <c r="R1316" s="50"/>
      <c r="S1316" s="50"/>
      <c r="T1316" s="64"/>
      <c r="U1316" s="54"/>
      <c r="V1316" s="54"/>
      <c r="W1316" s="64"/>
      <c r="X1316" s="112"/>
      <c r="Y1316" s="112"/>
      <c r="Z1316" s="53"/>
      <c r="AA1316" s="53"/>
    </row>
    <row r="1317" spans="1:27">
      <c r="A1317" s="120"/>
      <c r="B1317" s="54"/>
      <c r="C1317" s="50"/>
      <c r="D1317" s="53"/>
      <c r="E1317" s="50"/>
      <c r="F1317" s="50"/>
      <c r="G1317" s="50"/>
      <c r="H1317" s="53"/>
      <c r="I1317" s="53"/>
      <c r="J1317" s="53"/>
      <c r="K1317" s="53"/>
      <c r="L1317" s="53"/>
      <c r="M1317" s="54"/>
      <c r="N1317" s="50"/>
      <c r="O1317" s="59"/>
      <c r="P1317" s="61"/>
      <c r="Q1317" s="50"/>
      <c r="R1317" s="50"/>
      <c r="S1317" s="50"/>
      <c r="T1317" s="64"/>
      <c r="U1317" s="54"/>
      <c r="V1317" s="54"/>
      <c r="W1317" s="64"/>
      <c r="X1317" s="112"/>
      <c r="Y1317" s="112"/>
      <c r="Z1317" s="53"/>
      <c r="AA1317" s="53"/>
    </row>
    <row r="1318" spans="1:27">
      <c r="A1318" s="120"/>
      <c r="B1318" s="54"/>
      <c r="C1318" s="50"/>
      <c r="D1318" s="53"/>
      <c r="E1318" s="50"/>
      <c r="F1318" s="50"/>
      <c r="G1318" s="50"/>
      <c r="H1318" s="53"/>
      <c r="I1318" s="53"/>
      <c r="J1318" s="53"/>
      <c r="K1318" s="53"/>
      <c r="L1318" s="53"/>
      <c r="M1318" s="54"/>
      <c r="N1318" s="50"/>
      <c r="O1318" s="59"/>
      <c r="P1318" s="61"/>
      <c r="Q1318" s="50"/>
      <c r="R1318" s="50"/>
      <c r="S1318" s="50"/>
      <c r="T1318" s="64"/>
      <c r="U1318" s="54"/>
      <c r="V1318" s="54"/>
      <c r="W1318" s="64"/>
      <c r="X1318" s="112"/>
      <c r="Y1318" s="112"/>
      <c r="Z1318" s="53"/>
      <c r="AA1318" s="53"/>
    </row>
    <row r="1319" spans="1:27">
      <c r="A1319" s="120"/>
      <c r="B1319" s="54"/>
      <c r="C1319" s="50"/>
      <c r="D1319" s="53"/>
      <c r="E1319" s="50"/>
      <c r="F1319" s="50"/>
      <c r="G1319" s="50"/>
      <c r="H1319" s="53"/>
      <c r="I1319" s="53"/>
      <c r="J1319" s="53"/>
      <c r="K1319" s="53"/>
      <c r="L1319" s="53"/>
      <c r="M1319" s="54"/>
      <c r="N1319" s="50"/>
      <c r="O1319" s="59"/>
      <c r="P1319" s="61"/>
      <c r="Q1319" s="50"/>
      <c r="R1319" s="50"/>
      <c r="S1319" s="50"/>
      <c r="T1319" s="64"/>
      <c r="U1319" s="54"/>
      <c r="V1319" s="54"/>
      <c r="W1319" s="64"/>
      <c r="X1319" s="112"/>
      <c r="Y1319" s="112"/>
      <c r="Z1319" s="53"/>
      <c r="AA1319" s="53"/>
    </row>
    <row r="1320" spans="1:27">
      <c r="A1320" s="120"/>
      <c r="B1320" s="54"/>
      <c r="C1320" s="50"/>
      <c r="D1320" s="53"/>
      <c r="E1320" s="50"/>
      <c r="F1320" s="50"/>
      <c r="G1320" s="50"/>
      <c r="H1320" s="53"/>
      <c r="I1320" s="53"/>
      <c r="J1320" s="53"/>
      <c r="K1320" s="53"/>
      <c r="L1320" s="53"/>
      <c r="M1320" s="54"/>
      <c r="N1320" s="50"/>
      <c r="O1320" s="59"/>
      <c r="P1320" s="61"/>
      <c r="Q1320" s="50"/>
      <c r="R1320" s="50"/>
      <c r="S1320" s="50"/>
      <c r="T1320" s="64"/>
      <c r="U1320" s="54"/>
      <c r="V1320" s="54"/>
      <c r="W1320" s="64"/>
      <c r="X1320" s="112"/>
      <c r="Y1320" s="112"/>
      <c r="Z1320" s="53"/>
      <c r="AA1320" s="53"/>
    </row>
    <row r="1321" spans="1:27">
      <c r="A1321" s="120"/>
      <c r="B1321" s="54"/>
      <c r="C1321" s="50"/>
      <c r="D1321" s="53"/>
      <c r="E1321" s="50"/>
      <c r="F1321" s="50"/>
      <c r="G1321" s="50"/>
      <c r="H1321" s="53"/>
      <c r="I1321" s="53"/>
      <c r="J1321" s="53"/>
      <c r="K1321" s="53"/>
      <c r="L1321" s="53"/>
      <c r="M1321" s="54"/>
      <c r="N1321" s="50"/>
      <c r="O1321" s="59"/>
      <c r="P1321" s="61"/>
      <c r="Q1321" s="50"/>
      <c r="R1321" s="50"/>
      <c r="S1321" s="50"/>
      <c r="T1321" s="64"/>
      <c r="U1321" s="54"/>
      <c r="V1321" s="54"/>
      <c r="W1321" s="64"/>
      <c r="X1321" s="112"/>
      <c r="Y1321" s="112"/>
      <c r="Z1321" s="53"/>
      <c r="AA1321" s="53"/>
    </row>
    <row r="1322" spans="1:27">
      <c r="A1322" s="120"/>
      <c r="B1322" s="54"/>
      <c r="C1322" s="50"/>
      <c r="D1322" s="53"/>
      <c r="E1322" s="50"/>
      <c r="F1322" s="50"/>
      <c r="G1322" s="50"/>
      <c r="H1322" s="53"/>
      <c r="I1322" s="53"/>
      <c r="J1322" s="53"/>
      <c r="K1322" s="53"/>
      <c r="L1322" s="53"/>
      <c r="M1322" s="54"/>
      <c r="N1322" s="50"/>
      <c r="O1322" s="59"/>
      <c r="P1322" s="61"/>
      <c r="Q1322" s="50"/>
      <c r="R1322" s="50"/>
      <c r="S1322" s="50"/>
      <c r="T1322" s="64"/>
      <c r="U1322" s="54"/>
      <c r="V1322" s="54"/>
      <c r="W1322" s="64"/>
      <c r="X1322" s="112"/>
      <c r="Y1322" s="112"/>
      <c r="Z1322" s="53"/>
      <c r="AA1322" s="53"/>
    </row>
    <row r="1323" spans="1:27">
      <c r="A1323" s="120"/>
      <c r="B1323" s="54"/>
      <c r="C1323" s="50"/>
      <c r="D1323" s="53"/>
      <c r="E1323" s="50"/>
      <c r="F1323" s="50"/>
      <c r="G1323" s="50"/>
      <c r="H1323" s="53"/>
      <c r="I1323" s="53"/>
      <c r="J1323" s="53"/>
      <c r="K1323" s="53"/>
      <c r="L1323" s="53"/>
      <c r="M1323" s="54"/>
      <c r="N1323" s="50"/>
      <c r="O1323" s="59"/>
      <c r="P1323" s="61"/>
      <c r="Q1323" s="50"/>
      <c r="R1323" s="50"/>
      <c r="S1323" s="50"/>
      <c r="T1323" s="64"/>
      <c r="U1323" s="54"/>
      <c r="V1323" s="54"/>
      <c r="W1323" s="64"/>
      <c r="X1323" s="112"/>
      <c r="Y1323" s="112"/>
      <c r="Z1323" s="53"/>
      <c r="AA1323" s="53"/>
    </row>
    <row r="1324" spans="1:27">
      <c r="A1324" s="120"/>
      <c r="B1324" s="54"/>
      <c r="C1324" s="50"/>
      <c r="D1324" s="53"/>
      <c r="E1324" s="50"/>
      <c r="F1324" s="50"/>
      <c r="G1324" s="50"/>
      <c r="H1324" s="53"/>
      <c r="I1324" s="53"/>
      <c r="J1324" s="53"/>
      <c r="K1324" s="53"/>
      <c r="L1324" s="53"/>
      <c r="M1324" s="54"/>
      <c r="N1324" s="50"/>
      <c r="O1324" s="59"/>
      <c r="P1324" s="61"/>
      <c r="Q1324" s="50"/>
      <c r="R1324" s="50"/>
      <c r="S1324" s="50"/>
      <c r="T1324" s="64"/>
      <c r="U1324" s="54"/>
      <c r="V1324" s="54"/>
      <c r="W1324" s="64"/>
      <c r="X1324" s="112"/>
      <c r="Y1324" s="112"/>
      <c r="Z1324" s="53"/>
      <c r="AA1324" s="53"/>
    </row>
    <row r="1325" spans="1:27">
      <c r="A1325" s="120"/>
      <c r="B1325" s="54"/>
      <c r="C1325" s="50"/>
      <c r="D1325" s="53"/>
      <c r="E1325" s="50"/>
      <c r="F1325" s="50"/>
      <c r="G1325" s="50"/>
      <c r="H1325" s="53"/>
      <c r="I1325" s="53"/>
      <c r="J1325" s="53"/>
      <c r="K1325" s="53"/>
      <c r="L1325" s="53"/>
      <c r="M1325" s="54"/>
      <c r="N1325" s="50"/>
      <c r="O1325" s="59"/>
      <c r="P1325" s="61"/>
      <c r="Q1325" s="50"/>
      <c r="R1325" s="50"/>
      <c r="S1325" s="50"/>
      <c r="T1325" s="64"/>
      <c r="U1325" s="54"/>
      <c r="V1325" s="54"/>
      <c r="W1325" s="64"/>
      <c r="X1325" s="112"/>
      <c r="Y1325" s="112"/>
      <c r="Z1325" s="53"/>
      <c r="AA1325" s="53"/>
    </row>
    <row r="1326" spans="1:27">
      <c r="A1326" s="120"/>
      <c r="B1326" s="54"/>
      <c r="C1326" s="50"/>
      <c r="D1326" s="53"/>
      <c r="E1326" s="50"/>
      <c r="F1326" s="50"/>
      <c r="G1326" s="50"/>
      <c r="H1326" s="53"/>
      <c r="I1326" s="53"/>
      <c r="J1326" s="53"/>
      <c r="K1326" s="53"/>
      <c r="L1326" s="53"/>
      <c r="M1326" s="54"/>
      <c r="N1326" s="50"/>
      <c r="O1326" s="59"/>
      <c r="P1326" s="61"/>
      <c r="Q1326" s="50"/>
      <c r="R1326" s="50"/>
      <c r="S1326" s="50"/>
      <c r="T1326" s="64"/>
      <c r="U1326" s="54"/>
      <c r="V1326" s="54"/>
      <c r="W1326" s="64"/>
      <c r="X1326" s="112"/>
      <c r="Y1326" s="112"/>
      <c r="Z1326" s="53"/>
      <c r="AA1326" s="53"/>
    </row>
    <row r="1327" spans="1:27">
      <c r="A1327" s="120"/>
      <c r="B1327" s="54"/>
      <c r="C1327" s="50"/>
      <c r="D1327" s="53"/>
      <c r="E1327" s="50"/>
      <c r="F1327" s="50"/>
      <c r="G1327" s="50"/>
      <c r="H1327" s="53"/>
      <c r="I1327" s="53"/>
      <c r="J1327" s="53"/>
      <c r="K1327" s="53"/>
      <c r="L1327" s="53"/>
      <c r="M1327" s="54"/>
      <c r="N1327" s="50"/>
      <c r="O1327" s="59"/>
      <c r="P1327" s="61"/>
      <c r="Q1327" s="50"/>
      <c r="R1327" s="50"/>
      <c r="S1327" s="50"/>
      <c r="T1327" s="64"/>
      <c r="U1327" s="54"/>
      <c r="V1327" s="54"/>
      <c r="W1327" s="64"/>
      <c r="X1327" s="112"/>
      <c r="Y1327" s="112"/>
      <c r="Z1327" s="53"/>
      <c r="AA1327" s="53"/>
    </row>
    <row r="1328" spans="1:27">
      <c r="A1328" s="120"/>
      <c r="B1328" s="54"/>
      <c r="C1328" s="50"/>
      <c r="D1328" s="53"/>
      <c r="E1328" s="50"/>
      <c r="F1328" s="50"/>
      <c r="G1328" s="50"/>
      <c r="H1328" s="53"/>
      <c r="I1328" s="53"/>
      <c r="J1328" s="53"/>
      <c r="K1328" s="53"/>
      <c r="L1328" s="53"/>
      <c r="M1328" s="54"/>
      <c r="N1328" s="50"/>
      <c r="O1328" s="59"/>
      <c r="P1328" s="61"/>
      <c r="Q1328" s="50"/>
      <c r="R1328" s="50"/>
      <c r="S1328" s="50"/>
      <c r="T1328" s="64"/>
      <c r="U1328" s="54"/>
      <c r="V1328" s="54"/>
      <c r="W1328" s="64"/>
      <c r="X1328" s="112"/>
      <c r="Y1328" s="112"/>
      <c r="Z1328" s="53"/>
      <c r="AA1328" s="53"/>
    </row>
    <row r="1329" spans="1:27">
      <c r="A1329" s="120"/>
      <c r="B1329" s="54"/>
      <c r="C1329" s="50"/>
      <c r="D1329" s="53"/>
      <c r="E1329" s="50"/>
      <c r="F1329" s="50"/>
      <c r="G1329" s="50"/>
      <c r="H1329" s="53"/>
      <c r="I1329" s="53"/>
      <c r="J1329" s="53"/>
      <c r="K1329" s="53"/>
      <c r="L1329" s="53"/>
      <c r="M1329" s="54"/>
      <c r="N1329" s="50"/>
      <c r="O1329" s="59"/>
      <c r="P1329" s="61"/>
      <c r="Q1329" s="50"/>
      <c r="R1329" s="50"/>
      <c r="S1329" s="50"/>
      <c r="T1329" s="64"/>
      <c r="U1329" s="54"/>
      <c r="V1329" s="54"/>
      <c r="W1329" s="64"/>
      <c r="X1329" s="112"/>
      <c r="Y1329" s="112"/>
      <c r="Z1329" s="53"/>
      <c r="AA1329" s="53"/>
    </row>
    <row r="1330" spans="1:27">
      <c r="A1330" s="120"/>
      <c r="B1330" s="54"/>
      <c r="C1330" s="50"/>
      <c r="D1330" s="53"/>
      <c r="E1330" s="50"/>
      <c r="F1330" s="50"/>
      <c r="G1330" s="50"/>
      <c r="H1330" s="53"/>
      <c r="I1330" s="53"/>
      <c r="J1330" s="53"/>
      <c r="K1330" s="53"/>
      <c r="L1330" s="53"/>
      <c r="M1330" s="54"/>
      <c r="N1330" s="50"/>
      <c r="O1330" s="59"/>
      <c r="P1330" s="61"/>
      <c r="Q1330" s="50"/>
      <c r="R1330" s="50"/>
      <c r="S1330" s="50"/>
      <c r="T1330" s="64"/>
      <c r="U1330" s="54"/>
      <c r="V1330" s="54"/>
      <c r="W1330" s="64"/>
      <c r="X1330" s="112"/>
      <c r="Y1330" s="112"/>
      <c r="Z1330" s="53"/>
      <c r="AA1330" s="53"/>
    </row>
    <row r="1331" spans="1:27">
      <c r="A1331" s="120"/>
      <c r="B1331" s="54"/>
      <c r="C1331" s="50"/>
      <c r="D1331" s="53"/>
      <c r="E1331" s="50"/>
      <c r="F1331" s="50"/>
      <c r="G1331" s="50"/>
      <c r="H1331" s="53"/>
      <c r="I1331" s="53"/>
      <c r="J1331" s="53"/>
      <c r="K1331" s="53"/>
      <c r="L1331" s="53"/>
      <c r="M1331" s="54"/>
      <c r="N1331" s="50"/>
      <c r="O1331" s="59"/>
      <c r="P1331" s="61"/>
      <c r="Q1331" s="50"/>
      <c r="R1331" s="50"/>
      <c r="S1331" s="50"/>
      <c r="T1331" s="64"/>
      <c r="U1331" s="54"/>
      <c r="V1331" s="54"/>
      <c r="W1331" s="64"/>
      <c r="X1331" s="112"/>
      <c r="Y1331" s="112"/>
      <c r="Z1331" s="53"/>
      <c r="AA1331" s="53"/>
    </row>
    <row r="1332" spans="1:27">
      <c r="A1332" s="120"/>
      <c r="B1332" s="54"/>
      <c r="C1332" s="50"/>
      <c r="D1332" s="53"/>
      <c r="E1332" s="50"/>
      <c r="F1332" s="50"/>
      <c r="G1332" s="50"/>
      <c r="H1332" s="53"/>
      <c r="I1332" s="53"/>
      <c r="J1332" s="53"/>
      <c r="K1332" s="53"/>
      <c r="L1332" s="53"/>
      <c r="M1332" s="54"/>
      <c r="N1332" s="50"/>
      <c r="O1332" s="59"/>
      <c r="P1332" s="61"/>
      <c r="Q1332" s="50"/>
      <c r="R1332" s="50"/>
      <c r="S1332" s="50"/>
      <c r="T1332" s="64"/>
      <c r="U1332" s="54"/>
      <c r="V1332" s="54"/>
      <c r="W1332" s="64"/>
      <c r="X1332" s="112"/>
      <c r="Y1332" s="112"/>
      <c r="Z1332" s="53"/>
      <c r="AA1332" s="53"/>
    </row>
    <row r="1333" spans="1:27">
      <c r="A1333" s="120"/>
      <c r="B1333" s="54"/>
      <c r="C1333" s="50"/>
      <c r="D1333" s="53"/>
      <c r="E1333" s="50"/>
      <c r="F1333" s="50"/>
      <c r="G1333" s="50"/>
      <c r="H1333" s="53"/>
      <c r="I1333" s="53"/>
      <c r="J1333" s="53"/>
      <c r="K1333" s="53"/>
      <c r="L1333" s="53"/>
      <c r="M1333" s="54"/>
      <c r="N1333" s="50"/>
      <c r="O1333" s="59"/>
      <c r="P1333" s="61"/>
      <c r="Q1333" s="50"/>
      <c r="R1333" s="50"/>
      <c r="S1333" s="50"/>
      <c r="T1333" s="64"/>
      <c r="U1333" s="54"/>
      <c r="V1333" s="54"/>
      <c r="W1333" s="64"/>
      <c r="X1333" s="112"/>
      <c r="Y1333" s="112"/>
      <c r="Z1333" s="53"/>
      <c r="AA1333" s="53"/>
    </row>
    <row r="1334" spans="1:27">
      <c r="A1334" s="120"/>
      <c r="B1334" s="54"/>
      <c r="C1334" s="50"/>
      <c r="D1334" s="53"/>
      <c r="E1334" s="50"/>
      <c r="F1334" s="50"/>
      <c r="G1334" s="50"/>
      <c r="H1334" s="53"/>
      <c r="I1334" s="53"/>
      <c r="J1334" s="53"/>
      <c r="K1334" s="53"/>
      <c r="L1334" s="53"/>
      <c r="M1334" s="54"/>
      <c r="N1334" s="50"/>
      <c r="O1334" s="59"/>
      <c r="P1334" s="61"/>
      <c r="Q1334" s="50"/>
      <c r="R1334" s="50"/>
      <c r="S1334" s="50"/>
      <c r="T1334" s="64"/>
      <c r="U1334" s="54"/>
      <c r="V1334" s="54"/>
      <c r="W1334" s="64"/>
      <c r="X1334" s="112"/>
      <c r="Y1334" s="112"/>
      <c r="Z1334" s="53"/>
      <c r="AA1334" s="53"/>
    </row>
    <row r="1335" spans="1:27">
      <c r="A1335" s="120"/>
      <c r="B1335" s="54"/>
      <c r="C1335" s="50"/>
      <c r="D1335" s="53"/>
      <c r="E1335" s="50"/>
      <c r="F1335" s="50"/>
      <c r="G1335" s="50"/>
      <c r="H1335" s="53"/>
      <c r="I1335" s="53"/>
      <c r="J1335" s="53"/>
      <c r="K1335" s="53"/>
      <c r="L1335" s="53"/>
      <c r="M1335" s="54"/>
      <c r="N1335" s="50"/>
      <c r="O1335" s="59"/>
      <c r="P1335" s="61"/>
      <c r="Q1335" s="50"/>
      <c r="R1335" s="50"/>
      <c r="S1335" s="50"/>
      <c r="T1335" s="64"/>
      <c r="U1335" s="54"/>
      <c r="V1335" s="54"/>
      <c r="W1335" s="64"/>
      <c r="X1335" s="112"/>
      <c r="Y1335" s="112"/>
      <c r="Z1335" s="53"/>
      <c r="AA1335" s="53"/>
    </row>
    <row r="1336" spans="1:27">
      <c r="A1336" s="120"/>
      <c r="B1336" s="54"/>
      <c r="C1336" s="50"/>
      <c r="D1336" s="53"/>
      <c r="E1336" s="50"/>
      <c r="F1336" s="50"/>
      <c r="G1336" s="50"/>
      <c r="H1336" s="53"/>
      <c r="I1336" s="53"/>
      <c r="J1336" s="53"/>
      <c r="K1336" s="53"/>
      <c r="L1336" s="53"/>
      <c r="M1336" s="54"/>
      <c r="N1336" s="50"/>
      <c r="O1336" s="59"/>
      <c r="P1336" s="61"/>
      <c r="Q1336" s="50"/>
      <c r="R1336" s="50"/>
      <c r="S1336" s="50"/>
      <c r="T1336" s="64"/>
      <c r="U1336" s="54"/>
      <c r="V1336" s="54"/>
      <c r="W1336" s="64"/>
      <c r="X1336" s="112"/>
      <c r="Y1336" s="112"/>
      <c r="Z1336" s="53"/>
      <c r="AA1336" s="53"/>
    </row>
    <row r="1337" spans="1:27">
      <c r="A1337" s="120"/>
      <c r="B1337" s="54"/>
      <c r="C1337" s="50"/>
      <c r="D1337" s="53"/>
      <c r="E1337" s="50"/>
      <c r="F1337" s="50"/>
      <c r="G1337" s="50"/>
      <c r="H1337" s="53"/>
      <c r="I1337" s="53"/>
      <c r="J1337" s="53"/>
      <c r="K1337" s="53"/>
      <c r="L1337" s="53"/>
      <c r="M1337" s="54"/>
      <c r="N1337" s="50"/>
      <c r="O1337" s="59"/>
      <c r="P1337" s="61"/>
      <c r="Q1337" s="50"/>
      <c r="R1337" s="50"/>
      <c r="S1337" s="50"/>
      <c r="T1337" s="64"/>
      <c r="U1337" s="54"/>
      <c r="V1337" s="54"/>
      <c r="W1337" s="64"/>
      <c r="X1337" s="112"/>
      <c r="Y1337" s="112"/>
      <c r="Z1337" s="53"/>
      <c r="AA1337" s="53"/>
    </row>
    <row r="1338" spans="1:27">
      <c r="A1338" s="120"/>
      <c r="B1338" s="54"/>
      <c r="C1338" s="50"/>
      <c r="D1338" s="53"/>
      <c r="E1338" s="50"/>
      <c r="F1338" s="50"/>
      <c r="G1338" s="50"/>
      <c r="H1338" s="53"/>
      <c r="I1338" s="53"/>
      <c r="J1338" s="53"/>
      <c r="K1338" s="53"/>
      <c r="L1338" s="53"/>
      <c r="M1338" s="54"/>
      <c r="N1338" s="50"/>
      <c r="O1338" s="59"/>
      <c r="P1338" s="61"/>
      <c r="Q1338" s="50"/>
      <c r="R1338" s="50"/>
      <c r="S1338" s="50"/>
      <c r="T1338" s="64"/>
      <c r="U1338" s="54"/>
      <c r="V1338" s="54"/>
      <c r="W1338" s="64"/>
      <c r="X1338" s="112"/>
      <c r="Y1338" s="112"/>
      <c r="Z1338" s="53"/>
      <c r="AA1338" s="53"/>
    </row>
    <row r="1339" spans="1:27">
      <c r="A1339" s="120"/>
      <c r="B1339" s="54"/>
      <c r="C1339" s="50"/>
      <c r="D1339" s="53"/>
      <c r="E1339" s="50"/>
      <c r="F1339" s="50"/>
      <c r="G1339" s="50"/>
      <c r="H1339" s="53"/>
      <c r="I1339" s="53"/>
      <c r="J1339" s="53"/>
      <c r="K1339" s="53"/>
      <c r="L1339" s="53"/>
      <c r="M1339" s="54"/>
      <c r="N1339" s="50"/>
      <c r="O1339" s="59"/>
      <c r="P1339" s="61"/>
      <c r="Q1339" s="50"/>
      <c r="R1339" s="50"/>
      <c r="S1339" s="50"/>
      <c r="T1339" s="64"/>
      <c r="U1339" s="54"/>
      <c r="V1339" s="54"/>
      <c r="W1339" s="64"/>
      <c r="X1339" s="112"/>
      <c r="Y1339" s="112"/>
      <c r="Z1339" s="53"/>
      <c r="AA1339" s="53"/>
    </row>
    <row r="1340" spans="1:27">
      <c r="A1340" s="120"/>
      <c r="B1340" s="54"/>
      <c r="C1340" s="50"/>
      <c r="D1340" s="53"/>
      <c r="E1340" s="50"/>
      <c r="F1340" s="50"/>
      <c r="G1340" s="50"/>
      <c r="H1340" s="53"/>
      <c r="I1340" s="53"/>
      <c r="J1340" s="53"/>
      <c r="K1340" s="53"/>
      <c r="L1340" s="53"/>
      <c r="M1340" s="54"/>
      <c r="N1340" s="50"/>
      <c r="O1340" s="59"/>
      <c r="P1340" s="61"/>
      <c r="Q1340" s="50"/>
      <c r="R1340" s="50"/>
      <c r="S1340" s="50"/>
      <c r="T1340" s="64"/>
      <c r="U1340" s="54"/>
      <c r="V1340" s="54"/>
      <c r="W1340" s="64"/>
      <c r="X1340" s="112"/>
      <c r="Y1340" s="112"/>
      <c r="Z1340" s="53"/>
      <c r="AA1340" s="53"/>
    </row>
    <row r="1341" spans="1:27">
      <c r="A1341" s="120"/>
      <c r="B1341" s="54"/>
      <c r="C1341" s="50"/>
      <c r="D1341" s="53"/>
      <c r="E1341" s="50"/>
      <c r="F1341" s="50"/>
      <c r="G1341" s="50"/>
      <c r="H1341" s="53"/>
      <c r="I1341" s="53"/>
      <c r="J1341" s="53"/>
      <c r="K1341" s="53"/>
      <c r="L1341" s="53"/>
      <c r="M1341" s="54"/>
      <c r="N1341" s="50"/>
      <c r="O1341" s="59"/>
      <c r="P1341" s="61"/>
      <c r="Q1341" s="50"/>
      <c r="R1341" s="50"/>
      <c r="S1341" s="50"/>
      <c r="T1341" s="64"/>
      <c r="U1341" s="54"/>
      <c r="V1341" s="54"/>
      <c r="W1341" s="64"/>
      <c r="X1341" s="112"/>
      <c r="Y1341" s="112"/>
      <c r="Z1341" s="53"/>
      <c r="AA1341" s="53"/>
    </row>
    <row r="1342" spans="1:27">
      <c r="A1342" s="120"/>
      <c r="B1342" s="54"/>
      <c r="C1342" s="50"/>
      <c r="D1342" s="53"/>
      <c r="E1342" s="50"/>
      <c r="F1342" s="50"/>
      <c r="G1342" s="50"/>
      <c r="H1342" s="53"/>
      <c r="I1342" s="53"/>
      <c r="J1342" s="53"/>
      <c r="K1342" s="53"/>
      <c r="L1342" s="53"/>
      <c r="M1342" s="54"/>
      <c r="N1342" s="50"/>
      <c r="O1342" s="59"/>
      <c r="P1342" s="61"/>
      <c r="Q1342" s="50"/>
      <c r="R1342" s="50"/>
      <c r="S1342" s="50"/>
      <c r="T1342" s="64"/>
      <c r="U1342" s="54"/>
      <c r="V1342" s="54"/>
      <c r="W1342" s="64"/>
      <c r="X1342" s="112"/>
      <c r="Y1342" s="112"/>
      <c r="Z1342" s="53"/>
      <c r="AA1342" s="53"/>
    </row>
    <row r="1343" spans="1:27">
      <c r="A1343" s="120"/>
      <c r="B1343" s="54"/>
      <c r="C1343" s="50"/>
      <c r="D1343" s="53"/>
      <c r="E1343" s="50"/>
      <c r="F1343" s="50"/>
      <c r="G1343" s="50"/>
      <c r="H1343" s="53"/>
      <c r="I1343" s="53"/>
      <c r="J1343" s="53"/>
      <c r="K1343" s="53"/>
      <c r="L1343" s="53"/>
      <c r="M1343" s="54"/>
      <c r="N1343" s="50"/>
      <c r="O1343" s="59"/>
      <c r="P1343" s="61"/>
      <c r="Q1343" s="50"/>
      <c r="R1343" s="50"/>
      <c r="S1343" s="50"/>
      <c r="T1343" s="64"/>
      <c r="U1343" s="54"/>
      <c r="V1343" s="54"/>
      <c r="W1343" s="64"/>
      <c r="X1343" s="112"/>
      <c r="Y1343" s="112"/>
      <c r="Z1343" s="53"/>
      <c r="AA1343" s="53"/>
    </row>
    <row r="1344" spans="1:27">
      <c r="A1344" s="120"/>
      <c r="B1344" s="54"/>
      <c r="C1344" s="50"/>
      <c r="D1344" s="53"/>
      <c r="E1344" s="50"/>
      <c r="F1344" s="50"/>
      <c r="G1344" s="50"/>
      <c r="H1344" s="53"/>
      <c r="I1344" s="53"/>
      <c r="J1344" s="53"/>
      <c r="K1344" s="53"/>
      <c r="L1344" s="53"/>
      <c r="M1344" s="54"/>
      <c r="N1344" s="50"/>
      <c r="O1344" s="59"/>
      <c r="P1344" s="61"/>
      <c r="Q1344" s="50"/>
      <c r="R1344" s="50"/>
      <c r="S1344" s="50"/>
      <c r="T1344" s="64"/>
      <c r="U1344" s="54"/>
      <c r="V1344" s="54"/>
      <c r="W1344" s="64"/>
      <c r="X1344" s="112"/>
      <c r="Y1344" s="112"/>
      <c r="Z1344" s="53"/>
      <c r="AA1344" s="53"/>
    </row>
    <row r="1345" spans="1:27">
      <c r="A1345" s="120"/>
      <c r="B1345" s="54"/>
      <c r="C1345" s="50"/>
      <c r="D1345" s="53"/>
      <c r="E1345" s="50"/>
      <c r="F1345" s="50"/>
      <c r="G1345" s="50"/>
      <c r="H1345" s="53"/>
      <c r="I1345" s="53"/>
      <c r="J1345" s="53"/>
      <c r="K1345" s="53"/>
      <c r="L1345" s="53"/>
      <c r="M1345" s="54"/>
      <c r="N1345" s="50"/>
      <c r="O1345" s="59"/>
      <c r="P1345" s="61"/>
      <c r="Q1345" s="50"/>
      <c r="R1345" s="50"/>
      <c r="S1345" s="50"/>
      <c r="T1345" s="64"/>
      <c r="U1345" s="54"/>
      <c r="V1345" s="54"/>
      <c r="W1345" s="64"/>
      <c r="X1345" s="112"/>
      <c r="Y1345" s="112"/>
      <c r="Z1345" s="53"/>
      <c r="AA1345" s="53"/>
    </row>
    <row r="1346" spans="1:27">
      <c r="A1346" s="120"/>
      <c r="B1346" s="54"/>
      <c r="C1346" s="50"/>
      <c r="D1346" s="53"/>
      <c r="E1346" s="50"/>
      <c r="F1346" s="50"/>
      <c r="G1346" s="50"/>
      <c r="H1346" s="53"/>
      <c r="I1346" s="53"/>
      <c r="J1346" s="53"/>
      <c r="K1346" s="53"/>
      <c r="L1346" s="53"/>
      <c r="M1346" s="54"/>
      <c r="N1346" s="50"/>
      <c r="O1346" s="59"/>
      <c r="P1346" s="61"/>
      <c r="Q1346" s="50"/>
      <c r="R1346" s="50"/>
      <c r="S1346" s="50"/>
      <c r="T1346" s="64"/>
      <c r="U1346" s="54"/>
      <c r="V1346" s="54"/>
      <c r="W1346" s="64"/>
      <c r="X1346" s="112"/>
      <c r="Y1346" s="112"/>
      <c r="Z1346" s="53"/>
      <c r="AA1346" s="53"/>
    </row>
    <row r="1347" spans="1:27">
      <c r="A1347" s="120"/>
      <c r="B1347" s="54"/>
      <c r="C1347" s="50"/>
      <c r="D1347" s="53"/>
      <c r="E1347" s="50"/>
      <c r="F1347" s="50"/>
      <c r="G1347" s="50"/>
      <c r="H1347" s="53"/>
      <c r="I1347" s="53"/>
      <c r="J1347" s="53"/>
      <c r="K1347" s="53"/>
      <c r="L1347" s="53"/>
      <c r="M1347" s="54"/>
      <c r="N1347" s="50"/>
      <c r="O1347" s="59"/>
      <c r="P1347" s="61"/>
      <c r="Q1347" s="50"/>
      <c r="R1347" s="50"/>
      <c r="S1347" s="50"/>
      <c r="T1347" s="64"/>
      <c r="U1347" s="54"/>
      <c r="V1347" s="54"/>
      <c r="W1347" s="64"/>
      <c r="X1347" s="112"/>
      <c r="Y1347" s="112"/>
      <c r="Z1347" s="53"/>
      <c r="AA1347" s="53"/>
    </row>
    <row r="1348" spans="1:27">
      <c r="A1348" s="120"/>
      <c r="B1348" s="54"/>
      <c r="C1348" s="50"/>
      <c r="D1348" s="53"/>
      <c r="E1348" s="50"/>
      <c r="F1348" s="50"/>
      <c r="G1348" s="50"/>
      <c r="H1348" s="53"/>
      <c r="I1348" s="53"/>
      <c r="J1348" s="53"/>
      <c r="K1348" s="53"/>
      <c r="L1348" s="53"/>
      <c r="M1348" s="54"/>
      <c r="N1348" s="50"/>
      <c r="O1348" s="59"/>
      <c r="P1348" s="61"/>
      <c r="Q1348" s="50"/>
      <c r="R1348" s="50"/>
      <c r="S1348" s="50"/>
      <c r="T1348" s="64"/>
      <c r="U1348" s="54"/>
      <c r="V1348" s="54"/>
      <c r="W1348" s="64"/>
      <c r="X1348" s="112"/>
      <c r="Y1348" s="112"/>
      <c r="Z1348" s="53"/>
      <c r="AA1348" s="53"/>
    </row>
    <row r="1349" spans="1:27">
      <c r="A1349" s="120"/>
      <c r="B1349" s="54"/>
      <c r="C1349" s="50"/>
      <c r="D1349" s="53"/>
      <c r="E1349" s="50"/>
      <c r="F1349" s="50"/>
      <c r="G1349" s="50"/>
      <c r="H1349" s="53"/>
      <c r="I1349" s="53"/>
      <c r="J1349" s="53"/>
      <c r="K1349" s="53"/>
      <c r="L1349" s="53"/>
      <c r="M1349" s="54"/>
      <c r="N1349" s="50"/>
      <c r="O1349" s="59"/>
      <c r="P1349" s="61"/>
      <c r="Q1349" s="50"/>
      <c r="R1349" s="50"/>
      <c r="S1349" s="50"/>
      <c r="T1349" s="64"/>
      <c r="U1349" s="54"/>
      <c r="V1349" s="54"/>
      <c r="W1349" s="64"/>
      <c r="X1349" s="112"/>
      <c r="Y1349" s="112"/>
      <c r="Z1349" s="53"/>
      <c r="AA1349" s="53"/>
    </row>
    <row r="1350" spans="1:27">
      <c r="A1350" s="120"/>
      <c r="B1350" s="54"/>
      <c r="C1350" s="50"/>
      <c r="D1350" s="53"/>
      <c r="E1350" s="50"/>
      <c r="F1350" s="50"/>
      <c r="G1350" s="50"/>
      <c r="H1350" s="53"/>
      <c r="I1350" s="53"/>
      <c r="J1350" s="53"/>
      <c r="K1350" s="53"/>
      <c r="L1350" s="53"/>
      <c r="M1350" s="54"/>
      <c r="N1350" s="50"/>
      <c r="O1350" s="59"/>
      <c r="P1350" s="61"/>
      <c r="Q1350" s="50"/>
      <c r="R1350" s="50"/>
      <c r="S1350" s="50"/>
      <c r="T1350" s="64"/>
      <c r="U1350" s="54"/>
      <c r="V1350" s="54"/>
      <c r="W1350" s="64"/>
      <c r="X1350" s="112"/>
      <c r="Y1350" s="112"/>
      <c r="Z1350" s="53"/>
      <c r="AA1350" s="53"/>
    </row>
    <row r="1351" spans="1:27">
      <c r="A1351" s="120"/>
      <c r="B1351" s="54"/>
      <c r="C1351" s="50"/>
      <c r="D1351" s="53"/>
      <c r="E1351" s="50"/>
      <c r="F1351" s="50"/>
      <c r="G1351" s="50"/>
      <c r="H1351" s="53"/>
      <c r="I1351" s="53"/>
      <c r="J1351" s="53"/>
      <c r="K1351" s="53"/>
      <c r="L1351" s="53"/>
      <c r="M1351" s="54"/>
      <c r="N1351" s="50"/>
      <c r="O1351" s="59"/>
      <c r="P1351" s="61"/>
      <c r="Q1351" s="50"/>
      <c r="R1351" s="50"/>
      <c r="S1351" s="50"/>
      <c r="T1351" s="64"/>
      <c r="U1351" s="54"/>
      <c r="V1351" s="54"/>
      <c r="W1351" s="64"/>
      <c r="X1351" s="112"/>
      <c r="Y1351" s="112"/>
      <c r="Z1351" s="53"/>
      <c r="AA1351" s="53"/>
    </row>
    <row r="1352" spans="1:27">
      <c r="A1352" s="120"/>
      <c r="B1352" s="54"/>
      <c r="C1352" s="50"/>
      <c r="D1352" s="53"/>
      <c r="E1352" s="50"/>
      <c r="F1352" s="50"/>
      <c r="G1352" s="50"/>
      <c r="H1352" s="53"/>
      <c r="I1352" s="53"/>
      <c r="J1352" s="53"/>
      <c r="K1352" s="53"/>
      <c r="L1352" s="53"/>
      <c r="M1352" s="54"/>
      <c r="N1352" s="50"/>
      <c r="O1352" s="59"/>
      <c r="P1352" s="61"/>
      <c r="Q1352" s="50"/>
      <c r="R1352" s="50"/>
      <c r="S1352" s="50"/>
      <c r="T1352" s="64"/>
      <c r="U1352" s="54"/>
      <c r="V1352" s="54"/>
      <c r="W1352" s="64"/>
      <c r="X1352" s="112"/>
      <c r="Y1352" s="112"/>
      <c r="Z1352" s="53"/>
      <c r="AA1352" s="53"/>
    </row>
    <row r="1353" spans="1:27">
      <c r="A1353" s="120"/>
      <c r="B1353" s="54"/>
      <c r="C1353" s="50"/>
      <c r="D1353" s="53"/>
      <c r="E1353" s="50"/>
      <c r="F1353" s="50"/>
      <c r="G1353" s="50"/>
      <c r="H1353" s="53"/>
      <c r="I1353" s="53"/>
      <c r="J1353" s="53"/>
      <c r="K1353" s="53"/>
      <c r="L1353" s="53"/>
      <c r="M1353" s="54"/>
      <c r="N1353" s="50"/>
      <c r="O1353" s="59"/>
      <c r="P1353" s="61"/>
      <c r="Q1353" s="50"/>
      <c r="R1353" s="50"/>
      <c r="S1353" s="50"/>
      <c r="T1353" s="64"/>
      <c r="U1353" s="54"/>
      <c r="V1353" s="54"/>
      <c r="W1353" s="64"/>
      <c r="X1353" s="112"/>
      <c r="Y1353" s="112"/>
      <c r="Z1353" s="53"/>
      <c r="AA1353" s="53"/>
    </row>
    <row r="1354" spans="1:27">
      <c r="A1354" s="120"/>
      <c r="B1354" s="54"/>
      <c r="C1354" s="50"/>
      <c r="D1354" s="53"/>
      <c r="E1354" s="50"/>
      <c r="F1354" s="50"/>
      <c r="G1354" s="50"/>
      <c r="H1354" s="53"/>
      <c r="I1354" s="53"/>
      <c r="J1354" s="53"/>
      <c r="K1354" s="53"/>
      <c r="L1354" s="53"/>
      <c r="M1354" s="54"/>
      <c r="N1354" s="50"/>
      <c r="O1354" s="59"/>
      <c r="P1354" s="61"/>
      <c r="Q1354" s="50"/>
      <c r="R1354" s="50"/>
      <c r="S1354" s="50"/>
      <c r="T1354" s="64"/>
      <c r="U1354" s="54"/>
      <c r="V1354" s="54"/>
      <c r="W1354" s="64"/>
      <c r="X1354" s="112"/>
      <c r="Y1354" s="112"/>
      <c r="Z1354" s="53"/>
      <c r="AA1354" s="53"/>
    </row>
    <row r="1355" spans="1:27">
      <c r="A1355" s="120"/>
      <c r="B1355" s="54"/>
      <c r="C1355" s="50"/>
      <c r="D1355" s="53"/>
      <c r="E1355" s="50"/>
      <c r="F1355" s="50"/>
      <c r="G1355" s="50"/>
      <c r="H1355" s="53"/>
      <c r="I1355" s="53"/>
      <c r="J1355" s="53"/>
      <c r="K1355" s="53"/>
      <c r="L1355" s="53"/>
      <c r="M1355" s="54"/>
      <c r="N1355" s="50"/>
      <c r="O1355" s="59"/>
      <c r="P1355" s="61"/>
      <c r="Q1355" s="50"/>
      <c r="R1355" s="50"/>
      <c r="S1355" s="50"/>
      <c r="T1355" s="64"/>
      <c r="U1355" s="54"/>
      <c r="V1355" s="54"/>
      <c r="W1355" s="64"/>
      <c r="X1355" s="112"/>
      <c r="Y1355" s="112"/>
      <c r="Z1355" s="53"/>
      <c r="AA1355" s="53"/>
    </row>
    <row r="1356" spans="1:27">
      <c r="A1356" s="120"/>
      <c r="B1356" s="54"/>
      <c r="C1356" s="50"/>
      <c r="D1356" s="53"/>
      <c r="E1356" s="50"/>
      <c r="F1356" s="50"/>
      <c r="G1356" s="50"/>
      <c r="H1356" s="53"/>
      <c r="I1356" s="53"/>
      <c r="J1356" s="53"/>
      <c r="K1356" s="53"/>
      <c r="L1356" s="53"/>
      <c r="M1356" s="54"/>
      <c r="N1356" s="50"/>
      <c r="O1356" s="59"/>
      <c r="P1356" s="61"/>
      <c r="Q1356" s="50"/>
      <c r="R1356" s="50"/>
      <c r="S1356" s="50"/>
      <c r="T1356" s="64"/>
      <c r="U1356" s="54"/>
      <c r="V1356" s="54"/>
      <c r="W1356" s="64"/>
      <c r="X1356" s="112"/>
      <c r="Y1356" s="112"/>
      <c r="Z1356" s="53"/>
      <c r="AA1356" s="53"/>
    </row>
    <row r="1357" spans="1:27">
      <c r="A1357" s="120"/>
      <c r="B1357" s="54"/>
      <c r="C1357" s="50"/>
      <c r="D1357" s="53"/>
      <c r="E1357" s="50"/>
      <c r="F1357" s="50"/>
      <c r="G1357" s="50"/>
      <c r="H1357" s="53"/>
      <c r="I1357" s="53"/>
      <c r="J1357" s="53"/>
      <c r="K1357" s="53"/>
      <c r="L1357" s="53"/>
      <c r="M1357" s="54"/>
      <c r="N1357" s="50"/>
      <c r="O1357" s="59"/>
      <c r="P1357" s="61"/>
      <c r="Q1357" s="50"/>
      <c r="R1357" s="50"/>
      <c r="S1357" s="50"/>
      <c r="T1357" s="64"/>
      <c r="U1357" s="54"/>
      <c r="V1357" s="54"/>
      <c r="W1357" s="64"/>
      <c r="X1357" s="112"/>
      <c r="Y1357" s="112"/>
      <c r="Z1357" s="53"/>
      <c r="AA1357" s="53"/>
    </row>
    <row r="1358" spans="1:27">
      <c r="A1358" s="120"/>
      <c r="B1358" s="54"/>
      <c r="C1358" s="50"/>
      <c r="D1358" s="53"/>
      <c r="E1358" s="50"/>
      <c r="F1358" s="50"/>
      <c r="G1358" s="50"/>
      <c r="H1358" s="53"/>
      <c r="I1358" s="53"/>
      <c r="J1358" s="53"/>
      <c r="K1358" s="53"/>
      <c r="L1358" s="53"/>
      <c r="M1358" s="54"/>
      <c r="N1358" s="50"/>
      <c r="O1358" s="59"/>
      <c r="P1358" s="61"/>
      <c r="Q1358" s="50"/>
      <c r="R1358" s="50"/>
      <c r="S1358" s="50"/>
      <c r="T1358" s="64"/>
      <c r="U1358" s="54"/>
      <c r="V1358" s="54"/>
      <c r="W1358" s="64"/>
      <c r="X1358" s="112"/>
      <c r="Y1358" s="112"/>
      <c r="Z1358" s="53"/>
      <c r="AA1358" s="53"/>
    </row>
    <row r="1359" spans="1:27">
      <c r="A1359" s="120"/>
      <c r="B1359" s="54"/>
      <c r="C1359" s="50"/>
      <c r="D1359" s="53"/>
      <c r="E1359" s="50"/>
      <c r="F1359" s="50"/>
      <c r="G1359" s="50"/>
      <c r="H1359" s="53"/>
      <c r="I1359" s="53"/>
      <c r="J1359" s="53"/>
      <c r="K1359" s="53"/>
      <c r="L1359" s="53"/>
      <c r="M1359" s="54"/>
      <c r="N1359" s="50"/>
      <c r="O1359" s="59"/>
      <c r="P1359" s="61"/>
      <c r="Q1359" s="50"/>
      <c r="R1359" s="50"/>
      <c r="S1359" s="50"/>
      <c r="T1359" s="64"/>
      <c r="U1359" s="54"/>
      <c r="V1359" s="54"/>
      <c r="W1359" s="64"/>
      <c r="X1359" s="112"/>
      <c r="Y1359" s="112"/>
      <c r="Z1359" s="53"/>
      <c r="AA1359" s="53"/>
    </row>
    <row r="1360" spans="1:27">
      <c r="A1360" s="120"/>
      <c r="B1360" s="54"/>
      <c r="C1360" s="50"/>
      <c r="D1360" s="53"/>
      <c r="E1360" s="50"/>
      <c r="F1360" s="50"/>
      <c r="G1360" s="50"/>
      <c r="H1360" s="53"/>
      <c r="I1360" s="53"/>
      <c r="J1360" s="53"/>
      <c r="K1360" s="53"/>
      <c r="L1360" s="53"/>
      <c r="M1360" s="54"/>
      <c r="N1360" s="50"/>
      <c r="O1360" s="59"/>
      <c r="P1360" s="61"/>
      <c r="Q1360" s="50"/>
      <c r="R1360" s="50"/>
      <c r="S1360" s="50"/>
      <c r="T1360" s="64"/>
      <c r="U1360" s="54"/>
      <c r="V1360" s="54"/>
      <c r="W1360" s="64"/>
      <c r="X1360" s="112"/>
      <c r="Y1360" s="112"/>
      <c r="Z1360" s="53"/>
      <c r="AA1360" s="53"/>
    </row>
    <row r="1361" spans="1:27">
      <c r="A1361" s="120"/>
      <c r="B1361" s="54"/>
      <c r="C1361" s="50"/>
      <c r="D1361" s="53"/>
      <c r="E1361" s="50"/>
      <c r="F1361" s="50"/>
      <c r="G1361" s="50"/>
      <c r="H1361" s="53"/>
      <c r="I1361" s="53"/>
      <c r="J1361" s="53"/>
      <c r="K1361" s="53"/>
      <c r="L1361" s="53"/>
      <c r="M1361" s="54"/>
      <c r="N1361" s="50"/>
      <c r="O1361" s="59"/>
      <c r="P1361" s="61"/>
      <c r="Q1361" s="50"/>
      <c r="R1361" s="50"/>
      <c r="S1361" s="50"/>
      <c r="T1361" s="64"/>
      <c r="U1361" s="54"/>
      <c r="V1361" s="54"/>
      <c r="W1361" s="64"/>
      <c r="X1361" s="112"/>
      <c r="Y1361" s="112"/>
      <c r="Z1361" s="53"/>
      <c r="AA1361" s="53"/>
    </row>
    <row r="1362" spans="1:27">
      <c r="A1362" s="120"/>
      <c r="B1362" s="54"/>
      <c r="C1362" s="50"/>
      <c r="D1362" s="53"/>
      <c r="E1362" s="50"/>
      <c r="F1362" s="50"/>
      <c r="G1362" s="50"/>
      <c r="H1362" s="53"/>
      <c r="I1362" s="53"/>
      <c r="J1362" s="53"/>
      <c r="K1362" s="53"/>
      <c r="L1362" s="53"/>
      <c r="M1362" s="54"/>
      <c r="N1362" s="50"/>
      <c r="O1362" s="59"/>
      <c r="P1362" s="61"/>
      <c r="Q1362" s="50"/>
      <c r="R1362" s="50"/>
      <c r="S1362" s="50"/>
      <c r="T1362" s="64"/>
      <c r="U1362" s="54"/>
      <c r="V1362" s="54"/>
      <c r="W1362" s="64"/>
      <c r="X1362" s="112"/>
      <c r="Y1362" s="112"/>
      <c r="Z1362" s="53"/>
      <c r="AA1362" s="53"/>
    </row>
    <row r="1363" spans="1:27">
      <c r="A1363" s="120"/>
      <c r="B1363" s="54"/>
      <c r="C1363" s="50"/>
      <c r="D1363" s="53"/>
      <c r="E1363" s="50"/>
      <c r="F1363" s="50"/>
      <c r="G1363" s="50"/>
      <c r="H1363" s="53"/>
      <c r="I1363" s="53"/>
      <c r="J1363" s="53"/>
      <c r="K1363" s="53"/>
      <c r="L1363" s="53"/>
      <c r="M1363" s="54"/>
      <c r="N1363" s="50"/>
      <c r="O1363" s="59"/>
      <c r="P1363" s="61"/>
      <c r="Q1363" s="50"/>
      <c r="R1363" s="50"/>
      <c r="S1363" s="50"/>
      <c r="T1363" s="64"/>
      <c r="U1363" s="54"/>
      <c r="V1363" s="54"/>
      <c r="W1363" s="64"/>
      <c r="X1363" s="112"/>
      <c r="Y1363" s="112"/>
      <c r="Z1363" s="53"/>
      <c r="AA1363" s="53"/>
    </row>
    <row r="1364" spans="1:27">
      <c r="A1364" s="120"/>
      <c r="B1364" s="54"/>
      <c r="C1364" s="50"/>
      <c r="D1364" s="53"/>
      <c r="E1364" s="50"/>
      <c r="F1364" s="50"/>
      <c r="G1364" s="50"/>
      <c r="H1364" s="53"/>
      <c r="I1364" s="53"/>
      <c r="J1364" s="53"/>
      <c r="K1364" s="53"/>
      <c r="L1364" s="53"/>
      <c r="M1364" s="54"/>
      <c r="N1364" s="50"/>
      <c r="O1364" s="59"/>
      <c r="P1364" s="61"/>
      <c r="Q1364" s="50"/>
      <c r="R1364" s="50"/>
      <c r="S1364" s="50"/>
      <c r="T1364" s="64"/>
      <c r="U1364" s="54"/>
      <c r="V1364" s="54"/>
      <c r="W1364" s="64"/>
      <c r="X1364" s="112"/>
      <c r="Y1364" s="112"/>
      <c r="Z1364" s="53"/>
      <c r="AA1364" s="53"/>
    </row>
    <row r="1365" spans="1:27">
      <c r="A1365" s="120"/>
      <c r="B1365" s="54"/>
      <c r="C1365" s="50"/>
      <c r="D1365" s="53"/>
      <c r="E1365" s="50"/>
      <c r="F1365" s="50"/>
      <c r="G1365" s="50"/>
      <c r="H1365" s="53"/>
      <c r="I1365" s="53"/>
      <c r="J1365" s="53"/>
      <c r="K1365" s="53"/>
      <c r="L1365" s="53"/>
      <c r="M1365" s="54"/>
      <c r="N1365" s="50"/>
      <c r="O1365" s="59"/>
      <c r="P1365" s="61"/>
      <c r="Q1365" s="50"/>
      <c r="R1365" s="50"/>
      <c r="S1365" s="50"/>
      <c r="T1365" s="64"/>
      <c r="U1365" s="54"/>
      <c r="V1365" s="54"/>
      <c r="W1365" s="64"/>
      <c r="X1365" s="112"/>
      <c r="Y1365" s="112"/>
      <c r="Z1365" s="53"/>
      <c r="AA1365" s="53"/>
    </row>
    <row r="1366" spans="1:27">
      <c r="A1366" s="120"/>
      <c r="B1366" s="54"/>
      <c r="C1366" s="50"/>
      <c r="D1366" s="53"/>
      <c r="E1366" s="50"/>
      <c r="F1366" s="50"/>
      <c r="G1366" s="50"/>
      <c r="H1366" s="53"/>
      <c r="I1366" s="53"/>
      <c r="J1366" s="53"/>
      <c r="K1366" s="53"/>
      <c r="L1366" s="53"/>
      <c r="M1366" s="54"/>
      <c r="N1366" s="50"/>
      <c r="O1366" s="59"/>
      <c r="P1366" s="61"/>
      <c r="Q1366" s="50"/>
      <c r="R1366" s="50"/>
      <c r="S1366" s="50"/>
      <c r="T1366" s="64"/>
      <c r="U1366" s="54"/>
      <c r="V1366" s="54"/>
      <c r="W1366" s="64"/>
      <c r="X1366" s="112"/>
      <c r="Y1366" s="112"/>
      <c r="Z1366" s="53"/>
      <c r="AA1366" s="53"/>
    </row>
    <row r="1367" spans="1:27">
      <c r="A1367" s="120"/>
      <c r="B1367" s="54"/>
      <c r="C1367" s="50"/>
      <c r="D1367" s="53"/>
      <c r="E1367" s="50"/>
      <c r="F1367" s="50"/>
      <c r="G1367" s="50"/>
      <c r="H1367" s="53"/>
      <c r="I1367" s="53"/>
      <c r="J1367" s="53"/>
      <c r="K1367" s="53"/>
      <c r="L1367" s="53"/>
      <c r="M1367" s="54"/>
      <c r="N1367" s="50"/>
      <c r="O1367" s="59"/>
      <c r="P1367" s="61"/>
      <c r="Q1367" s="50"/>
      <c r="R1367" s="50"/>
      <c r="S1367" s="50"/>
      <c r="T1367" s="64"/>
      <c r="U1367" s="54"/>
      <c r="V1367" s="54"/>
      <c r="W1367" s="64"/>
      <c r="X1367" s="112"/>
      <c r="Y1367" s="112"/>
      <c r="Z1367" s="53"/>
      <c r="AA1367" s="53"/>
    </row>
    <row r="1368" spans="1:27">
      <c r="A1368" s="120"/>
      <c r="B1368" s="54"/>
      <c r="C1368" s="50"/>
      <c r="D1368" s="53"/>
      <c r="E1368" s="50"/>
      <c r="F1368" s="50"/>
      <c r="G1368" s="50"/>
      <c r="H1368" s="53"/>
      <c r="I1368" s="53"/>
      <c r="J1368" s="53"/>
      <c r="K1368" s="53"/>
      <c r="L1368" s="53"/>
      <c r="M1368" s="54"/>
      <c r="N1368" s="50"/>
      <c r="O1368" s="59"/>
      <c r="P1368" s="61"/>
      <c r="Q1368" s="50"/>
      <c r="R1368" s="50"/>
      <c r="S1368" s="50"/>
      <c r="T1368" s="64"/>
      <c r="U1368" s="54"/>
      <c r="V1368" s="54"/>
      <c r="W1368" s="64"/>
      <c r="X1368" s="112"/>
      <c r="Y1368" s="112"/>
      <c r="Z1368" s="53"/>
      <c r="AA1368" s="53"/>
    </row>
    <row r="1369" spans="1:27">
      <c r="A1369" s="120"/>
      <c r="B1369" s="54"/>
      <c r="C1369" s="50"/>
      <c r="D1369" s="53"/>
      <c r="E1369" s="50"/>
      <c r="F1369" s="50"/>
      <c r="G1369" s="50"/>
      <c r="H1369" s="53"/>
      <c r="I1369" s="53"/>
      <c r="J1369" s="53"/>
      <c r="K1369" s="53"/>
      <c r="L1369" s="53"/>
      <c r="M1369" s="54"/>
      <c r="N1369" s="50"/>
      <c r="O1369" s="59"/>
      <c r="P1369" s="61"/>
      <c r="Q1369" s="50"/>
      <c r="R1369" s="50"/>
      <c r="S1369" s="50"/>
      <c r="T1369" s="64"/>
      <c r="U1369" s="54"/>
      <c r="V1369" s="54"/>
      <c r="W1369" s="64"/>
      <c r="X1369" s="112"/>
      <c r="Y1369" s="112"/>
      <c r="Z1369" s="53"/>
      <c r="AA1369" s="53"/>
    </row>
    <row r="1370" spans="1:27">
      <c r="A1370" s="120"/>
      <c r="B1370" s="54"/>
      <c r="C1370" s="50"/>
      <c r="D1370" s="53"/>
      <c r="E1370" s="50"/>
      <c r="F1370" s="50"/>
      <c r="G1370" s="50"/>
      <c r="H1370" s="53"/>
      <c r="I1370" s="53"/>
      <c r="J1370" s="53"/>
      <c r="K1370" s="53"/>
      <c r="L1370" s="53"/>
      <c r="M1370" s="54"/>
      <c r="N1370" s="50"/>
      <c r="O1370" s="59"/>
      <c r="P1370" s="61"/>
      <c r="Q1370" s="50"/>
      <c r="R1370" s="50"/>
      <c r="S1370" s="50"/>
      <c r="T1370" s="64"/>
      <c r="U1370" s="54"/>
      <c r="V1370" s="54"/>
      <c r="W1370" s="64"/>
      <c r="X1370" s="112"/>
      <c r="Y1370" s="112"/>
      <c r="Z1370" s="53"/>
      <c r="AA1370" s="53"/>
    </row>
    <row r="1371" spans="1:27">
      <c r="A1371" s="120"/>
      <c r="B1371" s="54"/>
      <c r="C1371" s="50"/>
      <c r="D1371" s="53"/>
      <c r="E1371" s="50"/>
      <c r="F1371" s="50"/>
      <c r="G1371" s="50"/>
      <c r="H1371" s="53"/>
      <c r="I1371" s="53"/>
      <c r="J1371" s="53"/>
      <c r="K1371" s="53"/>
      <c r="L1371" s="53"/>
      <c r="M1371" s="54"/>
      <c r="N1371" s="50"/>
      <c r="O1371" s="59"/>
      <c r="P1371" s="61"/>
      <c r="Q1371" s="50"/>
      <c r="R1371" s="50"/>
      <c r="S1371" s="50"/>
      <c r="T1371" s="64"/>
      <c r="U1371" s="54"/>
      <c r="V1371" s="54"/>
      <c r="W1371" s="64"/>
      <c r="X1371" s="112"/>
      <c r="Y1371" s="112"/>
      <c r="Z1371" s="53"/>
      <c r="AA1371" s="53"/>
    </row>
    <row r="1372" spans="1:27">
      <c r="A1372" s="120"/>
      <c r="B1372" s="54"/>
      <c r="C1372" s="50"/>
      <c r="D1372" s="53"/>
      <c r="E1372" s="50"/>
      <c r="F1372" s="50"/>
      <c r="G1372" s="50"/>
      <c r="H1372" s="53"/>
      <c r="I1372" s="53"/>
      <c r="J1372" s="53"/>
      <c r="K1372" s="53"/>
      <c r="L1372" s="53"/>
      <c r="M1372" s="54"/>
      <c r="N1372" s="50"/>
      <c r="O1372" s="59"/>
      <c r="P1372" s="61"/>
      <c r="Q1372" s="50"/>
      <c r="R1372" s="50"/>
      <c r="S1372" s="50"/>
      <c r="T1372" s="64"/>
      <c r="U1372" s="54"/>
      <c r="V1372" s="54"/>
      <c r="W1372" s="64"/>
      <c r="X1372" s="112"/>
      <c r="Y1372" s="112"/>
      <c r="Z1372" s="53"/>
      <c r="AA1372" s="53"/>
    </row>
    <row r="1373" spans="1:27">
      <c r="A1373" s="120"/>
      <c r="B1373" s="54"/>
      <c r="C1373" s="50"/>
      <c r="D1373" s="53"/>
      <c r="E1373" s="50"/>
      <c r="F1373" s="50"/>
      <c r="G1373" s="50"/>
      <c r="H1373" s="53"/>
      <c r="I1373" s="53"/>
      <c r="J1373" s="53"/>
      <c r="K1373" s="53"/>
      <c r="L1373" s="53"/>
      <c r="M1373" s="54"/>
      <c r="N1373" s="50"/>
      <c r="O1373" s="59"/>
      <c r="P1373" s="61"/>
      <c r="Q1373" s="50"/>
      <c r="R1373" s="50"/>
      <c r="S1373" s="50"/>
      <c r="T1373" s="64"/>
      <c r="U1373" s="54"/>
      <c r="V1373" s="54"/>
      <c r="W1373" s="64"/>
      <c r="X1373" s="112"/>
      <c r="Y1373" s="112"/>
      <c r="Z1373" s="53"/>
      <c r="AA1373" s="53"/>
    </row>
    <row r="1374" spans="1:27">
      <c r="A1374" s="120"/>
      <c r="B1374" s="54"/>
      <c r="C1374" s="50"/>
      <c r="D1374" s="53"/>
      <c r="E1374" s="50"/>
      <c r="F1374" s="50"/>
      <c r="G1374" s="50"/>
      <c r="H1374" s="53"/>
      <c r="I1374" s="53"/>
      <c r="J1374" s="53"/>
      <c r="K1374" s="53"/>
      <c r="L1374" s="53"/>
      <c r="M1374" s="54"/>
      <c r="N1374" s="50"/>
      <c r="O1374" s="59"/>
      <c r="P1374" s="61"/>
      <c r="Q1374" s="50"/>
      <c r="R1374" s="50"/>
      <c r="S1374" s="50"/>
      <c r="T1374" s="64"/>
      <c r="U1374" s="54"/>
      <c r="V1374" s="54"/>
      <c r="W1374" s="64"/>
      <c r="X1374" s="112"/>
      <c r="Y1374" s="112"/>
      <c r="Z1374" s="53"/>
      <c r="AA1374" s="53"/>
    </row>
    <row r="1375" spans="1:27">
      <c r="A1375" s="120"/>
      <c r="B1375" s="54"/>
      <c r="C1375" s="50"/>
      <c r="D1375" s="53"/>
      <c r="E1375" s="50"/>
      <c r="F1375" s="50"/>
      <c r="G1375" s="50"/>
      <c r="H1375" s="53"/>
      <c r="I1375" s="53"/>
      <c r="J1375" s="53"/>
      <c r="K1375" s="53"/>
      <c r="L1375" s="53"/>
      <c r="M1375" s="54"/>
      <c r="N1375" s="50"/>
      <c r="O1375" s="59"/>
      <c r="P1375" s="61"/>
      <c r="Q1375" s="50"/>
      <c r="R1375" s="50"/>
      <c r="S1375" s="50"/>
      <c r="T1375" s="64"/>
      <c r="U1375" s="54"/>
      <c r="V1375" s="54"/>
      <c r="W1375" s="64"/>
      <c r="X1375" s="112"/>
      <c r="Y1375" s="112"/>
      <c r="Z1375" s="53"/>
      <c r="AA1375" s="53"/>
    </row>
    <row r="1376" spans="1:27">
      <c r="A1376" s="120"/>
      <c r="B1376" s="54"/>
      <c r="C1376" s="50"/>
      <c r="D1376" s="53"/>
      <c r="E1376" s="50"/>
      <c r="F1376" s="50"/>
      <c r="G1376" s="50"/>
      <c r="H1376" s="53"/>
      <c r="I1376" s="53"/>
      <c r="J1376" s="53"/>
      <c r="K1376" s="53"/>
      <c r="L1376" s="53"/>
      <c r="M1376" s="54"/>
      <c r="N1376" s="50"/>
      <c r="O1376" s="59"/>
      <c r="P1376" s="61"/>
      <c r="Q1376" s="50"/>
      <c r="R1376" s="50"/>
      <c r="S1376" s="50"/>
      <c r="T1376" s="64"/>
      <c r="U1376" s="54"/>
      <c r="V1376" s="54"/>
      <c r="W1376" s="64"/>
      <c r="X1376" s="112"/>
      <c r="Y1376" s="112"/>
      <c r="Z1376" s="53"/>
      <c r="AA1376" s="53"/>
    </row>
    <row r="1377" spans="1:27">
      <c r="A1377" s="120"/>
      <c r="B1377" s="54"/>
      <c r="C1377" s="50"/>
      <c r="D1377" s="53"/>
      <c r="E1377" s="50"/>
      <c r="F1377" s="50"/>
      <c r="G1377" s="50"/>
      <c r="H1377" s="53"/>
      <c r="I1377" s="53"/>
      <c r="J1377" s="53"/>
      <c r="K1377" s="53"/>
      <c r="L1377" s="53"/>
      <c r="M1377" s="54"/>
      <c r="N1377" s="50"/>
      <c r="O1377" s="59"/>
      <c r="P1377" s="61"/>
      <c r="Q1377" s="50"/>
      <c r="R1377" s="50"/>
      <c r="S1377" s="50"/>
      <c r="T1377" s="64"/>
      <c r="U1377" s="54"/>
      <c r="V1377" s="54"/>
      <c r="W1377" s="64"/>
      <c r="X1377" s="112"/>
      <c r="Y1377" s="112"/>
      <c r="Z1377" s="53"/>
      <c r="AA1377" s="53"/>
    </row>
    <row r="1378" spans="1:27">
      <c r="A1378" s="120"/>
      <c r="B1378" s="54"/>
      <c r="C1378" s="50"/>
      <c r="D1378" s="53"/>
      <c r="E1378" s="50"/>
      <c r="F1378" s="50"/>
      <c r="G1378" s="50"/>
      <c r="H1378" s="53"/>
      <c r="I1378" s="53"/>
      <c r="J1378" s="53"/>
      <c r="K1378" s="53"/>
      <c r="L1378" s="53"/>
      <c r="M1378" s="54"/>
      <c r="N1378" s="50"/>
      <c r="O1378" s="59"/>
      <c r="P1378" s="61"/>
      <c r="Q1378" s="50"/>
      <c r="R1378" s="50"/>
      <c r="S1378" s="50"/>
      <c r="T1378" s="64"/>
      <c r="U1378" s="54"/>
      <c r="V1378" s="54"/>
      <c r="W1378" s="64"/>
      <c r="X1378" s="112"/>
      <c r="Y1378" s="112"/>
      <c r="Z1378" s="53"/>
      <c r="AA1378" s="53"/>
    </row>
    <row r="1379" spans="1:27">
      <c r="A1379" s="120"/>
      <c r="B1379" s="54"/>
      <c r="C1379" s="50"/>
      <c r="D1379" s="53"/>
      <c r="E1379" s="50"/>
      <c r="F1379" s="50"/>
      <c r="G1379" s="50"/>
      <c r="H1379" s="53"/>
      <c r="I1379" s="53"/>
      <c r="J1379" s="53"/>
      <c r="K1379" s="53"/>
      <c r="L1379" s="53"/>
      <c r="M1379" s="54"/>
      <c r="N1379" s="50"/>
      <c r="O1379" s="59"/>
      <c r="P1379" s="61"/>
      <c r="Q1379" s="50"/>
      <c r="R1379" s="50"/>
      <c r="S1379" s="50"/>
      <c r="T1379" s="64"/>
      <c r="U1379" s="54"/>
      <c r="V1379" s="54"/>
      <c r="W1379" s="64"/>
      <c r="X1379" s="112"/>
      <c r="Y1379" s="112"/>
      <c r="Z1379" s="53"/>
      <c r="AA1379" s="53"/>
    </row>
    <row r="1380" spans="1:27">
      <c r="A1380" s="120"/>
      <c r="B1380" s="54"/>
      <c r="C1380" s="50"/>
      <c r="D1380" s="53"/>
      <c r="E1380" s="50"/>
      <c r="F1380" s="50"/>
      <c r="G1380" s="50"/>
      <c r="H1380" s="53"/>
      <c r="I1380" s="53"/>
      <c r="J1380" s="53"/>
      <c r="K1380" s="53"/>
      <c r="L1380" s="53"/>
      <c r="M1380" s="54"/>
      <c r="N1380" s="50"/>
      <c r="O1380" s="59"/>
      <c r="P1380" s="61"/>
      <c r="Q1380" s="50"/>
      <c r="R1380" s="50"/>
      <c r="S1380" s="50"/>
      <c r="T1380" s="64"/>
      <c r="U1380" s="54"/>
      <c r="V1380" s="54"/>
      <c r="W1380" s="64"/>
      <c r="X1380" s="112"/>
      <c r="Y1380" s="112"/>
      <c r="Z1380" s="53"/>
      <c r="AA1380" s="53"/>
    </row>
    <row r="1381" spans="1:27">
      <c r="A1381" s="120"/>
      <c r="B1381" s="54"/>
      <c r="C1381" s="50"/>
      <c r="D1381" s="53"/>
      <c r="E1381" s="50"/>
      <c r="F1381" s="50"/>
      <c r="G1381" s="50"/>
      <c r="H1381" s="53"/>
      <c r="I1381" s="53"/>
      <c r="J1381" s="53"/>
      <c r="K1381" s="53"/>
      <c r="L1381" s="53"/>
      <c r="M1381" s="54"/>
      <c r="N1381" s="50"/>
      <c r="O1381" s="59"/>
      <c r="P1381" s="61"/>
      <c r="Q1381" s="50"/>
      <c r="R1381" s="50"/>
      <c r="S1381" s="50"/>
      <c r="T1381" s="64"/>
      <c r="U1381" s="54"/>
      <c r="V1381" s="54"/>
      <c r="W1381" s="64"/>
      <c r="X1381" s="112"/>
      <c r="Y1381" s="112"/>
      <c r="Z1381" s="53"/>
      <c r="AA1381" s="53"/>
    </row>
    <row r="1382" spans="1:27">
      <c r="A1382" s="120"/>
      <c r="B1382" s="54"/>
      <c r="C1382" s="50"/>
      <c r="D1382" s="53"/>
      <c r="E1382" s="50"/>
      <c r="F1382" s="50"/>
      <c r="G1382" s="50"/>
      <c r="H1382" s="53"/>
      <c r="I1382" s="53"/>
      <c r="J1382" s="53"/>
      <c r="K1382" s="53"/>
      <c r="L1382" s="53"/>
      <c r="M1382" s="54"/>
      <c r="N1382" s="50"/>
      <c r="O1382" s="59"/>
      <c r="P1382" s="61"/>
      <c r="Q1382" s="50"/>
      <c r="R1382" s="50"/>
      <c r="S1382" s="50"/>
      <c r="T1382" s="64"/>
      <c r="U1382" s="54"/>
      <c r="V1382" s="54"/>
      <c r="W1382" s="64"/>
      <c r="X1382" s="112"/>
      <c r="Y1382" s="112"/>
      <c r="Z1382" s="53"/>
      <c r="AA1382" s="53"/>
    </row>
    <row r="1383" spans="1:27">
      <c r="A1383" s="120"/>
      <c r="B1383" s="54"/>
      <c r="C1383" s="50"/>
      <c r="D1383" s="53"/>
      <c r="E1383" s="50"/>
      <c r="F1383" s="50"/>
      <c r="G1383" s="50"/>
      <c r="H1383" s="53"/>
      <c r="I1383" s="53"/>
      <c r="J1383" s="53"/>
      <c r="K1383" s="53"/>
      <c r="L1383" s="53"/>
      <c r="M1383" s="54"/>
      <c r="N1383" s="50"/>
      <c r="O1383" s="59"/>
      <c r="P1383" s="61"/>
      <c r="Q1383" s="50"/>
      <c r="R1383" s="50"/>
      <c r="S1383" s="50"/>
      <c r="T1383" s="64"/>
      <c r="U1383" s="54"/>
      <c r="V1383" s="54"/>
      <c r="W1383" s="64"/>
      <c r="X1383" s="112"/>
      <c r="Y1383" s="112"/>
      <c r="Z1383" s="53"/>
      <c r="AA1383" s="53"/>
    </row>
    <row r="1384" spans="1:27">
      <c r="A1384" s="120"/>
      <c r="B1384" s="54"/>
      <c r="C1384" s="50"/>
      <c r="D1384" s="53"/>
      <c r="E1384" s="50"/>
      <c r="F1384" s="50"/>
      <c r="G1384" s="50"/>
      <c r="H1384" s="53"/>
      <c r="I1384" s="53"/>
      <c r="J1384" s="53"/>
      <c r="K1384" s="53"/>
      <c r="L1384" s="53"/>
      <c r="M1384" s="54"/>
      <c r="N1384" s="50"/>
      <c r="O1384" s="59"/>
      <c r="P1384" s="61"/>
      <c r="Q1384" s="50"/>
      <c r="R1384" s="50"/>
      <c r="S1384" s="50"/>
      <c r="T1384" s="64"/>
      <c r="U1384" s="54"/>
      <c r="V1384" s="54"/>
      <c r="W1384" s="64"/>
      <c r="X1384" s="112"/>
      <c r="Y1384" s="112"/>
      <c r="Z1384" s="53"/>
      <c r="AA1384" s="53"/>
    </row>
    <row r="1385" spans="1:27">
      <c r="A1385" s="120"/>
      <c r="B1385" s="54"/>
      <c r="C1385" s="50"/>
      <c r="D1385" s="53"/>
      <c r="E1385" s="50"/>
      <c r="F1385" s="50"/>
      <c r="G1385" s="50"/>
      <c r="H1385" s="53"/>
      <c r="I1385" s="53"/>
      <c r="J1385" s="53"/>
      <c r="K1385" s="53"/>
      <c r="L1385" s="53"/>
      <c r="M1385" s="54"/>
      <c r="N1385" s="50"/>
      <c r="O1385" s="59"/>
      <c r="P1385" s="61"/>
      <c r="Q1385" s="50"/>
      <c r="R1385" s="50"/>
      <c r="S1385" s="50"/>
      <c r="T1385" s="64"/>
      <c r="U1385" s="54"/>
      <c r="V1385" s="54"/>
      <c r="W1385" s="64"/>
      <c r="X1385" s="112"/>
      <c r="Y1385" s="112"/>
      <c r="Z1385" s="53"/>
      <c r="AA1385" s="53"/>
    </row>
    <row r="1386" spans="1:27">
      <c r="A1386" s="120"/>
      <c r="B1386" s="54"/>
      <c r="C1386" s="50"/>
      <c r="D1386" s="53"/>
      <c r="E1386" s="50"/>
      <c r="F1386" s="50"/>
      <c r="G1386" s="50"/>
      <c r="H1386" s="53"/>
      <c r="I1386" s="53"/>
      <c r="J1386" s="53"/>
      <c r="K1386" s="53"/>
      <c r="L1386" s="53"/>
      <c r="M1386" s="54"/>
      <c r="N1386" s="50"/>
      <c r="O1386" s="59"/>
      <c r="P1386" s="61"/>
      <c r="Q1386" s="50"/>
      <c r="R1386" s="50"/>
      <c r="S1386" s="50"/>
      <c r="T1386" s="64"/>
      <c r="U1386" s="54"/>
      <c r="V1386" s="54"/>
      <c r="W1386" s="64"/>
      <c r="X1386" s="112"/>
      <c r="Y1386" s="112"/>
      <c r="Z1386" s="53"/>
      <c r="AA1386" s="53"/>
    </row>
    <row r="1387" spans="1:27">
      <c r="A1387" s="120"/>
      <c r="B1387" s="54"/>
      <c r="C1387" s="50"/>
      <c r="D1387" s="53"/>
      <c r="E1387" s="50"/>
      <c r="F1387" s="50"/>
      <c r="G1387" s="50"/>
      <c r="H1387" s="53"/>
      <c r="I1387" s="53"/>
      <c r="J1387" s="53"/>
      <c r="K1387" s="53"/>
      <c r="L1387" s="53"/>
      <c r="M1387" s="54"/>
      <c r="N1387" s="50"/>
      <c r="O1387" s="59"/>
      <c r="P1387" s="61"/>
      <c r="Q1387" s="50"/>
      <c r="R1387" s="50"/>
      <c r="S1387" s="50"/>
      <c r="T1387" s="64"/>
      <c r="U1387" s="54"/>
      <c r="V1387" s="54"/>
      <c r="W1387" s="64"/>
      <c r="X1387" s="112"/>
      <c r="Y1387" s="112"/>
      <c r="Z1387" s="53"/>
      <c r="AA1387" s="53"/>
    </row>
    <row r="1388" spans="1:27">
      <c r="A1388" s="120"/>
      <c r="B1388" s="54"/>
      <c r="C1388" s="50"/>
      <c r="D1388" s="53"/>
      <c r="E1388" s="50"/>
      <c r="F1388" s="50"/>
      <c r="G1388" s="50"/>
      <c r="H1388" s="53"/>
      <c r="I1388" s="53"/>
      <c r="J1388" s="53"/>
      <c r="K1388" s="53"/>
      <c r="L1388" s="53"/>
      <c r="M1388" s="54"/>
      <c r="N1388" s="50"/>
      <c r="O1388" s="59"/>
      <c r="P1388" s="61"/>
      <c r="Q1388" s="50"/>
      <c r="R1388" s="50"/>
      <c r="S1388" s="50"/>
      <c r="T1388" s="64"/>
      <c r="U1388" s="54"/>
      <c r="V1388" s="54"/>
      <c r="W1388" s="64"/>
      <c r="X1388" s="112"/>
      <c r="Y1388" s="112"/>
      <c r="Z1388" s="53"/>
      <c r="AA1388" s="53"/>
    </row>
    <row r="1389" spans="1:27">
      <c r="A1389" s="120"/>
      <c r="B1389" s="54"/>
      <c r="C1389" s="50"/>
      <c r="D1389" s="53"/>
      <c r="E1389" s="50"/>
      <c r="F1389" s="50"/>
      <c r="G1389" s="50"/>
      <c r="H1389" s="53"/>
      <c r="I1389" s="53"/>
      <c r="J1389" s="53"/>
      <c r="K1389" s="53"/>
      <c r="L1389" s="53"/>
      <c r="M1389" s="54"/>
      <c r="N1389" s="50"/>
      <c r="O1389" s="59"/>
      <c r="P1389" s="61"/>
      <c r="Q1389" s="50"/>
      <c r="R1389" s="50"/>
      <c r="S1389" s="50"/>
      <c r="T1389" s="64"/>
      <c r="U1389" s="54"/>
      <c r="V1389" s="54"/>
      <c r="W1389" s="64"/>
      <c r="X1389" s="112"/>
      <c r="Y1389" s="112"/>
      <c r="Z1389" s="53"/>
      <c r="AA1389" s="53"/>
    </row>
    <row r="1390" spans="1:27">
      <c r="A1390" s="120"/>
      <c r="B1390" s="54"/>
      <c r="C1390" s="50"/>
      <c r="D1390" s="53"/>
      <c r="E1390" s="50"/>
      <c r="F1390" s="50"/>
      <c r="G1390" s="50"/>
      <c r="H1390" s="53"/>
      <c r="I1390" s="53"/>
      <c r="J1390" s="53"/>
      <c r="K1390" s="53"/>
      <c r="L1390" s="53"/>
      <c r="M1390" s="54"/>
      <c r="N1390" s="50"/>
      <c r="O1390" s="59"/>
      <c r="P1390" s="61"/>
      <c r="Q1390" s="50"/>
      <c r="R1390" s="50"/>
      <c r="S1390" s="50"/>
      <c r="T1390" s="64"/>
      <c r="U1390" s="54"/>
      <c r="V1390" s="54"/>
      <c r="W1390" s="64"/>
      <c r="X1390" s="112"/>
      <c r="Y1390" s="112"/>
      <c r="Z1390" s="53"/>
      <c r="AA1390" s="53"/>
    </row>
    <row r="1391" spans="1:27">
      <c r="A1391" s="120"/>
      <c r="B1391" s="54"/>
      <c r="C1391" s="50"/>
      <c r="D1391" s="53"/>
      <c r="E1391" s="50"/>
      <c r="F1391" s="50"/>
      <c r="G1391" s="50"/>
      <c r="H1391" s="53"/>
      <c r="I1391" s="53"/>
      <c r="J1391" s="53"/>
      <c r="K1391" s="53"/>
      <c r="L1391" s="53"/>
      <c r="M1391" s="54"/>
      <c r="N1391" s="50"/>
      <c r="O1391" s="59"/>
      <c r="P1391" s="61"/>
      <c r="Q1391" s="50"/>
      <c r="R1391" s="50"/>
      <c r="S1391" s="50"/>
      <c r="T1391" s="64"/>
      <c r="U1391" s="54"/>
      <c r="V1391" s="54"/>
      <c r="W1391" s="64"/>
      <c r="X1391" s="112"/>
      <c r="Y1391" s="112"/>
      <c r="Z1391" s="53"/>
      <c r="AA1391" s="53"/>
    </row>
    <row r="1392" spans="1:27">
      <c r="A1392" s="120"/>
      <c r="B1392" s="54"/>
      <c r="C1392" s="50"/>
      <c r="D1392" s="53"/>
      <c r="E1392" s="50"/>
      <c r="F1392" s="50"/>
      <c r="G1392" s="50"/>
      <c r="H1392" s="53"/>
      <c r="I1392" s="53"/>
      <c r="J1392" s="53"/>
      <c r="K1392" s="53"/>
      <c r="L1392" s="53"/>
      <c r="M1392" s="54"/>
      <c r="N1392" s="50"/>
      <c r="O1392" s="59"/>
      <c r="P1392" s="61"/>
      <c r="Q1392" s="50"/>
      <c r="R1392" s="50"/>
      <c r="S1392" s="50"/>
      <c r="T1392" s="64"/>
      <c r="U1392" s="54"/>
      <c r="V1392" s="54"/>
      <c r="W1392" s="64"/>
      <c r="X1392" s="112"/>
      <c r="Y1392" s="112"/>
      <c r="Z1392" s="53"/>
      <c r="AA1392" s="53"/>
    </row>
    <row r="1393" spans="1:27">
      <c r="A1393" s="120"/>
      <c r="B1393" s="54"/>
      <c r="C1393" s="50"/>
      <c r="D1393" s="53"/>
      <c r="E1393" s="50"/>
      <c r="F1393" s="50"/>
      <c r="G1393" s="50"/>
      <c r="H1393" s="53"/>
      <c r="I1393" s="53"/>
      <c r="J1393" s="53"/>
      <c r="K1393" s="53"/>
      <c r="L1393" s="53"/>
      <c r="M1393" s="54"/>
      <c r="N1393" s="50"/>
      <c r="O1393" s="59"/>
      <c r="P1393" s="61"/>
      <c r="Q1393" s="50"/>
      <c r="R1393" s="50"/>
      <c r="S1393" s="50"/>
      <c r="T1393" s="64"/>
      <c r="U1393" s="54"/>
      <c r="V1393" s="54"/>
      <c r="W1393" s="64"/>
      <c r="X1393" s="112"/>
      <c r="Y1393" s="112"/>
      <c r="Z1393" s="53"/>
      <c r="AA1393" s="53"/>
    </row>
    <row r="1394" spans="1:27">
      <c r="A1394" s="120"/>
      <c r="B1394" s="54"/>
      <c r="C1394" s="50"/>
      <c r="D1394" s="53"/>
      <c r="E1394" s="50"/>
      <c r="F1394" s="50"/>
      <c r="G1394" s="50"/>
      <c r="H1394" s="53"/>
      <c r="I1394" s="53"/>
      <c r="J1394" s="53"/>
      <c r="K1394" s="53"/>
      <c r="L1394" s="53"/>
      <c r="M1394" s="54"/>
      <c r="N1394" s="50"/>
      <c r="O1394" s="59"/>
      <c r="P1394" s="61"/>
      <c r="Q1394" s="50"/>
      <c r="R1394" s="50"/>
      <c r="S1394" s="50"/>
      <c r="T1394" s="64"/>
      <c r="U1394" s="54"/>
      <c r="V1394" s="54"/>
      <c r="W1394" s="64"/>
      <c r="X1394" s="112"/>
      <c r="Y1394" s="112"/>
      <c r="Z1394" s="53"/>
      <c r="AA1394" s="53"/>
    </row>
    <row r="1395" spans="1:27">
      <c r="A1395" s="120"/>
      <c r="B1395" s="54"/>
      <c r="C1395" s="50"/>
      <c r="D1395" s="53"/>
      <c r="E1395" s="50"/>
      <c r="F1395" s="50"/>
      <c r="G1395" s="50"/>
      <c r="H1395" s="53"/>
      <c r="I1395" s="53"/>
      <c r="J1395" s="53"/>
      <c r="K1395" s="53"/>
      <c r="L1395" s="53"/>
      <c r="M1395" s="54"/>
      <c r="N1395" s="50"/>
      <c r="O1395" s="59"/>
      <c r="P1395" s="61"/>
      <c r="Q1395" s="50"/>
      <c r="R1395" s="50"/>
      <c r="S1395" s="50"/>
      <c r="T1395" s="64"/>
      <c r="U1395" s="54"/>
      <c r="V1395" s="54"/>
      <c r="W1395" s="64"/>
      <c r="X1395" s="112"/>
      <c r="Y1395" s="112"/>
      <c r="Z1395" s="53"/>
      <c r="AA1395" s="53"/>
    </row>
    <row r="1396" spans="1:27">
      <c r="A1396" s="120"/>
      <c r="B1396" s="54"/>
      <c r="C1396" s="50"/>
      <c r="D1396" s="53"/>
      <c r="E1396" s="50"/>
      <c r="F1396" s="50"/>
      <c r="G1396" s="50"/>
      <c r="H1396" s="53"/>
      <c r="I1396" s="53"/>
      <c r="J1396" s="53"/>
      <c r="K1396" s="53"/>
      <c r="L1396" s="53"/>
      <c r="M1396" s="54"/>
      <c r="N1396" s="50"/>
      <c r="O1396" s="59"/>
      <c r="P1396" s="61"/>
      <c r="Q1396" s="50"/>
      <c r="R1396" s="50"/>
      <c r="S1396" s="50"/>
      <c r="T1396" s="64"/>
      <c r="U1396" s="54"/>
      <c r="V1396" s="54"/>
      <c r="W1396" s="64"/>
      <c r="X1396" s="112"/>
      <c r="Y1396" s="112"/>
      <c r="Z1396" s="53"/>
      <c r="AA1396" s="53"/>
    </row>
    <row r="1397" spans="1:27">
      <c r="A1397" s="120"/>
      <c r="B1397" s="54"/>
      <c r="C1397" s="50"/>
      <c r="D1397" s="53"/>
      <c r="E1397" s="50"/>
      <c r="F1397" s="50"/>
      <c r="G1397" s="50"/>
      <c r="H1397" s="53"/>
      <c r="I1397" s="53"/>
      <c r="J1397" s="53"/>
      <c r="K1397" s="53"/>
      <c r="L1397" s="53"/>
      <c r="M1397" s="54"/>
      <c r="N1397" s="50"/>
      <c r="O1397" s="59"/>
      <c r="P1397" s="61"/>
      <c r="Q1397" s="50"/>
      <c r="R1397" s="50"/>
      <c r="S1397" s="50"/>
      <c r="T1397" s="64"/>
      <c r="U1397" s="54"/>
      <c r="V1397" s="54"/>
      <c r="W1397" s="64"/>
      <c r="X1397" s="112"/>
      <c r="Y1397" s="112"/>
      <c r="Z1397" s="53"/>
      <c r="AA1397" s="53"/>
    </row>
    <row r="1398" spans="1:27">
      <c r="A1398" s="120"/>
      <c r="B1398" s="54"/>
      <c r="C1398" s="50"/>
      <c r="D1398" s="53"/>
      <c r="E1398" s="50"/>
      <c r="F1398" s="50"/>
      <c r="G1398" s="50"/>
      <c r="H1398" s="53"/>
      <c r="I1398" s="53"/>
      <c r="J1398" s="53"/>
      <c r="K1398" s="53"/>
      <c r="L1398" s="53"/>
      <c r="M1398" s="54"/>
      <c r="N1398" s="50"/>
      <c r="O1398" s="59"/>
      <c r="P1398" s="61"/>
      <c r="Q1398" s="50"/>
      <c r="R1398" s="50"/>
      <c r="S1398" s="50"/>
      <c r="T1398" s="64"/>
      <c r="U1398" s="54"/>
      <c r="V1398" s="54"/>
      <c r="W1398" s="64"/>
      <c r="X1398" s="112"/>
      <c r="Y1398" s="112"/>
      <c r="Z1398" s="53"/>
      <c r="AA1398" s="53"/>
    </row>
    <row r="1399" spans="1:27">
      <c r="A1399" s="120"/>
      <c r="B1399" s="54"/>
      <c r="C1399" s="50"/>
      <c r="D1399" s="53"/>
      <c r="E1399" s="50"/>
      <c r="F1399" s="50"/>
      <c r="G1399" s="50"/>
      <c r="H1399" s="53"/>
      <c r="I1399" s="53"/>
      <c r="J1399" s="53"/>
      <c r="K1399" s="53"/>
      <c r="L1399" s="53"/>
      <c r="M1399" s="54"/>
      <c r="N1399" s="50"/>
      <c r="O1399" s="59"/>
      <c r="P1399" s="61"/>
      <c r="Q1399" s="50"/>
      <c r="R1399" s="50"/>
      <c r="S1399" s="50"/>
      <c r="T1399" s="64"/>
      <c r="U1399" s="54"/>
      <c r="V1399" s="54"/>
      <c r="W1399" s="64"/>
      <c r="X1399" s="112"/>
      <c r="Y1399" s="112"/>
      <c r="Z1399" s="53"/>
      <c r="AA1399" s="53"/>
    </row>
    <row r="1400" spans="1:27">
      <c r="A1400" s="120"/>
      <c r="B1400" s="54"/>
      <c r="C1400" s="50"/>
      <c r="D1400" s="53"/>
      <c r="E1400" s="50"/>
      <c r="F1400" s="50"/>
      <c r="G1400" s="50"/>
      <c r="H1400" s="53"/>
      <c r="I1400" s="53"/>
      <c r="J1400" s="53"/>
      <c r="K1400" s="53"/>
      <c r="L1400" s="53"/>
      <c r="M1400" s="54"/>
      <c r="N1400" s="50"/>
      <c r="O1400" s="59"/>
      <c r="P1400" s="61"/>
      <c r="Q1400" s="50"/>
      <c r="R1400" s="50"/>
      <c r="S1400" s="50"/>
      <c r="T1400" s="64"/>
      <c r="U1400" s="54"/>
      <c r="V1400" s="54"/>
      <c r="W1400" s="64"/>
      <c r="X1400" s="112"/>
      <c r="Y1400" s="112"/>
      <c r="Z1400" s="53"/>
      <c r="AA1400" s="53"/>
    </row>
    <row r="1401" spans="1:27">
      <c r="A1401" s="120"/>
      <c r="B1401" s="54"/>
      <c r="C1401" s="50"/>
      <c r="D1401" s="53"/>
      <c r="E1401" s="50"/>
      <c r="F1401" s="50"/>
      <c r="G1401" s="50"/>
      <c r="H1401" s="53"/>
      <c r="I1401" s="53"/>
      <c r="J1401" s="53"/>
      <c r="K1401" s="53"/>
      <c r="L1401" s="53"/>
      <c r="M1401" s="54"/>
      <c r="N1401" s="50"/>
      <c r="O1401" s="59"/>
      <c r="P1401" s="61"/>
      <c r="Q1401" s="50"/>
      <c r="R1401" s="50"/>
      <c r="S1401" s="50"/>
      <c r="T1401" s="64"/>
      <c r="U1401" s="54"/>
      <c r="V1401" s="54"/>
      <c r="W1401" s="64"/>
      <c r="X1401" s="112"/>
      <c r="Y1401" s="112"/>
      <c r="Z1401" s="53"/>
      <c r="AA1401" s="53"/>
    </row>
    <row r="1402" spans="1:27">
      <c r="A1402" s="120"/>
      <c r="B1402" s="54"/>
      <c r="C1402" s="50"/>
      <c r="D1402" s="53"/>
      <c r="E1402" s="50"/>
      <c r="F1402" s="50"/>
      <c r="G1402" s="50"/>
      <c r="H1402" s="53"/>
      <c r="I1402" s="53"/>
      <c r="J1402" s="53"/>
      <c r="K1402" s="53"/>
      <c r="L1402" s="53"/>
      <c r="M1402" s="54"/>
      <c r="N1402" s="50"/>
      <c r="O1402" s="59"/>
      <c r="P1402" s="61"/>
      <c r="Q1402" s="50"/>
      <c r="R1402" s="50"/>
      <c r="S1402" s="50"/>
      <c r="T1402" s="64"/>
      <c r="U1402" s="54"/>
      <c r="V1402" s="54"/>
      <c r="W1402" s="64"/>
      <c r="X1402" s="112"/>
      <c r="Y1402" s="112"/>
      <c r="Z1402" s="53"/>
      <c r="AA1402" s="53"/>
    </row>
    <row r="1403" spans="1:27">
      <c r="A1403" s="120"/>
      <c r="B1403" s="54"/>
      <c r="C1403" s="50"/>
      <c r="D1403" s="53"/>
      <c r="E1403" s="50"/>
      <c r="F1403" s="50"/>
      <c r="G1403" s="50"/>
      <c r="H1403" s="53"/>
      <c r="I1403" s="53"/>
      <c r="J1403" s="53"/>
      <c r="K1403" s="53"/>
      <c r="L1403" s="53"/>
      <c r="M1403" s="54"/>
      <c r="N1403" s="50"/>
      <c r="O1403" s="59"/>
      <c r="P1403" s="61"/>
      <c r="Q1403" s="50"/>
      <c r="R1403" s="50"/>
      <c r="S1403" s="50"/>
      <c r="T1403" s="64"/>
      <c r="U1403" s="54"/>
      <c r="V1403" s="54"/>
      <c r="W1403" s="64"/>
      <c r="X1403" s="112"/>
      <c r="Y1403" s="112"/>
      <c r="Z1403" s="53"/>
      <c r="AA1403" s="53"/>
    </row>
    <row r="1404" spans="1:27">
      <c r="A1404" s="120"/>
      <c r="B1404" s="54"/>
      <c r="C1404" s="50"/>
      <c r="D1404" s="53"/>
      <c r="E1404" s="50"/>
      <c r="F1404" s="50"/>
      <c r="G1404" s="50"/>
      <c r="H1404" s="53"/>
      <c r="I1404" s="53"/>
      <c r="J1404" s="53"/>
      <c r="K1404" s="53"/>
      <c r="L1404" s="53"/>
      <c r="M1404" s="54"/>
      <c r="N1404" s="50"/>
      <c r="O1404" s="59"/>
      <c r="P1404" s="61"/>
      <c r="Q1404" s="50"/>
      <c r="R1404" s="50"/>
      <c r="S1404" s="50"/>
      <c r="T1404" s="64"/>
      <c r="U1404" s="54"/>
      <c r="V1404" s="54"/>
      <c r="W1404" s="64"/>
      <c r="X1404" s="112"/>
      <c r="Y1404" s="112"/>
      <c r="Z1404" s="53"/>
      <c r="AA1404" s="53"/>
    </row>
    <row r="1405" spans="1:27">
      <c r="A1405" s="120"/>
      <c r="B1405" s="54"/>
      <c r="C1405" s="50"/>
      <c r="D1405" s="53"/>
      <c r="E1405" s="50"/>
      <c r="F1405" s="50"/>
      <c r="G1405" s="50"/>
      <c r="H1405" s="53"/>
      <c r="I1405" s="53"/>
      <c r="J1405" s="53"/>
      <c r="K1405" s="53"/>
      <c r="L1405" s="53"/>
      <c r="M1405" s="54"/>
      <c r="N1405" s="50"/>
      <c r="O1405" s="59"/>
      <c r="P1405" s="61"/>
      <c r="Q1405" s="50"/>
      <c r="R1405" s="50"/>
      <c r="S1405" s="50"/>
      <c r="T1405" s="64"/>
      <c r="U1405" s="54"/>
      <c r="V1405" s="54"/>
      <c r="W1405" s="64"/>
      <c r="X1405" s="112"/>
      <c r="Y1405" s="112"/>
      <c r="Z1405" s="53"/>
      <c r="AA1405" s="53"/>
    </row>
    <row r="1406" spans="1:27">
      <c r="A1406" s="120"/>
      <c r="B1406" s="54"/>
      <c r="C1406" s="50"/>
      <c r="D1406" s="53"/>
      <c r="E1406" s="50"/>
      <c r="F1406" s="50"/>
      <c r="G1406" s="50"/>
      <c r="H1406" s="53"/>
      <c r="I1406" s="53"/>
      <c r="J1406" s="53"/>
      <c r="K1406" s="53"/>
      <c r="L1406" s="53"/>
      <c r="M1406" s="54"/>
      <c r="N1406" s="50"/>
      <c r="O1406" s="59"/>
      <c r="P1406" s="61"/>
      <c r="Q1406" s="50"/>
      <c r="R1406" s="50"/>
      <c r="S1406" s="50"/>
      <c r="T1406" s="64"/>
      <c r="U1406" s="54"/>
      <c r="V1406" s="54"/>
      <c r="W1406" s="64"/>
      <c r="X1406" s="112"/>
      <c r="Y1406" s="112"/>
      <c r="Z1406" s="53"/>
      <c r="AA1406" s="53"/>
    </row>
    <row r="1407" spans="1:27">
      <c r="A1407" s="120"/>
      <c r="B1407" s="54"/>
      <c r="C1407" s="50"/>
      <c r="D1407" s="53"/>
      <c r="E1407" s="50"/>
      <c r="F1407" s="50"/>
      <c r="G1407" s="50"/>
      <c r="H1407" s="53"/>
      <c r="I1407" s="53"/>
      <c r="J1407" s="53"/>
      <c r="K1407" s="53"/>
      <c r="L1407" s="53"/>
      <c r="M1407" s="54"/>
      <c r="N1407" s="50"/>
      <c r="O1407" s="59"/>
      <c r="P1407" s="61"/>
      <c r="Q1407" s="50"/>
      <c r="R1407" s="50"/>
      <c r="S1407" s="50"/>
      <c r="T1407" s="64"/>
      <c r="U1407" s="54"/>
      <c r="V1407" s="54"/>
      <c r="W1407" s="64"/>
      <c r="X1407" s="112"/>
      <c r="Y1407" s="112"/>
      <c r="Z1407" s="53"/>
      <c r="AA1407" s="53"/>
    </row>
    <row r="1408" spans="1:27">
      <c r="A1408" s="120"/>
      <c r="B1408" s="54"/>
      <c r="C1408" s="50"/>
      <c r="D1408" s="53"/>
      <c r="E1408" s="50"/>
      <c r="F1408" s="50"/>
      <c r="G1408" s="50"/>
      <c r="H1408" s="53"/>
      <c r="I1408" s="53"/>
      <c r="J1408" s="53"/>
      <c r="K1408" s="53"/>
      <c r="L1408" s="53"/>
      <c r="M1408" s="54"/>
      <c r="N1408" s="50"/>
      <c r="O1408" s="59"/>
      <c r="P1408" s="61"/>
      <c r="Q1408" s="50"/>
      <c r="R1408" s="50"/>
      <c r="S1408" s="50"/>
      <c r="T1408" s="64"/>
      <c r="U1408" s="54"/>
      <c r="V1408" s="54"/>
      <c r="W1408" s="64"/>
      <c r="X1408" s="112"/>
      <c r="Y1408" s="112"/>
      <c r="Z1408" s="53"/>
      <c r="AA1408" s="53"/>
    </row>
    <row r="1409" spans="1:27">
      <c r="A1409" s="120"/>
      <c r="B1409" s="54"/>
      <c r="C1409" s="50"/>
      <c r="D1409" s="53"/>
      <c r="E1409" s="50"/>
      <c r="F1409" s="50"/>
      <c r="G1409" s="50"/>
      <c r="H1409" s="53"/>
      <c r="I1409" s="53"/>
      <c r="J1409" s="53"/>
      <c r="K1409" s="53"/>
      <c r="L1409" s="53"/>
      <c r="M1409" s="54"/>
      <c r="N1409" s="50"/>
      <c r="O1409" s="59"/>
      <c r="P1409" s="61"/>
      <c r="Q1409" s="50"/>
      <c r="R1409" s="50"/>
      <c r="S1409" s="50"/>
      <c r="T1409" s="64"/>
      <c r="U1409" s="54"/>
      <c r="V1409" s="54"/>
      <c r="W1409" s="64"/>
      <c r="X1409" s="112"/>
      <c r="Y1409" s="112"/>
      <c r="Z1409" s="53"/>
      <c r="AA1409" s="53"/>
    </row>
    <row r="1410" spans="1:27">
      <c r="A1410" s="120"/>
      <c r="B1410" s="54"/>
      <c r="C1410" s="50"/>
      <c r="D1410" s="53"/>
      <c r="E1410" s="50"/>
      <c r="F1410" s="50"/>
      <c r="G1410" s="50"/>
      <c r="H1410" s="53"/>
      <c r="I1410" s="53"/>
      <c r="J1410" s="53"/>
      <c r="K1410" s="53"/>
      <c r="L1410" s="53"/>
      <c r="M1410" s="54"/>
      <c r="N1410" s="50"/>
      <c r="O1410" s="59"/>
      <c r="P1410" s="61"/>
      <c r="Q1410" s="50"/>
      <c r="R1410" s="50"/>
      <c r="S1410" s="50"/>
      <c r="T1410" s="64"/>
      <c r="U1410" s="54"/>
      <c r="V1410" s="54"/>
      <c r="W1410" s="64"/>
      <c r="X1410" s="112"/>
      <c r="Y1410" s="112"/>
      <c r="Z1410" s="53"/>
      <c r="AA1410" s="53"/>
    </row>
    <row r="1411" spans="1:27">
      <c r="A1411" s="120"/>
      <c r="B1411" s="54"/>
      <c r="C1411" s="50"/>
      <c r="D1411" s="53"/>
      <c r="E1411" s="50"/>
      <c r="F1411" s="50"/>
      <c r="G1411" s="50"/>
      <c r="H1411" s="53"/>
      <c r="I1411" s="53"/>
      <c r="J1411" s="53"/>
      <c r="K1411" s="53"/>
      <c r="L1411" s="53"/>
      <c r="M1411" s="54"/>
      <c r="N1411" s="50"/>
      <c r="O1411" s="59"/>
      <c r="P1411" s="61"/>
      <c r="Q1411" s="50"/>
      <c r="R1411" s="50"/>
      <c r="S1411" s="50"/>
      <c r="T1411" s="64"/>
      <c r="U1411" s="54"/>
      <c r="V1411" s="54"/>
      <c r="W1411" s="64"/>
      <c r="X1411" s="112"/>
      <c r="Y1411" s="112"/>
      <c r="Z1411" s="53"/>
      <c r="AA1411" s="53"/>
    </row>
    <row r="1412" spans="1:27">
      <c r="A1412" s="120"/>
      <c r="B1412" s="54"/>
      <c r="C1412" s="50"/>
      <c r="D1412" s="53"/>
      <c r="E1412" s="50"/>
      <c r="F1412" s="50"/>
      <c r="G1412" s="50"/>
      <c r="H1412" s="53"/>
      <c r="I1412" s="53"/>
      <c r="J1412" s="53"/>
      <c r="K1412" s="53"/>
      <c r="L1412" s="53"/>
      <c r="M1412" s="54"/>
      <c r="N1412" s="50"/>
      <c r="O1412" s="59"/>
      <c r="P1412" s="61"/>
      <c r="Q1412" s="50"/>
      <c r="R1412" s="50"/>
      <c r="S1412" s="50"/>
      <c r="T1412" s="64"/>
      <c r="U1412" s="54"/>
      <c r="V1412" s="54"/>
      <c r="W1412" s="64"/>
      <c r="X1412" s="112"/>
      <c r="Y1412" s="112"/>
      <c r="Z1412" s="53"/>
      <c r="AA1412" s="53"/>
    </row>
    <row r="1413" spans="1:27">
      <c r="A1413" s="120"/>
      <c r="B1413" s="54"/>
      <c r="C1413" s="50"/>
      <c r="D1413" s="53"/>
      <c r="E1413" s="50"/>
      <c r="F1413" s="50"/>
      <c r="G1413" s="50"/>
      <c r="H1413" s="53"/>
      <c r="I1413" s="53"/>
      <c r="J1413" s="53"/>
      <c r="K1413" s="53"/>
      <c r="L1413" s="53"/>
      <c r="M1413" s="54"/>
      <c r="N1413" s="50"/>
      <c r="O1413" s="59"/>
      <c r="P1413" s="61"/>
      <c r="Q1413" s="50"/>
      <c r="R1413" s="50"/>
      <c r="S1413" s="50"/>
      <c r="T1413" s="64"/>
      <c r="U1413" s="54"/>
      <c r="V1413" s="54"/>
      <c r="W1413" s="64"/>
      <c r="X1413" s="112"/>
      <c r="Y1413" s="112"/>
      <c r="Z1413" s="53"/>
      <c r="AA1413" s="53"/>
    </row>
    <row r="1414" spans="1:27">
      <c r="A1414" s="120"/>
      <c r="B1414" s="54"/>
      <c r="C1414" s="50"/>
      <c r="D1414" s="53"/>
      <c r="E1414" s="50"/>
      <c r="F1414" s="50"/>
      <c r="G1414" s="50"/>
      <c r="H1414" s="53"/>
      <c r="I1414" s="53"/>
      <c r="J1414" s="53"/>
      <c r="K1414" s="53"/>
      <c r="L1414" s="53"/>
      <c r="M1414" s="54"/>
      <c r="N1414" s="50"/>
      <c r="O1414" s="59"/>
      <c r="P1414" s="61"/>
      <c r="Q1414" s="50"/>
      <c r="R1414" s="50"/>
      <c r="S1414" s="50"/>
      <c r="T1414" s="64"/>
      <c r="U1414" s="54"/>
      <c r="V1414" s="54"/>
      <c r="W1414" s="64"/>
      <c r="X1414" s="112"/>
      <c r="Y1414" s="112"/>
      <c r="Z1414" s="53"/>
      <c r="AA1414" s="53"/>
    </row>
    <row r="1415" spans="1:27">
      <c r="A1415" s="120"/>
      <c r="B1415" s="54"/>
      <c r="C1415" s="50"/>
      <c r="D1415" s="53"/>
      <c r="E1415" s="50"/>
      <c r="F1415" s="50"/>
      <c r="G1415" s="50"/>
      <c r="H1415" s="53"/>
      <c r="I1415" s="53"/>
      <c r="J1415" s="53"/>
      <c r="K1415" s="53"/>
      <c r="L1415" s="53"/>
      <c r="M1415" s="54"/>
      <c r="N1415" s="50"/>
      <c r="O1415" s="59"/>
      <c r="P1415" s="61"/>
      <c r="Q1415" s="50"/>
      <c r="R1415" s="50"/>
      <c r="S1415" s="50"/>
      <c r="T1415" s="64"/>
      <c r="U1415" s="54"/>
      <c r="V1415" s="54"/>
      <c r="W1415" s="64"/>
      <c r="X1415" s="112"/>
      <c r="Y1415" s="112"/>
      <c r="Z1415" s="53"/>
      <c r="AA1415" s="53"/>
    </row>
    <row r="1416" spans="1:27">
      <c r="A1416" s="120"/>
      <c r="B1416" s="54"/>
      <c r="C1416" s="50"/>
      <c r="D1416" s="53"/>
      <c r="E1416" s="50"/>
      <c r="F1416" s="50"/>
      <c r="G1416" s="50"/>
      <c r="H1416" s="53"/>
      <c r="I1416" s="53"/>
      <c r="J1416" s="53"/>
      <c r="K1416" s="53"/>
      <c r="L1416" s="53"/>
      <c r="M1416" s="54"/>
      <c r="N1416" s="50"/>
      <c r="O1416" s="59"/>
      <c r="P1416" s="61"/>
      <c r="Q1416" s="50"/>
      <c r="R1416" s="50"/>
      <c r="S1416" s="50"/>
      <c r="T1416" s="64"/>
      <c r="U1416" s="54"/>
      <c r="V1416" s="54"/>
      <c r="W1416" s="64"/>
      <c r="X1416" s="112"/>
      <c r="Y1416" s="112"/>
      <c r="Z1416" s="53"/>
      <c r="AA1416" s="53"/>
    </row>
    <row r="1417" spans="1:27">
      <c r="A1417" s="120"/>
      <c r="B1417" s="54"/>
      <c r="C1417" s="50"/>
      <c r="D1417" s="53"/>
      <c r="E1417" s="50"/>
      <c r="F1417" s="50"/>
      <c r="G1417" s="50"/>
      <c r="H1417" s="53"/>
      <c r="I1417" s="53"/>
      <c r="J1417" s="53"/>
      <c r="K1417" s="53"/>
      <c r="L1417" s="53"/>
      <c r="M1417" s="54"/>
      <c r="N1417" s="50"/>
      <c r="O1417" s="59"/>
      <c r="P1417" s="61"/>
      <c r="Q1417" s="50"/>
      <c r="R1417" s="50"/>
      <c r="S1417" s="50"/>
      <c r="T1417" s="64"/>
      <c r="U1417" s="54"/>
      <c r="V1417" s="54"/>
      <c r="W1417" s="64"/>
      <c r="X1417" s="112"/>
      <c r="Y1417" s="112"/>
      <c r="Z1417" s="53"/>
      <c r="AA1417" s="53"/>
    </row>
    <row r="1418" spans="1:27">
      <c r="A1418" s="120"/>
      <c r="B1418" s="54"/>
      <c r="C1418" s="50"/>
      <c r="D1418" s="53"/>
      <c r="E1418" s="50"/>
      <c r="F1418" s="50"/>
      <c r="G1418" s="50"/>
      <c r="H1418" s="53"/>
      <c r="I1418" s="53"/>
      <c r="J1418" s="53"/>
      <c r="K1418" s="53"/>
      <c r="L1418" s="53"/>
      <c r="M1418" s="54"/>
      <c r="N1418" s="50"/>
      <c r="O1418" s="59"/>
      <c r="P1418" s="61"/>
      <c r="Q1418" s="50"/>
      <c r="R1418" s="50"/>
      <c r="S1418" s="50"/>
      <c r="T1418" s="64"/>
      <c r="U1418" s="54"/>
      <c r="V1418" s="54"/>
      <c r="W1418" s="64"/>
      <c r="X1418" s="112"/>
      <c r="Y1418" s="112"/>
      <c r="Z1418" s="53"/>
      <c r="AA1418" s="53"/>
    </row>
    <row r="1419" spans="1:27">
      <c r="A1419" s="120"/>
      <c r="B1419" s="54"/>
      <c r="C1419" s="50"/>
      <c r="D1419" s="53"/>
      <c r="E1419" s="50"/>
      <c r="F1419" s="50"/>
      <c r="G1419" s="50"/>
      <c r="H1419" s="53"/>
      <c r="I1419" s="53"/>
      <c r="J1419" s="53"/>
      <c r="K1419" s="53"/>
      <c r="L1419" s="53"/>
      <c r="M1419" s="54"/>
      <c r="N1419" s="50"/>
      <c r="O1419" s="59"/>
      <c r="P1419" s="61"/>
      <c r="Q1419" s="50"/>
      <c r="R1419" s="50"/>
      <c r="S1419" s="50"/>
      <c r="T1419" s="64"/>
      <c r="U1419" s="54"/>
      <c r="V1419" s="54"/>
      <c r="W1419" s="64"/>
      <c r="X1419" s="112"/>
      <c r="Y1419" s="112"/>
      <c r="Z1419" s="53"/>
      <c r="AA1419" s="53"/>
    </row>
    <row r="1420" spans="1:27">
      <c r="A1420" s="120"/>
      <c r="B1420" s="54"/>
      <c r="C1420" s="50"/>
      <c r="D1420" s="53"/>
      <c r="E1420" s="50"/>
      <c r="F1420" s="50"/>
      <c r="G1420" s="50"/>
      <c r="H1420" s="53"/>
      <c r="I1420" s="53"/>
      <c r="J1420" s="53"/>
      <c r="K1420" s="53"/>
      <c r="L1420" s="53"/>
      <c r="M1420" s="54"/>
      <c r="N1420" s="50"/>
      <c r="O1420" s="59"/>
      <c r="P1420" s="61"/>
      <c r="Q1420" s="50"/>
      <c r="R1420" s="50"/>
      <c r="S1420" s="50"/>
      <c r="T1420" s="64"/>
      <c r="U1420" s="54"/>
      <c r="V1420" s="54"/>
      <c r="W1420" s="64"/>
      <c r="X1420" s="112"/>
      <c r="Y1420" s="112"/>
      <c r="Z1420" s="53"/>
      <c r="AA1420" s="53"/>
    </row>
    <row r="1421" spans="1:27">
      <c r="A1421" s="120"/>
      <c r="B1421" s="54"/>
      <c r="C1421" s="50"/>
      <c r="D1421" s="53"/>
      <c r="E1421" s="50"/>
      <c r="F1421" s="50"/>
      <c r="G1421" s="50"/>
      <c r="H1421" s="53"/>
      <c r="I1421" s="53"/>
      <c r="J1421" s="53"/>
      <c r="K1421" s="53"/>
      <c r="L1421" s="53"/>
      <c r="M1421" s="54"/>
      <c r="N1421" s="50"/>
      <c r="O1421" s="59"/>
      <c r="P1421" s="61"/>
      <c r="Q1421" s="50"/>
      <c r="R1421" s="50"/>
      <c r="S1421" s="50"/>
      <c r="T1421" s="64"/>
      <c r="U1421" s="54"/>
      <c r="V1421" s="54"/>
      <c r="W1421" s="64"/>
      <c r="X1421" s="112"/>
      <c r="Y1421" s="112"/>
      <c r="Z1421" s="53"/>
      <c r="AA1421" s="53"/>
    </row>
    <row r="1422" spans="1:27">
      <c r="A1422" s="120"/>
      <c r="B1422" s="54"/>
      <c r="C1422" s="50"/>
      <c r="D1422" s="53"/>
      <c r="E1422" s="50"/>
      <c r="F1422" s="50"/>
      <c r="G1422" s="50"/>
      <c r="H1422" s="53"/>
      <c r="I1422" s="53"/>
      <c r="J1422" s="53"/>
      <c r="K1422" s="53"/>
      <c r="L1422" s="53"/>
      <c r="M1422" s="54"/>
      <c r="N1422" s="50"/>
      <c r="O1422" s="59"/>
      <c r="P1422" s="61"/>
      <c r="Q1422" s="50"/>
      <c r="R1422" s="50"/>
      <c r="S1422" s="50"/>
      <c r="T1422" s="64"/>
      <c r="U1422" s="54"/>
      <c r="V1422" s="54"/>
      <c r="W1422" s="64"/>
      <c r="X1422" s="112"/>
      <c r="Y1422" s="112"/>
      <c r="Z1422" s="53"/>
      <c r="AA1422" s="53"/>
    </row>
    <row r="1423" spans="1:27">
      <c r="A1423" s="120"/>
      <c r="B1423" s="54"/>
      <c r="C1423" s="50"/>
      <c r="D1423" s="53"/>
      <c r="E1423" s="50"/>
      <c r="F1423" s="50"/>
      <c r="G1423" s="50"/>
      <c r="H1423" s="53"/>
      <c r="I1423" s="53"/>
      <c r="J1423" s="53"/>
      <c r="K1423" s="53"/>
      <c r="L1423" s="53"/>
      <c r="M1423" s="54"/>
      <c r="N1423" s="50"/>
      <c r="O1423" s="59"/>
      <c r="P1423" s="61"/>
      <c r="Q1423" s="50"/>
      <c r="R1423" s="50"/>
      <c r="S1423" s="50"/>
      <c r="T1423" s="64"/>
      <c r="U1423" s="54"/>
      <c r="V1423" s="54"/>
      <c r="W1423" s="64"/>
      <c r="X1423" s="112"/>
      <c r="Y1423" s="112"/>
      <c r="Z1423" s="53"/>
      <c r="AA1423" s="53"/>
    </row>
    <row r="1424" spans="1:27">
      <c r="A1424" s="120"/>
      <c r="B1424" s="54"/>
      <c r="C1424" s="50"/>
      <c r="D1424" s="53"/>
      <c r="E1424" s="50"/>
      <c r="F1424" s="50"/>
      <c r="G1424" s="50"/>
      <c r="H1424" s="53"/>
      <c r="I1424" s="53"/>
      <c r="J1424" s="53"/>
      <c r="K1424" s="53"/>
      <c r="L1424" s="53"/>
      <c r="M1424" s="54"/>
      <c r="N1424" s="50"/>
      <c r="O1424" s="59"/>
      <c r="P1424" s="61"/>
      <c r="Q1424" s="50"/>
      <c r="R1424" s="50"/>
      <c r="S1424" s="50"/>
      <c r="T1424" s="64"/>
      <c r="U1424" s="54"/>
      <c r="V1424" s="54"/>
      <c r="W1424" s="64"/>
      <c r="X1424" s="112"/>
      <c r="Y1424" s="112"/>
      <c r="Z1424" s="53"/>
      <c r="AA1424" s="53"/>
    </row>
    <row r="1425" spans="1:27">
      <c r="A1425" s="120"/>
      <c r="B1425" s="54"/>
      <c r="C1425" s="50"/>
      <c r="D1425" s="53"/>
      <c r="E1425" s="50"/>
      <c r="F1425" s="50"/>
      <c r="G1425" s="50"/>
      <c r="H1425" s="53"/>
      <c r="I1425" s="53"/>
      <c r="J1425" s="53"/>
      <c r="K1425" s="53"/>
      <c r="L1425" s="53"/>
      <c r="M1425" s="54"/>
      <c r="N1425" s="50"/>
      <c r="O1425" s="59"/>
      <c r="P1425" s="61"/>
      <c r="Q1425" s="50"/>
      <c r="R1425" s="50"/>
      <c r="S1425" s="50"/>
      <c r="T1425" s="64"/>
      <c r="U1425" s="54"/>
      <c r="V1425" s="54"/>
      <c r="W1425" s="64"/>
      <c r="X1425" s="112"/>
      <c r="Y1425" s="112"/>
      <c r="Z1425" s="53"/>
      <c r="AA1425" s="53"/>
    </row>
    <row r="1426" spans="1:27">
      <c r="A1426" s="120"/>
      <c r="B1426" s="54"/>
      <c r="C1426" s="50"/>
      <c r="D1426" s="53"/>
      <c r="E1426" s="50"/>
      <c r="F1426" s="50"/>
      <c r="G1426" s="50"/>
      <c r="H1426" s="53"/>
      <c r="I1426" s="53"/>
      <c r="J1426" s="53"/>
      <c r="K1426" s="53"/>
      <c r="L1426" s="53"/>
      <c r="M1426" s="54"/>
      <c r="N1426" s="50"/>
      <c r="O1426" s="59"/>
      <c r="P1426" s="61"/>
      <c r="Q1426" s="50"/>
      <c r="R1426" s="50"/>
      <c r="S1426" s="50"/>
      <c r="T1426" s="64"/>
      <c r="U1426" s="54"/>
      <c r="V1426" s="54"/>
      <c r="W1426" s="64"/>
      <c r="X1426" s="112"/>
      <c r="Y1426" s="112"/>
      <c r="Z1426" s="53"/>
      <c r="AA1426" s="53"/>
    </row>
    <row r="1427" spans="1:27">
      <c r="A1427" s="120"/>
      <c r="B1427" s="54"/>
      <c r="C1427" s="50"/>
      <c r="D1427" s="53"/>
      <c r="E1427" s="50"/>
      <c r="F1427" s="50"/>
      <c r="G1427" s="50"/>
      <c r="H1427" s="53"/>
      <c r="I1427" s="53"/>
      <c r="J1427" s="53"/>
      <c r="K1427" s="53"/>
      <c r="L1427" s="53"/>
      <c r="M1427" s="54"/>
      <c r="N1427" s="50"/>
      <c r="O1427" s="59"/>
      <c r="P1427" s="61"/>
      <c r="Q1427" s="50"/>
      <c r="R1427" s="50"/>
      <c r="S1427" s="50"/>
      <c r="T1427" s="64"/>
      <c r="U1427" s="54"/>
      <c r="V1427" s="54"/>
      <c r="W1427" s="64"/>
      <c r="X1427" s="112"/>
      <c r="Y1427" s="112"/>
      <c r="Z1427" s="53"/>
      <c r="AA1427" s="53"/>
    </row>
    <row r="1428" spans="1:27">
      <c r="A1428" s="120"/>
      <c r="B1428" s="54"/>
      <c r="C1428" s="50"/>
      <c r="D1428" s="53"/>
      <c r="E1428" s="50"/>
      <c r="F1428" s="50"/>
      <c r="G1428" s="50"/>
      <c r="H1428" s="53"/>
      <c r="I1428" s="53"/>
      <c r="J1428" s="53"/>
      <c r="K1428" s="53"/>
      <c r="L1428" s="53"/>
      <c r="M1428" s="54"/>
      <c r="N1428" s="50"/>
      <c r="O1428" s="59"/>
      <c r="P1428" s="61"/>
      <c r="Q1428" s="50"/>
      <c r="R1428" s="50"/>
      <c r="S1428" s="50"/>
      <c r="T1428" s="64"/>
      <c r="U1428" s="54"/>
      <c r="V1428" s="54"/>
      <c r="W1428" s="64"/>
      <c r="X1428" s="112"/>
      <c r="Y1428" s="112"/>
      <c r="Z1428" s="53"/>
      <c r="AA1428" s="53"/>
    </row>
    <row r="1429" spans="1:27">
      <c r="A1429" s="120"/>
      <c r="B1429" s="54"/>
      <c r="C1429" s="50"/>
      <c r="D1429" s="53"/>
      <c r="E1429" s="50"/>
      <c r="F1429" s="50"/>
      <c r="G1429" s="50"/>
      <c r="H1429" s="53"/>
      <c r="I1429" s="53"/>
      <c r="J1429" s="53"/>
      <c r="K1429" s="53"/>
      <c r="L1429" s="53"/>
      <c r="M1429" s="54"/>
      <c r="N1429" s="50"/>
      <c r="O1429" s="59"/>
      <c r="P1429" s="61"/>
      <c r="Q1429" s="50"/>
      <c r="R1429" s="50"/>
      <c r="S1429" s="50"/>
      <c r="T1429" s="64"/>
      <c r="U1429" s="54"/>
      <c r="V1429" s="54"/>
      <c r="W1429" s="64"/>
      <c r="X1429" s="112"/>
      <c r="Y1429" s="112"/>
      <c r="Z1429" s="53"/>
      <c r="AA1429" s="53"/>
    </row>
    <row r="1430" spans="1:27">
      <c r="A1430" s="120"/>
      <c r="B1430" s="54"/>
      <c r="C1430" s="50"/>
      <c r="D1430" s="53"/>
      <c r="E1430" s="50"/>
      <c r="F1430" s="50"/>
      <c r="G1430" s="50"/>
      <c r="H1430" s="53"/>
      <c r="I1430" s="53"/>
      <c r="J1430" s="53"/>
      <c r="K1430" s="53"/>
      <c r="L1430" s="53"/>
      <c r="M1430" s="54"/>
      <c r="N1430" s="50"/>
      <c r="O1430" s="59"/>
      <c r="P1430" s="61"/>
      <c r="Q1430" s="50"/>
      <c r="R1430" s="50"/>
      <c r="S1430" s="50"/>
      <c r="T1430" s="64"/>
      <c r="U1430" s="54"/>
      <c r="V1430" s="54"/>
      <c r="W1430" s="64"/>
      <c r="X1430" s="112"/>
      <c r="Y1430" s="112"/>
      <c r="Z1430" s="53"/>
      <c r="AA1430" s="53"/>
    </row>
    <row r="1431" spans="1:27">
      <c r="A1431" s="120"/>
      <c r="B1431" s="54"/>
      <c r="C1431" s="50"/>
      <c r="D1431" s="53"/>
      <c r="E1431" s="50"/>
      <c r="F1431" s="50"/>
      <c r="G1431" s="50"/>
      <c r="H1431" s="53"/>
      <c r="I1431" s="53"/>
      <c r="J1431" s="53"/>
      <c r="K1431" s="53"/>
      <c r="L1431" s="53"/>
      <c r="M1431" s="54"/>
      <c r="N1431" s="50"/>
      <c r="O1431" s="59"/>
      <c r="P1431" s="61"/>
      <c r="Q1431" s="50"/>
      <c r="R1431" s="50"/>
      <c r="S1431" s="50"/>
      <c r="T1431" s="64"/>
      <c r="U1431" s="54"/>
      <c r="V1431" s="54"/>
      <c r="W1431" s="64"/>
      <c r="X1431" s="112"/>
      <c r="Y1431" s="112"/>
      <c r="Z1431" s="53"/>
      <c r="AA1431" s="53"/>
    </row>
    <row r="1432" spans="1:27">
      <c r="A1432" s="120"/>
      <c r="B1432" s="54"/>
      <c r="C1432" s="50"/>
      <c r="D1432" s="53"/>
      <c r="E1432" s="50"/>
      <c r="F1432" s="50"/>
      <c r="G1432" s="50"/>
      <c r="H1432" s="53"/>
      <c r="I1432" s="53"/>
      <c r="J1432" s="53"/>
      <c r="K1432" s="53"/>
      <c r="L1432" s="53"/>
      <c r="M1432" s="54"/>
      <c r="N1432" s="50"/>
      <c r="O1432" s="59"/>
      <c r="P1432" s="61"/>
      <c r="Q1432" s="50"/>
      <c r="R1432" s="50"/>
      <c r="S1432" s="50"/>
      <c r="T1432" s="64"/>
      <c r="U1432" s="54"/>
      <c r="V1432" s="54"/>
      <c r="W1432" s="64"/>
      <c r="X1432" s="112"/>
      <c r="Y1432" s="112"/>
      <c r="Z1432" s="53"/>
      <c r="AA1432" s="53"/>
    </row>
    <row r="1433" spans="1:27">
      <c r="A1433" s="120"/>
      <c r="B1433" s="54"/>
      <c r="C1433" s="50"/>
      <c r="D1433" s="53"/>
      <c r="E1433" s="50"/>
      <c r="F1433" s="50"/>
      <c r="G1433" s="50"/>
      <c r="H1433" s="53"/>
      <c r="I1433" s="53"/>
      <c r="J1433" s="53"/>
      <c r="K1433" s="53"/>
      <c r="L1433" s="53"/>
      <c r="M1433" s="54"/>
      <c r="N1433" s="50"/>
      <c r="O1433" s="59"/>
      <c r="P1433" s="61"/>
      <c r="Q1433" s="50"/>
      <c r="R1433" s="50"/>
      <c r="S1433" s="50"/>
      <c r="T1433" s="64"/>
      <c r="U1433" s="54"/>
      <c r="V1433" s="54"/>
      <c r="W1433" s="64"/>
      <c r="X1433" s="112"/>
      <c r="Y1433" s="112"/>
      <c r="Z1433" s="53"/>
      <c r="AA1433" s="53"/>
    </row>
    <row r="1434" spans="1:27">
      <c r="A1434" s="120"/>
      <c r="B1434" s="54"/>
      <c r="C1434" s="50"/>
      <c r="D1434" s="53"/>
      <c r="E1434" s="50"/>
      <c r="F1434" s="50"/>
      <c r="G1434" s="50"/>
      <c r="H1434" s="53"/>
      <c r="I1434" s="53"/>
      <c r="J1434" s="53"/>
      <c r="K1434" s="53"/>
      <c r="L1434" s="53"/>
      <c r="M1434" s="54"/>
      <c r="N1434" s="50"/>
      <c r="O1434" s="59"/>
      <c r="P1434" s="61"/>
      <c r="Q1434" s="50"/>
      <c r="R1434" s="50"/>
      <c r="S1434" s="50"/>
      <c r="T1434" s="64"/>
      <c r="U1434" s="54"/>
      <c r="V1434" s="54"/>
      <c r="W1434" s="64"/>
      <c r="X1434" s="112"/>
      <c r="Y1434" s="112"/>
      <c r="Z1434" s="53"/>
      <c r="AA1434" s="53"/>
    </row>
    <row r="1435" spans="1:27">
      <c r="A1435" s="120"/>
      <c r="B1435" s="54"/>
      <c r="C1435" s="50"/>
      <c r="D1435" s="53"/>
      <c r="E1435" s="50"/>
      <c r="F1435" s="50"/>
      <c r="G1435" s="50"/>
      <c r="H1435" s="53"/>
      <c r="I1435" s="53"/>
      <c r="J1435" s="53"/>
      <c r="K1435" s="53"/>
      <c r="L1435" s="53"/>
      <c r="M1435" s="54"/>
      <c r="N1435" s="50"/>
      <c r="O1435" s="59"/>
      <c r="P1435" s="61"/>
      <c r="Q1435" s="50"/>
      <c r="R1435" s="50"/>
      <c r="S1435" s="50"/>
      <c r="T1435" s="64"/>
      <c r="U1435" s="54"/>
      <c r="V1435" s="54"/>
      <c r="W1435" s="64"/>
      <c r="X1435" s="112"/>
      <c r="Y1435" s="112"/>
      <c r="Z1435" s="53"/>
      <c r="AA1435" s="53"/>
    </row>
    <row r="1436" spans="1:27">
      <c r="A1436" s="120"/>
      <c r="B1436" s="54"/>
      <c r="C1436" s="50"/>
      <c r="D1436" s="53"/>
      <c r="E1436" s="50"/>
      <c r="F1436" s="50"/>
      <c r="G1436" s="50"/>
      <c r="H1436" s="53"/>
      <c r="I1436" s="53"/>
      <c r="J1436" s="53"/>
      <c r="K1436" s="53"/>
      <c r="L1436" s="53"/>
      <c r="M1436" s="54"/>
      <c r="N1436" s="50"/>
      <c r="O1436" s="59"/>
      <c r="P1436" s="61"/>
      <c r="Q1436" s="50"/>
      <c r="R1436" s="50"/>
      <c r="S1436" s="50"/>
      <c r="T1436" s="64"/>
      <c r="U1436" s="54"/>
      <c r="V1436" s="54"/>
      <c r="W1436" s="64"/>
      <c r="X1436" s="112"/>
      <c r="Y1436" s="112"/>
      <c r="Z1436" s="53"/>
      <c r="AA1436" s="53"/>
    </row>
    <row r="1437" spans="1:27">
      <c r="A1437" s="120"/>
      <c r="B1437" s="54"/>
      <c r="C1437" s="50"/>
      <c r="D1437" s="53"/>
      <c r="E1437" s="50"/>
      <c r="F1437" s="50"/>
      <c r="G1437" s="50"/>
      <c r="H1437" s="53"/>
      <c r="I1437" s="53"/>
      <c r="J1437" s="53"/>
      <c r="K1437" s="53"/>
      <c r="L1437" s="53"/>
      <c r="M1437" s="54"/>
      <c r="N1437" s="50"/>
      <c r="O1437" s="59"/>
      <c r="P1437" s="61"/>
      <c r="Q1437" s="50"/>
      <c r="R1437" s="50"/>
      <c r="S1437" s="50"/>
      <c r="T1437" s="64"/>
      <c r="U1437" s="54"/>
      <c r="V1437" s="54"/>
      <c r="W1437" s="64"/>
      <c r="X1437" s="112"/>
      <c r="Y1437" s="112"/>
      <c r="Z1437" s="53"/>
      <c r="AA1437" s="53"/>
    </row>
    <row r="1438" spans="1:27">
      <c r="A1438" s="120"/>
      <c r="B1438" s="54"/>
      <c r="C1438" s="50"/>
      <c r="D1438" s="53"/>
      <c r="E1438" s="50"/>
      <c r="F1438" s="50"/>
      <c r="G1438" s="50"/>
      <c r="H1438" s="53"/>
      <c r="I1438" s="53"/>
      <c r="J1438" s="53"/>
      <c r="K1438" s="53"/>
      <c r="L1438" s="53"/>
      <c r="M1438" s="54"/>
      <c r="N1438" s="50"/>
      <c r="O1438" s="59"/>
      <c r="P1438" s="61"/>
      <c r="Q1438" s="50"/>
      <c r="R1438" s="50"/>
      <c r="S1438" s="50"/>
      <c r="T1438" s="64"/>
      <c r="U1438" s="54"/>
      <c r="V1438" s="54"/>
      <c r="W1438" s="64"/>
      <c r="X1438" s="112"/>
      <c r="Y1438" s="112"/>
      <c r="Z1438" s="53"/>
      <c r="AA1438" s="53"/>
    </row>
    <row r="1439" spans="1:27">
      <c r="A1439" s="120"/>
      <c r="B1439" s="54"/>
      <c r="C1439" s="50"/>
      <c r="D1439" s="53"/>
      <c r="E1439" s="50"/>
      <c r="F1439" s="50"/>
      <c r="G1439" s="50"/>
      <c r="H1439" s="53"/>
      <c r="I1439" s="53"/>
      <c r="J1439" s="53"/>
      <c r="K1439" s="53"/>
      <c r="L1439" s="53"/>
      <c r="M1439" s="54"/>
      <c r="N1439" s="50"/>
      <c r="O1439" s="59"/>
      <c r="P1439" s="61"/>
      <c r="Q1439" s="50"/>
      <c r="R1439" s="50"/>
      <c r="S1439" s="50"/>
      <c r="T1439" s="64"/>
      <c r="U1439" s="54"/>
      <c r="V1439" s="54"/>
      <c r="W1439" s="64"/>
      <c r="X1439" s="112"/>
      <c r="Y1439" s="112"/>
      <c r="Z1439" s="53"/>
      <c r="AA1439" s="53"/>
    </row>
    <row r="1440" spans="1:27">
      <c r="A1440" s="120"/>
      <c r="B1440" s="54"/>
      <c r="C1440" s="50"/>
      <c r="D1440" s="53"/>
      <c r="E1440" s="50"/>
      <c r="F1440" s="50"/>
      <c r="G1440" s="50"/>
      <c r="H1440" s="53"/>
      <c r="I1440" s="53"/>
      <c r="J1440" s="53"/>
      <c r="K1440" s="53"/>
      <c r="L1440" s="53"/>
      <c r="M1440" s="54"/>
      <c r="N1440" s="50"/>
      <c r="O1440" s="59"/>
      <c r="P1440" s="61"/>
      <c r="Q1440" s="50"/>
      <c r="R1440" s="50"/>
      <c r="S1440" s="50"/>
      <c r="T1440" s="64"/>
      <c r="U1440" s="54"/>
      <c r="V1440" s="54"/>
      <c r="W1440" s="64"/>
      <c r="X1440" s="112"/>
      <c r="Y1440" s="112"/>
      <c r="Z1440" s="53"/>
      <c r="AA1440" s="53"/>
    </row>
    <row r="1441" spans="1:27">
      <c r="A1441" s="120"/>
      <c r="B1441" s="54"/>
      <c r="C1441" s="50"/>
      <c r="D1441" s="53"/>
      <c r="E1441" s="50"/>
      <c r="F1441" s="50"/>
      <c r="G1441" s="50"/>
      <c r="H1441" s="53"/>
      <c r="I1441" s="53"/>
      <c r="J1441" s="53"/>
      <c r="K1441" s="53"/>
      <c r="L1441" s="53"/>
      <c r="M1441" s="54"/>
      <c r="N1441" s="50"/>
      <c r="O1441" s="59"/>
      <c r="P1441" s="61"/>
      <c r="Q1441" s="50"/>
      <c r="R1441" s="50"/>
      <c r="S1441" s="50"/>
      <c r="T1441" s="64"/>
      <c r="U1441" s="54"/>
      <c r="V1441" s="54"/>
      <c r="W1441" s="64"/>
      <c r="X1441" s="112"/>
      <c r="Y1441" s="112"/>
      <c r="Z1441" s="53"/>
      <c r="AA1441" s="53"/>
    </row>
    <row r="1442" spans="1:27">
      <c r="A1442" s="120"/>
      <c r="B1442" s="54"/>
      <c r="C1442" s="50"/>
      <c r="D1442" s="53"/>
      <c r="E1442" s="50"/>
      <c r="F1442" s="50"/>
      <c r="G1442" s="50"/>
      <c r="H1442" s="53"/>
      <c r="I1442" s="53"/>
      <c r="J1442" s="53"/>
      <c r="K1442" s="53"/>
      <c r="L1442" s="53"/>
      <c r="M1442" s="54"/>
      <c r="N1442" s="50"/>
      <c r="O1442" s="59"/>
      <c r="P1442" s="61"/>
      <c r="Q1442" s="50"/>
      <c r="R1442" s="50"/>
      <c r="S1442" s="50"/>
      <c r="T1442" s="64"/>
      <c r="U1442" s="54"/>
      <c r="V1442" s="54"/>
      <c r="W1442" s="64"/>
      <c r="X1442" s="112"/>
      <c r="Y1442" s="112"/>
      <c r="Z1442" s="53"/>
      <c r="AA1442" s="53"/>
    </row>
    <row r="1443" spans="1:27">
      <c r="A1443" s="120"/>
      <c r="B1443" s="54"/>
      <c r="C1443" s="50"/>
      <c r="D1443" s="53"/>
      <c r="E1443" s="50"/>
      <c r="F1443" s="50"/>
      <c r="G1443" s="50"/>
      <c r="H1443" s="53"/>
      <c r="I1443" s="53"/>
      <c r="J1443" s="53"/>
      <c r="K1443" s="53"/>
      <c r="L1443" s="53"/>
      <c r="M1443" s="54"/>
      <c r="N1443" s="50"/>
      <c r="O1443" s="59"/>
      <c r="P1443" s="61"/>
      <c r="Q1443" s="50"/>
      <c r="R1443" s="50"/>
      <c r="S1443" s="50"/>
      <c r="T1443" s="64"/>
      <c r="U1443" s="54"/>
      <c r="V1443" s="54"/>
      <c r="W1443" s="64"/>
      <c r="X1443" s="112"/>
      <c r="Y1443" s="112"/>
      <c r="Z1443" s="53"/>
      <c r="AA1443" s="53"/>
    </row>
    <row r="1444" spans="1:27">
      <c r="A1444" s="120"/>
      <c r="B1444" s="54"/>
      <c r="C1444" s="50"/>
      <c r="D1444" s="53"/>
      <c r="E1444" s="50"/>
      <c r="F1444" s="50"/>
      <c r="G1444" s="50"/>
      <c r="H1444" s="53"/>
      <c r="I1444" s="53"/>
      <c r="J1444" s="53"/>
      <c r="K1444" s="53"/>
      <c r="L1444" s="53"/>
      <c r="M1444" s="54"/>
      <c r="N1444" s="50"/>
      <c r="O1444" s="59"/>
      <c r="P1444" s="61"/>
      <c r="Q1444" s="50"/>
      <c r="R1444" s="50"/>
      <c r="S1444" s="50"/>
      <c r="T1444" s="64"/>
      <c r="U1444" s="54"/>
      <c r="V1444" s="54"/>
      <c r="W1444" s="64"/>
      <c r="X1444" s="112"/>
      <c r="Y1444" s="112"/>
      <c r="Z1444" s="53"/>
      <c r="AA1444" s="53"/>
    </row>
    <row r="1445" spans="1:27">
      <c r="A1445" s="120"/>
      <c r="B1445" s="54"/>
      <c r="C1445" s="50"/>
      <c r="D1445" s="53"/>
      <c r="E1445" s="50"/>
      <c r="F1445" s="50"/>
      <c r="G1445" s="50"/>
      <c r="H1445" s="53"/>
      <c r="I1445" s="53"/>
      <c r="J1445" s="53"/>
      <c r="K1445" s="53"/>
      <c r="L1445" s="53"/>
      <c r="M1445" s="54"/>
      <c r="N1445" s="50"/>
      <c r="O1445" s="59"/>
      <c r="P1445" s="61"/>
      <c r="Q1445" s="50"/>
      <c r="R1445" s="50"/>
      <c r="S1445" s="50"/>
      <c r="T1445" s="64"/>
      <c r="U1445" s="54"/>
      <c r="V1445" s="54"/>
      <c r="W1445" s="64"/>
      <c r="X1445" s="112"/>
      <c r="Y1445" s="112"/>
      <c r="Z1445" s="53"/>
      <c r="AA1445" s="53"/>
    </row>
    <row r="1446" spans="1:27">
      <c r="A1446" s="120"/>
      <c r="B1446" s="54"/>
      <c r="C1446" s="50"/>
      <c r="D1446" s="53"/>
      <c r="E1446" s="50"/>
      <c r="F1446" s="50"/>
      <c r="G1446" s="50"/>
      <c r="H1446" s="53"/>
      <c r="I1446" s="53"/>
      <c r="J1446" s="53"/>
      <c r="K1446" s="53"/>
      <c r="L1446" s="53"/>
      <c r="M1446" s="54"/>
      <c r="N1446" s="50"/>
      <c r="O1446" s="59"/>
      <c r="P1446" s="61"/>
      <c r="Q1446" s="50"/>
      <c r="R1446" s="50"/>
      <c r="S1446" s="50"/>
      <c r="T1446" s="64"/>
      <c r="U1446" s="54"/>
      <c r="V1446" s="54"/>
      <c r="W1446" s="64"/>
      <c r="X1446" s="112"/>
      <c r="Y1446" s="112"/>
      <c r="Z1446" s="53"/>
      <c r="AA1446" s="53"/>
    </row>
    <row r="1447" spans="1:27">
      <c r="A1447" s="120"/>
      <c r="B1447" s="54"/>
      <c r="C1447" s="50"/>
      <c r="D1447" s="53"/>
      <c r="E1447" s="50"/>
      <c r="F1447" s="50"/>
      <c r="G1447" s="50"/>
      <c r="H1447" s="53"/>
      <c r="I1447" s="53"/>
      <c r="J1447" s="53"/>
      <c r="K1447" s="53"/>
      <c r="L1447" s="53"/>
      <c r="M1447" s="54"/>
      <c r="N1447" s="50"/>
      <c r="O1447" s="59"/>
      <c r="P1447" s="61"/>
      <c r="Q1447" s="50"/>
      <c r="R1447" s="50"/>
      <c r="S1447" s="50"/>
      <c r="T1447" s="64"/>
      <c r="U1447" s="54"/>
      <c r="V1447" s="54"/>
      <c r="W1447" s="64"/>
      <c r="X1447" s="112"/>
      <c r="Y1447" s="112"/>
      <c r="Z1447" s="53"/>
      <c r="AA1447" s="53"/>
    </row>
    <row r="1448" spans="1:27">
      <c r="A1448" s="120"/>
      <c r="B1448" s="54"/>
      <c r="C1448" s="50"/>
      <c r="D1448" s="53"/>
      <c r="E1448" s="50"/>
      <c r="F1448" s="50"/>
      <c r="G1448" s="50"/>
      <c r="H1448" s="53"/>
      <c r="I1448" s="53"/>
      <c r="J1448" s="53"/>
      <c r="K1448" s="53"/>
      <c r="L1448" s="53"/>
      <c r="M1448" s="54"/>
      <c r="N1448" s="50"/>
      <c r="O1448" s="59"/>
      <c r="P1448" s="61"/>
      <c r="Q1448" s="50"/>
      <c r="R1448" s="50"/>
      <c r="S1448" s="50"/>
      <c r="T1448" s="64"/>
      <c r="U1448" s="54"/>
      <c r="V1448" s="54"/>
      <c r="W1448" s="64"/>
      <c r="X1448" s="112"/>
      <c r="Y1448" s="112"/>
      <c r="Z1448" s="53"/>
      <c r="AA1448" s="53"/>
    </row>
    <row r="1449" spans="1:27">
      <c r="A1449" s="120"/>
      <c r="B1449" s="54"/>
      <c r="C1449" s="50"/>
      <c r="D1449" s="53"/>
      <c r="E1449" s="50"/>
      <c r="F1449" s="50"/>
      <c r="G1449" s="50"/>
      <c r="H1449" s="53"/>
      <c r="I1449" s="53"/>
      <c r="J1449" s="53"/>
      <c r="K1449" s="53"/>
      <c r="L1449" s="53"/>
      <c r="M1449" s="54"/>
      <c r="N1449" s="50"/>
      <c r="O1449" s="59"/>
      <c r="P1449" s="61"/>
      <c r="Q1449" s="50"/>
      <c r="R1449" s="50"/>
      <c r="S1449" s="50"/>
      <c r="T1449" s="64"/>
      <c r="U1449" s="54"/>
      <c r="V1449" s="54"/>
      <c r="W1449" s="64"/>
      <c r="X1449" s="112"/>
      <c r="Y1449" s="112"/>
      <c r="Z1449" s="53"/>
      <c r="AA1449" s="53"/>
    </row>
    <row r="1450" spans="1:27">
      <c r="A1450" s="120"/>
      <c r="B1450" s="54"/>
      <c r="C1450" s="50"/>
      <c r="D1450" s="53"/>
      <c r="E1450" s="50"/>
      <c r="F1450" s="50"/>
      <c r="G1450" s="50"/>
      <c r="H1450" s="53"/>
      <c r="I1450" s="53"/>
      <c r="J1450" s="53"/>
      <c r="K1450" s="53"/>
      <c r="L1450" s="53"/>
      <c r="M1450" s="54"/>
      <c r="N1450" s="50"/>
      <c r="O1450" s="59"/>
      <c r="P1450" s="61"/>
      <c r="Q1450" s="50"/>
      <c r="R1450" s="50"/>
      <c r="S1450" s="50"/>
      <c r="T1450" s="64"/>
      <c r="U1450" s="54"/>
      <c r="V1450" s="54"/>
      <c r="W1450" s="64"/>
      <c r="X1450" s="112"/>
      <c r="Y1450" s="112"/>
      <c r="Z1450" s="53"/>
      <c r="AA1450" s="53"/>
    </row>
    <row r="1451" spans="1:27">
      <c r="A1451" s="120"/>
      <c r="B1451" s="54"/>
      <c r="C1451" s="50"/>
      <c r="D1451" s="53"/>
      <c r="E1451" s="50"/>
      <c r="F1451" s="50"/>
      <c r="G1451" s="50"/>
      <c r="H1451" s="53"/>
      <c r="I1451" s="53"/>
      <c r="J1451" s="53"/>
      <c r="K1451" s="53"/>
      <c r="L1451" s="53"/>
      <c r="M1451" s="54"/>
      <c r="N1451" s="50"/>
      <c r="O1451" s="59"/>
      <c r="P1451" s="61"/>
      <c r="Q1451" s="50"/>
      <c r="R1451" s="50"/>
      <c r="S1451" s="50"/>
      <c r="T1451" s="64"/>
      <c r="U1451" s="54"/>
      <c r="V1451" s="54"/>
      <c r="W1451" s="64"/>
      <c r="X1451" s="112"/>
      <c r="Y1451" s="112"/>
      <c r="Z1451" s="53"/>
      <c r="AA1451" s="53"/>
    </row>
    <row r="1452" spans="1:27">
      <c r="A1452" s="120"/>
      <c r="B1452" s="54"/>
      <c r="C1452" s="50"/>
      <c r="D1452" s="53"/>
      <c r="E1452" s="50"/>
      <c r="F1452" s="50"/>
      <c r="G1452" s="50"/>
      <c r="H1452" s="53"/>
      <c r="I1452" s="53"/>
      <c r="J1452" s="53"/>
      <c r="K1452" s="53"/>
      <c r="L1452" s="53"/>
      <c r="M1452" s="54"/>
      <c r="N1452" s="50"/>
      <c r="O1452" s="59"/>
      <c r="P1452" s="61"/>
      <c r="Q1452" s="50"/>
      <c r="R1452" s="50"/>
      <c r="S1452" s="50"/>
      <c r="T1452" s="64"/>
      <c r="U1452" s="54"/>
      <c r="V1452" s="54"/>
      <c r="W1452" s="64"/>
      <c r="X1452" s="112"/>
      <c r="Y1452" s="112"/>
      <c r="Z1452" s="53"/>
      <c r="AA1452" s="53"/>
    </row>
    <row r="1453" spans="1:27">
      <c r="A1453" s="120"/>
      <c r="B1453" s="54"/>
      <c r="C1453" s="50"/>
      <c r="D1453" s="53"/>
      <c r="E1453" s="50"/>
      <c r="F1453" s="50"/>
      <c r="G1453" s="50"/>
      <c r="H1453" s="53"/>
      <c r="I1453" s="53"/>
      <c r="J1453" s="53"/>
      <c r="K1453" s="53"/>
      <c r="L1453" s="53"/>
      <c r="M1453" s="54"/>
      <c r="N1453" s="50"/>
      <c r="O1453" s="59"/>
      <c r="P1453" s="61"/>
      <c r="Q1453" s="50"/>
      <c r="R1453" s="50"/>
      <c r="S1453" s="50"/>
      <c r="T1453" s="64"/>
      <c r="U1453" s="54"/>
      <c r="V1453" s="54"/>
      <c r="W1453" s="64"/>
      <c r="X1453" s="112"/>
      <c r="Y1453" s="112"/>
      <c r="Z1453" s="53"/>
      <c r="AA1453" s="53"/>
    </row>
    <row r="1454" spans="1:27">
      <c r="A1454" s="120"/>
      <c r="B1454" s="54"/>
      <c r="C1454" s="50"/>
      <c r="D1454" s="53"/>
      <c r="E1454" s="50"/>
      <c r="F1454" s="50"/>
      <c r="G1454" s="50"/>
      <c r="H1454" s="53"/>
      <c r="I1454" s="53"/>
      <c r="J1454" s="53"/>
      <c r="K1454" s="53"/>
      <c r="L1454" s="53"/>
      <c r="M1454" s="54"/>
      <c r="N1454" s="50"/>
      <c r="O1454" s="59"/>
      <c r="P1454" s="61"/>
      <c r="Q1454" s="50"/>
      <c r="R1454" s="50"/>
      <c r="S1454" s="50"/>
      <c r="T1454" s="64"/>
      <c r="U1454" s="54"/>
      <c r="V1454" s="54"/>
      <c r="W1454" s="64"/>
      <c r="X1454" s="112"/>
      <c r="Y1454" s="112"/>
      <c r="Z1454" s="53"/>
      <c r="AA1454" s="53"/>
    </row>
    <row r="1455" spans="1:27">
      <c r="A1455" s="120"/>
      <c r="B1455" s="54"/>
      <c r="C1455" s="50"/>
      <c r="D1455" s="53"/>
      <c r="E1455" s="50"/>
      <c r="F1455" s="50"/>
      <c r="G1455" s="50"/>
      <c r="H1455" s="53"/>
      <c r="I1455" s="53"/>
      <c r="J1455" s="53"/>
      <c r="K1455" s="53"/>
      <c r="L1455" s="53"/>
      <c r="M1455" s="54"/>
      <c r="N1455" s="50"/>
      <c r="O1455" s="59"/>
      <c r="P1455" s="61"/>
      <c r="Q1455" s="50"/>
      <c r="R1455" s="50"/>
      <c r="S1455" s="50"/>
      <c r="T1455" s="64"/>
      <c r="U1455" s="54"/>
      <c r="V1455" s="54"/>
      <c r="W1455" s="64"/>
      <c r="X1455" s="112"/>
      <c r="Y1455" s="112"/>
      <c r="Z1455" s="53"/>
      <c r="AA1455" s="53"/>
    </row>
    <row r="1456" spans="1:27">
      <c r="A1456" s="120"/>
      <c r="B1456" s="54"/>
      <c r="C1456" s="50"/>
      <c r="D1456" s="53"/>
      <c r="E1456" s="50"/>
      <c r="F1456" s="50"/>
      <c r="G1456" s="50"/>
      <c r="H1456" s="53"/>
      <c r="I1456" s="53"/>
      <c r="J1456" s="53"/>
      <c r="K1456" s="53"/>
      <c r="L1456" s="53"/>
      <c r="M1456" s="54"/>
      <c r="N1456" s="50"/>
      <c r="O1456" s="59"/>
      <c r="P1456" s="61"/>
      <c r="Q1456" s="50"/>
      <c r="R1456" s="50"/>
      <c r="S1456" s="50"/>
      <c r="T1456" s="64"/>
      <c r="U1456" s="54"/>
      <c r="V1456" s="54"/>
      <c r="W1456" s="64"/>
      <c r="X1456" s="112"/>
      <c r="Y1456" s="112"/>
      <c r="Z1456" s="53"/>
      <c r="AA1456" s="53"/>
    </row>
    <row r="1457" spans="1:27">
      <c r="A1457" s="120"/>
      <c r="B1457" s="54"/>
      <c r="C1457" s="50"/>
      <c r="D1457" s="53"/>
      <c r="E1457" s="50"/>
      <c r="F1457" s="50"/>
      <c r="G1457" s="50"/>
      <c r="H1457" s="53"/>
      <c r="I1457" s="53"/>
      <c r="J1457" s="53"/>
      <c r="K1457" s="53"/>
      <c r="L1457" s="53"/>
      <c r="M1457" s="54"/>
      <c r="N1457" s="50"/>
      <c r="O1457" s="59"/>
      <c r="P1457" s="61"/>
      <c r="Q1457" s="50"/>
      <c r="R1457" s="50"/>
      <c r="S1457" s="50"/>
      <c r="T1457" s="64"/>
      <c r="U1457" s="54"/>
      <c r="V1457" s="54"/>
      <c r="W1457" s="64"/>
      <c r="X1457" s="112"/>
      <c r="Y1457" s="112"/>
      <c r="Z1457" s="53"/>
      <c r="AA1457" s="53"/>
    </row>
    <row r="1458" spans="1:27">
      <c r="A1458" s="120"/>
      <c r="B1458" s="54"/>
      <c r="C1458" s="50"/>
      <c r="D1458" s="53"/>
      <c r="E1458" s="50"/>
      <c r="F1458" s="50"/>
      <c r="G1458" s="50"/>
      <c r="H1458" s="53"/>
      <c r="I1458" s="53"/>
      <c r="J1458" s="53"/>
      <c r="K1458" s="53"/>
      <c r="L1458" s="53"/>
      <c r="M1458" s="54"/>
      <c r="N1458" s="50"/>
      <c r="O1458" s="59"/>
      <c r="P1458" s="61"/>
      <c r="Q1458" s="50"/>
      <c r="R1458" s="50"/>
      <c r="S1458" s="50"/>
      <c r="T1458" s="64"/>
      <c r="U1458" s="54"/>
      <c r="V1458" s="54"/>
      <c r="W1458" s="64"/>
      <c r="X1458" s="112"/>
      <c r="Y1458" s="112"/>
      <c r="Z1458" s="53"/>
      <c r="AA1458" s="53"/>
    </row>
    <row r="1459" spans="1:27">
      <c r="A1459" s="120"/>
      <c r="B1459" s="54"/>
      <c r="C1459" s="50"/>
      <c r="D1459" s="53"/>
      <c r="E1459" s="50"/>
      <c r="F1459" s="50"/>
      <c r="G1459" s="50"/>
      <c r="H1459" s="53"/>
      <c r="I1459" s="53"/>
      <c r="J1459" s="53"/>
      <c r="K1459" s="53"/>
      <c r="L1459" s="53"/>
      <c r="M1459" s="54"/>
      <c r="N1459" s="50"/>
      <c r="O1459" s="59"/>
      <c r="P1459" s="61"/>
      <c r="Q1459" s="50"/>
      <c r="R1459" s="50"/>
      <c r="S1459" s="50"/>
      <c r="T1459" s="64"/>
      <c r="U1459" s="54"/>
      <c r="V1459" s="54"/>
      <c r="W1459" s="64"/>
      <c r="X1459" s="112"/>
      <c r="Y1459" s="112"/>
      <c r="Z1459" s="53"/>
      <c r="AA1459" s="53"/>
    </row>
    <row r="1460" spans="1:27">
      <c r="A1460" s="120"/>
      <c r="B1460" s="54"/>
      <c r="C1460" s="50"/>
      <c r="D1460" s="53"/>
      <c r="E1460" s="50"/>
      <c r="F1460" s="50"/>
      <c r="G1460" s="50"/>
      <c r="H1460" s="53"/>
      <c r="I1460" s="53"/>
      <c r="J1460" s="53"/>
      <c r="K1460" s="53"/>
      <c r="L1460" s="53"/>
      <c r="M1460" s="54"/>
      <c r="N1460" s="50"/>
      <c r="O1460" s="59"/>
      <c r="P1460" s="61"/>
      <c r="Q1460" s="50"/>
      <c r="R1460" s="50"/>
      <c r="S1460" s="50"/>
      <c r="T1460" s="64"/>
      <c r="U1460" s="54"/>
      <c r="V1460" s="54"/>
      <c r="W1460" s="64"/>
      <c r="X1460" s="112"/>
      <c r="Y1460" s="112"/>
      <c r="Z1460" s="53"/>
      <c r="AA1460" s="53"/>
    </row>
    <row r="1461" spans="1:27">
      <c r="A1461" s="120"/>
      <c r="B1461" s="54"/>
      <c r="C1461" s="50"/>
      <c r="D1461" s="53"/>
      <c r="E1461" s="50"/>
      <c r="F1461" s="50"/>
      <c r="G1461" s="50"/>
      <c r="H1461" s="53"/>
      <c r="I1461" s="53"/>
      <c r="J1461" s="53"/>
      <c r="K1461" s="53"/>
      <c r="L1461" s="53"/>
      <c r="M1461" s="54"/>
      <c r="N1461" s="50"/>
      <c r="O1461" s="59"/>
      <c r="P1461" s="61"/>
      <c r="Q1461" s="50"/>
      <c r="R1461" s="50"/>
      <c r="S1461" s="50"/>
      <c r="T1461" s="64"/>
      <c r="U1461" s="54"/>
      <c r="V1461" s="54"/>
      <c r="W1461" s="64"/>
      <c r="X1461" s="112"/>
      <c r="Y1461" s="112"/>
      <c r="Z1461" s="53"/>
      <c r="AA1461" s="53"/>
    </row>
    <row r="1462" spans="1:27">
      <c r="A1462" s="120"/>
      <c r="B1462" s="54"/>
      <c r="C1462" s="50"/>
      <c r="D1462" s="53"/>
      <c r="E1462" s="50"/>
      <c r="F1462" s="50"/>
      <c r="G1462" s="50"/>
      <c r="H1462" s="53"/>
      <c r="I1462" s="53"/>
      <c r="J1462" s="53"/>
      <c r="K1462" s="53"/>
      <c r="L1462" s="53"/>
      <c r="M1462" s="54"/>
      <c r="N1462" s="50"/>
      <c r="O1462" s="59"/>
      <c r="P1462" s="61"/>
      <c r="Q1462" s="50"/>
      <c r="R1462" s="50"/>
      <c r="S1462" s="50"/>
      <c r="T1462" s="64"/>
      <c r="U1462" s="54"/>
      <c r="V1462" s="54"/>
      <c r="W1462" s="64"/>
      <c r="X1462" s="112"/>
      <c r="Y1462" s="112"/>
      <c r="Z1462" s="53"/>
      <c r="AA1462" s="53"/>
    </row>
    <row r="1463" spans="1:27">
      <c r="A1463" s="120"/>
      <c r="B1463" s="54"/>
      <c r="C1463" s="50"/>
      <c r="D1463" s="53"/>
      <c r="E1463" s="50"/>
      <c r="F1463" s="50"/>
      <c r="G1463" s="50"/>
      <c r="H1463" s="53"/>
      <c r="I1463" s="53"/>
      <c r="J1463" s="53"/>
      <c r="K1463" s="53"/>
      <c r="L1463" s="53"/>
      <c r="M1463" s="54"/>
      <c r="N1463" s="50"/>
      <c r="O1463" s="59"/>
      <c r="P1463" s="61"/>
      <c r="Q1463" s="50"/>
      <c r="R1463" s="50"/>
      <c r="S1463" s="50"/>
      <c r="T1463" s="64"/>
      <c r="U1463" s="54"/>
      <c r="V1463" s="54"/>
      <c r="W1463" s="64"/>
      <c r="X1463" s="112"/>
      <c r="Y1463" s="112"/>
      <c r="Z1463" s="53"/>
      <c r="AA1463" s="53"/>
    </row>
    <row r="1464" spans="1:27">
      <c r="A1464" s="120"/>
      <c r="B1464" s="54"/>
      <c r="C1464" s="50"/>
      <c r="D1464" s="53"/>
      <c r="E1464" s="50"/>
      <c r="F1464" s="50"/>
      <c r="G1464" s="50"/>
      <c r="H1464" s="53"/>
      <c r="I1464" s="53"/>
      <c r="J1464" s="53"/>
      <c r="K1464" s="53"/>
      <c r="L1464" s="53"/>
      <c r="M1464" s="54"/>
      <c r="N1464" s="50"/>
      <c r="O1464" s="59"/>
      <c r="P1464" s="61"/>
      <c r="Q1464" s="50"/>
      <c r="R1464" s="50"/>
      <c r="S1464" s="50"/>
      <c r="T1464" s="64"/>
      <c r="U1464" s="54"/>
      <c r="V1464" s="54"/>
      <c r="W1464" s="64"/>
      <c r="X1464" s="112"/>
      <c r="Y1464" s="112"/>
      <c r="Z1464" s="53"/>
      <c r="AA1464" s="53"/>
    </row>
    <row r="1465" spans="1:27">
      <c r="A1465" s="120"/>
      <c r="B1465" s="54"/>
      <c r="C1465" s="50"/>
      <c r="D1465" s="53"/>
      <c r="E1465" s="50"/>
      <c r="F1465" s="50"/>
      <c r="G1465" s="50"/>
      <c r="H1465" s="53"/>
      <c r="I1465" s="53"/>
      <c r="J1465" s="53"/>
      <c r="K1465" s="53"/>
      <c r="L1465" s="53"/>
      <c r="M1465" s="54"/>
      <c r="N1465" s="50"/>
      <c r="O1465" s="59"/>
      <c r="P1465" s="61"/>
      <c r="Q1465" s="50"/>
      <c r="R1465" s="50"/>
      <c r="S1465" s="50"/>
      <c r="T1465" s="64"/>
      <c r="U1465" s="54"/>
      <c r="V1465" s="54"/>
      <c r="W1465" s="64"/>
      <c r="X1465" s="112"/>
      <c r="Y1465" s="112"/>
      <c r="Z1465" s="53"/>
      <c r="AA1465" s="53"/>
    </row>
    <row r="1466" spans="1:27">
      <c r="A1466" s="120"/>
      <c r="B1466" s="54"/>
      <c r="C1466" s="50"/>
      <c r="D1466" s="53"/>
      <c r="E1466" s="50"/>
      <c r="F1466" s="50"/>
      <c r="G1466" s="50"/>
      <c r="H1466" s="53"/>
      <c r="I1466" s="53"/>
      <c r="J1466" s="53"/>
      <c r="K1466" s="53"/>
      <c r="L1466" s="53"/>
      <c r="M1466" s="54"/>
      <c r="N1466" s="50"/>
      <c r="O1466" s="59"/>
      <c r="P1466" s="61"/>
      <c r="Q1466" s="50"/>
      <c r="R1466" s="50"/>
      <c r="S1466" s="50"/>
      <c r="T1466" s="64"/>
      <c r="U1466" s="54"/>
      <c r="V1466" s="54"/>
      <c r="W1466" s="64"/>
      <c r="X1466" s="112"/>
      <c r="Y1466" s="112"/>
      <c r="Z1466" s="53"/>
      <c r="AA1466" s="53"/>
    </row>
    <row r="1467" spans="1:27">
      <c r="A1467" s="120"/>
      <c r="B1467" s="54"/>
      <c r="C1467" s="50"/>
      <c r="D1467" s="53"/>
      <c r="E1467" s="50"/>
      <c r="F1467" s="50"/>
      <c r="G1467" s="50"/>
      <c r="H1467" s="53"/>
      <c r="I1467" s="53"/>
      <c r="J1467" s="53"/>
      <c r="K1467" s="53"/>
      <c r="L1467" s="53"/>
      <c r="M1467" s="54"/>
      <c r="N1467" s="50"/>
      <c r="O1467" s="59"/>
      <c r="P1467" s="61"/>
      <c r="Q1467" s="50"/>
      <c r="R1467" s="50"/>
      <c r="S1467" s="50"/>
      <c r="T1467" s="64"/>
      <c r="U1467" s="54"/>
      <c r="V1467" s="54"/>
      <c r="W1467" s="64"/>
      <c r="X1467" s="112"/>
      <c r="Y1467" s="112"/>
      <c r="Z1467" s="53"/>
      <c r="AA1467" s="53"/>
    </row>
    <row r="1468" spans="1:27">
      <c r="A1468" s="120"/>
      <c r="B1468" s="54"/>
      <c r="C1468" s="50"/>
      <c r="D1468" s="53"/>
      <c r="E1468" s="50"/>
      <c r="F1468" s="50"/>
      <c r="G1468" s="50"/>
      <c r="H1468" s="53"/>
      <c r="I1468" s="53"/>
      <c r="J1468" s="53"/>
      <c r="K1468" s="53"/>
      <c r="L1468" s="53"/>
      <c r="M1468" s="54"/>
      <c r="N1468" s="50"/>
      <c r="O1468" s="59"/>
      <c r="P1468" s="61"/>
      <c r="Q1468" s="50"/>
      <c r="R1468" s="50"/>
      <c r="S1468" s="50"/>
      <c r="T1468" s="64"/>
      <c r="U1468" s="54"/>
      <c r="V1468" s="54"/>
      <c r="W1468" s="64"/>
      <c r="X1468" s="112"/>
      <c r="Y1468" s="112"/>
      <c r="Z1468" s="53"/>
      <c r="AA1468" s="53"/>
    </row>
    <row r="1469" spans="1:27">
      <c r="A1469" s="120"/>
      <c r="B1469" s="54"/>
      <c r="C1469" s="50"/>
      <c r="D1469" s="53"/>
      <c r="E1469" s="50"/>
      <c r="F1469" s="50"/>
      <c r="G1469" s="50"/>
      <c r="H1469" s="53"/>
      <c r="I1469" s="53"/>
      <c r="J1469" s="53"/>
      <c r="K1469" s="53"/>
      <c r="L1469" s="53"/>
      <c r="M1469" s="54"/>
      <c r="N1469" s="50"/>
      <c r="O1469" s="59"/>
      <c r="P1469" s="61"/>
      <c r="Q1469" s="50"/>
      <c r="R1469" s="50"/>
      <c r="S1469" s="50"/>
      <c r="T1469" s="64"/>
      <c r="U1469" s="54"/>
      <c r="V1469" s="54"/>
      <c r="W1469" s="64"/>
      <c r="X1469" s="112"/>
      <c r="Y1469" s="112"/>
      <c r="Z1469" s="53"/>
      <c r="AA1469" s="53"/>
    </row>
    <row r="1470" spans="1:27">
      <c r="A1470" s="120"/>
      <c r="B1470" s="54"/>
      <c r="C1470" s="50"/>
      <c r="D1470" s="53"/>
      <c r="E1470" s="50"/>
      <c r="F1470" s="50"/>
      <c r="G1470" s="50"/>
      <c r="H1470" s="53"/>
      <c r="I1470" s="53"/>
      <c r="J1470" s="53"/>
      <c r="K1470" s="53"/>
      <c r="L1470" s="53"/>
      <c r="M1470" s="54"/>
      <c r="N1470" s="50"/>
      <c r="O1470" s="59"/>
      <c r="P1470" s="61"/>
      <c r="Q1470" s="50"/>
      <c r="R1470" s="50"/>
      <c r="S1470" s="50"/>
      <c r="T1470" s="64"/>
      <c r="U1470" s="54"/>
      <c r="V1470" s="54"/>
      <c r="W1470" s="64"/>
      <c r="X1470" s="112"/>
      <c r="Y1470" s="112"/>
      <c r="Z1470" s="53"/>
      <c r="AA1470" s="53"/>
    </row>
    <row r="1471" spans="1:27">
      <c r="A1471" s="120"/>
      <c r="B1471" s="54"/>
      <c r="C1471" s="50"/>
      <c r="D1471" s="53"/>
      <c r="E1471" s="50"/>
      <c r="F1471" s="50"/>
      <c r="G1471" s="50"/>
      <c r="H1471" s="53"/>
      <c r="I1471" s="53"/>
      <c r="J1471" s="53"/>
      <c r="K1471" s="53"/>
      <c r="L1471" s="53"/>
      <c r="M1471" s="54"/>
      <c r="N1471" s="50"/>
      <c r="O1471" s="59"/>
      <c r="P1471" s="61"/>
      <c r="Q1471" s="50"/>
      <c r="R1471" s="50"/>
      <c r="S1471" s="50"/>
      <c r="T1471" s="64"/>
      <c r="U1471" s="54"/>
      <c r="V1471" s="54"/>
      <c r="W1471" s="64"/>
      <c r="X1471" s="112"/>
      <c r="Y1471" s="112"/>
      <c r="Z1471" s="53"/>
      <c r="AA1471" s="53"/>
    </row>
    <row r="1472" spans="1:27">
      <c r="A1472" s="120"/>
      <c r="B1472" s="54"/>
      <c r="C1472" s="50"/>
      <c r="D1472" s="53"/>
      <c r="E1472" s="50"/>
      <c r="F1472" s="50"/>
      <c r="G1472" s="50"/>
      <c r="H1472" s="53"/>
      <c r="I1472" s="53"/>
      <c r="J1472" s="53"/>
      <c r="K1472" s="53"/>
      <c r="L1472" s="53"/>
      <c r="M1472" s="54"/>
      <c r="N1472" s="50"/>
      <c r="O1472" s="59"/>
      <c r="P1472" s="61"/>
      <c r="Q1472" s="50"/>
      <c r="R1472" s="50"/>
      <c r="S1472" s="50"/>
      <c r="T1472" s="64"/>
      <c r="U1472" s="54"/>
      <c r="V1472" s="54"/>
      <c r="W1472" s="64"/>
      <c r="X1472" s="112"/>
      <c r="Y1472" s="112"/>
      <c r="Z1472" s="53"/>
      <c r="AA1472" s="53"/>
    </row>
    <row r="1473" spans="1:27">
      <c r="A1473" s="120"/>
      <c r="B1473" s="54"/>
      <c r="C1473" s="50"/>
      <c r="D1473" s="53"/>
      <c r="E1473" s="50"/>
      <c r="F1473" s="50"/>
      <c r="G1473" s="50"/>
      <c r="H1473" s="53"/>
      <c r="I1473" s="53"/>
      <c r="J1473" s="53"/>
      <c r="K1473" s="53"/>
      <c r="L1473" s="53"/>
      <c r="M1473" s="54"/>
      <c r="N1473" s="50"/>
      <c r="O1473" s="59"/>
      <c r="P1473" s="61"/>
      <c r="Q1473" s="50"/>
      <c r="R1473" s="50"/>
      <c r="S1473" s="50"/>
      <c r="T1473" s="64"/>
      <c r="U1473" s="54"/>
      <c r="V1473" s="54"/>
      <c r="W1473" s="64"/>
      <c r="X1473" s="112"/>
      <c r="Y1473" s="112"/>
      <c r="Z1473" s="53"/>
      <c r="AA1473" s="53"/>
    </row>
    <row r="1474" spans="1:27">
      <c r="A1474" s="120"/>
      <c r="B1474" s="54"/>
      <c r="C1474" s="50"/>
      <c r="D1474" s="53"/>
      <c r="E1474" s="50"/>
      <c r="F1474" s="50"/>
      <c r="G1474" s="50"/>
      <c r="H1474" s="53"/>
      <c r="I1474" s="53"/>
      <c r="J1474" s="53"/>
      <c r="K1474" s="53"/>
      <c r="L1474" s="53"/>
      <c r="M1474" s="54"/>
      <c r="N1474" s="50"/>
      <c r="O1474" s="59"/>
      <c r="P1474" s="61"/>
      <c r="Q1474" s="50"/>
      <c r="R1474" s="50"/>
      <c r="S1474" s="50"/>
      <c r="T1474" s="64"/>
      <c r="U1474" s="54"/>
      <c r="V1474" s="54"/>
      <c r="W1474" s="64"/>
      <c r="X1474" s="112"/>
      <c r="Y1474" s="112"/>
      <c r="Z1474" s="53"/>
      <c r="AA1474" s="53"/>
    </row>
    <row r="1475" spans="1:27">
      <c r="A1475" s="120"/>
      <c r="B1475" s="54"/>
      <c r="C1475" s="50"/>
      <c r="D1475" s="53"/>
      <c r="E1475" s="50"/>
      <c r="F1475" s="50"/>
      <c r="G1475" s="50"/>
      <c r="H1475" s="53"/>
      <c r="I1475" s="53"/>
      <c r="J1475" s="53"/>
      <c r="K1475" s="53"/>
      <c r="L1475" s="53"/>
      <c r="M1475" s="54"/>
      <c r="N1475" s="50"/>
      <c r="O1475" s="59"/>
      <c r="P1475" s="61"/>
      <c r="Q1475" s="50"/>
      <c r="R1475" s="50"/>
      <c r="S1475" s="50"/>
      <c r="T1475" s="64"/>
      <c r="U1475" s="54"/>
      <c r="V1475" s="54"/>
      <c r="W1475" s="64"/>
      <c r="X1475" s="112"/>
      <c r="Y1475" s="112"/>
      <c r="Z1475" s="53"/>
      <c r="AA1475" s="53"/>
    </row>
    <row r="1476" spans="1:27">
      <c r="A1476" s="120"/>
      <c r="B1476" s="54"/>
      <c r="C1476" s="50"/>
      <c r="D1476" s="53"/>
      <c r="E1476" s="50"/>
      <c r="F1476" s="50"/>
      <c r="G1476" s="50"/>
      <c r="H1476" s="53"/>
      <c r="I1476" s="53"/>
      <c r="J1476" s="53"/>
      <c r="K1476" s="53"/>
      <c r="L1476" s="53"/>
      <c r="M1476" s="54"/>
      <c r="N1476" s="50"/>
      <c r="O1476" s="59"/>
      <c r="P1476" s="61"/>
      <c r="Q1476" s="50"/>
      <c r="R1476" s="50"/>
      <c r="S1476" s="50"/>
      <c r="T1476" s="64"/>
      <c r="U1476" s="54"/>
      <c r="V1476" s="54"/>
      <c r="W1476" s="64"/>
      <c r="X1476" s="112"/>
      <c r="Y1476" s="112"/>
      <c r="Z1476" s="53"/>
      <c r="AA1476" s="53"/>
    </row>
    <row r="1477" spans="1:27">
      <c r="A1477" s="120"/>
      <c r="B1477" s="54"/>
      <c r="C1477" s="50"/>
      <c r="D1477" s="53"/>
      <c r="E1477" s="50"/>
      <c r="F1477" s="50"/>
      <c r="G1477" s="50"/>
      <c r="H1477" s="53"/>
      <c r="I1477" s="53"/>
      <c r="J1477" s="53"/>
      <c r="K1477" s="53"/>
      <c r="L1477" s="53"/>
      <c r="M1477" s="54"/>
      <c r="N1477" s="50"/>
      <c r="O1477" s="59"/>
      <c r="P1477" s="61"/>
      <c r="Q1477" s="50"/>
      <c r="R1477" s="50"/>
      <c r="S1477" s="50"/>
      <c r="T1477" s="64"/>
      <c r="U1477" s="54"/>
      <c r="V1477" s="54"/>
      <c r="W1477" s="64"/>
      <c r="X1477" s="112"/>
      <c r="Y1477" s="112"/>
      <c r="Z1477" s="53"/>
      <c r="AA1477" s="53"/>
    </row>
    <row r="1478" spans="1:27">
      <c r="A1478" s="120"/>
      <c r="B1478" s="54"/>
      <c r="C1478" s="50"/>
      <c r="D1478" s="53"/>
      <c r="E1478" s="50"/>
      <c r="F1478" s="50"/>
      <c r="G1478" s="50"/>
      <c r="H1478" s="53"/>
      <c r="I1478" s="53"/>
      <c r="J1478" s="53"/>
      <c r="K1478" s="53"/>
      <c r="L1478" s="53"/>
      <c r="M1478" s="54"/>
      <c r="N1478" s="50"/>
      <c r="O1478" s="59"/>
      <c r="P1478" s="61"/>
      <c r="Q1478" s="50"/>
      <c r="R1478" s="50"/>
      <c r="S1478" s="50"/>
      <c r="T1478" s="64"/>
      <c r="U1478" s="54"/>
      <c r="V1478" s="54"/>
      <c r="W1478" s="64"/>
      <c r="X1478" s="112"/>
      <c r="Y1478" s="112"/>
      <c r="Z1478" s="53"/>
      <c r="AA1478" s="53"/>
    </row>
    <row r="1479" spans="1:27">
      <c r="A1479" s="120"/>
      <c r="B1479" s="54"/>
      <c r="C1479" s="50"/>
      <c r="D1479" s="53"/>
      <c r="E1479" s="50"/>
      <c r="F1479" s="50"/>
      <c r="G1479" s="50"/>
      <c r="H1479" s="53"/>
      <c r="I1479" s="53"/>
      <c r="J1479" s="53"/>
      <c r="K1479" s="53"/>
      <c r="L1479" s="53"/>
      <c r="M1479" s="54"/>
      <c r="N1479" s="50"/>
      <c r="O1479" s="59"/>
      <c r="P1479" s="61"/>
      <c r="Q1479" s="50"/>
      <c r="R1479" s="50"/>
      <c r="S1479" s="50"/>
      <c r="T1479" s="64"/>
      <c r="U1479" s="54"/>
      <c r="V1479" s="54"/>
      <c r="W1479" s="64"/>
      <c r="X1479" s="112"/>
      <c r="Y1479" s="112"/>
      <c r="Z1479" s="53"/>
      <c r="AA1479" s="53"/>
    </row>
    <row r="1480" spans="1:27">
      <c r="A1480" s="120"/>
      <c r="B1480" s="54"/>
      <c r="C1480" s="50"/>
      <c r="D1480" s="53"/>
      <c r="E1480" s="50"/>
      <c r="F1480" s="50"/>
      <c r="G1480" s="50"/>
      <c r="H1480" s="53"/>
      <c r="I1480" s="53"/>
      <c r="J1480" s="53"/>
      <c r="K1480" s="53"/>
      <c r="L1480" s="53"/>
      <c r="M1480" s="54"/>
      <c r="N1480" s="50"/>
      <c r="O1480" s="59"/>
      <c r="P1480" s="61"/>
      <c r="Q1480" s="50"/>
      <c r="R1480" s="50"/>
      <c r="S1480" s="50"/>
      <c r="T1480" s="64"/>
      <c r="U1480" s="54"/>
      <c r="V1480" s="54"/>
      <c r="W1480" s="64"/>
      <c r="X1480" s="112"/>
      <c r="Y1480" s="112"/>
      <c r="Z1480" s="53"/>
      <c r="AA1480" s="53"/>
    </row>
    <row r="1481" spans="1:27">
      <c r="A1481" s="120"/>
      <c r="B1481" s="54"/>
      <c r="C1481" s="50"/>
      <c r="D1481" s="53"/>
      <c r="E1481" s="50"/>
      <c r="F1481" s="50"/>
      <c r="G1481" s="50"/>
      <c r="H1481" s="53"/>
      <c r="I1481" s="53"/>
      <c r="J1481" s="53"/>
      <c r="K1481" s="53"/>
      <c r="L1481" s="53"/>
      <c r="M1481" s="54"/>
      <c r="N1481" s="50"/>
      <c r="O1481" s="59"/>
      <c r="P1481" s="61"/>
      <c r="Q1481" s="50"/>
      <c r="R1481" s="50"/>
      <c r="S1481" s="50"/>
      <c r="T1481" s="64"/>
      <c r="U1481" s="54"/>
      <c r="V1481" s="54"/>
      <c r="W1481" s="64"/>
      <c r="X1481" s="112"/>
      <c r="Y1481" s="112"/>
      <c r="Z1481" s="53"/>
      <c r="AA1481" s="53"/>
    </row>
    <row r="1482" spans="1:27">
      <c r="A1482" s="120"/>
      <c r="B1482" s="54"/>
      <c r="C1482" s="50"/>
      <c r="D1482" s="53"/>
      <c r="E1482" s="50"/>
      <c r="F1482" s="50"/>
      <c r="G1482" s="50"/>
      <c r="H1482" s="53"/>
      <c r="I1482" s="53"/>
      <c r="J1482" s="53"/>
      <c r="K1482" s="53"/>
      <c r="L1482" s="53"/>
      <c r="M1482" s="54"/>
      <c r="N1482" s="50"/>
      <c r="O1482" s="59"/>
      <c r="P1482" s="61"/>
      <c r="Q1482" s="50"/>
      <c r="R1482" s="50"/>
      <c r="S1482" s="50"/>
      <c r="T1482" s="64"/>
      <c r="U1482" s="54"/>
      <c r="V1482" s="54"/>
      <c r="W1482" s="64"/>
      <c r="X1482" s="112"/>
      <c r="Y1482" s="112"/>
      <c r="Z1482" s="53"/>
      <c r="AA1482" s="53"/>
    </row>
    <row r="1483" spans="1:27">
      <c r="A1483" s="120"/>
      <c r="B1483" s="54"/>
      <c r="C1483" s="50"/>
      <c r="D1483" s="53"/>
      <c r="E1483" s="50"/>
      <c r="F1483" s="50"/>
      <c r="G1483" s="50"/>
      <c r="H1483" s="53"/>
      <c r="I1483" s="53"/>
      <c r="J1483" s="53"/>
      <c r="K1483" s="53"/>
      <c r="L1483" s="53"/>
      <c r="M1483" s="54"/>
      <c r="N1483" s="50"/>
      <c r="O1483" s="59"/>
      <c r="P1483" s="61"/>
      <c r="Q1483" s="50"/>
      <c r="R1483" s="50"/>
      <c r="S1483" s="50"/>
      <c r="T1483" s="64"/>
      <c r="U1483" s="54"/>
      <c r="V1483" s="54"/>
      <c r="W1483" s="64"/>
      <c r="X1483" s="112"/>
      <c r="Y1483" s="112"/>
      <c r="Z1483" s="53"/>
      <c r="AA1483" s="53"/>
    </row>
    <row r="1484" spans="1:27">
      <c r="A1484" s="120"/>
      <c r="B1484" s="54"/>
      <c r="C1484" s="50"/>
      <c r="D1484" s="53"/>
      <c r="E1484" s="50"/>
      <c r="F1484" s="50"/>
      <c r="G1484" s="50"/>
      <c r="H1484" s="53"/>
      <c r="I1484" s="53"/>
      <c r="J1484" s="53"/>
      <c r="K1484" s="53"/>
      <c r="L1484" s="53"/>
      <c r="M1484" s="54"/>
      <c r="N1484" s="50"/>
      <c r="O1484" s="59"/>
      <c r="P1484" s="61"/>
      <c r="Q1484" s="50"/>
      <c r="R1484" s="50"/>
      <c r="S1484" s="50"/>
      <c r="T1484" s="64"/>
      <c r="U1484" s="54"/>
      <c r="V1484" s="54"/>
      <c r="W1484" s="64"/>
      <c r="X1484" s="112"/>
      <c r="Y1484" s="112"/>
      <c r="Z1484" s="53"/>
      <c r="AA1484" s="53"/>
    </row>
    <row r="1485" spans="1:27">
      <c r="A1485" s="120"/>
      <c r="B1485" s="54"/>
      <c r="C1485" s="50"/>
      <c r="D1485" s="53"/>
      <c r="E1485" s="50"/>
      <c r="F1485" s="50"/>
      <c r="G1485" s="50"/>
      <c r="H1485" s="53"/>
      <c r="I1485" s="53"/>
      <c r="J1485" s="53"/>
      <c r="K1485" s="53"/>
      <c r="L1485" s="53"/>
      <c r="M1485" s="54"/>
      <c r="N1485" s="50"/>
      <c r="O1485" s="59"/>
      <c r="P1485" s="61"/>
      <c r="Q1485" s="50"/>
      <c r="R1485" s="50"/>
      <c r="S1485" s="50"/>
      <c r="T1485" s="64"/>
      <c r="U1485" s="54"/>
      <c r="V1485" s="54"/>
      <c r="W1485" s="64"/>
      <c r="X1485" s="112"/>
      <c r="Y1485" s="112"/>
      <c r="Z1485" s="53"/>
      <c r="AA1485" s="53"/>
    </row>
    <row r="1486" spans="1:27">
      <c r="A1486" s="120"/>
      <c r="B1486" s="54"/>
      <c r="C1486" s="50"/>
      <c r="D1486" s="53"/>
      <c r="E1486" s="50"/>
      <c r="F1486" s="50"/>
      <c r="G1486" s="50"/>
      <c r="H1486" s="53"/>
      <c r="I1486" s="53"/>
      <c r="J1486" s="53"/>
      <c r="K1486" s="53"/>
      <c r="L1486" s="53"/>
      <c r="M1486" s="54"/>
      <c r="N1486" s="50"/>
      <c r="O1486" s="59"/>
      <c r="P1486" s="61"/>
      <c r="Q1486" s="50"/>
      <c r="R1486" s="50"/>
      <c r="S1486" s="50"/>
      <c r="T1486" s="64"/>
      <c r="U1486" s="54"/>
      <c r="V1486" s="54"/>
      <c r="W1486" s="64"/>
      <c r="X1486" s="112"/>
      <c r="Y1486" s="112"/>
      <c r="Z1486" s="53"/>
      <c r="AA1486" s="53"/>
    </row>
    <row r="1487" spans="1:27">
      <c r="A1487" s="120"/>
      <c r="B1487" s="54"/>
      <c r="C1487" s="50"/>
      <c r="D1487" s="53"/>
      <c r="E1487" s="50"/>
      <c r="F1487" s="50"/>
      <c r="G1487" s="50"/>
      <c r="H1487" s="53"/>
      <c r="I1487" s="53"/>
      <c r="J1487" s="53"/>
      <c r="K1487" s="53"/>
      <c r="L1487" s="53"/>
      <c r="M1487" s="54"/>
      <c r="N1487" s="50"/>
      <c r="O1487" s="59"/>
      <c r="P1487" s="61"/>
      <c r="Q1487" s="50"/>
      <c r="R1487" s="50"/>
      <c r="S1487" s="50"/>
      <c r="T1487" s="64"/>
      <c r="U1487" s="54"/>
      <c r="V1487" s="54"/>
      <c r="W1487" s="64"/>
      <c r="X1487" s="112"/>
      <c r="Y1487" s="112"/>
      <c r="Z1487" s="53"/>
      <c r="AA1487" s="53"/>
    </row>
    <row r="1488" spans="1:27">
      <c r="A1488" s="120"/>
      <c r="B1488" s="54"/>
      <c r="C1488" s="50"/>
      <c r="D1488" s="53"/>
      <c r="E1488" s="50"/>
      <c r="F1488" s="50"/>
      <c r="G1488" s="50"/>
      <c r="H1488" s="53"/>
      <c r="I1488" s="53"/>
      <c r="J1488" s="53"/>
      <c r="K1488" s="53"/>
      <c r="L1488" s="53"/>
      <c r="M1488" s="54"/>
      <c r="N1488" s="50"/>
      <c r="O1488" s="59"/>
      <c r="P1488" s="61"/>
      <c r="Q1488" s="50"/>
      <c r="R1488" s="50"/>
      <c r="S1488" s="50"/>
      <c r="T1488" s="64"/>
      <c r="U1488" s="54"/>
      <c r="V1488" s="54"/>
      <c r="W1488" s="64"/>
      <c r="X1488" s="112"/>
      <c r="Y1488" s="112"/>
      <c r="Z1488" s="53"/>
      <c r="AA1488" s="53"/>
    </row>
    <row r="1489" spans="1:27">
      <c r="A1489" s="120"/>
      <c r="B1489" s="54"/>
      <c r="C1489" s="50"/>
      <c r="D1489" s="53"/>
      <c r="E1489" s="50"/>
      <c r="F1489" s="50"/>
      <c r="G1489" s="50"/>
      <c r="H1489" s="53"/>
      <c r="I1489" s="53"/>
      <c r="J1489" s="53"/>
      <c r="K1489" s="53"/>
      <c r="L1489" s="53"/>
      <c r="M1489" s="54"/>
      <c r="N1489" s="50"/>
      <c r="O1489" s="59"/>
      <c r="P1489" s="61"/>
      <c r="Q1489" s="50"/>
      <c r="R1489" s="50"/>
      <c r="S1489" s="50"/>
      <c r="T1489" s="64"/>
      <c r="U1489" s="54"/>
      <c r="V1489" s="54"/>
      <c r="W1489" s="64"/>
      <c r="X1489" s="112"/>
      <c r="Y1489" s="112"/>
      <c r="Z1489" s="53"/>
      <c r="AA1489" s="53"/>
    </row>
    <row r="1490" spans="1:27">
      <c r="A1490" s="120"/>
      <c r="B1490" s="54"/>
      <c r="C1490" s="50"/>
      <c r="D1490" s="53"/>
      <c r="E1490" s="50"/>
      <c r="F1490" s="50"/>
      <c r="G1490" s="50"/>
      <c r="H1490" s="53"/>
      <c r="I1490" s="53"/>
      <c r="J1490" s="53"/>
      <c r="K1490" s="53"/>
      <c r="L1490" s="53"/>
      <c r="M1490" s="54"/>
      <c r="N1490" s="50"/>
      <c r="O1490" s="59"/>
      <c r="P1490" s="61"/>
      <c r="Q1490" s="50"/>
      <c r="R1490" s="50"/>
      <c r="S1490" s="50"/>
      <c r="T1490" s="64"/>
      <c r="U1490" s="54"/>
      <c r="V1490" s="54"/>
      <c r="W1490" s="64"/>
      <c r="X1490" s="112"/>
      <c r="Y1490" s="112"/>
      <c r="Z1490" s="53"/>
      <c r="AA1490" s="53"/>
    </row>
    <row r="1491" spans="1:27">
      <c r="A1491" s="120"/>
      <c r="B1491" s="54"/>
      <c r="C1491" s="50"/>
      <c r="D1491" s="53"/>
      <c r="E1491" s="50"/>
      <c r="F1491" s="50"/>
      <c r="G1491" s="50"/>
      <c r="H1491" s="53"/>
      <c r="I1491" s="53"/>
      <c r="J1491" s="53"/>
      <c r="K1491" s="53"/>
      <c r="L1491" s="53"/>
      <c r="M1491" s="54"/>
      <c r="N1491" s="50"/>
      <c r="O1491" s="59"/>
      <c r="P1491" s="61"/>
      <c r="Q1491" s="50"/>
      <c r="R1491" s="50"/>
      <c r="S1491" s="50"/>
      <c r="T1491" s="64"/>
      <c r="U1491" s="54"/>
      <c r="V1491" s="54"/>
      <c r="W1491" s="64"/>
      <c r="X1491" s="112"/>
      <c r="Y1491" s="112"/>
      <c r="Z1491" s="53"/>
      <c r="AA1491" s="53"/>
    </row>
    <row r="1492" spans="1:27">
      <c r="A1492" s="120"/>
      <c r="B1492" s="54"/>
      <c r="C1492" s="50"/>
      <c r="D1492" s="53"/>
      <c r="E1492" s="50"/>
      <c r="F1492" s="50"/>
      <c r="G1492" s="50"/>
      <c r="H1492" s="53"/>
      <c r="I1492" s="53"/>
      <c r="J1492" s="53"/>
      <c r="K1492" s="53"/>
      <c r="L1492" s="53"/>
      <c r="M1492" s="54"/>
      <c r="N1492" s="50"/>
      <c r="O1492" s="59"/>
      <c r="P1492" s="61"/>
      <c r="Q1492" s="50"/>
      <c r="R1492" s="50"/>
      <c r="S1492" s="50"/>
      <c r="T1492" s="64"/>
      <c r="U1492" s="54"/>
      <c r="V1492" s="54"/>
      <c r="W1492" s="64"/>
      <c r="X1492" s="112"/>
      <c r="Y1492" s="112"/>
      <c r="Z1492" s="53"/>
      <c r="AA1492" s="53"/>
    </row>
    <row r="1493" spans="1:27">
      <c r="A1493" s="120"/>
      <c r="B1493" s="54"/>
      <c r="C1493" s="50"/>
      <c r="D1493" s="53"/>
      <c r="E1493" s="50"/>
      <c r="F1493" s="50"/>
      <c r="G1493" s="50"/>
      <c r="H1493" s="53"/>
      <c r="I1493" s="53"/>
      <c r="J1493" s="53"/>
      <c r="K1493" s="53"/>
      <c r="L1493" s="53"/>
      <c r="M1493" s="54"/>
      <c r="N1493" s="50"/>
      <c r="O1493" s="59"/>
      <c r="P1493" s="61"/>
      <c r="Q1493" s="50"/>
      <c r="R1493" s="50"/>
      <c r="S1493" s="50"/>
      <c r="T1493" s="64"/>
      <c r="U1493" s="54"/>
      <c r="V1493" s="54"/>
      <c r="W1493" s="64"/>
      <c r="X1493" s="112"/>
      <c r="Y1493" s="112"/>
      <c r="Z1493" s="53"/>
      <c r="AA1493" s="53"/>
    </row>
    <row r="1494" spans="1:27">
      <c r="A1494" s="120"/>
      <c r="B1494" s="54"/>
      <c r="C1494" s="50"/>
      <c r="D1494" s="53"/>
      <c r="E1494" s="50"/>
      <c r="F1494" s="50"/>
      <c r="G1494" s="50"/>
      <c r="H1494" s="53"/>
      <c r="I1494" s="53"/>
      <c r="J1494" s="53"/>
      <c r="K1494" s="53"/>
      <c r="L1494" s="53"/>
      <c r="M1494" s="54"/>
      <c r="N1494" s="50"/>
      <c r="O1494" s="59"/>
      <c r="P1494" s="61"/>
      <c r="Q1494" s="50"/>
      <c r="R1494" s="50"/>
      <c r="S1494" s="50"/>
      <c r="T1494" s="64"/>
      <c r="U1494" s="54"/>
      <c r="V1494" s="54"/>
      <c r="W1494" s="64"/>
      <c r="X1494" s="112"/>
      <c r="Y1494" s="112"/>
      <c r="Z1494" s="53"/>
      <c r="AA1494" s="53"/>
    </row>
    <row r="1495" spans="1:27">
      <c r="A1495" s="120"/>
      <c r="B1495" s="54"/>
      <c r="C1495" s="50"/>
      <c r="D1495" s="53"/>
      <c r="E1495" s="50"/>
      <c r="F1495" s="50"/>
      <c r="G1495" s="50"/>
      <c r="H1495" s="53"/>
      <c r="I1495" s="53"/>
      <c r="J1495" s="53"/>
      <c r="K1495" s="53"/>
      <c r="L1495" s="53"/>
      <c r="M1495" s="54"/>
      <c r="N1495" s="50"/>
      <c r="O1495" s="59"/>
      <c r="P1495" s="61"/>
      <c r="Q1495" s="50"/>
      <c r="R1495" s="50"/>
      <c r="S1495" s="50"/>
      <c r="T1495" s="64"/>
      <c r="U1495" s="54"/>
      <c r="V1495" s="54"/>
      <c r="W1495" s="64"/>
      <c r="X1495" s="112"/>
      <c r="Y1495" s="112"/>
      <c r="Z1495" s="53"/>
      <c r="AA1495" s="53"/>
    </row>
    <row r="1496" spans="1:27">
      <c r="A1496" s="120"/>
      <c r="B1496" s="54"/>
      <c r="C1496" s="50"/>
      <c r="D1496" s="53"/>
      <c r="E1496" s="50"/>
      <c r="F1496" s="50"/>
      <c r="G1496" s="50"/>
      <c r="H1496" s="53"/>
      <c r="I1496" s="53"/>
      <c r="J1496" s="53"/>
      <c r="K1496" s="53"/>
      <c r="L1496" s="53"/>
      <c r="M1496" s="54"/>
      <c r="N1496" s="50"/>
      <c r="O1496" s="59"/>
      <c r="P1496" s="61"/>
      <c r="Q1496" s="50"/>
      <c r="R1496" s="50"/>
      <c r="S1496" s="50"/>
      <c r="T1496" s="64"/>
      <c r="U1496" s="54"/>
      <c r="V1496" s="54"/>
      <c r="W1496" s="64"/>
      <c r="X1496" s="112"/>
      <c r="Y1496" s="112"/>
      <c r="Z1496" s="53"/>
      <c r="AA1496" s="53"/>
    </row>
    <row r="1497" spans="1:27">
      <c r="A1497" s="120"/>
      <c r="B1497" s="54"/>
      <c r="C1497" s="50"/>
      <c r="D1497" s="53"/>
      <c r="E1497" s="50"/>
      <c r="F1497" s="50"/>
      <c r="G1497" s="50"/>
      <c r="H1497" s="53"/>
      <c r="I1497" s="53"/>
      <c r="J1497" s="53"/>
      <c r="K1497" s="53"/>
      <c r="L1497" s="53"/>
      <c r="M1497" s="54"/>
      <c r="N1497" s="50"/>
      <c r="O1497" s="59"/>
      <c r="P1497" s="61"/>
      <c r="Q1497" s="50"/>
      <c r="R1497" s="50"/>
      <c r="S1497" s="50"/>
      <c r="T1497" s="64"/>
      <c r="U1497" s="54"/>
      <c r="V1497" s="54"/>
      <c r="W1497" s="64"/>
      <c r="X1497" s="112"/>
      <c r="Y1497" s="112"/>
      <c r="Z1497" s="53"/>
      <c r="AA1497" s="53"/>
    </row>
    <row r="1498" spans="1:27">
      <c r="A1498" s="120"/>
      <c r="B1498" s="54"/>
      <c r="C1498" s="50"/>
      <c r="D1498" s="53"/>
      <c r="E1498" s="50"/>
      <c r="F1498" s="50"/>
      <c r="G1498" s="50"/>
      <c r="H1498" s="53"/>
      <c r="I1498" s="53"/>
      <c r="J1498" s="53"/>
      <c r="K1498" s="53"/>
      <c r="L1498" s="53"/>
      <c r="M1498" s="54"/>
      <c r="N1498" s="50"/>
      <c r="O1498" s="59"/>
      <c r="P1498" s="61"/>
      <c r="Q1498" s="50"/>
      <c r="R1498" s="50"/>
      <c r="S1498" s="50"/>
      <c r="T1498" s="64"/>
      <c r="U1498" s="54"/>
      <c r="V1498" s="54"/>
      <c r="W1498" s="64"/>
      <c r="X1498" s="112"/>
      <c r="Y1498" s="112"/>
      <c r="Z1498" s="53"/>
      <c r="AA1498" s="53"/>
    </row>
    <row r="1499" spans="1:27">
      <c r="A1499" s="120"/>
      <c r="B1499" s="54"/>
      <c r="C1499" s="50"/>
      <c r="D1499" s="53"/>
      <c r="E1499" s="50"/>
      <c r="F1499" s="50"/>
      <c r="G1499" s="50"/>
      <c r="H1499" s="53"/>
      <c r="I1499" s="53"/>
      <c r="J1499" s="53"/>
      <c r="K1499" s="53"/>
      <c r="L1499" s="53"/>
      <c r="M1499" s="54"/>
      <c r="N1499" s="50"/>
      <c r="O1499" s="59"/>
      <c r="P1499" s="61"/>
      <c r="Q1499" s="50"/>
      <c r="R1499" s="50"/>
      <c r="S1499" s="50"/>
      <c r="T1499" s="64"/>
      <c r="U1499" s="54"/>
      <c r="V1499" s="54"/>
      <c r="W1499" s="64"/>
      <c r="X1499" s="112"/>
      <c r="Y1499" s="112"/>
      <c r="Z1499" s="53"/>
      <c r="AA1499" s="53"/>
    </row>
    <row r="1500" spans="1:27">
      <c r="A1500" s="120"/>
      <c r="B1500" s="54"/>
      <c r="C1500" s="50"/>
      <c r="D1500" s="53"/>
      <c r="E1500" s="50"/>
      <c r="F1500" s="50"/>
      <c r="G1500" s="50"/>
      <c r="H1500" s="53"/>
      <c r="I1500" s="53"/>
      <c r="J1500" s="53"/>
      <c r="K1500" s="53"/>
      <c r="L1500" s="53"/>
      <c r="M1500" s="54"/>
      <c r="N1500" s="50"/>
      <c r="O1500" s="59"/>
      <c r="P1500" s="61"/>
      <c r="Q1500" s="50"/>
      <c r="R1500" s="50"/>
      <c r="S1500" s="50"/>
      <c r="T1500" s="64"/>
      <c r="U1500" s="54"/>
      <c r="V1500" s="54"/>
      <c r="W1500" s="64"/>
      <c r="X1500" s="112"/>
      <c r="Y1500" s="112"/>
      <c r="Z1500" s="53"/>
      <c r="AA1500" s="53"/>
    </row>
    <row r="1501" spans="1:27">
      <c r="A1501" s="120"/>
      <c r="B1501" s="54"/>
      <c r="C1501" s="50"/>
      <c r="D1501" s="53"/>
      <c r="E1501" s="50"/>
      <c r="F1501" s="50"/>
      <c r="G1501" s="50"/>
      <c r="H1501" s="53"/>
      <c r="I1501" s="53"/>
      <c r="J1501" s="53"/>
      <c r="K1501" s="53"/>
      <c r="L1501" s="53"/>
      <c r="M1501" s="54"/>
      <c r="N1501" s="50"/>
      <c r="O1501" s="59"/>
      <c r="P1501" s="61"/>
      <c r="Q1501" s="50"/>
      <c r="R1501" s="50"/>
      <c r="S1501" s="50"/>
      <c r="T1501" s="64"/>
      <c r="U1501" s="54"/>
      <c r="V1501" s="54"/>
      <c r="W1501" s="64"/>
      <c r="X1501" s="112"/>
      <c r="Y1501" s="112"/>
      <c r="Z1501" s="53"/>
      <c r="AA1501" s="53"/>
    </row>
    <row r="1502" spans="1:27">
      <c r="A1502" s="120"/>
      <c r="B1502" s="54"/>
      <c r="C1502" s="50"/>
      <c r="D1502" s="53"/>
      <c r="E1502" s="50"/>
      <c r="F1502" s="50"/>
      <c r="G1502" s="50"/>
      <c r="H1502" s="53"/>
      <c r="I1502" s="53"/>
      <c r="J1502" s="53"/>
      <c r="K1502" s="53"/>
      <c r="L1502" s="53"/>
      <c r="M1502" s="54"/>
      <c r="N1502" s="50"/>
      <c r="O1502" s="59"/>
      <c r="P1502" s="61"/>
      <c r="Q1502" s="50"/>
      <c r="R1502" s="50"/>
      <c r="S1502" s="50"/>
      <c r="T1502" s="64"/>
      <c r="U1502" s="54"/>
      <c r="V1502" s="54"/>
      <c r="W1502" s="64"/>
      <c r="X1502" s="112"/>
      <c r="Y1502" s="112"/>
      <c r="Z1502" s="53"/>
      <c r="AA1502" s="53"/>
    </row>
    <row r="1503" spans="1:27">
      <c r="A1503" s="120"/>
      <c r="B1503" s="54"/>
      <c r="C1503" s="50"/>
      <c r="D1503" s="53"/>
      <c r="E1503" s="50"/>
      <c r="F1503" s="50"/>
      <c r="G1503" s="50"/>
      <c r="H1503" s="53"/>
      <c r="I1503" s="53"/>
      <c r="J1503" s="53"/>
      <c r="K1503" s="53"/>
      <c r="L1503" s="53"/>
      <c r="M1503" s="54"/>
      <c r="N1503" s="50"/>
      <c r="O1503" s="59"/>
      <c r="P1503" s="61"/>
      <c r="Q1503" s="50"/>
      <c r="R1503" s="50"/>
      <c r="S1503" s="50"/>
      <c r="T1503" s="64"/>
      <c r="U1503" s="54"/>
      <c r="V1503" s="54"/>
      <c r="W1503" s="64"/>
      <c r="X1503" s="112"/>
      <c r="Y1503" s="112"/>
      <c r="Z1503" s="53"/>
      <c r="AA1503" s="53"/>
    </row>
    <row r="1504" spans="1:27">
      <c r="A1504" s="120"/>
      <c r="B1504" s="54"/>
      <c r="C1504" s="50"/>
      <c r="D1504" s="53"/>
      <c r="E1504" s="50"/>
      <c r="F1504" s="50"/>
      <c r="G1504" s="50"/>
      <c r="H1504" s="53"/>
      <c r="I1504" s="53"/>
      <c r="J1504" s="53"/>
      <c r="K1504" s="53"/>
      <c r="L1504" s="53"/>
      <c r="M1504" s="54"/>
      <c r="N1504" s="50"/>
      <c r="O1504" s="59"/>
      <c r="P1504" s="61"/>
      <c r="Q1504" s="50"/>
      <c r="R1504" s="50"/>
      <c r="S1504" s="50"/>
      <c r="T1504" s="64"/>
      <c r="U1504" s="54"/>
      <c r="V1504" s="54"/>
      <c r="W1504" s="64"/>
      <c r="X1504" s="112"/>
      <c r="Y1504" s="112"/>
      <c r="Z1504" s="53"/>
      <c r="AA1504" s="53"/>
    </row>
    <row r="1505" spans="1:27">
      <c r="A1505" s="120"/>
      <c r="B1505" s="54"/>
      <c r="C1505" s="50"/>
      <c r="D1505" s="53"/>
      <c r="E1505" s="50"/>
      <c r="F1505" s="50"/>
      <c r="G1505" s="50"/>
      <c r="H1505" s="53"/>
      <c r="I1505" s="53"/>
      <c r="J1505" s="53"/>
      <c r="K1505" s="53"/>
      <c r="L1505" s="53"/>
      <c r="M1505" s="54"/>
      <c r="N1505" s="50"/>
      <c r="O1505" s="59"/>
      <c r="P1505" s="61"/>
      <c r="Q1505" s="50"/>
      <c r="R1505" s="50"/>
      <c r="S1505" s="50"/>
      <c r="T1505" s="64"/>
      <c r="U1505" s="54"/>
      <c r="V1505" s="54"/>
      <c r="W1505" s="64"/>
      <c r="X1505" s="112"/>
      <c r="Y1505" s="112"/>
      <c r="Z1505" s="53"/>
      <c r="AA1505" s="53"/>
    </row>
    <row r="1506" spans="1:27">
      <c r="A1506" s="120"/>
      <c r="B1506" s="54"/>
      <c r="C1506" s="50"/>
      <c r="D1506" s="53"/>
      <c r="E1506" s="50"/>
      <c r="F1506" s="50"/>
      <c r="G1506" s="50"/>
      <c r="H1506" s="53"/>
      <c r="I1506" s="53"/>
      <c r="J1506" s="53"/>
      <c r="K1506" s="53"/>
      <c r="L1506" s="53"/>
      <c r="M1506" s="54"/>
      <c r="N1506" s="50"/>
      <c r="O1506" s="59"/>
      <c r="P1506" s="61"/>
      <c r="Q1506" s="50"/>
      <c r="R1506" s="50"/>
      <c r="S1506" s="50"/>
      <c r="T1506" s="64"/>
      <c r="U1506" s="54"/>
      <c r="V1506" s="54"/>
      <c r="W1506" s="64"/>
      <c r="X1506" s="112"/>
      <c r="Y1506" s="112"/>
      <c r="Z1506" s="53"/>
      <c r="AA1506" s="53"/>
    </row>
    <row r="1507" spans="1:27">
      <c r="A1507" s="120"/>
      <c r="B1507" s="54"/>
      <c r="C1507" s="50"/>
      <c r="D1507" s="53"/>
      <c r="E1507" s="50"/>
      <c r="F1507" s="50"/>
      <c r="G1507" s="50"/>
      <c r="H1507" s="53"/>
      <c r="I1507" s="53"/>
      <c r="J1507" s="53"/>
      <c r="K1507" s="53"/>
      <c r="L1507" s="53"/>
      <c r="M1507" s="54"/>
      <c r="N1507" s="50"/>
      <c r="O1507" s="59"/>
      <c r="P1507" s="61"/>
      <c r="Q1507" s="50"/>
      <c r="R1507" s="50"/>
      <c r="S1507" s="50"/>
      <c r="T1507" s="64"/>
      <c r="U1507" s="54"/>
      <c r="V1507" s="54"/>
      <c r="W1507" s="64"/>
      <c r="X1507" s="112"/>
      <c r="Y1507" s="112"/>
      <c r="Z1507" s="53"/>
      <c r="AA1507" s="53"/>
    </row>
    <row r="1508" spans="1:27">
      <c r="A1508" s="120"/>
      <c r="B1508" s="54"/>
      <c r="C1508" s="50"/>
      <c r="D1508" s="53"/>
      <c r="E1508" s="50"/>
      <c r="F1508" s="50"/>
      <c r="G1508" s="50"/>
      <c r="H1508" s="53"/>
      <c r="I1508" s="53"/>
      <c r="J1508" s="53"/>
      <c r="K1508" s="53"/>
      <c r="L1508" s="53"/>
      <c r="M1508" s="54"/>
      <c r="N1508" s="50"/>
      <c r="O1508" s="59"/>
      <c r="P1508" s="61"/>
      <c r="Q1508" s="50"/>
      <c r="R1508" s="50"/>
      <c r="S1508" s="50"/>
      <c r="T1508" s="64"/>
      <c r="U1508" s="54"/>
      <c r="V1508" s="54"/>
      <c r="W1508" s="64"/>
      <c r="X1508" s="112"/>
      <c r="Y1508" s="112"/>
      <c r="Z1508" s="53"/>
      <c r="AA1508" s="53"/>
    </row>
    <row r="1509" spans="1:27">
      <c r="A1509" s="120"/>
      <c r="B1509" s="54"/>
      <c r="C1509" s="50"/>
      <c r="D1509" s="53"/>
      <c r="E1509" s="50"/>
      <c r="F1509" s="50"/>
      <c r="G1509" s="50"/>
      <c r="H1509" s="53"/>
      <c r="I1509" s="53"/>
      <c r="J1509" s="53"/>
      <c r="K1509" s="53"/>
      <c r="L1509" s="53"/>
      <c r="M1509" s="54"/>
      <c r="N1509" s="50"/>
      <c r="O1509" s="59"/>
      <c r="P1509" s="61"/>
      <c r="Q1509" s="50"/>
      <c r="R1509" s="50"/>
      <c r="S1509" s="50"/>
      <c r="T1509" s="64"/>
      <c r="U1509" s="54"/>
      <c r="V1509" s="54"/>
      <c r="W1509" s="64"/>
      <c r="X1509" s="112"/>
      <c r="Y1509" s="112"/>
      <c r="Z1509" s="53"/>
      <c r="AA1509" s="53"/>
    </row>
    <row r="1510" spans="1:27">
      <c r="A1510" s="120"/>
      <c r="B1510" s="54"/>
      <c r="C1510" s="50"/>
      <c r="D1510" s="53"/>
      <c r="E1510" s="50"/>
      <c r="F1510" s="50"/>
      <c r="G1510" s="50"/>
      <c r="H1510" s="53"/>
      <c r="I1510" s="53"/>
      <c r="J1510" s="53"/>
      <c r="K1510" s="53"/>
      <c r="L1510" s="53"/>
      <c r="M1510" s="54"/>
      <c r="N1510" s="50"/>
      <c r="O1510" s="59"/>
      <c r="P1510" s="61"/>
      <c r="Q1510" s="50"/>
      <c r="R1510" s="50"/>
      <c r="S1510" s="50"/>
      <c r="T1510" s="64"/>
      <c r="U1510" s="54"/>
      <c r="V1510" s="54"/>
      <c r="W1510" s="64"/>
      <c r="X1510" s="112"/>
      <c r="Y1510" s="112"/>
      <c r="Z1510" s="53"/>
      <c r="AA1510" s="53"/>
    </row>
    <row r="1511" spans="1:27">
      <c r="A1511" s="120"/>
      <c r="B1511" s="54"/>
      <c r="C1511" s="50"/>
      <c r="D1511" s="53"/>
      <c r="E1511" s="50"/>
      <c r="F1511" s="50"/>
      <c r="G1511" s="50"/>
      <c r="H1511" s="53"/>
      <c r="I1511" s="53"/>
      <c r="J1511" s="53"/>
      <c r="K1511" s="53"/>
      <c r="L1511" s="53"/>
      <c r="M1511" s="54"/>
      <c r="N1511" s="50"/>
      <c r="O1511" s="59"/>
      <c r="P1511" s="61"/>
      <c r="Q1511" s="50"/>
      <c r="R1511" s="50"/>
      <c r="S1511" s="50"/>
      <c r="T1511" s="64"/>
      <c r="U1511" s="54"/>
      <c r="V1511" s="54"/>
      <c r="W1511" s="64"/>
      <c r="X1511" s="112"/>
      <c r="Y1511" s="112"/>
      <c r="Z1511" s="53"/>
      <c r="AA1511" s="53"/>
    </row>
    <row r="1512" spans="1:27">
      <c r="A1512" s="120"/>
      <c r="B1512" s="54"/>
      <c r="C1512" s="50"/>
      <c r="D1512" s="53"/>
      <c r="E1512" s="50"/>
      <c r="F1512" s="50"/>
      <c r="G1512" s="50"/>
      <c r="H1512" s="53"/>
      <c r="I1512" s="53"/>
      <c r="J1512" s="53"/>
      <c r="K1512" s="53"/>
      <c r="L1512" s="53"/>
      <c r="M1512" s="54"/>
      <c r="N1512" s="50"/>
      <c r="O1512" s="59"/>
      <c r="P1512" s="61"/>
      <c r="Q1512" s="50"/>
      <c r="R1512" s="50"/>
      <c r="S1512" s="50"/>
      <c r="T1512" s="64"/>
      <c r="U1512" s="54"/>
      <c r="V1512" s="54"/>
      <c r="W1512" s="64"/>
      <c r="X1512" s="112"/>
      <c r="Y1512" s="112"/>
      <c r="Z1512" s="53"/>
      <c r="AA1512" s="53"/>
    </row>
    <row r="1513" spans="1:27">
      <c r="A1513" s="120"/>
      <c r="B1513" s="54"/>
      <c r="C1513" s="50"/>
      <c r="D1513" s="53"/>
      <c r="E1513" s="50"/>
      <c r="F1513" s="50"/>
      <c r="G1513" s="50"/>
      <c r="H1513" s="53"/>
      <c r="I1513" s="53"/>
      <c r="J1513" s="53"/>
      <c r="K1513" s="53"/>
      <c r="L1513" s="53"/>
      <c r="M1513" s="54"/>
      <c r="N1513" s="50"/>
      <c r="O1513" s="59"/>
      <c r="P1513" s="61"/>
      <c r="Q1513" s="50"/>
      <c r="R1513" s="50"/>
      <c r="S1513" s="50"/>
      <c r="T1513" s="64"/>
      <c r="U1513" s="54"/>
      <c r="V1513" s="54"/>
      <c r="W1513" s="64"/>
      <c r="X1513" s="112"/>
      <c r="Y1513" s="112"/>
      <c r="Z1513" s="53"/>
      <c r="AA1513" s="53"/>
    </row>
    <row r="1514" spans="1:27">
      <c r="A1514" s="120"/>
      <c r="B1514" s="54"/>
      <c r="C1514" s="50"/>
      <c r="D1514" s="53"/>
      <c r="E1514" s="50"/>
      <c r="F1514" s="50"/>
      <c r="G1514" s="50"/>
      <c r="H1514" s="53"/>
      <c r="I1514" s="53"/>
      <c r="J1514" s="53"/>
      <c r="K1514" s="53"/>
      <c r="L1514" s="53"/>
      <c r="M1514" s="54"/>
      <c r="N1514" s="50"/>
      <c r="O1514" s="59"/>
      <c r="P1514" s="61"/>
      <c r="Q1514" s="50"/>
      <c r="R1514" s="50"/>
      <c r="S1514" s="50"/>
      <c r="T1514" s="64"/>
      <c r="U1514" s="54"/>
      <c r="V1514" s="54"/>
      <c r="W1514" s="64"/>
      <c r="X1514" s="112"/>
      <c r="Y1514" s="112"/>
      <c r="Z1514" s="53"/>
      <c r="AA1514" s="53"/>
    </row>
    <row r="1515" spans="1:27">
      <c r="A1515" s="120"/>
      <c r="B1515" s="54"/>
      <c r="C1515" s="50"/>
      <c r="D1515" s="53"/>
      <c r="E1515" s="50"/>
      <c r="F1515" s="50"/>
      <c r="G1515" s="50"/>
      <c r="H1515" s="53"/>
      <c r="I1515" s="53"/>
      <c r="J1515" s="53"/>
      <c r="K1515" s="53"/>
      <c r="L1515" s="53"/>
      <c r="M1515" s="54"/>
      <c r="N1515" s="50"/>
      <c r="O1515" s="59"/>
      <c r="P1515" s="61"/>
      <c r="Q1515" s="50"/>
      <c r="R1515" s="50"/>
      <c r="S1515" s="50"/>
      <c r="T1515" s="64"/>
      <c r="U1515" s="54"/>
      <c r="V1515" s="54"/>
      <c r="W1515" s="64"/>
      <c r="X1515" s="112"/>
      <c r="Y1515" s="112"/>
      <c r="Z1515" s="53"/>
      <c r="AA1515" s="53"/>
    </row>
    <row r="1516" spans="1:27">
      <c r="A1516" s="120"/>
      <c r="B1516" s="54"/>
      <c r="C1516" s="50"/>
      <c r="D1516" s="53"/>
      <c r="E1516" s="50"/>
      <c r="F1516" s="50"/>
      <c r="G1516" s="50"/>
      <c r="H1516" s="53"/>
      <c r="I1516" s="53"/>
      <c r="J1516" s="53"/>
      <c r="K1516" s="53"/>
      <c r="L1516" s="53"/>
      <c r="M1516" s="54"/>
      <c r="N1516" s="50"/>
      <c r="O1516" s="59"/>
      <c r="P1516" s="61"/>
      <c r="Q1516" s="50"/>
      <c r="R1516" s="50"/>
      <c r="S1516" s="50"/>
      <c r="T1516" s="64"/>
      <c r="U1516" s="54"/>
      <c r="V1516" s="54"/>
      <c r="W1516" s="64"/>
      <c r="X1516" s="112"/>
      <c r="Y1516" s="112"/>
      <c r="Z1516" s="53"/>
      <c r="AA1516" s="53"/>
    </row>
    <row r="1517" spans="1:27">
      <c r="A1517" s="120"/>
      <c r="B1517" s="54"/>
      <c r="C1517" s="50"/>
      <c r="D1517" s="53"/>
      <c r="E1517" s="50"/>
      <c r="F1517" s="50"/>
      <c r="G1517" s="50"/>
      <c r="H1517" s="53"/>
      <c r="I1517" s="53"/>
      <c r="J1517" s="53"/>
      <c r="K1517" s="53"/>
      <c r="L1517" s="53"/>
      <c r="M1517" s="54"/>
      <c r="N1517" s="50"/>
      <c r="O1517" s="59"/>
      <c r="P1517" s="61"/>
      <c r="Q1517" s="50"/>
      <c r="R1517" s="50"/>
      <c r="S1517" s="50"/>
      <c r="T1517" s="64"/>
      <c r="U1517" s="54"/>
      <c r="V1517" s="54"/>
      <c r="W1517" s="64"/>
      <c r="X1517" s="112"/>
      <c r="Y1517" s="112"/>
      <c r="Z1517" s="53"/>
      <c r="AA1517" s="53"/>
    </row>
    <row r="1518" spans="1:27">
      <c r="A1518" s="120"/>
      <c r="B1518" s="54"/>
      <c r="C1518" s="50"/>
      <c r="D1518" s="53"/>
      <c r="E1518" s="50"/>
      <c r="F1518" s="50"/>
      <c r="G1518" s="50"/>
      <c r="H1518" s="53"/>
      <c r="I1518" s="53"/>
      <c r="J1518" s="53"/>
      <c r="K1518" s="53"/>
      <c r="L1518" s="53"/>
      <c r="M1518" s="54"/>
      <c r="N1518" s="50"/>
      <c r="O1518" s="59"/>
      <c r="P1518" s="61"/>
      <c r="Q1518" s="50"/>
      <c r="R1518" s="50"/>
      <c r="S1518" s="50"/>
      <c r="T1518" s="64"/>
      <c r="U1518" s="54"/>
      <c r="V1518" s="54"/>
      <c r="W1518" s="64"/>
      <c r="X1518" s="112"/>
      <c r="Y1518" s="112"/>
      <c r="Z1518" s="53"/>
      <c r="AA1518" s="53"/>
    </row>
    <row r="1519" spans="1:27">
      <c r="A1519" s="120"/>
      <c r="B1519" s="54"/>
      <c r="C1519" s="50"/>
      <c r="D1519" s="53"/>
      <c r="E1519" s="50"/>
      <c r="F1519" s="50"/>
      <c r="G1519" s="50"/>
      <c r="H1519" s="53"/>
      <c r="I1519" s="53"/>
      <c r="J1519" s="53"/>
      <c r="K1519" s="53"/>
      <c r="L1519" s="53"/>
      <c r="M1519" s="54"/>
      <c r="N1519" s="50"/>
      <c r="O1519" s="59"/>
      <c r="P1519" s="61"/>
      <c r="Q1519" s="50"/>
      <c r="R1519" s="50"/>
      <c r="S1519" s="50"/>
      <c r="T1519" s="64"/>
      <c r="U1519" s="54"/>
      <c r="V1519" s="54"/>
      <c r="W1519" s="64"/>
      <c r="X1519" s="112"/>
      <c r="Y1519" s="112"/>
      <c r="Z1519" s="53"/>
      <c r="AA1519" s="53"/>
    </row>
    <row r="1520" spans="1:27">
      <c r="A1520" s="120"/>
      <c r="B1520" s="54"/>
      <c r="C1520" s="50"/>
      <c r="D1520" s="53"/>
      <c r="E1520" s="50"/>
      <c r="F1520" s="50"/>
      <c r="G1520" s="50"/>
      <c r="H1520" s="53"/>
      <c r="I1520" s="53"/>
      <c r="J1520" s="53"/>
      <c r="K1520" s="53"/>
      <c r="L1520" s="53"/>
      <c r="M1520" s="54"/>
      <c r="N1520" s="50"/>
      <c r="O1520" s="59"/>
      <c r="P1520" s="61"/>
      <c r="Q1520" s="50"/>
      <c r="R1520" s="50"/>
      <c r="S1520" s="50"/>
      <c r="T1520" s="64"/>
      <c r="U1520" s="54"/>
      <c r="V1520" s="54"/>
      <c r="W1520" s="64"/>
      <c r="X1520" s="112"/>
      <c r="Y1520" s="112"/>
      <c r="Z1520" s="53"/>
      <c r="AA1520" s="53"/>
    </row>
    <row r="1521" spans="1:27">
      <c r="A1521" s="120"/>
      <c r="B1521" s="54"/>
      <c r="C1521" s="50"/>
      <c r="D1521" s="53"/>
      <c r="E1521" s="50"/>
      <c r="F1521" s="50"/>
      <c r="G1521" s="50"/>
      <c r="H1521" s="53"/>
      <c r="I1521" s="53"/>
      <c r="J1521" s="53"/>
      <c r="K1521" s="53"/>
      <c r="L1521" s="53"/>
      <c r="M1521" s="54"/>
      <c r="N1521" s="50"/>
      <c r="O1521" s="59"/>
      <c r="P1521" s="61"/>
      <c r="Q1521" s="50"/>
      <c r="R1521" s="50"/>
      <c r="S1521" s="50"/>
      <c r="T1521" s="64"/>
      <c r="U1521" s="54"/>
      <c r="V1521" s="54"/>
      <c r="W1521" s="64"/>
      <c r="X1521" s="112"/>
      <c r="Y1521" s="112"/>
      <c r="Z1521" s="53"/>
      <c r="AA1521" s="53"/>
    </row>
    <row r="1522" spans="1:27">
      <c r="A1522" s="120"/>
      <c r="B1522" s="54"/>
      <c r="C1522" s="50"/>
      <c r="D1522" s="53"/>
      <c r="E1522" s="50"/>
      <c r="F1522" s="50"/>
      <c r="G1522" s="50"/>
      <c r="H1522" s="53"/>
      <c r="I1522" s="53"/>
      <c r="J1522" s="53"/>
      <c r="K1522" s="53"/>
      <c r="L1522" s="53"/>
      <c r="M1522" s="54"/>
      <c r="N1522" s="50"/>
      <c r="O1522" s="59"/>
      <c r="P1522" s="61"/>
      <c r="Q1522" s="50"/>
      <c r="R1522" s="50"/>
      <c r="S1522" s="50"/>
      <c r="T1522" s="64"/>
      <c r="U1522" s="54"/>
      <c r="V1522" s="54"/>
      <c r="W1522" s="64"/>
      <c r="X1522" s="112"/>
      <c r="Y1522" s="112"/>
      <c r="Z1522" s="53"/>
      <c r="AA1522" s="53"/>
    </row>
    <row r="1523" spans="1:27">
      <c r="A1523" s="120"/>
      <c r="B1523" s="54"/>
      <c r="C1523" s="50"/>
      <c r="D1523" s="53"/>
      <c r="E1523" s="50"/>
      <c r="F1523" s="50"/>
      <c r="G1523" s="50"/>
      <c r="H1523" s="53"/>
      <c r="I1523" s="53"/>
      <c r="J1523" s="53"/>
      <c r="K1523" s="53"/>
      <c r="L1523" s="53"/>
      <c r="M1523" s="54"/>
      <c r="N1523" s="50"/>
      <c r="O1523" s="59"/>
      <c r="P1523" s="61"/>
      <c r="Q1523" s="50"/>
      <c r="R1523" s="50"/>
      <c r="S1523" s="50"/>
      <c r="T1523" s="64"/>
      <c r="U1523" s="54"/>
      <c r="V1523" s="54"/>
      <c r="W1523" s="64"/>
      <c r="X1523" s="112"/>
      <c r="Y1523" s="112"/>
      <c r="Z1523" s="53"/>
      <c r="AA1523" s="53"/>
    </row>
    <row r="1524" spans="1:27">
      <c r="A1524" s="120"/>
      <c r="B1524" s="54"/>
      <c r="C1524" s="50"/>
      <c r="D1524" s="53"/>
      <c r="E1524" s="50"/>
      <c r="F1524" s="50"/>
      <c r="G1524" s="50"/>
      <c r="H1524" s="53"/>
      <c r="I1524" s="53"/>
      <c r="J1524" s="53"/>
      <c r="K1524" s="53"/>
      <c r="L1524" s="53"/>
      <c r="M1524" s="54"/>
      <c r="N1524" s="50"/>
      <c r="O1524" s="59"/>
      <c r="P1524" s="61"/>
      <c r="Q1524" s="50"/>
      <c r="R1524" s="50"/>
      <c r="S1524" s="50"/>
      <c r="T1524" s="64"/>
      <c r="U1524" s="54"/>
      <c r="V1524" s="54"/>
      <c r="W1524" s="64"/>
      <c r="X1524" s="112"/>
      <c r="Y1524" s="112"/>
      <c r="Z1524" s="53"/>
      <c r="AA1524" s="53"/>
    </row>
    <row r="1525" spans="1:27">
      <c r="A1525" s="120"/>
      <c r="B1525" s="54"/>
      <c r="C1525" s="50"/>
      <c r="D1525" s="53"/>
      <c r="E1525" s="50"/>
      <c r="F1525" s="50"/>
      <c r="G1525" s="50"/>
      <c r="H1525" s="53"/>
      <c r="I1525" s="53"/>
      <c r="J1525" s="53"/>
      <c r="K1525" s="53"/>
      <c r="L1525" s="53"/>
      <c r="M1525" s="54"/>
      <c r="N1525" s="50"/>
      <c r="O1525" s="59"/>
      <c r="P1525" s="61"/>
      <c r="Q1525" s="50"/>
      <c r="R1525" s="50"/>
      <c r="S1525" s="50"/>
      <c r="T1525" s="64"/>
      <c r="U1525" s="54"/>
      <c r="V1525" s="54"/>
      <c r="W1525" s="64"/>
      <c r="X1525" s="112"/>
      <c r="Y1525" s="112"/>
      <c r="Z1525" s="53"/>
      <c r="AA1525" s="53"/>
    </row>
    <row r="1526" spans="1:27">
      <c r="A1526" s="120"/>
      <c r="B1526" s="54"/>
      <c r="C1526" s="50"/>
      <c r="D1526" s="53"/>
      <c r="E1526" s="50"/>
      <c r="F1526" s="50"/>
      <c r="G1526" s="50"/>
      <c r="H1526" s="53"/>
      <c r="I1526" s="53"/>
      <c r="J1526" s="53"/>
      <c r="K1526" s="53"/>
      <c r="L1526" s="53"/>
      <c r="M1526" s="54"/>
      <c r="N1526" s="50"/>
      <c r="O1526" s="59"/>
      <c r="P1526" s="61"/>
      <c r="Q1526" s="50"/>
      <c r="R1526" s="50"/>
      <c r="S1526" s="50"/>
      <c r="T1526" s="64"/>
      <c r="U1526" s="54"/>
      <c r="V1526" s="54"/>
      <c r="W1526" s="64"/>
      <c r="X1526" s="112"/>
      <c r="Y1526" s="112"/>
      <c r="Z1526" s="53"/>
      <c r="AA1526" s="53"/>
    </row>
    <row r="1527" spans="1:27">
      <c r="A1527" s="120"/>
      <c r="B1527" s="54"/>
      <c r="C1527" s="50"/>
      <c r="D1527" s="53"/>
      <c r="E1527" s="50"/>
      <c r="F1527" s="50"/>
      <c r="G1527" s="50"/>
      <c r="H1527" s="53"/>
      <c r="I1527" s="53"/>
      <c r="J1527" s="53"/>
      <c r="K1527" s="53"/>
      <c r="L1527" s="53"/>
      <c r="M1527" s="54"/>
      <c r="N1527" s="50"/>
      <c r="O1527" s="59"/>
      <c r="P1527" s="61"/>
      <c r="Q1527" s="50"/>
      <c r="R1527" s="50"/>
      <c r="S1527" s="50"/>
      <c r="T1527" s="64"/>
      <c r="U1527" s="54"/>
      <c r="V1527" s="54"/>
      <c r="W1527" s="64"/>
      <c r="X1527" s="112"/>
      <c r="Y1527" s="112"/>
      <c r="Z1527" s="53"/>
      <c r="AA1527" s="53"/>
    </row>
    <row r="1528" spans="1:27">
      <c r="A1528" s="120"/>
      <c r="B1528" s="54"/>
      <c r="C1528" s="50"/>
      <c r="D1528" s="53"/>
      <c r="E1528" s="50"/>
      <c r="F1528" s="50"/>
      <c r="G1528" s="50"/>
      <c r="H1528" s="53"/>
      <c r="I1528" s="53"/>
      <c r="J1528" s="53"/>
      <c r="K1528" s="53"/>
      <c r="L1528" s="53"/>
      <c r="M1528" s="54"/>
      <c r="N1528" s="50"/>
      <c r="O1528" s="59"/>
      <c r="P1528" s="61"/>
      <c r="Q1528" s="50"/>
      <c r="R1528" s="50"/>
      <c r="S1528" s="50"/>
      <c r="T1528" s="64"/>
      <c r="U1528" s="54"/>
      <c r="V1528" s="54"/>
      <c r="W1528" s="64"/>
      <c r="X1528" s="112"/>
      <c r="Y1528" s="112"/>
      <c r="Z1528" s="53"/>
      <c r="AA1528" s="53"/>
    </row>
    <row r="1529" spans="1:27">
      <c r="A1529" s="120"/>
      <c r="B1529" s="54"/>
      <c r="C1529" s="50"/>
      <c r="D1529" s="53"/>
      <c r="E1529" s="50"/>
      <c r="F1529" s="50"/>
      <c r="G1529" s="50"/>
      <c r="H1529" s="53"/>
      <c r="I1529" s="53"/>
      <c r="J1529" s="53"/>
      <c r="K1529" s="53"/>
      <c r="L1529" s="53"/>
      <c r="M1529" s="54"/>
      <c r="N1529" s="50"/>
      <c r="O1529" s="59"/>
      <c r="P1529" s="61"/>
      <c r="Q1529" s="50"/>
      <c r="R1529" s="50"/>
      <c r="S1529" s="50"/>
      <c r="T1529" s="64"/>
      <c r="U1529" s="54"/>
      <c r="V1529" s="54"/>
      <c r="W1529" s="64"/>
      <c r="X1529" s="112"/>
      <c r="Y1529" s="112"/>
      <c r="Z1529" s="53"/>
      <c r="AA1529" s="53"/>
    </row>
    <row r="1530" spans="1:27">
      <c r="A1530" s="120"/>
      <c r="B1530" s="54"/>
      <c r="C1530" s="50"/>
      <c r="D1530" s="53"/>
      <c r="E1530" s="50"/>
      <c r="F1530" s="50"/>
      <c r="G1530" s="50"/>
      <c r="H1530" s="53"/>
      <c r="I1530" s="53"/>
      <c r="J1530" s="53"/>
      <c r="K1530" s="53"/>
      <c r="L1530" s="53"/>
      <c r="M1530" s="54"/>
      <c r="N1530" s="50"/>
      <c r="O1530" s="59"/>
      <c r="P1530" s="61"/>
      <c r="Q1530" s="50"/>
      <c r="R1530" s="50"/>
      <c r="S1530" s="50"/>
      <c r="T1530" s="64"/>
      <c r="U1530" s="54"/>
      <c r="V1530" s="54"/>
      <c r="W1530" s="64"/>
      <c r="X1530" s="112"/>
      <c r="Y1530" s="112"/>
      <c r="Z1530" s="53"/>
      <c r="AA1530" s="53"/>
    </row>
    <row r="1531" spans="1:27">
      <c r="A1531" s="120"/>
      <c r="B1531" s="54"/>
      <c r="C1531" s="50"/>
      <c r="D1531" s="53"/>
      <c r="E1531" s="50"/>
      <c r="F1531" s="50"/>
      <c r="G1531" s="50"/>
      <c r="H1531" s="53"/>
      <c r="I1531" s="53"/>
      <c r="J1531" s="53"/>
      <c r="K1531" s="53"/>
      <c r="L1531" s="53"/>
      <c r="M1531" s="54"/>
      <c r="N1531" s="50"/>
      <c r="O1531" s="59"/>
      <c r="P1531" s="61"/>
      <c r="Q1531" s="50"/>
      <c r="R1531" s="50"/>
      <c r="S1531" s="50"/>
      <c r="T1531" s="64"/>
      <c r="U1531" s="54"/>
      <c r="V1531" s="54"/>
      <c r="W1531" s="64"/>
      <c r="X1531" s="112"/>
      <c r="Y1531" s="112"/>
      <c r="Z1531" s="53"/>
      <c r="AA1531" s="53"/>
    </row>
    <row r="1532" spans="1:27">
      <c r="A1532" s="120"/>
      <c r="B1532" s="54"/>
      <c r="C1532" s="50"/>
      <c r="D1532" s="53"/>
      <c r="E1532" s="50"/>
      <c r="F1532" s="50"/>
      <c r="G1532" s="50"/>
      <c r="H1532" s="53"/>
      <c r="I1532" s="53"/>
      <c r="J1532" s="53"/>
      <c r="K1532" s="53"/>
      <c r="L1532" s="53"/>
      <c r="M1532" s="54"/>
      <c r="N1532" s="50"/>
      <c r="O1532" s="59"/>
      <c r="P1532" s="61"/>
      <c r="Q1532" s="50"/>
      <c r="R1532" s="50"/>
      <c r="S1532" s="50"/>
      <c r="T1532" s="64"/>
      <c r="U1532" s="54"/>
      <c r="V1532" s="54"/>
      <c r="W1532" s="64"/>
      <c r="X1532" s="112"/>
      <c r="Y1532" s="112"/>
      <c r="Z1532" s="53"/>
      <c r="AA1532" s="53"/>
    </row>
    <row r="1533" spans="1:27">
      <c r="A1533" s="120"/>
      <c r="B1533" s="54"/>
      <c r="C1533" s="50"/>
      <c r="D1533" s="53"/>
      <c r="E1533" s="50"/>
      <c r="F1533" s="50"/>
      <c r="G1533" s="50"/>
      <c r="H1533" s="53"/>
      <c r="I1533" s="53"/>
      <c r="J1533" s="53"/>
      <c r="K1533" s="53"/>
      <c r="L1533" s="53"/>
      <c r="M1533" s="54"/>
      <c r="N1533" s="50"/>
      <c r="O1533" s="59"/>
      <c r="P1533" s="61"/>
      <c r="Q1533" s="50"/>
      <c r="R1533" s="50"/>
      <c r="S1533" s="50"/>
      <c r="T1533" s="64"/>
      <c r="U1533" s="54"/>
      <c r="V1533" s="54"/>
      <c r="W1533" s="64"/>
      <c r="X1533" s="112"/>
      <c r="Y1533" s="112"/>
      <c r="Z1533" s="53"/>
      <c r="AA1533" s="53"/>
    </row>
    <row r="1534" spans="1:27">
      <c r="A1534" s="120"/>
      <c r="B1534" s="54"/>
      <c r="C1534" s="50"/>
      <c r="D1534" s="53"/>
      <c r="E1534" s="50"/>
      <c r="F1534" s="50"/>
      <c r="G1534" s="50"/>
      <c r="H1534" s="53"/>
      <c r="I1534" s="53"/>
      <c r="J1534" s="53"/>
      <c r="K1534" s="53"/>
      <c r="L1534" s="53"/>
      <c r="M1534" s="54"/>
      <c r="N1534" s="50"/>
      <c r="O1534" s="59"/>
      <c r="P1534" s="61"/>
      <c r="Q1534" s="50"/>
      <c r="R1534" s="50"/>
      <c r="S1534" s="50"/>
      <c r="T1534" s="64"/>
      <c r="U1534" s="54"/>
      <c r="V1534" s="54"/>
      <c r="W1534" s="64"/>
      <c r="X1534" s="112"/>
      <c r="Y1534" s="112"/>
      <c r="Z1534" s="53"/>
      <c r="AA1534" s="53"/>
    </row>
    <row r="1535" spans="1:27">
      <c r="A1535" s="120"/>
      <c r="B1535" s="54"/>
      <c r="C1535" s="50"/>
      <c r="D1535" s="53"/>
      <c r="E1535" s="50"/>
      <c r="F1535" s="50"/>
      <c r="G1535" s="50"/>
      <c r="H1535" s="53"/>
      <c r="I1535" s="53"/>
      <c r="J1535" s="53"/>
      <c r="K1535" s="53"/>
      <c r="L1535" s="53"/>
      <c r="M1535" s="54"/>
      <c r="N1535" s="50"/>
      <c r="O1535" s="59"/>
      <c r="P1535" s="61"/>
      <c r="Q1535" s="50"/>
      <c r="R1535" s="50"/>
      <c r="S1535" s="50"/>
      <c r="T1535" s="64"/>
      <c r="U1535" s="54"/>
      <c r="V1535" s="54"/>
      <c r="W1535" s="64"/>
      <c r="X1535" s="112"/>
      <c r="Y1535" s="112"/>
      <c r="Z1535" s="53"/>
      <c r="AA1535" s="53"/>
    </row>
    <row r="1536" spans="1:27">
      <c r="A1536" s="120"/>
      <c r="B1536" s="54"/>
      <c r="C1536" s="50"/>
      <c r="D1536" s="53"/>
      <c r="E1536" s="50"/>
      <c r="F1536" s="50"/>
      <c r="G1536" s="50"/>
      <c r="H1536" s="53"/>
      <c r="I1536" s="53"/>
      <c r="J1536" s="53"/>
      <c r="K1536" s="53"/>
      <c r="L1536" s="53"/>
      <c r="M1536" s="54"/>
      <c r="N1536" s="50"/>
      <c r="O1536" s="59"/>
      <c r="P1536" s="61"/>
      <c r="Q1536" s="50"/>
      <c r="R1536" s="50"/>
      <c r="S1536" s="50"/>
      <c r="T1536" s="64"/>
      <c r="U1536" s="54"/>
      <c r="V1536" s="54"/>
      <c r="W1536" s="64"/>
      <c r="X1536" s="112"/>
      <c r="Y1536" s="112"/>
      <c r="Z1536" s="53"/>
      <c r="AA1536" s="53"/>
    </row>
    <row r="1537" spans="1:27">
      <c r="A1537" s="120"/>
      <c r="B1537" s="54"/>
      <c r="C1537" s="50"/>
      <c r="D1537" s="53"/>
      <c r="E1537" s="50"/>
      <c r="F1537" s="50"/>
      <c r="G1537" s="50"/>
      <c r="H1537" s="53"/>
      <c r="I1537" s="53"/>
      <c r="J1537" s="53"/>
      <c r="K1537" s="53"/>
      <c r="L1537" s="53"/>
      <c r="M1537" s="54"/>
      <c r="N1537" s="50"/>
      <c r="O1537" s="59"/>
      <c r="P1537" s="61"/>
      <c r="Q1537" s="50"/>
      <c r="R1537" s="50"/>
      <c r="S1537" s="50"/>
      <c r="T1537" s="64"/>
      <c r="U1537" s="54"/>
      <c r="V1537" s="54"/>
      <c r="W1537" s="64"/>
      <c r="X1537" s="112"/>
      <c r="Y1537" s="112"/>
      <c r="Z1537" s="53"/>
      <c r="AA1537" s="53"/>
    </row>
    <row r="1538" spans="1:27">
      <c r="A1538" s="120"/>
      <c r="B1538" s="54"/>
      <c r="C1538" s="50"/>
      <c r="D1538" s="53"/>
      <c r="E1538" s="50"/>
      <c r="F1538" s="50"/>
      <c r="G1538" s="50"/>
      <c r="H1538" s="53"/>
      <c r="I1538" s="53"/>
      <c r="J1538" s="53"/>
      <c r="K1538" s="53"/>
      <c r="L1538" s="53"/>
      <c r="M1538" s="54"/>
      <c r="N1538" s="50"/>
      <c r="O1538" s="59"/>
      <c r="P1538" s="61"/>
      <c r="Q1538" s="50"/>
      <c r="R1538" s="50"/>
      <c r="S1538" s="50"/>
      <c r="T1538" s="64"/>
      <c r="U1538" s="54"/>
      <c r="V1538" s="54"/>
      <c r="W1538" s="64"/>
      <c r="X1538" s="112"/>
      <c r="Y1538" s="112"/>
      <c r="Z1538" s="53"/>
      <c r="AA1538" s="53"/>
    </row>
    <row r="1539" spans="1:27">
      <c r="A1539" s="120"/>
      <c r="B1539" s="54"/>
      <c r="C1539" s="50"/>
      <c r="D1539" s="53"/>
      <c r="E1539" s="50"/>
      <c r="F1539" s="50"/>
      <c r="G1539" s="50"/>
      <c r="H1539" s="53"/>
      <c r="I1539" s="53"/>
      <c r="J1539" s="53"/>
      <c r="K1539" s="53"/>
      <c r="L1539" s="53"/>
      <c r="M1539" s="54"/>
      <c r="N1539" s="50"/>
      <c r="O1539" s="59"/>
      <c r="P1539" s="61"/>
      <c r="Q1539" s="50"/>
      <c r="R1539" s="50"/>
      <c r="S1539" s="50"/>
      <c r="T1539" s="64"/>
      <c r="U1539" s="54"/>
      <c r="V1539" s="54"/>
      <c r="W1539" s="64"/>
      <c r="X1539" s="112"/>
      <c r="Y1539" s="112"/>
      <c r="Z1539" s="53"/>
      <c r="AA1539" s="53"/>
    </row>
    <row r="1540" spans="1:27">
      <c r="A1540" s="120"/>
      <c r="B1540" s="54"/>
      <c r="C1540" s="50"/>
      <c r="D1540" s="53"/>
      <c r="E1540" s="50"/>
      <c r="F1540" s="50"/>
      <c r="G1540" s="50"/>
      <c r="H1540" s="53"/>
      <c r="I1540" s="53"/>
      <c r="J1540" s="53"/>
      <c r="K1540" s="53"/>
      <c r="L1540" s="53"/>
      <c r="M1540" s="54"/>
      <c r="N1540" s="50"/>
      <c r="O1540" s="59"/>
      <c r="P1540" s="61"/>
      <c r="Q1540" s="50"/>
      <c r="R1540" s="50"/>
      <c r="S1540" s="50"/>
      <c r="T1540" s="64"/>
      <c r="U1540" s="54"/>
      <c r="V1540" s="54"/>
      <c r="W1540" s="64"/>
      <c r="X1540" s="112"/>
      <c r="Y1540" s="112"/>
      <c r="Z1540" s="53"/>
      <c r="AA1540" s="53"/>
    </row>
    <row r="1541" spans="1:27">
      <c r="A1541" s="120"/>
      <c r="B1541" s="54"/>
      <c r="C1541" s="50"/>
      <c r="D1541" s="53"/>
      <c r="E1541" s="50"/>
      <c r="F1541" s="50"/>
      <c r="G1541" s="50"/>
      <c r="H1541" s="53"/>
      <c r="I1541" s="53"/>
      <c r="J1541" s="53"/>
      <c r="K1541" s="53"/>
      <c r="L1541" s="53"/>
      <c r="M1541" s="54"/>
      <c r="N1541" s="50"/>
      <c r="O1541" s="59"/>
      <c r="P1541" s="61"/>
      <c r="Q1541" s="50"/>
      <c r="R1541" s="50"/>
      <c r="S1541" s="50"/>
      <c r="T1541" s="64"/>
      <c r="U1541" s="54"/>
      <c r="V1541" s="54"/>
      <c r="W1541" s="64"/>
      <c r="X1541" s="112"/>
      <c r="Y1541" s="112"/>
      <c r="Z1541" s="53"/>
      <c r="AA1541" s="53"/>
    </row>
    <row r="1542" spans="1:27">
      <c r="A1542" s="120"/>
      <c r="B1542" s="54"/>
      <c r="C1542" s="50"/>
      <c r="D1542" s="53"/>
      <c r="E1542" s="50"/>
      <c r="F1542" s="50"/>
      <c r="G1542" s="50"/>
      <c r="H1542" s="53"/>
      <c r="I1542" s="53"/>
      <c r="J1542" s="53"/>
      <c r="K1542" s="53"/>
      <c r="L1542" s="53"/>
      <c r="M1542" s="54"/>
      <c r="N1542" s="50"/>
      <c r="O1542" s="59"/>
      <c r="P1542" s="61"/>
      <c r="Q1542" s="50"/>
      <c r="R1542" s="50"/>
      <c r="S1542" s="50"/>
      <c r="T1542" s="64"/>
      <c r="U1542" s="54"/>
      <c r="V1542" s="54"/>
      <c r="W1542" s="64"/>
      <c r="X1542" s="112"/>
      <c r="Y1542" s="112"/>
      <c r="Z1542" s="53"/>
      <c r="AA1542" s="53"/>
    </row>
    <row r="1543" spans="1:27">
      <c r="A1543" s="120"/>
      <c r="B1543" s="54"/>
      <c r="C1543" s="50"/>
      <c r="D1543" s="53"/>
      <c r="E1543" s="50"/>
      <c r="F1543" s="50"/>
      <c r="G1543" s="50"/>
      <c r="H1543" s="53"/>
      <c r="I1543" s="53"/>
      <c r="J1543" s="53"/>
      <c r="K1543" s="53"/>
      <c r="L1543" s="53"/>
      <c r="M1543" s="54"/>
      <c r="N1543" s="50"/>
      <c r="O1543" s="59"/>
      <c r="P1543" s="61"/>
      <c r="Q1543" s="50"/>
      <c r="R1543" s="50"/>
      <c r="S1543" s="50"/>
      <c r="T1543" s="64"/>
      <c r="U1543" s="54"/>
      <c r="V1543" s="54"/>
      <c r="W1543" s="64"/>
      <c r="X1543" s="112"/>
      <c r="Y1543" s="112"/>
      <c r="Z1543" s="53"/>
      <c r="AA1543" s="53"/>
    </row>
    <row r="1544" spans="1:27">
      <c r="A1544" s="120"/>
      <c r="B1544" s="54"/>
      <c r="C1544" s="50"/>
      <c r="D1544" s="53"/>
      <c r="E1544" s="50"/>
      <c r="F1544" s="50"/>
      <c r="G1544" s="50"/>
      <c r="H1544" s="53"/>
      <c r="I1544" s="53"/>
      <c r="J1544" s="53"/>
      <c r="K1544" s="53"/>
      <c r="L1544" s="53"/>
      <c r="M1544" s="54"/>
      <c r="N1544" s="50"/>
      <c r="O1544" s="59"/>
      <c r="P1544" s="61"/>
      <c r="Q1544" s="50"/>
      <c r="R1544" s="50"/>
      <c r="S1544" s="50"/>
      <c r="T1544" s="64"/>
      <c r="U1544" s="54"/>
      <c r="V1544" s="54"/>
      <c r="W1544" s="64"/>
      <c r="X1544" s="112"/>
      <c r="Y1544" s="112"/>
      <c r="Z1544" s="53"/>
      <c r="AA1544" s="53"/>
    </row>
    <row r="1545" spans="1:27">
      <c r="A1545" s="120"/>
      <c r="B1545" s="54"/>
      <c r="C1545" s="50"/>
      <c r="D1545" s="53"/>
      <c r="E1545" s="50"/>
      <c r="F1545" s="50"/>
      <c r="G1545" s="50"/>
      <c r="H1545" s="53"/>
      <c r="I1545" s="53"/>
      <c r="J1545" s="53"/>
      <c r="K1545" s="53"/>
      <c r="L1545" s="53"/>
      <c r="M1545" s="54"/>
      <c r="N1545" s="50"/>
      <c r="O1545" s="59"/>
      <c r="P1545" s="61"/>
      <c r="Q1545" s="50"/>
      <c r="R1545" s="50"/>
      <c r="S1545" s="50"/>
      <c r="T1545" s="64"/>
      <c r="U1545" s="54"/>
      <c r="V1545" s="54"/>
      <c r="W1545" s="64"/>
      <c r="X1545" s="112"/>
      <c r="Y1545" s="112"/>
      <c r="Z1545" s="53"/>
      <c r="AA1545" s="53"/>
    </row>
    <row r="1546" spans="1:27">
      <c r="A1546" s="120"/>
      <c r="B1546" s="54"/>
      <c r="C1546" s="50"/>
      <c r="D1546" s="53"/>
      <c r="E1546" s="50"/>
      <c r="F1546" s="50"/>
      <c r="G1546" s="50"/>
      <c r="H1546" s="53"/>
      <c r="I1546" s="53"/>
      <c r="J1546" s="53"/>
      <c r="K1546" s="53"/>
      <c r="L1546" s="53"/>
      <c r="M1546" s="54"/>
      <c r="N1546" s="50"/>
      <c r="O1546" s="59"/>
      <c r="P1546" s="61"/>
      <c r="Q1546" s="50"/>
      <c r="R1546" s="50"/>
      <c r="S1546" s="50"/>
      <c r="T1546" s="64"/>
      <c r="U1546" s="54"/>
      <c r="V1546" s="54"/>
      <c r="W1546" s="64"/>
      <c r="X1546" s="112"/>
      <c r="Y1546" s="112"/>
      <c r="Z1546" s="53"/>
      <c r="AA1546" s="53"/>
    </row>
    <row r="1547" spans="1:27">
      <c r="A1547" s="120"/>
      <c r="B1547" s="54"/>
      <c r="C1547" s="50"/>
      <c r="D1547" s="53"/>
      <c r="E1547" s="50"/>
      <c r="F1547" s="50"/>
      <c r="G1547" s="50"/>
      <c r="H1547" s="53"/>
      <c r="I1547" s="53"/>
      <c r="J1547" s="53"/>
      <c r="K1547" s="53"/>
      <c r="L1547" s="53"/>
      <c r="M1547" s="54"/>
      <c r="N1547" s="50"/>
      <c r="O1547" s="59"/>
      <c r="P1547" s="61"/>
      <c r="Q1547" s="50"/>
      <c r="R1547" s="50"/>
      <c r="S1547" s="50"/>
      <c r="T1547" s="64"/>
      <c r="U1547" s="54"/>
      <c r="V1547" s="54"/>
      <c r="W1547" s="64"/>
      <c r="X1547" s="112"/>
      <c r="Y1547" s="112"/>
      <c r="Z1547" s="53"/>
      <c r="AA1547" s="53"/>
    </row>
    <row r="1548" spans="1:27">
      <c r="A1548" s="120"/>
      <c r="B1548" s="54"/>
      <c r="C1548" s="50"/>
      <c r="D1548" s="53"/>
      <c r="E1548" s="50"/>
      <c r="F1548" s="50"/>
      <c r="G1548" s="50"/>
      <c r="H1548" s="53"/>
      <c r="I1548" s="53"/>
      <c r="J1548" s="53"/>
      <c r="K1548" s="53"/>
      <c r="L1548" s="53"/>
      <c r="M1548" s="54"/>
      <c r="N1548" s="50"/>
      <c r="O1548" s="59"/>
      <c r="P1548" s="61"/>
      <c r="Q1548" s="50"/>
      <c r="R1548" s="50"/>
      <c r="S1548" s="50"/>
      <c r="T1548" s="64"/>
      <c r="U1548" s="54"/>
      <c r="V1548" s="54"/>
      <c r="W1548" s="64"/>
      <c r="X1548" s="112"/>
      <c r="Y1548" s="112"/>
      <c r="Z1548" s="53"/>
      <c r="AA1548" s="53"/>
    </row>
    <row r="1549" spans="1:27">
      <c r="A1549" s="120"/>
      <c r="B1549" s="54"/>
      <c r="C1549" s="50"/>
      <c r="D1549" s="53"/>
      <c r="E1549" s="50"/>
      <c r="F1549" s="50"/>
      <c r="G1549" s="50"/>
      <c r="H1549" s="53"/>
      <c r="I1549" s="53"/>
      <c r="J1549" s="53"/>
      <c r="K1549" s="53"/>
      <c r="L1549" s="53"/>
      <c r="M1549" s="54"/>
      <c r="N1549" s="50"/>
      <c r="O1549" s="59"/>
      <c r="P1549" s="61"/>
      <c r="Q1549" s="50"/>
      <c r="R1549" s="50"/>
      <c r="S1549" s="50"/>
      <c r="T1549" s="64"/>
      <c r="U1549" s="54"/>
      <c r="V1549" s="54"/>
      <c r="W1549" s="64"/>
      <c r="X1549" s="112"/>
      <c r="Y1549" s="112"/>
      <c r="Z1549" s="53"/>
      <c r="AA1549" s="53"/>
    </row>
    <row r="1550" spans="1:27">
      <c r="A1550" s="120"/>
      <c r="B1550" s="54"/>
      <c r="C1550" s="50"/>
      <c r="D1550" s="53"/>
      <c r="E1550" s="50"/>
      <c r="F1550" s="50"/>
      <c r="G1550" s="50"/>
      <c r="H1550" s="53"/>
      <c r="I1550" s="53"/>
      <c r="J1550" s="53"/>
      <c r="K1550" s="53"/>
      <c r="L1550" s="53"/>
      <c r="M1550" s="54"/>
      <c r="N1550" s="50"/>
      <c r="O1550" s="59"/>
      <c r="P1550" s="61"/>
      <c r="Q1550" s="50"/>
      <c r="R1550" s="50"/>
      <c r="S1550" s="50"/>
      <c r="T1550" s="64"/>
      <c r="U1550" s="54"/>
      <c r="V1550" s="54"/>
      <c r="W1550" s="64"/>
      <c r="X1550" s="112"/>
      <c r="Y1550" s="112"/>
      <c r="Z1550" s="53"/>
      <c r="AA1550" s="53"/>
    </row>
    <row r="1551" spans="1:27">
      <c r="A1551" s="120"/>
      <c r="B1551" s="54"/>
      <c r="C1551" s="50"/>
      <c r="D1551" s="53"/>
      <c r="E1551" s="50"/>
      <c r="F1551" s="50"/>
      <c r="G1551" s="50"/>
      <c r="H1551" s="53"/>
      <c r="I1551" s="53"/>
      <c r="J1551" s="53"/>
      <c r="K1551" s="53"/>
      <c r="L1551" s="53"/>
      <c r="M1551" s="54"/>
      <c r="N1551" s="50"/>
      <c r="O1551" s="59"/>
      <c r="P1551" s="61"/>
      <c r="Q1551" s="50"/>
      <c r="R1551" s="50"/>
      <c r="S1551" s="50"/>
      <c r="T1551" s="64"/>
      <c r="U1551" s="54"/>
      <c r="V1551" s="54"/>
      <c r="W1551" s="64"/>
      <c r="X1551" s="112"/>
      <c r="Y1551" s="112"/>
      <c r="Z1551" s="53"/>
      <c r="AA1551" s="53"/>
    </row>
    <row r="1552" spans="1:27">
      <c r="A1552" s="120"/>
      <c r="B1552" s="54"/>
      <c r="C1552" s="50"/>
      <c r="D1552" s="53"/>
      <c r="E1552" s="50"/>
      <c r="F1552" s="50"/>
      <c r="G1552" s="50"/>
      <c r="H1552" s="53"/>
      <c r="I1552" s="53"/>
      <c r="J1552" s="53"/>
      <c r="K1552" s="53"/>
      <c r="L1552" s="53"/>
      <c r="M1552" s="54"/>
      <c r="N1552" s="50"/>
      <c r="O1552" s="59"/>
      <c r="P1552" s="61"/>
      <c r="Q1552" s="50"/>
      <c r="R1552" s="50"/>
      <c r="S1552" s="50"/>
      <c r="T1552" s="64"/>
      <c r="U1552" s="54"/>
      <c r="V1552" s="54"/>
      <c r="W1552" s="64"/>
      <c r="X1552" s="112"/>
      <c r="Y1552" s="112"/>
      <c r="Z1552" s="53"/>
      <c r="AA1552" s="53"/>
    </row>
    <row r="1553" spans="1:27">
      <c r="A1553" s="120"/>
      <c r="B1553" s="54"/>
      <c r="C1553" s="50"/>
      <c r="D1553" s="53"/>
      <c r="E1553" s="50"/>
      <c r="F1553" s="50"/>
      <c r="G1553" s="50"/>
      <c r="H1553" s="53"/>
      <c r="I1553" s="53"/>
      <c r="J1553" s="53"/>
      <c r="K1553" s="53"/>
      <c r="L1553" s="53"/>
      <c r="M1553" s="54"/>
      <c r="N1553" s="50"/>
      <c r="O1553" s="59"/>
      <c r="P1553" s="61"/>
      <c r="Q1553" s="50"/>
      <c r="R1553" s="50"/>
      <c r="S1553" s="50"/>
      <c r="T1553" s="64"/>
      <c r="U1553" s="54"/>
      <c r="V1553" s="54"/>
      <c r="W1553" s="64"/>
      <c r="X1553" s="112"/>
      <c r="Y1553" s="112"/>
      <c r="Z1553" s="53"/>
      <c r="AA1553" s="53"/>
    </row>
    <row r="1554" spans="1:27">
      <c r="A1554" s="120"/>
      <c r="B1554" s="54"/>
      <c r="C1554" s="50"/>
      <c r="D1554" s="53"/>
      <c r="E1554" s="50"/>
      <c r="F1554" s="50"/>
      <c r="G1554" s="50"/>
      <c r="H1554" s="53"/>
      <c r="I1554" s="53"/>
      <c r="J1554" s="53"/>
      <c r="K1554" s="53"/>
      <c r="L1554" s="53"/>
      <c r="M1554" s="54"/>
      <c r="N1554" s="50"/>
      <c r="O1554" s="59"/>
      <c r="P1554" s="61"/>
      <c r="Q1554" s="50"/>
      <c r="R1554" s="50"/>
      <c r="S1554" s="50"/>
      <c r="T1554" s="64"/>
      <c r="U1554" s="54"/>
      <c r="V1554" s="54"/>
      <c r="W1554" s="64"/>
      <c r="X1554" s="112"/>
      <c r="Y1554" s="112"/>
      <c r="Z1554" s="53"/>
      <c r="AA1554" s="53"/>
    </row>
    <row r="1555" spans="1:27">
      <c r="A1555" s="120"/>
      <c r="B1555" s="54"/>
      <c r="C1555" s="50"/>
      <c r="D1555" s="53"/>
      <c r="E1555" s="50"/>
      <c r="F1555" s="50"/>
      <c r="G1555" s="50"/>
      <c r="H1555" s="53"/>
      <c r="I1555" s="53"/>
      <c r="J1555" s="53"/>
      <c r="K1555" s="53"/>
      <c r="L1555" s="53"/>
      <c r="M1555" s="54"/>
      <c r="N1555" s="50"/>
      <c r="O1555" s="59"/>
      <c r="P1555" s="61"/>
      <c r="Q1555" s="50"/>
      <c r="R1555" s="50"/>
      <c r="S1555" s="50"/>
      <c r="T1555" s="64"/>
      <c r="U1555" s="54"/>
      <c r="V1555" s="54"/>
      <c r="W1555" s="64"/>
      <c r="X1555" s="112"/>
      <c r="Y1555" s="112"/>
      <c r="Z1555" s="53"/>
      <c r="AA1555" s="53"/>
    </row>
    <row r="1556" spans="1:27">
      <c r="A1556" s="120"/>
      <c r="B1556" s="54"/>
      <c r="C1556" s="50"/>
      <c r="D1556" s="53"/>
      <c r="E1556" s="50"/>
      <c r="F1556" s="50"/>
      <c r="G1556" s="50"/>
      <c r="H1556" s="53"/>
      <c r="I1556" s="53"/>
      <c r="J1556" s="53"/>
      <c r="K1556" s="53"/>
      <c r="L1556" s="53"/>
      <c r="M1556" s="54"/>
      <c r="N1556" s="50"/>
      <c r="O1556" s="59"/>
      <c r="P1556" s="61"/>
      <c r="Q1556" s="50"/>
      <c r="R1556" s="50"/>
      <c r="S1556" s="50"/>
      <c r="T1556" s="64"/>
      <c r="U1556" s="54"/>
      <c r="V1556" s="54"/>
      <c r="W1556" s="64"/>
      <c r="X1556" s="112"/>
      <c r="Y1556" s="112"/>
      <c r="Z1556" s="53"/>
      <c r="AA1556" s="53"/>
    </row>
    <row r="1557" spans="1:27">
      <c r="A1557" s="120"/>
      <c r="B1557" s="54"/>
      <c r="C1557" s="50"/>
      <c r="D1557" s="53"/>
      <c r="E1557" s="50"/>
      <c r="F1557" s="50"/>
      <c r="G1557" s="50"/>
      <c r="H1557" s="53"/>
      <c r="I1557" s="53"/>
      <c r="J1557" s="53"/>
      <c r="K1557" s="53"/>
      <c r="L1557" s="53"/>
      <c r="M1557" s="54"/>
      <c r="N1557" s="50"/>
      <c r="O1557" s="59"/>
      <c r="P1557" s="61"/>
      <c r="Q1557" s="50"/>
      <c r="R1557" s="50"/>
      <c r="S1557" s="50"/>
      <c r="T1557" s="64"/>
      <c r="U1557" s="54"/>
      <c r="V1557" s="54"/>
      <c r="W1557" s="64"/>
      <c r="X1557" s="112"/>
      <c r="Y1557" s="112"/>
      <c r="Z1557" s="53"/>
      <c r="AA1557" s="53"/>
    </row>
    <row r="1558" spans="1:27">
      <c r="A1558" s="120"/>
      <c r="B1558" s="54"/>
      <c r="C1558" s="50"/>
      <c r="D1558" s="53"/>
      <c r="E1558" s="50"/>
      <c r="F1558" s="50"/>
      <c r="G1558" s="50"/>
      <c r="H1558" s="53"/>
      <c r="I1558" s="53"/>
      <c r="J1558" s="53"/>
      <c r="K1558" s="53"/>
      <c r="L1558" s="53"/>
      <c r="M1558" s="54"/>
      <c r="N1558" s="50"/>
      <c r="O1558" s="59"/>
      <c r="P1558" s="61"/>
      <c r="Q1558" s="50"/>
      <c r="R1558" s="50"/>
      <c r="S1558" s="50"/>
      <c r="T1558" s="64"/>
      <c r="U1558" s="54"/>
      <c r="V1558" s="54"/>
      <c r="W1558" s="64"/>
      <c r="X1558" s="112"/>
      <c r="Y1558" s="112"/>
      <c r="Z1558" s="53"/>
      <c r="AA1558" s="53"/>
    </row>
    <row r="1559" spans="1:27">
      <c r="A1559" s="120"/>
      <c r="B1559" s="54"/>
      <c r="C1559" s="50"/>
      <c r="D1559" s="53"/>
      <c r="E1559" s="50"/>
      <c r="F1559" s="50"/>
      <c r="G1559" s="50"/>
      <c r="H1559" s="53"/>
      <c r="I1559" s="53"/>
      <c r="J1559" s="53"/>
      <c r="K1559" s="53"/>
      <c r="L1559" s="53"/>
      <c r="M1559" s="54"/>
      <c r="N1559" s="50"/>
      <c r="O1559" s="59"/>
      <c r="P1559" s="61"/>
      <c r="Q1559" s="50"/>
      <c r="R1559" s="50"/>
      <c r="S1559" s="50"/>
      <c r="T1559" s="64"/>
      <c r="U1559" s="54"/>
      <c r="V1559" s="54"/>
      <c r="W1559" s="64"/>
      <c r="X1559" s="112"/>
      <c r="Y1559" s="112"/>
      <c r="Z1559" s="53"/>
      <c r="AA1559" s="53"/>
    </row>
    <row r="1560" spans="1:27">
      <c r="A1560" s="120"/>
      <c r="B1560" s="54"/>
      <c r="C1560" s="50"/>
      <c r="D1560" s="53"/>
      <c r="E1560" s="50"/>
      <c r="F1560" s="50"/>
      <c r="G1560" s="50"/>
      <c r="H1560" s="53"/>
      <c r="I1560" s="53"/>
      <c r="J1560" s="53"/>
      <c r="K1560" s="53"/>
      <c r="L1560" s="53"/>
      <c r="M1560" s="54"/>
      <c r="N1560" s="50"/>
      <c r="O1560" s="59"/>
      <c r="P1560" s="61"/>
      <c r="Q1560" s="50"/>
      <c r="R1560" s="50"/>
      <c r="S1560" s="50"/>
      <c r="T1560" s="64"/>
      <c r="U1560" s="54"/>
      <c r="V1560" s="54"/>
      <c r="W1560" s="64"/>
      <c r="X1560" s="112"/>
      <c r="Y1560" s="112"/>
      <c r="Z1560" s="53"/>
      <c r="AA1560" s="53"/>
    </row>
    <row r="1561" spans="1:27">
      <c r="A1561" s="120"/>
      <c r="B1561" s="54"/>
      <c r="C1561" s="50"/>
      <c r="D1561" s="53"/>
      <c r="E1561" s="50"/>
      <c r="F1561" s="50"/>
      <c r="G1561" s="50"/>
      <c r="H1561" s="53"/>
      <c r="I1561" s="53"/>
      <c r="J1561" s="53"/>
      <c r="K1561" s="53"/>
      <c r="L1561" s="53"/>
      <c r="M1561" s="54"/>
      <c r="N1561" s="50"/>
      <c r="O1561" s="59"/>
      <c r="P1561" s="61"/>
      <c r="Q1561" s="50"/>
      <c r="R1561" s="50"/>
      <c r="S1561" s="50"/>
      <c r="T1561" s="64"/>
      <c r="U1561" s="54"/>
      <c r="V1561" s="54"/>
      <c r="W1561" s="64"/>
      <c r="X1561" s="112"/>
      <c r="Y1561" s="112"/>
      <c r="Z1561" s="53"/>
      <c r="AA1561" s="53"/>
    </row>
    <row r="1562" spans="1:27">
      <c r="A1562" s="120"/>
      <c r="B1562" s="54"/>
      <c r="C1562" s="50"/>
      <c r="D1562" s="53"/>
      <c r="E1562" s="50"/>
      <c r="F1562" s="50"/>
      <c r="G1562" s="50"/>
      <c r="H1562" s="53"/>
      <c r="I1562" s="53"/>
      <c r="J1562" s="53"/>
      <c r="K1562" s="53"/>
      <c r="L1562" s="53"/>
      <c r="M1562" s="54"/>
      <c r="N1562" s="50"/>
      <c r="O1562" s="59"/>
      <c r="P1562" s="61"/>
      <c r="Q1562" s="50"/>
      <c r="R1562" s="50"/>
      <c r="S1562" s="50"/>
      <c r="T1562" s="64"/>
      <c r="U1562" s="54"/>
      <c r="V1562" s="54"/>
      <c r="W1562" s="64"/>
      <c r="X1562" s="112"/>
      <c r="Y1562" s="112"/>
      <c r="Z1562" s="53"/>
      <c r="AA1562" s="53"/>
    </row>
    <row r="1563" spans="1:27">
      <c r="A1563" s="120"/>
      <c r="B1563" s="54"/>
      <c r="C1563" s="50"/>
      <c r="D1563" s="53"/>
      <c r="E1563" s="50"/>
      <c r="F1563" s="50"/>
      <c r="G1563" s="50"/>
      <c r="H1563" s="53"/>
      <c r="I1563" s="53"/>
      <c r="J1563" s="53"/>
      <c r="K1563" s="53"/>
      <c r="L1563" s="53"/>
      <c r="M1563" s="54"/>
      <c r="N1563" s="50"/>
      <c r="O1563" s="59"/>
      <c r="P1563" s="61"/>
      <c r="Q1563" s="50"/>
      <c r="R1563" s="50"/>
      <c r="S1563" s="50"/>
      <c r="T1563" s="64"/>
      <c r="U1563" s="54"/>
      <c r="V1563" s="54"/>
      <c r="W1563" s="64"/>
      <c r="X1563" s="112"/>
      <c r="Y1563" s="112"/>
      <c r="Z1563" s="53"/>
      <c r="AA1563" s="53"/>
    </row>
    <row r="1564" spans="1:27">
      <c r="A1564" s="120"/>
      <c r="B1564" s="54"/>
      <c r="C1564" s="50"/>
      <c r="D1564" s="53"/>
      <c r="E1564" s="50"/>
      <c r="F1564" s="50"/>
      <c r="G1564" s="50"/>
      <c r="H1564" s="53"/>
      <c r="I1564" s="53"/>
      <c r="J1564" s="53"/>
      <c r="K1564" s="53"/>
      <c r="L1564" s="53"/>
      <c r="M1564" s="54"/>
      <c r="N1564" s="50"/>
      <c r="O1564" s="59"/>
      <c r="P1564" s="61"/>
      <c r="Q1564" s="50"/>
      <c r="R1564" s="50"/>
      <c r="S1564" s="50"/>
      <c r="T1564" s="64"/>
      <c r="U1564" s="54"/>
      <c r="V1564" s="54"/>
      <c r="W1564" s="64"/>
      <c r="X1564" s="112"/>
      <c r="Y1564" s="112"/>
      <c r="Z1564" s="53"/>
      <c r="AA1564" s="53"/>
    </row>
    <row r="1565" spans="1:27">
      <c r="A1565" s="120"/>
      <c r="B1565" s="54"/>
      <c r="C1565" s="50"/>
      <c r="D1565" s="53"/>
      <c r="E1565" s="50"/>
      <c r="F1565" s="50"/>
      <c r="G1565" s="50"/>
      <c r="H1565" s="53"/>
      <c r="I1565" s="53"/>
      <c r="J1565" s="53"/>
      <c r="K1565" s="53"/>
      <c r="L1565" s="53"/>
      <c r="M1565" s="54"/>
      <c r="N1565" s="50"/>
      <c r="O1565" s="59"/>
      <c r="P1565" s="61"/>
      <c r="Q1565" s="50"/>
      <c r="R1565" s="50"/>
      <c r="S1565" s="50"/>
      <c r="T1565" s="64"/>
      <c r="U1565" s="54"/>
      <c r="V1565" s="54"/>
      <c r="W1565" s="64"/>
      <c r="X1565" s="112"/>
      <c r="Y1565" s="112"/>
      <c r="Z1565" s="53"/>
      <c r="AA1565" s="53"/>
    </row>
    <row r="1566" spans="1:27">
      <c r="A1566" s="120"/>
      <c r="B1566" s="54"/>
      <c r="C1566" s="50"/>
      <c r="D1566" s="53"/>
      <c r="E1566" s="50"/>
      <c r="F1566" s="50"/>
      <c r="G1566" s="50"/>
      <c r="H1566" s="53"/>
      <c r="I1566" s="53"/>
      <c r="J1566" s="53"/>
      <c r="K1566" s="53"/>
      <c r="L1566" s="53"/>
      <c r="M1566" s="54"/>
      <c r="N1566" s="50"/>
      <c r="O1566" s="59"/>
      <c r="P1566" s="61"/>
      <c r="Q1566" s="50"/>
      <c r="R1566" s="50"/>
      <c r="S1566" s="50"/>
      <c r="T1566" s="64"/>
      <c r="U1566" s="54"/>
      <c r="V1566" s="54"/>
      <c r="W1566" s="64"/>
      <c r="X1566" s="112"/>
      <c r="Y1566" s="112"/>
      <c r="Z1566" s="53"/>
      <c r="AA1566" s="53"/>
    </row>
    <row r="1567" spans="1:27">
      <c r="A1567" s="120"/>
      <c r="B1567" s="54"/>
      <c r="C1567" s="50"/>
      <c r="D1567" s="53"/>
      <c r="E1567" s="50"/>
      <c r="F1567" s="50"/>
      <c r="G1567" s="50"/>
      <c r="H1567" s="53"/>
      <c r="I1567" s="53"/>
      <c r="J1567" s="53"/>
      <c r="K1567" s="53"/>
      <c r="L1567" s="53"/>
      <c r="M1567" s="54"/>
      <c r="N1567" s="50"/>
      <c r="O1567" s="59"/>
      <c r="P1567" s="61"/>
      <c r="Q1567" s="50"/>
      <c r="R1567" s="50"/>
      <c r="S1567" s="50"/>
      <c r="T1567" s="64"/>
      <c r="U1567" s="54"/>
      <c r="V1567" s="54"/>
      <c r="W1567" s="64"/>
      <c r="X1567" s="112"/>
      <c r="Y1567" s="112"/>
      <c r="Z1567" s="53"/>
      <c r="AA1567" s="53"/>
    </row>
    <row r="1568" spans="1:27">
      <c r="A1568" s="120"/>
      <c r="B1568" s="54"/>
      <c r="C1568" s="50"/>
      <c r="D1568" s="53"/>
      <c r="E1568" s="50"/>
      <c r="F1568" s="50"/>
      <c r="G1568" s="50"/>
      <c r="H1568" s="53"/>
      <c r="I1568" s="53"/>
      <c r="J1568" s="53"/>
      <c r="K1568" s="53"/>
      <c r="L1568" s="53"/>
      <c r="M1568" s="54"/>
      <c r="N1568" s="50"/>
      <c r="O1568" s="59"/>
      <c r="P1568" s="61"/>
      <c r="Q1568" s="50"/>
      <c r="R1568" s="50"/>
      <c r="S1568" s="50"/>
      <c r="T1568" s="64"/>
      <c r="U1568" s="54"/>
      <c r="V1568" s="54"/>
      <c r="W1568" s="64"/>
      <c r="X1568" s="112"/>
      <c r="Y1568" s="112"/>
      <c r="Z1568" s="53"/>
      <c r="AA1568" s="53"/>
    </row>
    <row r="1569" spans="1:27">
      <c r="A1569" s="120"/>
      <c r="B1569" s="54"/>
      <c r="C1569" s="50"/>
      <c r="D1569" s="53"/>
      <c r="E1569" s="50"/>
      <c r="F1569" s="50"/>
      <c r="G1569" s="50"/>
      <c r="H1569" s="53"/>
      <c r="I1569" s="53"/>
      <c r="J1569" s="53"/>
      <c r="K1569" s="53"/>
      <c r="L1569" s="53"/>
      <c r="M1569" s="54"/>
      <c r="N1569" s="50"/>
      <c r="O1569" s="59"/>
      <c r="P1569" s="61"/>
      <c r="Q1569" s="50"/>
      <c r="R1569" s="50"/>
      <c r="S1569" s="50"/>
      <c r="T1569" s="64"/>
      <c r="U1569" s="54"/>
      <c r="V1569" s="54"/>
      <c r="W1569" s="64"/>
      <c r="X1569" s="112"/>
      <c r="Y1569" s="112"/>
      <c r="Z1569" s="53"/>
      <c r="AA1569" s="53"/>
    </row>
    <row r="1570" spans="1:27">
      <c r="A1570" s="120"/>
      <c r="B1570" s="54"/>
      <c r="C1570" s="50"/>
      <c r="D1570" s="53"/>
      <c r="E1570" s="50"/>
      <c r="F1570" s="50"/>
      <c r="G1570" s="50"/>
      <c r="H1570" s="53"/>
      <c r="I1570" s="53"/>
      <c r="J1570" s="53"/>
      <c r="K1570" s="53"/>
      <c r="L1570" s="53"/>
      <c r="M1570" s="54"/>
      <c r="N1570" s="50"/>
      <c r="O1570" s="59"/>
      <c r="P1570" s="61"/>
      <c r="Q1570" s="50"/>
      <c r="R1570" s="50"/>
      <c r="S1570" s="50"/>
      <c r="T1570" s="64"/>
      <c r="U1570" s="54"/>
      <c r="V1570" s="54"/>
      <c r="W1570" s="64"/>
      <c r="X1570" s="112"/>
      <c r="Y1570" s="112"/>
      <c r="Z1570" s="53"/>
      <c r="AA1570" s="53"/>
    </row>
    <row r="1571" spans="1:27">
      <c r="A1571" s="120"/>
      <c r="B1571" s="54"/>
      <c r="C1571" s="50"/>
      <c r="D1571" s="53"/>
      <c r="E1571" s="50"/>
      <c r="F1571" s="50"/>
      <c r="G1571" s="50"/>
      <c r="H1571" s="53"/>
      <c r="I1571" s="53"/>
      <c r="J1571" s="53"/>
      <c r="K1571" s="53"/>
      <c r="L1571" s="53"/>
      <c r="M1571" s="54"/>
      <c r="N1571" s="50"/>
      <c r="O1571" s="59"/>
      <c r="P1571" s="61"/>
      <c r="Q1571" s="50"/>
      <c r="R1571" s="50"/>
      <c r="S1571" s="50"/>
      <c r="T1571" s="64"/>
      <c r="U1571" s="54"/>
      <c r="V1571" s="54"/>
      <c r="W1571" s="64"/>
      <c r="X1571" s="112"/>
      <c r="Y1571" s="112"/>
      <c r="Z1571" s="53"/>
      <c r="AA1571" s="53"/>
    </row>
    <row r="1572" spans="1:27">
      <c r="A1572" s="120"/>
      <c r="B1572" s="54"/>
      <c r="C1572" s="50"/>
      <c r="D1572" s="53"/>
      <c r="E1572" s="50"/>
      <c r="F1572" s="50"/>
      <c r="G1572" s="50"/>
      <c r="H1572" s="53"/>
      <c r="I1572" s="53"/>
      <c r="J1572" s="53"/>
      <c r="K1572" s="53"/>
      <c r="L1572" s="53"/>
      <c r="M1572" s="54"/>
      <c r="N1572" s="50"/>
      <c r="O1572" s="59"/>
      <c r="P1572" s="61"/>
      <c r="Q1572" s="50"/>
      <c r="R1572" s="50"/>
      <c r="S1572" s="50"/>
      <c r="T1572" s="64"/>
      <c r="U1572" s="54"/>
      <c r="V1572" s="54"/>
      <c r="W1572" s="64"/>
      <c r="X1572" s="112"/>
      <c r="Y1572" s="112"/>
      <c r="Z1572" s="53"/>
      <c r="AA1572" s="53"/>
    </row>
    <row r="1573" spans="1:27">
      <c r="A1573" s="120"/>
      <c r="B1573" s="54"/>
      <c r="C1573" s="50"/>
      <c r="D1573" s="53"/>
      <c r="E1573" s="50"/>
      <c r="F1573" s="50"/>
      <c r="G1573" s="50"/>
      <c r="H1573" s="53"/>
      <c r="I1573" s="53"/>
      <c r="J1573" s="53"/>
      <c r="K1573" s="53"/>
      <c r="L1573" s="53"/>
      <c r="M1573" s="54"/>
      <c r="N1573" s="50"/>
      <c r="O1573" s="59"/>
      <c r="P1573" s="61"/>
      <c r="Q1573" s="50"/>
      <c r="R1573" s="50"/>
      <c r="S1573" s="50"/>
      <c r="T1573" s="64"/>
      <c r="U1573" s="54"/>
      <c r="V1573" s="54"/>
      <c r="W1573" s="64"/>
      <c r="X1573" s="112"/>
      <c r="Y1573" s="112"/>
      <c r="Z1573" s="53"/>
      <c r="AA1573" s="53"/>
    </row>
    <row r="1574" spans="1:27">
      <c r="A1574" s="120"/>
      <c r="B1574" s="54"/>
      <c r="C1574" s="50"/>
      <c r="D1574" s="53"/>
      <c r="E1574" s="50"/>
      <c r="F1574" s="50"/>
      <c r="G1574" s="50"/>
      <c r="H1574" s="53"/>
      <c r="I1574" s="53"/>
      <c r="J1574" s="53"/>
      <c r="K1574" s="53"/>
      <c r="L1574" s="53"/>
      <c r="M1574" s="54"/>
      <c r="N1574" s="50"/>
      <c r="O1574" s="59"/>
      <c r="P1574" s="61"/>
      <c r="Q1574" s="50"/>
      <c r="R1574" s="50"/>
      <c r="S1574" s="50"/>
      <c r="T1574" s="64"/>
      <c r="U1574" s="54"/>
      <c r="V1574" s="54"/>
      <c r="W1574" s="64"/>
      <c r="X1574" s="112"/>
      <c r="Y1574" s="112"/>
      <c r="Z1574" s="53"/>
      <c r="AA1574" s="53"/>
    </row>
    <row r="1575" spans="1:27">
      <c r="A1575" s="120"/>
      <c r="B1575" s="54"/>
      <c r="C1575" s="50"/>
      <c r="D1575" s="53"/>
      <c r="E1575" s="50"/>
      <c r="F1575" s="50"/>
      <c r="G1575" s="50"/>
      <c r="H1575" s="53"/>
      <c r="I1575" s="53"/>
      <c r="J1575" s="53"/>
      <c r="K1575" s="53"/>
      <c r="L1575" s="53"/>
      <c r="M1575" s="54"/>
      <c r="N1575" s="50"/>
      <c r="O1575" s="59"/>
      <c r="P1575" s="61"/>
      <c r="Q1575" s="50"/>
      <c r="R1575" s="50"/>
      <c r="S1575" s="50"/>
      <c r="T1575" s="64"/>
      <c r="U1575" s="54"/>
      <c r="V1575" s="54"/>
      <c r="W1575" s="64"/>
      <c r="X1575" s="112"/>
      <c r="Y1575" s="112"/>
      <c r="Z1575" s="53"/>
      <c r="AA1575" s="53"/>
    </row>
    <row r="1576" spans="1:27">
      <c r="A1576" s="120"/>
      <c r="B1576" s="54"/>
      <c r="C1576" s="50"/>
      <c r="D1576" s="53"/>
      <c r="E1576" s="50"/>
      <c r="F1576" s="50"/>
      <c r="G1576" s="50"/>
      <c r="H1576" s="53"/>
      <c r="I1576" s="53"/>
      <c r="J1576" s="53"/>
      <c r="K1576" s="53"/>
      <c r="L1576" s="53"/>
      <c r="M1576" s="54"/>
      <c r="N1576" s="50"/>
      <c r="O1576" s="59"/>
      <c r="P1576" s="61"/>
      <c r="Q1576" s="50"/>
      <c r="R1576" s="50"/>
      <c r="S1576" s="50"/>
      <c r="T1576" s="64"/>
      <c r="U1576" s="54"/>
      <c r="V1576" s="54"/>
      <c r="W1576" s="64"/>
      <c r="X1576" s="112"/>
      <c r="Y1576" s="112"/>
      <c r="Z1576" s="53"/>
      <c r="AA1576" s="53"/>
    </row>
    <row r="1577" spans="1:27">
      <c r="A1577" s="120"/>
      <c r="B1577" s="54"/>
      <c r="C1577" s="50"/>
      <c r="D1577" s="53"/>
      <c r="E1577" s="50"/>
      <c r="F1577" s="50"/>
      <c r="G1577" s="50"/>
      <c r="H1577" s="53"/>
      <c r="I1577" s="53"/>
      <c r="J1577" s="53"/>
      <c r="K1577" s="53"/>
      <c r="L1577" s="53"/>
      <c r="M1577" s="54"/>
      <c r="N1577" s="50"/>
      <c r="O1577" s="59"/>
      <c r="P1577" s="61"/>
      <c r="Q1577" s="50"/>
      <c r="R1577" s="50"/>
      <c r="S1577" s="50"/>
      <c r="T1577" s="64"/>
      <c r="U1577" s="54"/>
      <c r="V1577" s="54"/>
      <c r="W1577" s="64"/>
      <c r="X1577" s="112"/>
      <c r="Y1577" s="112"/>
      <c r="Z1577" s="53"/>
      <c r="AA1577" s="53"/>
    </row>
    <row r="1578" spans="1:27">
      <c r="A1578" s="120"/>
      <c r="B1578" s="54"/>
      <c r="C1578" s="50"/>
      <c r="D1578" s="53"/>
      <c r="E1578" s="50"/>
      <c r="F1578" s="50"/>
      <c r="G1578" s="50"/>
      <c r="H1578" s="53"/>
      <c r="I1578" s="53"/>
      <c r="J1578" s="53"/>
      <c r="K1578" s="53"/>
      <c r="L1578" s="53"/>
      <c r="M1578" s="54"/>
      <c r="N1578" s="50"/>
      <c r="O1578" s="59"/>
      <c r="P1578" s="61"/>
      <c r="Q1578" s="50"/>
      <c r="R1578" s="50"/>
      <c r="S1578" s="50"/>
      <c r="T1578" s="64"/>
      <c r="U1578" s="54"/>
      <c r="V1578" s="54"/>
      <c r="W1578" s="64"/>
      <c r="X1578" s="112"/>
      <c r="Y1578" s="112"/>
      <c r="Z1578" s="53"/>
      <c r="AA1578" s="53"/>
    </row>
    <row r="1579" spans="1:27">
      <c r="A1579" s="120"/>
      <c r="B1579" s="54"/>
      <c r="C1579" s="50"/>
      <c r="D1579" s="53"/>
      <c r="E1579" s="50"/>
      <c r="F1579" s="50"/>
      <c r="G1579" s="50"/>
      <c r="H1579" s="53"/>
      <c r="I1579" s="53"/>
      <c r="J1579" s="53"/>
      <c r="K1579" s="53"/>
      <c r="L1579" s="53"/>
      <c r="M1579" s="54"/>
      <c r="N1579" s="50"/>
      <c r="O1579" s="59"/>
      <c r="P1579" s="61"/>
      <c r="Q1579" s="50"/>
      <c r="R1579" s="50"/>
      <c r="S1579" s="50"/>
      <c r="T1579" s="64"/>
      <c r="U1579" s="54"/>
      <c r="V1579" s="54"/>
      <c r="W1579" s="64"/>
      <c r="X1579" s="112"/>
      <c r="Y1579" s="112"/>
      <c r="Z1579" s="53"/>
      <c r="AA1579" s="53"/>
    </row>
    <row r="1580" spans="1:27">
      <c r="A1580" s="120"/>
      <c r="B1580" s="54"/>
      <c r="C1580" s="50"/>
      <c r="D1580" s="53"/>
      <c r="E1580" s="50"/>
      <c r="F1580" s="50"/>
      <c r="G1580" s="50"/>
      <c r="H1580" s="53"/>
      <c r="I1580" s="53"/>
      <c r="J1580" s="53"/>
      <c r="K1580" s="53"/>
      <c r="L1580" s="53"/>
      <c r="M1580" s="54"/>
      <c r="N1580" s="50"/>
      <c r="O1580" s="59"/>
      <c r="P1580" s="61"/>
      <c r="Q1580" s="50"/>
      <c r="R1580" s="50"/>
      <c r="S1580" s="50"/>
      <c r="T1580" s="64"/>
      <c r="U1580" s="54"/>
      <c r="V1580" s="54"/>
      <c r="W1580" s="64"/>
      <c r="X1580" s="112"/>
      <c r="Y1580" s="112"/>
      <c r="Z1580" s="53"/>
      <c r="AA1580" s="53"/>
    </row>
    <row r="1581" spans="1:27">
      <c r="A1581" s="120"/>
      <c r="B1581" s="54"/>
      <c r="C1581" s="50"/>
      <c r="D1581" s="53"/>
      <c r="E1581" s="50"/>
      <c r="F1581" s="50"/>
      <c r="G1581" s="50"/>
      <c r="H1581" s="53"/>
      <c r="I1581" s="53"/>
      <c r="J1581" s="53"/>
      <c r="K1581" s="53"/>
      <c r="L1581" s="53"/>
      <c r="M1581" s="54"/>
      <c r="N1581" s="50"/>
      <c r="O1581" s="59"/>
      <c r="P1581" s="61"/>
      <c r="Q1581" s="50"/>
      <c r="R1581" s="50"/>
      <c r="S1581" s="50"/>
      <c r="T1581" s="64"/>
      <c r="U1581" s="54"/>
      <c r="V1581" s="54"/>
      <c r="W1581" s="64"/>
      <c r="X1581" s="112"/>
      <c r="Y1581" s="112"/>
      <c r="Z1581" s="53"/>
      <c r="AA1581" s="53"/>
    </row>
    <row r="1582" spans="1:27">
      <c r="A1582" s="120"/>
      <c r="B1582" s="54"/>
      <c r="C1582" s="50"/>
      <c r="D1582" s="53"/>
      <c r="E1582" s="50"/>
      <c r="F1582" s="50"/>
      <c r="G1582" s="50"/>
      <c r="H1582" s="53"/>
      <c r="I1582" s="53"/>
      <c r="J1582" s="53"/>
      <c r="K1582" s="53"/>
      <c r="L1582" s="53"/>
      <c r="M1582" s="54"/>
      <c r="N1582" s="50"/>
      <c r="O1582" s="59"/>
      <c r="P1582" s="61"/>
      <c r="Q1582" s="50"/>
      <c r="R1582" s="50"/>
      <c r="S1582" s="50"/>
      <c r="T1582" s="64"/>
      <c r="U1582" s="54"/>
      <c r="V1582" s="54"/>
      <c r="W1582" s="64"/>
      <c r="X1582" s="112"/>
      <c r="Y1582" s="112"/>
      <c r="Z1582" s="53"/>
      <c r="AA1582" s="53"/>
    </row>
    <row r="1583" spans="1:27">
      <c r="A1583" s="120"/>
      <c r="B1583" s="54"/>
      <c r="C1583" s="50"/>
      <c r="D1583" s="53"/>
      <c r="E1583" s="50"/>
      <c r="F1583" s="50"/>
      <c r="G1583" s="50"/>
      <c r="H1583" s="53"/>
      <c r="I1583" s="53"/>
      <c r="J1583" s="53"/>
      <c r="K1583" s="53"/>
      <c r="L1583" s="53"/>
      <c r="M1583" s="54"/>
      <c r="N1583" s="50"/>
      <c r="O1583" s="59"/>
      <c r="P1583" s="61"/>
      <c r="Q1583" s="50"/>
      <c r="R1583" s="50"/>
      <c r="S1583" s="50"/>
      <c r="T1583" s="64"/>
      <c r="U1583" s="54"/>
      <c r="V1583" s="54"/>
      <c r="W1583" s="64"/>
      <c r="X1583" s="112"/>
      <c r="Y1583" s="112"/>
      <c r="Z1583" s="53"/>
      <c r="AA1583" s="53"/>
    </row>
    <row r="1584" spans="1:27">
      <c r="A1584" s="120"/>
      <c r="B1584" s="54"/>
      <c r="C1584" s="50"/>
      <c r="D1584" s="53"/>
      <c r="E1584" s="50"/>
      <c r="F1584" s="50"/>
      <c r="G1584" s="50"/>
      <c r="H1584" s="53"/>
      <c r="I1584" s="53"/>
      <c r="J1584" s="53"/>
      <c r="K1584" s="53"/>
      <c r="L1584" s="53"/>
      <c r="M1584" s="54"/>
      <c r="N1584" s="50"/>
      <c r="O1584" s="59"/>
      <c r="P1584" s="61"/>
      <c r="Q1584" s="50"/>
      <c r="R1584" s="50"/>
      <c r="S1584" s="50"/>
      <c r="T1584" s="64"/>
      <c r="U1584" s="54"/>
      <c r="V1584" s="54"/>
      <c r="W1584" s="64"/>
      <c r="X1584" s="112"/>
      <c r="Y1584" s="112"/>
      <c r="Z1584" s="53"/>
      <c r="AA1584" s="53"/>
    </row>
    <row r="1585" spans="1:27">
      <c r="A1585" s="120"/>
      <c r="B1585" s="54"/>
      <c r="C1585" s="50"/>
      <c r="D1585" s="53"/>
      <c r="E1585" s="50"/>
      <c r="F1585" s="50"/>
      <c r="G1585" s="50"/>
      <c r="H1585" s="53"/>
      <c r="I1585" s="53"/>
      <c r="J1585" s="53"/>
      <c r="K1585" s="53"/>
      <c r="L1585" s="53"/>
      <c r="M1585" s="54"/>
      <c r="N1585" s="50"/>
      <c r="O1585" s="59"/>
      <c r="P1585" s="61"/>
      <c r="Q1585" s="50"/>
      <c r="R1585" s="50"/>
      <c r="S1585" s="50"/>
      <c r="T1585" s="64"/>
      <c r="U1585" s="54"/>
      <c r="V1585" s="54"/>
      <c r="W1585" s="64"/>
      <c r="X1585" s="112"/>
      <c r="Y1585" s="112"/>
      <c r="Z1585" s="53"/>
      <c r="AA1585" s="53"/>
    </row>
    <row r="1586" spans="1:27">
      <c r="A1586" s="120"/>
      <c r="B1586" s="54"/>
      <c r="C1586" s="50"/>
      <c r="D1586" s="53"/>
      <c r="E1586" s="50"/>
      <c r="F1586" s="50"/>
      <c r="G1586" s="50"/>
      <c r="H1586" s="53"/>
      <c r="I1586" s="53"/>
      <c r="J1586" s="53"/>
      <c r="K1586" s="53"/>
      <c r="L1586" s="53"/>
      <c r="M1586" s="54"/>
      <c r="N1586" s="50"/>
      <c r="O1586" s="59"/>
      <c r="P1586" s="61"/>
      <c r="Q1586" s="50"/>
      <c r="R1586" s="50"/>
      <c r="S1586" s="50"/>
      <c r="T1586" s="64"/>
      <c r="U1586" s="54"/>
      <c r="V1586" s="54"/>
      <c r="W1586" s="64"/>
      <c r="X1586" s="112"/>
      <c r="Y1586" s="112"/>
      <c r="Z1586" s="53"/>
      <c r="AA1586" s="53"/>
    </row>
    <row r="1587" spans="1:27">
      <c r="A1587" s="120"/>
      <c r="B1587" s="54"/>
      <c r="C1587" s="50"/>
      <c r="D1587" s="53"/>
      <c r="E1587" s="50"/>
      <c r="F1587" s="50"/>
      <c r="G1587" s="50"/>
      <c r="H1587" s="53"/>
      <c r="I1587" s="53"/>
      <c r="J1587" s="53"/>
      <c r="K1587" s="53"/>
      <c r="L1587" s="53"/>
      <c r="M1587" s="54"/>
      <c r="N1587" s="50"/>
      <c r="O1587" s="59"/>
      <c r="P1587" s="61"/>
      <c r="Q1587" s="50"/>
      <c r="R1587" s="50"/>
      <c r="S1587" s="50"/>
      <c r="T1587" s="64"/>
      <c r="U1587" s="54"/>
      <c r="V1587" s="54"/>
      <c r="W1587" s="64"/>
      <c r="X1587" s="112"/>
      <c r="Y1587" s="112"/>
      <c r="Z1587" s="53"/>
      <c r="AA1587" s="53"/>
    </row>
    <row r="1588" spans="1:27">
      <c r="A1588" s="120"/>
      <c r="B1588" s="54"/>
      <c r="C1588" s="50"/>
      <c r="D1588" s="53"/>
      <c r="E1588" s="50"/>
      <c r="F1588" s="50"/>
      <c r="G1588" s="50"/>
      <c r="H1588" s="53"/>
      <c r="I1588" s="53"/>
      <c r="J1588" s="53"/>
      <c r="K1588" s="53"/>
      <c r="L1588" s="53"/>
      <c r="M1588" s="54"/>
      <c r="N1588" s="50"/>
      <c r="O1588" s="59"/>
      <c r="P1588" s="61"/>
      <c r="Q1588" s="50"/>
      <c r="R1588" s="50"/>
      <c r="S1588" s="50"/>
      <c r="T1588" s="64"/>
      <c r="U1588" s="54"/>
      <c r="V1588" s="54"/>
      <c r="W1588" s="64"/>
      <c r="X1588" s="112"/>
      <c r="Y1588" s="112"/>
      <c r="Z1588" s="53"/>
      <c r="AA1588" s="53"/>
    </row>
    <row r="1589" spans="1:27">
      <c r="A1589" s="120"/>
      <c r="B1589" s="54"/>
      <c r="C1589" s="50"/>
      <c r="D1589" s="53"/>
      <c r="E1589" s="50"/>
      <c r="F1589" s="50"/>
      <c r="G1589" s="50"/>
      <c r="H1589" s="53"/>
      <c r="I1589" s="53"/>
      <c r="J1589" s="53"/>
      <c r="K1589" s="53"/>
      <c r="L1589" s="53"/>
      <c r="M1589" s="54"/>
      <c r="N1589" s="50"/>
      <c r="O1589" s="59"/>
      <c r="P1589" s="61"/>
      <c r="Q1589" s="50"/>
      <c r="R1589" s="50"/>
      <c r="S1589" s="50"/>
      <c r="T1589" s="64"/>
      <c r="U1589" s="54"/>
      <c r="V1589" s="54"/>
      <c r="W1589" s="64"/>
      <c r="X1589" s="112"/>
      <c r="Y1589" s="112"/>
      <c r="Z1589" s="53"/>
      <c r="AA1589" s="53"/>
    </row>
    <row r="1590" spans="1:27">
      <c r="A1590" s="120"/>
      <c r="B1590" s="54"/>
      <c r="C1590" s="50"/>
      <c r="D1590" s="53"/>
      <c r="E1590" s="50"/>
      <c r="F1590" s="50"/>
      <c r="G1590" s="50"/>
      <c r="H1590" s="53"/>
      <c r="I1590" s="53"/>
      <c r="J1590" s="53"/>
      <c r="K1590" s="53"/>
      <c r="L1590" s="53"/>
      <c r="M1590" s="54"/>
      <c r="N1590" s="50"/>
      <c r="O1590" s="59"/>
      <c r="P1590" s="61"/>
      <c r="Q1590" s="50"/>
      <c r="R1590" s="50"/>
      <c r="S1590" s="50"/>
      <c r="T1590" s="64"/>
      <c r="U1590" s="54"/>
      <c r="V1590" s="54"/>
      <c r="W1590" s="64"/>
      <c r="X1590" s="112"/>
      <c r="Y1590" s="112"/>
      <c r="Z1590" s="53"/>
      <c r="AA1590" s="53"/>
    </row>
    <row r="1591" spans="1:27">
      <c r="A1591" s="120"/>
      <c r="B1591" s="54"/>
      <c r="C1591" s="50"/>
      <c r="D1591" s="53"/>
      <c r="E1591" s="50"/>
      <c r="F1591" s="50"/>
      <c r="G1591" s="50"/>
      <c r="H1591" s="53"/>
      <c r="I1591" s="53"/>
      <c r="J1591" s="53"/>
      <c r="K1591" s="53"/>
      <c r="L1591" s="53"/>
      <c r="M1591" s="54"/>
      <c r="N1591" s="50"/>
      <c r="O1591" s="59"/>
      <c r="P1591" s="61"/>
      <c r="Q1591" s="50"/>
      <c r="R1591" s="50"/>
      <c r="S1591" s="50"/>
      <c r="T1591" s="64"/>
      <c r="U1591" s="54"/>
      <c r="V1591" s="54"/>
      <c r="W1591" s="64"/>
      <c r="X1591" s="112"/>
      <c r="Y1591" s="112"/>
      <c r="Z1591" s="53"/>
      <c r="AA1591" s="53"/>
    </row>
    <row r="1592" spans="1:27">
      <c r="A1592" s="120"/>
      <c r="B1592" s="54"/>
      <c r="C1592" s="50"/>
      <c r="D1592" s="53"/>
      <c r="E1592" s="50"/>
      <c r="F1592" s="50"/>
      <c r="G1592" s="50"/>
      <c r="H1592" s="53"/>
      <c r="I1592" s="53"/>
      <c r="J1592" s="53"/>
      <c r="K1592" s="53"/>
      <c r="L1592" s="53"/>
      <c r="M1592" s="54"/>
      <c r="N1592" s="50"/>
      <c r="O1592" s="59"/>
      <c r="P1592" s="61"/>
      <c r="Q1592" s="50"/>
      <c r="R1592" s="50"/>
      <c r="S1592" s="50"/>
      <c r="T1592" s="64"/>
      <c r="U1592" s="54"/>
      <c r="V1592" s="54"/>
      <c r="W1592" s="64"/>
      <c r="X1592" s="112"/>
      <c r="Y1592" s="112"/>
      <c r="Z1592" s="53"/>
      <c r="AA1592" s="53"/>
    </row>
    <row r="1593" spans="1:27">
      <c r="A1593" s="120"/>
      <c r="B1593" s="54"/>
      <c r="C1593" s="50"/>
      <c r="D1593" s="53"/>
      <c r="E1593" s="50"/>
      <c r="F1593" s="50"/>
      <c r="G1593" s="50"/>
      <c r="H1593" s="53"/>
      <c r="I1593" s="53"/>
      <c r="J1593" s="53"/>
      <c r="K1593" s="53"/>
      <c r="L1593" s="53"/>
      <c r="M1593" s="54"/>
      <c r="N1593" s="50"/>
      <c r="O1593" s="59"/>
      <c r="P1593" s="61"/>
      <c r="Q1593" s="50"/>
      <c r="R1593" s="50"/>
      <c r="S1593" s="50"/>
      <c r="T1593" s="64"/>
      <c r="U1593" s="54"/>
      <c r="V1593" s="54"/>
      <c r="W1593" s="64"/>
      <c r="X1593" s="112"/>
      <c r="Y1593" s="112"/>
      <c r="Z1593" s="53"/>
      <c r="AA1593" s="53"/>
    </row>
    <row r="1594" spans="1:27">
      <c r="A1594" s="120"/>
      <c r="B1594" s="54"/>
      <c r="C1594" s="50"/>
      <c r="D1594" s="53"/>
      <c r="E1594" s="50"/>
      <c r="F1594" s="50"/>
      <c r="G1594" s="50"/>
      <c r="H1594" s="53"/>
      <c r="I1594" s="53"/>
      <c r="J1594" s="53"/>
      <c r="K1594" s="53"/>
      <c r="L1594" s="53"/>
      <c r="M1594" s="54"/>
      <c r="N1594" s="50"/>
      <c r="O1594" s="59"/>
      <c r="P1594" s="61"/>
      <c r="Q1594" s="50"/>
      <c r="R1594" s="50"/>
      <c r="S1594" s="50"/>
      <c r="T1594" s="64"/>
      <c r="U1594" s="54"/>
      <c r="V1594" s="54"/>
      <c r="W1594" s="64"/>
      <c r="X1594" s="112"/>
      <c r="Y1594" s="112"/>
      <c r="Z1594" s="53"/>
      <c r="AA1594" s="53"/>
    </row>
    <row r="1595" spans="1:27">
      <c r="A1595" s="120"/>
      <c r="B1595" s="54"/>
      <c r="C1595" s="50"/>
      <c r="D1595" s="53"/>
      <c r="E1595" s="50"/>
      <c r="F1595" s="50"/>
      <c r="G1595" s="50"/>
      <c r="H1595" s="53"/>
      <c r="I1595" s="53"/>
      <c r="J1595" s="53"/>
      <c r="K1595" s="53"/>
      <c r="L1595" s="53"/>
      <c r="M1595" s="54"/>
      <c r="N1595" s="50"/>
      <c r="O1595" s="59"/>
      <c r="P1595" s="61"/>
      <c r="Q1595" s="50"/>
      <c r="R1595" s="50"/>
      <c r="S1595" s="50"/>
      <c r="T1595" s="64"/>
      <c r="U1595" s="54"/>
      <c r="V1595" s="54"/>
      <c r="W1595" s="64"/>
      <c r="X1595" s="112"/>
      <c r="Y1595" s="112"/>
      <c r="Z1595" s="53"/>
      <c r="AA1595" s="53"/>
    </row>
    <row r="1596" spans="1:27">
      <c r="A1596" s="120"/>
      <c r="B1596" s="54"/>
      <c r="C1596" s="50"/>
      <c r="D1596" s="53"/>
      <c r="E1596" s="50"/>
      <c r="F1596" s="50"/>
      <c r="G1596" s="50"/>
      <c r="H1596" s="53"/>
      <c r="I1596" s="53"/>
      <c r="J1596" s="53"/>
      <c r="K1596" s="53"/>
      <c r="L1596" s="53"/>
      <c r="M1596" s="54"/>
      <c r="N1596" s="50"/>
      <c r="O1596" s="59"/>
      <c r="P1596" s="61"/>
      <c r="Q1596" s="50"/>
      <c r="R1596" s="50"/>
      <c r="S1596" s="50"/>
      <c r="T1596" s="64"/>
      <c r="U1596" s="54"/>
      <c r="V1596" s="54"/>
      <c r="W1596" s="64"/>
      <c r="X1596" s="112"/>
      <c r="Y1596" s="112"/>
      <c r="Z1596" s="53"/>
      <c r="AA1596" s="53"/>
    </row>
    <row r="1597" spans="1:27">
      <c r="A1597" s="120"/>
      <c r="B1597" s="54"/>
      <c r="C1597" s="50"/>
      <c r="D1597" s="53"/>
      <c r="E1597" s="50"/>
      <c r="F1597" s="50"/>
      <c r="G1597" s="50"/>
      <c r="H1597" s="53"/>
      <c r="I1597" s="53"/>
      <c r="J1597" s="53"/>
      <c r="K1597" s="53"/>
      <c r="L1597" s="53"/>
      <c r="M1597" s="54"/>
      <c r="N1597" s="50"/>
      <c r="O1597" s="59"/>
      <c r="P1597" s="61"/>
      <c r="Q1597" s="50"/>
      <c r="R1597" s="50"/>
      <c r="S1597" s="50"/>
      <c r="T1597" s="64"/>
      <c r="U1597" s="54"/>
      <c r="V1597" s="54"/>
      <c r="W1597" s="64"/>
      <c r="X1597" s="112"/>
      <c r="Y1597" s="112"/>
      <c r="Z1597" s="53"/>
      <c r="AA1597" s="53"/>
    </row>
    <row r="1598" spans="1:27">
      <c r="A1598" s="120"/>
      <c r="B1598" s="54"/>
      <c r="C1598" s="50"/>
      <c r="D1598" s="53"/>
      <c r="E1598" s="50"/>
      <c r="F1598" s="50"/>
      <c r="G1598" s="50"/>
      <c r="H1598" s="53"/>
      <c r="I1598" s="53"/>
      <c r="J1598" s="53"/>
      <c r="K1598" s="53"/>
      <c r="L1598" s="53"/>
      <c r="M1598" s="54"/>
      <c r="N1598" s="50"/>
      <c r="O1598" s="59"/>
      <c r="P1598" s="61"/>
      <c r="Q1598" s="50"/>
      <c r="R1598" s="50"/>
      <c r="S1598" s="50"/>
      <c r="T1598" s="64"/>
      <c r="U1598" s="54"/>
      <c r="V1598" s="54"/>
      <c r="W1598" s="64"/>
      <c r="X1598" s="112"/>
      <c r="Y1598" s="112"/>
      <c r="Z1598" s="53"/>
      <c r="AA1598" s="53"/>
    </row>
    <row r="1599" spans="1:27">
      <c r="A1599" s="120"/>
      <c r="B1599" s="54"/>
      <c r="C1599" s="50"/>
      <c r="D1599" s="53"/>
      <c r="E1599" s="50"/>
      <c r="F1599" s="50"/>
      <c r="G1599" s="50"/>
      <c r="H1599" s="53"/>
      <c r="I1599" s="53"/>
      <c r="J1599" s="53"/>
      <c r="K1599" s="53"/>
      <c r="L1599" s="53"/>
      <c r="M1599" s="54"/>
      <c r="N1599" s="50"/>
      <c r="O1599" s="59"/>
      <c r="P1599" s="61"/>
      <c r="Q1599" s="50"/>
      <c r="R1599" s="50"/>
      <c r="S1599" s="50"/>
      <c r="T1599" s="64"/>
      <c r="U1599" s="54"/>
      <c r="V1599" s="54"/>
      <c r="W1599" s="64"/>
      <c r="X1599" s="112"/>
      <c r="Y1599" s="112"/>
      <c r="Z1599" s="53"/>
      <c r="AA1599" s="53"/>
    </row>
    <row r="1600" spans="1:27">
      <c r="A1600" s="120"/>
      <c r="B1600" s="54"/>
      <c r="C1600" s="50"/>
      <c r="D1600" s="53"/>
      <c r="E1600" s="50"/>
      <c r="F1600" s="50"/>
      <c r="G1600" s="50"/>
      <c r="H1600" s="53"/>
      <c r="I1600" s="53"/>
      <c r="J1600" s="53"/>
      <c r="K1600" s="53"/>
      <c r="L1600" s="53"/>
      <c r="M1600" s="54"/>
      <c r="N1600" s="50"/>
      <c r="O1600" s="59"/>
      <c r="P1600" s="61"/>
      <c r="Q1600" s="50"/>
      <c r="R1600" s="50"/>
      <c r="S1600" s="50"/>
      <c r="T1600" s="64"/>
      <c r="U1600" s="54"/>
      <c r="V1600" s="54"/>
      <c r="W1600" s="64"/>
      <c r="X1600" s="112"/>
      <c r="Y1600" s="112"/>
      <c r="Z1600" s="53"/>
      <c r="AA1600" s="53"/>
    </row>
    <row r="1601" spans="1:27">
      <c r="A1601" s="120"/>
      <c r="B1601" s="54"/>
      <c r="C1601" s="50"/>
      <c r="D1601" s="53"/>
      <c r="E1601" s="50"/>
      <c r="F1601" s="50"/>
      <c r="G1601" s="50"/>
      <c r="H1601" s="53"/>
      <c r="I1601" s="53"/>
      <c r="J1601" s="53"/>
      <c r="K1601" s="53"/>
      <c r="L1601" s="53"/>
      <c r="M1601" s="54"/>
      <c r="N1601" s="50"/>
      <c r="O1601" s="59"/>
      <c r="P1601" s="61"/>
      <c r="Q1601" s="50"/>
      <c r="R1601" s="50"/>
      <c r="S1601" s="50"/>
      <c r="T1601" s="64"/>
      <c r="U1601" s="54"/>
      <c r="V1601" s="54"/>
      <c r="W1601" s="64"/>
      <c r="X1601" s="112"/>
      <c r="Y1601" s="112"/>
      <c r="Z1601" s="53"/>
      <c r="AA1601" s="53"/>
    </row>
    <row r="1602" spans="1:27">
      <c r="A1602" s="120"/>
      <c r="B1602" s="54"/>
      <c r="C1602" s="50"/>
      <c r="D1602" s="53"/>
      <c r="E1602" s="50"/>
      <c r="F1602" s="50"/>
      <c r="G1602" s="50"/>
      <c r="H1602" s="53"/>
      <c r="I1602" s="53"/>
      <c r="J1602" s="53"/>
      <c r="K1602" s="53"/>
      <c r="L1602" s="53"/>
      <c r="M1602" s="54"/>
      <c r="N1602" s="50"/>
      <c r="O1602" s="59"/>
      <c r="P1602" s="61"/>
      <c r="Q1602" s="50"/>
      <c r="R1602" s="50"/>
      <c r="S1602" s="50"/>
      <c r="T1602" s="64"/>
      <c r="U1602" s="54"/>
      <c r="V1602" s="54"/>
      <c r="W1602" s="64"/>
      <c r="X1602" s="112"/>
      <c r="Y1602" s="112"/>
      <c r="Z1602" s="53"/>
      <c r="AA1602" s="53"/>
    </row>
    <row r="1603" spans="1:27">
      <c r="A1603" s="120"/>
      <c r="B1603" s="54"/>
      <c r="C1603" s="50"/>
      <c r="D1603" s="53"/>
      <c r="E1603" s="50"/>
      <c r="F1603" s="50"/>
      <c r="G1603" s="50"/>
      <c r="H1603" s="53"/>
      <c r="I1603" s="53"/>
      <c r="J1603" s="53"/>
      <c r="K1603" s="53"/>
      <c r="L1603" s="53"/>
      <c r="M1603" s="54"/>
      <c r="N1603" s="50"/>
      <c r="O1603" s="59"/>
      <c r="P1603" s="61"/>
      <c r="Q1603" s="50"/>
      <c r="R1603" s="50"/>
      <c r="S1603" s="50"/>
      <c r="T1603" s="64"/>
      <c r="U1603" s="54"/>
      <c r="V1603" s="54"/>
      <c r="W1603" s="64"/>
      <c r="X1603" s="112"/>
      <c r="Y1603" s="112"/>
      <c r="Z1603" s="53"/>
      <c r="AA1603" s="53"/>
    </row>
    <row r="1604" spans="1:27">
      <c r="A1604" s="120"/>
      <c r="B1604" s="54"/>
      <c r="C1604" s="50"/>
      <c r="D1604" s="53"/>
      <c r="E1604" s="50"/>
      <c r="F1604" s="50"/>
      <c r="G1604" s="50"/>
      <c r="H1604" s="53"/>
      <c r="I1604" s="53"/>
      <c r="J1604" s="53"/>
      <c r="K1604" s="53"/>
      <c r="L1604" s="53"/>
      <c r="M1604" s="54"/>
      <c r="N1604" s="50"/>
      <c r="O1604" s="59"/>
      <c r="P1604" s="61"/>
      <c r="Q1604" s="50"/>
      <c r="R1604" s="50"/>
      <c r="S1604" s="50"/>
      <c r="T1604" s="64"/>
      <c r="U1604" s="54"/>
      <c r="V1604" s="54"/>
      <c r="W1604" s="64"/>
      <c r="X1604" s="112"/>
      <c r="Y1604" s="112"/>
      <c r="Z1604" s="53"/>
      <c r="AA1604" s="53"/>
    </row>
    <row r="1605" spans="1:27">
      <c r="A1605" s="120"/>
      <c r="B1605" s="54"/>
      <c r="C1605" s="50"/>
      <c r="D1605" s="53"/>
      <c r="E1605" s="50"/>
      <c r="F1605" s="50"/>
      <c r="G1605" s="50"/>
      <c r="H1605" s="53"/>
      <c r="I1605" s="53"/>
      <c r="J1605" s="53"/>
      <c r="K1605" s="53"/>
      <c r="L1605" s="53"/>
      <c r="M1605" s="54"/>
      <c r="N1605" s="50"/>
      <c r="O1605" s="59"/>
      <c r="P1605" s="61"/>
      <c r="Q1605" s="50"/>
      <c r="R1605" s="50"/>
      <c r="S1605" s="50"/>
      <c r="T1605" s="64"/>
      <c r="U1605" s="54"/>
      <c r="V1605" s="54"/>
      <c r="W1605" s="64"/>
      <c r="X1605" s="112"/>
      <c r="Y1605" s="112"/>
      <c r="Z1605" s="53"/>
      <c r="AA1605" s="53"/>
    </row>
    <row r="1606" spans="1:27">
      <c r="A1606" s="120"/>
      <c r="B1606" s="54"/>
      <c r="C1606" s="50"/>
      <c r="D1606" s="53"/>
      <c r="E1606" s="50"/>
      <c r="F1606" s="50"/>
      <c r="G1606" s="50"/>
      <c r="H1606" s="53"/>
      <c r="I1606" s="53"/>
      <c r="J1606" s="53"/>
      <c r="K1606" s="53"/>
      <c r="L1606" s="53"/>
      <c r="M1606" s="54"/>
      <c r="N1606" s="50"/>
      <c r="O1606" s="59"/>
      <c r="P1606" s="61"/>
      <c r="Q1606" s="50"/>
      <c r="R1606" s="50"/>
      <c r="S1606" s="50"/>
      <c r="T1606" s="64"/>
      <c r="U1606" s="54"/>
      <c r="V1606" s="54"/>
      <c r="W1606" s="64"/>
      <c r="X1606" s="112"/>
      <c r="Y1606" s="112"/>
      <c r="Z1606" s="53"/>
      <c r="AA1606" s="53"/>
    </row>
    <row r="1607" spans="1:27">
      <c r="A1607" s="120"/>
      <c r="B1607" s="54"/>
      <c r="C1607" s="50"/>
      <c r="D1607" s="53"/>
      <c r="E1607" s="50"/>
      <c r="F1607" s="50"/>
      <c r="G1607" s="50"/>
      <c r="H1607" s="53"/>
      <c r="I1607" s="53"/>
      <c r="J1607" s="53"/>
      <c r="K1607" s="53"/>
      <c r="L1607" s="53"/>
      <c r="M1607" s="54"/>
      <c r="N1607" s="50"/>
      <c r="O1607" s="59"/>
      <c r="P1607" s="61"/>
      <c r="Q1607" s="50"/>
      <c r="R1607" s="50"/>
      <c r="S1607" s="50"/>
      <c r="T1607" s="64"/>
      <c r="U1607" s="54"/>
      <c r="V1607" s="54"/>
      <c r="W1607" s="64"/>
      <c r="X1607" s="112"/>
      <c r="Y1607" s="112"/>
      <c r="Z1607" s="53"/>
      <c r="AA1607" s="53"/>
    </row>
    <row r="1608" spans="1:27">
      <c r="A1608" s="120"/>
      <c r="B1608" s="54"/>
      <c r="C1608" s="50"/>
      <c r="D1608" s="53"/>
      <c r="E1608" s="50"/>
      <c r="F1608" s="50"/>
      <c r="G1608" s="50"/>
      <c r="H1608" s="53"/>
      <c r="I1608" s="53"/>
      <c r="J1608" s="53"/>
      <c r="K1608" s="53"/>
      <c r="L1608" s="53"/>
      <c r="M1608" s="54"/>
      <c r="N1608" s="50"/>
      <c r="O1608" s="59"/>
      <c r="P1608" s="61"/>
      <c r="Q1608" s="50"/>
      <c r="R1608" s="50"/>
      <c r="S1608" s="50"/>
      <c r="T1608" s="64"/>
      <c r="U1608" s="54"/>
      <c r="V1608" s="54"/>
      <c r="W1608" s="64"/>
      <c r="X1608" s="112"/>
      <c r="Y1608" s="112"/>
      <c r="Z1608" s="53"/>
      <c r="AA1608" s="53"/>
    </row>
    <row r="1609" spans="1:27">
      <c r="A1609" s="120"/>
      <c r="B1609" s="54"/>
      <c r="C1609" s="50"/>
      <c r="D1609" s="53"/>
      <c r="E1609" s="50"/>
      <c r="F1609" s="50"/>
      <c r="G1609" s="50"/>
      <c r="H1609" s="53"/>
      <c r="I1609" s="53"/>
      <c r="J1609" s="53"/>
      <c r="K1609" s="53"/>
      <c r="L1609" s="53"/>
      <c r="M1609" s="54"/>
      <c r="N1609" s="50"/>
      <c r="O1609" s="59"/>
      <c r="P1609" s="61"/>
      <c r="Q1609" s="50"/>
      <c r="R1609" s="50"/>
      <c r="S1609" s="50"/>
      <c r="T1609" s="64"/>
      <c r="U1609" s="54"/>
      <c r="V1609" s="54"/>
      <c r="W1609" s="64"/>
      <c r="X1609" s="112"/>
      <c r="Y1609" s="112"/>
      <c r="Z1609" s="53"/>
      <c r="AA1609" s="53"/>
    </row>
    <row r="1610" spans="1:27">
      <c r="A1610" s="120"/>
      <c r="B1610" s="54"/>
      <c r="C1610" s="50"/>
      <c r="D1610" s="53"/>
      <c r="E1610" s="50"/>
      <c r="F1610" s="50"/>
      <c r="G1610" s="50"/>
      <c r="H1610" s="53"/>
      <c r="I1610" s="53"/>
      <c r="J1610" s="53"/>
      <c r="K1610" s="53"/>
      <c r="L1610" s="53"/>
      <c r="M1610" s="54"/>
      <c r="N1610" s="50"/>
      <c r="O1610" s="59"/>
      <c r="P1610" s="61"/>
      <c r="Q1610" s="50"/>
      <c r="R1610" s="50"/>
      <c r="S1610" s="50"/>
      <c r="T1610" s="64"/>
      <c r="U1610" s="54"/>
      <c r="V1610" s="54"/>
      <c r="W1610" s="64"/>
      <c r="X1610" s="112"/>
      <c r="Y1610" s="112"/>
      <c r="Z1610" s="53"/>
      <c r="AA1610" s="53"/>
    </row>
    <row r="1611" spans="1:27">
      <c r="A1611" s="120"/>
      <c r="B1611" s="54"/>
      <c r="C1611" s="50"/>
      <c r="D1611" s="53"/>
      <c r="E1611" s="50"/>
      <c r="F1611" s="50"/>
      <c r="G1611" s="50"/>
      <c r="H1611" s="53"/>
      <c r="I1611" s="53"/>
      <c r="J1611" s="53"/>
      <c r="K1611" s="53"/>
      <c r="L1611" s="53"/>
      <c r="M1611" s="54"/>
      <c r="N1611" s="50"/>
      <c r="O1611" s="59"/>
      <c r="P1611" s="61"/>
      <c r="Q1611" s="50"/>
      <c r="R1611" s="50"/>
      <c r="S1611" s="50"/>
      <c r="T1611" s="64"/>
      <c r="U1611" s="54"/>
      <c r="V1611" s="54"/>
      <c r="W1611" s="64"/>
      <c r="X1611" s="112"/>
      <c r="Y1611" s="112"/>
      <c r="Z1611" s="53"/>
      <c r="AA1611" s="53"/>
    </row>
    <row r="1612" spans="1:27">
      <c r="A1612" s="120"/>
      <c r="B1612" s="54"/>
      <c r="C1612" s="50"/>
      <c r="D1612" s="53"/>
      <c r="E1612" s="50"/>
      <c r="F1612" s="50"/>
      <c r="G1612" s="50"/>
      <c r="H1612" s="53"/>
      <c r="I1612" s="53"/>
      <c r="J1612" s="53"/>
      <c r="K1612" s="53"/>
      <c r="L1612" s="53"/>
      <c r="M1612" s="54"/>
      <c r="N1612" s="50"/>
      <c r="O1612" s="59"/>
      <c r="P1612" s="61"/>
      <c r="Q1612" s="50"/>
      <c r="R1612" s="50"/>
      <c r="S1612" s="50"/>
      <c r="T1612" s="64"/>
      <c r="U1612" s="54"/>
      <c r="V1612" s="54"/>
      <c r="W1612" s="64"/>
      <c r="X1612" s="112"/>
      <c r="Y1612" s="112"/>
      <c r="Z1612" s="53"/>
      <c r="AA1612" s="53"/>
    </row>
    <row r="1613" spans="1:27">
      <c r="A1613" s="120"/>
      <c r="B1613" s="54"/>
      <c r="C1613" s="50"/>
      <c r="D1613" s="53"/>
      <c r="E1613" s="50"/>
      <c r="F1613" s="50"/>
      <c r="G1613" s="50"/>
      <c r="H1613" s="53"/>
      <c r="I1613" s="53"/>
      <c r="J1613" s="53"/>
      <c r="K1613" s="53"/>
      <c r="L1613" s="53"/>
      <c r="M1613" s="54"/>
      <c r="N1613" s="50"/>
      <c r="O1613" s="59"/>
      <c r="P1613" s="61"/>
      <c r="Q1613" s="50"/>
      <c r="R1613" s="50"/>
      <c r="S1613" s="50"/>
      <c r="T1613" s="64"/>
      <c r="U1613" s="54"/>
      <c r="V1613" s="54"/>
      <c r="W1613" s="64"/>
      <c r="X1613" s="112"/>
      <c r="Y1613" s="112"/>
      <c r="Z1613" s="53"/>
      <c r="AA1613" s="53"/>
    </row>
    <row r="1614" spans="1:27">
      <c r="A1614" s="120"/>
      <c r="B1614" s="54"/>
      <c r="C1614" s="50"/>
      <c r="D1614" s="53"/>
      <c r="E1614" s="50"/>
      <c r="F1614" s="50"/>
      <c r="G1614" s="50"/>
      <c r="H1614" s="53"/>
      <c r="I1614" s="53"/>
      <c r="J1614" s="53"/>
      <c r="K1614" s="53"/>
      <c r="L1614" s="53"/>
      <c r="M1614" s="54"/>
      <c r="N1614" s="50"/>
      <c r="O1614" s="59"/>
      <c r="P1614" s="61"/>
      <c r="Q1614" s="50"/>
      <c r="R1614" s="50"/>
      <c r="S1614" s="50"/>
      <c r="T1614" s="64"/>
      <c r="U1614" s="54"/>
      <c r="V1614" s="54"/>
      <c r="W1614" s="64"/>
      <c r="X1614" s="112"/>
      <c r="Y1614" s="112"/>
      <c r="Z1614" s="53"/>
      <c r="AA1614" s="53"/>
    </row>
    <row r="1615" spans="1:27">
      <c r="A1615" s="120"/>
      <c r="B1615" s="54"/>
      <c r="C1615" s="50"/>
      <c r="D1615" s="53"/>
      <c r="E1615" s="50"/>
      <c r="F1615" s="50"/>
      <c r="G1615" s="50"/>
      <c r="H1615" s="53"/>
      <c r="I1615" s="53"/>
      <c r="J1615" s="53"/>
      <c r="K1615" s="53"/>
      <c r="L1615" s="53"/>
      <c r="M1615" s="54"/>
      <c r="N1615" s="50"/>
      <c r="O1615" s="59"/>
      <c r="P1615" s="61"/>
      <c r="Q1615" s="50"/>
      <c r="R1615" s="50"/>
      <c r="S1615" s="50"/>
      <c r="T1615" s="64"/>
      <c r="U1615" s="54"/>
      <c r="V1615" s="54"/>
      <c r="W1615" s="64"/>
      <c r="X1615" s="112"/>
      <c r="Y1615" s="112"/>
      <c r="Z1615" s="53"/>
      <c r="AA1615" s="53"/>
    </row>
    <row r="1616" spans="1:27">
      <c r="A1616" s="120"/>
      <c r="B1616" s="54"/>
      <c r="C1616" s="50"/>
      <c r="D1616" s="53"/>
      <c r="E1616" s="50"/>
      <c r="F1616" s="50"/>
      <c r="G1616" s="50"/>
      <c r="H1616" s="53"/>
      <c r="I1616" s="53"/>
      <c r="J1616" s="53"/>
      <c r="K1616" s="53"/>
      <c r="L1616" s="53"/>
      <c r="M1616" s="54"/>
      <c r="N1616" s="50"/>
      <c r="O1616" s="59"/>
      <c r="P1616" s="61"/>
      <c r="Q1616" s="50"/>
      <c r="R1616" s="50"/>
      <c r="S1616" s="50"/>
      <c r="T1616" s="64"/>
      <c r="U1616" s="54"/>
      <c r="V1616" s="54"/>
      <c r="W1616" s="64"/>
      <c r="X1616" s="112"/>
      <c r="Y1616" s="112"/>
      <c r="Z1616" s="53"/>
      <c r="AA1616" s="53"/>
    </row>
    <row r="1617" spans="1:27">
      <c r="A1617" s="120"/>
      <c r="B1617" s="54"/>
      <c r="C1617" s="50"/>
      <c r="D1617" s="53"/>
      <c r="E1617" s="50"/>
      <c r="F1617" s="50"/>
      <c r="G1617" s="50"/>
      <c r="H1617" s="53"/>
      <c r="I1617" s="53"/>
      <c r="J1617" s="53"/>
      <c r="K1617" s="53"/>
      <c r="L1617" s="53"/>
      <c r="M1617" s="54"/>
      <c r="N1617" s="50"/>
      <c r="O1617" s="59"/>
      <c r="P1617" s="61"/>
      <c r="Q1617" s="50"/>
      <c r="R1617" s="50"/>
      <c r="S1617" s="50"/>
      <c r="T1617" s="64"/>
      <c r="U1617" s="54"/>
      <c r="V1617" s="54"/>
      <c r="W1617" s="64"/>
      <c r="X1617" s="112"/>
      <c r="Y1617" s="112"/>
      <c r="Z1617" s="53"/>
      <c r="AA1617" s="53"/>
    </row>
    <row r="1618" spans="1:27">
      <c r="A1618" s="120"/>
      <c r="B1618" s="54"/>
      <c r="C1618" s="50"/>
      <c r="D1618" s="53"/>
      <c r="E1618" s="50"/>
      <c r="F1618" s="50"/>
      <c r="G1618" s="50"/>
      <c r="H1618" s="53"/>
      <c r="I1618" s="53"/>
      <c r="J1618" s="53"/>
      <c r="K1618" s="53"/>
      <c r="L1618" s="53"/>
      <c r="M1618" s="54"/>
      <c r="N1618" s="50"/>
      <c r="O1618" s="59"/>
      <c r="P1618" s="61"/>
      <c r="Q1618" s="50"/>
      <c r="R1618" s="50"/>
      <c r="S1618" s="50"/>
      <c r="T1618" s="64"/>
      <c r="U1618" s="54"/>
      <c r="V1618" s="54"/>
      <c r="W1618" s="64"/>
      <c r="X1618" s="112"/>
      <c r="Y1618" s="112"/>
      <c r="Z1618" s="53"/>
      <c r="AA1618" s="53"/>
    </row>
    <row r="1619" spans="1:27">
      <c r="A1619" s="120"/>
      <c r="B1619" s="54"/>
      <c r="C1619" s="50"/>
      <c r="D1619" s="53"/>
      <c r="E1619" s="50"/>
      <c r="F1619" s="50"/>
      <c r="G1619" s="50"/>
      <c r="H1619" s="53"/>
      <c r="I1619" s="53"/>
      <c r="J1619" s="53"/>
      <c r="K1619" s="53"/>
      <c r="L1619" s="53"/>
      <c r="M1619" s="54"/>
      <c r="N1619" s="50"/>
      <c r="O1619" s="59"/>
      <c r="P1619" s="61"/>
      <c r="Q1619" s="50"/>
      <c r="R1619" s="50"/>
      <c r="S1619" s="50"/>
      <c r="T1619" s="64"/>
      <c r="U1619" s="54"/>
      <c r="V1619" s="54"/>
      <c r="W1619" s="64"/>
      <c r="X1619" s="112"/>
      <c r="Y1619" s="112"/>
      <c r="Z1619" s="53"/>
      <c r="AA1619" s="53"/>
    </row>
    <row r="1620" spans="1:27">
      <c r="A1620" s="120"/>
      <c r="B1620" s="54"/>
      <c r="C1620" s="50"/>
      <c r="D1620" s="53"/>
      <c r="E1620" s="50"/>
      <c r="F1620" s="50"/>
      <c r="G1620" s="50"/>
      <c r="H1620" s="53"/>
      <c r="I1620" s="53"/>
      <c r="J1620" s="53"/>
      <c r="K1620" s="53"/>
      <c r="L1620" s="53"/>
      <c r="M1620" s="54"/>
      <c r="N1620" s="50"/>
      <c r="O1620" s="59"/>
      <c r="P1620" s="61"/>
      <c r="Q1620" s="50"/>
      <c r="R1620" s="50"/>
      <c r="S1620" s="50"/>
      <c r="T1620" s="64"/>
      <c r="U1620" s="54"/>
      <c r="V1620" s="54"/>
      <c r="W1620" s="64"/>
      <c r="X1620" s="112"/>
      <c r="Y1620" s="112"/>
      <c r="Z1620" s="53"/>
      <c r="AA1620" s="53"/>
    </row>
    <row r="1621" spans="1:27">
      <c r="A1621" s="120"/>
      <c r="B1621" s="54"/>
      <c r="C1621" s="50"/>
      <c r="D1621" s="53"/>
      <c r="E1621" s="50"/>
      <c r="F1621" s="50"/>
      <c r="G1621" s="50"/>
      <c r="H1621" s="53"/>
      <c r="I1621" s="53"/>
      <c r="J1621" s="53"/>
      <c r="K1621" s="53"/>
      <c r="L1621" s="53"/>
      <c r="M1621" s="54"/>
      <c r="N1621" s="50"/>
      <c r="O1621" s="59"/>
      <c r="P1621" s="61"/>
      <c r="Q1621" s="50"/>
      <c r="R1621" s="50"/>
      <c r="S1621" s="50"/>
      <c r="T1621" s="64"/>
      <c r="U1621" s="54"/>
      <c r="V1621" s="54"/>
      <c r="W1621" s="64"/>
      <c r="X1621" s="112"/>
      <c r="Y1621" s="112"/>
      <c r="Z1621" s="53"/>
      <c r="AA1621" s="53"/>
    </row>
    <row r="1622" spans="1:27">
      <c r="A1622" s="120"/>
      <c r="B1622" s="54"/>
      <c r="C1622" s="50"/>
      <c r="D1622" s="53"/>
      <c r="E1622" s="50"/>
      <c r="F1622" s="50"/>
      <c r="G1622" s="50"/>
      <c r="H1622" s="53"/>
      <c r="I1622" s="53"/>
      <c r="J1622" s="53"/>
      <c r="K1622" s="53"/>
      <c r="L1622" s="53"/>
      <c r="M1622" s="54"/>
      <c r="N1622" s="50"/>
      <c r="O1622" s="59"/>
      <c r="P1622" s="61"/>
      <c r="Q1622" s="50"/>
      <c r="R1622" s="50"/>
      <c r="S1622" s="50"/>
      <c r="T1622" s="64"/>
      <c r="U1622" s="54"/>
      <c r="V1622" s="54"/>
      <c r="W1622" s="64"/>
      <c r="X1622" s="112"/>
      <c r="Y1622" s="112"/>
      <c r="Z1622" s="53"/>
      <c r="AA1622" s="53"/>
    </row>
    <row r="1623" spans="1:27">
      <c r="A1623" s="120"/>
      <c r="B1623" s="54"/>
      <c r="C1623" s="50"/>
      <c r="D1623" s="53"/>
      <c r="E1623" s="50"/>
      <c r="F1623" s="50"/>
      <c r="G1623" s="50"/>
      <c r="H1623" s="53"/>
      <c r="I1623" s="53"/>
      <c r="J1623" s="53"/>
      <c r="K1623" s="53"/>
      <c r="L1623" s="53"/>
      <c r="M1623" s="54"/>
      <c r="N1623" s="50"/>
      <c r="O1623" s="59"/>
      <c r="P1623" s="61"/>
      <c r="Q1623" s="50"/>
      <c r="R1623" s="50"/>
      <c r="S1623" s="50"/>
      <c r="T1623" s="64"/>
      <c r="U1623" s="54"/>
      <c r="V1623" s="54"/>
      <c r="W1623" s="64"/>
      <c r="X1623" s="112"/>
      <c r="Y1623" s="112"/>
      <c r="Z1623" s="53"/>
      <c r="AA1623" s="53"/>
    </row>
    <row r="1624" spans="1:27">
      <c r="A1624" s="120"/>
      <c r="B1624" s="54"/>
      <c r="C1624" s="50"/>
      <c r="D1624" s="53"/>
      <c r="E1624" s="50"/>
      <c r="F1624" s="50"/>
      <c r="G1624" s="50"/>
      <c r="H1624" s="53"/>
      <c r="I1624" s="53"/>
      <c r="J1624" s="53"/>
      <c r="K1624" s="53"/>
      <c r="L1624" s="53"/>
      <c r="M1624" s="54"/>
      <c r="N1624" s="50"/>
      <c r="O1624" s="59"/>
      <c r="P1624" s="61"/>
      <c r="Q1624" s="50"/>
      <c r="R1624" s="50"/>
      <c r="S1624" s="50"/>
      <c r="T1624" s="64"/>
      <c r="U1624" s="54"/>
      <c r="V1624" s="54"/>
      <c r="W1624" s="64"/>
      <c r="X1624" s="112"/>
      <c r="Y1624" s="112"/>
      <c r="Z1624" s="53"/>
      <c r="AA1624" s="53"/>
    </row>
    <row r="1625" spans="1:27">
      <c r="A1625" s="120"/>
      <c r="B1625" s="54"/>
      <c r="C1625" s="50"/>
      <c r="D1625" s="53"/>
      <c r="E1625" s="50"/>
      <c r="F1625" s="50"/>
      <c r="G1625" s="50"/>
      <c r="H1625" s="53"/>
      <c r="I1625" s="53"/>
      <c r="J1625" s="53"/>
      <c r="K1625" s="53"/>
      <c r="L1625" s="53"/>
      <c r="M1625" s="54"/>
      <c r="N1625" s="50"/>
      <c r="O1625" s="59"/>
      <c r="P1625" s="61"/>
      <c r="Q1625" s="50"/>
      <c r="R1625" s="50"/>
      <c r="S1625" s="50"/>
      <c r="T1625" s="64"/>
      <c r="U1625" s="54"/>
      <c r="V1625" s="54"/>
      <c r="W1625" s="64"/>
      <c r="X1625" s="112"/>
      <c r="Y1625" s="112"/>
      <c r="Z1625" s="53"/>
      <c r="AA1625" s="53"/>
    </row>
    <row r="1626" spans="1:27">
      <c r="A1626" s="120"/>
      <c r="B1626" s="54"/>
      <c r="C1626" s="50"/>
      <c r="D1626" s="53"/>
      <c r="E1626" s="50"/>
      <c r="F1626" s="50"/>
      <c r="G1626" s="50"/>
      <c r="H1626" s="53"/>
      <c r="I1626" s="53"/>
      <c r="J1626" s="53"/>
      <c r="K1626" s="53"/>
      <c r="L1626" s="53"/>
      <c r="M1626" s="54"/>
      <c r="N1626" s="50"/>
      <c r="O1626" s="59"/>
      <c r="P1626" s="61"/>
      <c r="Q1626" s="50"/>
      <c r="R1626" s="50"/>
      <c r="S1626" s="50"/>
      <c r="T1626" s="64"/>
      <c r="U1626" s="54"/>
      <c r="V1626" s="54"/>
      <c r="W1626" s="64"/>
      <c r="X1626" s="112"/>
      <c r="Y1626" s="112"/>
      <c r="Z1626" s="53"/>
      <c r="AA1626" s="53"/>
    </row>
    <row r="1627" spans="1:27">
      <c r="A1627" s="120"/>
      <c r="B1627" s="54"/>
      <c r="C1627" s="50"/>
      <c r="D1627" s="53"/>
      <c r="E1627" s="50"/>
      <c r="F1627" s="50"/>
      <c r="G1627" s="50"/>
      <c r="H1627" s="53"/>
      <c r="I1627" s="53"/>
      <c r="J1627" s="53"/>
      <c r="K1627" s="53"/>
      <c r="L1627" s="53"/>
      <c r="M1627" s="54"/>
      <c r="N1627" s="50"/>
      <c r="O1627" s="59"/>
      <c r="P1627" s="61"/>
      <c r="Q1627" s="50"/>
      <c r="R1627" s="50"/>
      <c r="S1627" s="50"/>
      <c r="T1627" s="64"/>
      <c r="U1627" s="54"/>
      <c r="V1627" s="54"/>
      <c r="W1627" s="64"/>
      <c r="X1627" s="112"/>
      <c r="Y1627" s="112"/>
      <c r="Z1627" s="53"/>
      <c r="AA1627" s="53"/>
    </row>
    <row r="1628" spans="1:27">
      <c r="A1628" s="120"/>
      <c r="B1628" s="54"/>
      <c r="C1628" s="50"/>
      <c r="D1628" s="53"/>
      <c r="E1628" s="50"/>
      <c r="F1628" s="50"/>
      <c r="G1628" s="50"/>
      <c r="H1628" s="53"/>
      <c r="I1628" s="53"/>
      <c r="J1628" s="53"/>
      <c r="K1628" s="53"/>
      <c r="L1628" s="53"/>
      <c r="M1628" s="54"/>
      <c r="N1628" s="50"/>
      <c r="O1628" s="59"/>
      <c r="P1628" s="61"/>
      <c r="Q1628" s="50"/>
      <c r="R1628" s="50"/>
      <c r="S1628" s="50"/>
      <c r="T1628" s="64"/>
      <c r="U1628" s="54"/>
      <c r="V1628" s="54"/>
      <c r="W1628" s="64"/>
      <c r="X1628" s="112"/>
      <c r="Y1628" s="112"/>
      <c r="Z1628" s="53"/>
      <c r="AA1628" s="53"/>
    </row>
    <row r="1629" spans="1:27">
      <c r="A1629" s="120"/>
      <c r="B1629" s="54"/>
      <c r="C1629" s="50"/>
      <c r="D1629" s="53"/>
      <c r="E1629" s="50"/>
      <c r="F1629" s="50"/>
      <c r="G1629" s="50"/>
      <c r="H1629" s="53"/>
      <c r="I1629" s="53"/>
      <c r="J1629" s="53"/>
      <c r="K1629" s="53"/>
      <c r="L1629" s="53"/>
      <c r="M1629" s="54"/>
      <c r="N1629" s="50"/>
      <c r="O1629" s="59"/>
      <c r="P1629" s="61"/>
      <c r="Q1629" s="50"/>
      <c r="R1629" s="50"/>
      <c r="S1629" s="50"/>
      <c r="T1629" s="64"/>
      <c r="U1629" s="54"/>
      <c r="V1629" s="54"/>
      <c r="W1629" s="64"/>
      <c r="X1629" s="112"/>
      <c r="Y1629" s="112"/>
      <c r="Z1629" s="53"/>
      <c r="AA1629" s="53"/>
    </row>
    <row r="1630" spans="1:27">
      <c r="A1630" s="120"/>
      <c r="B1630" s="54"/>
      <c r="C1630" s="50"/>
      <c r="D1630" s="53"/>
      <c r="E1630" s="50"/>
      <c r="F1630" s="50"/>
      <c r="G1630" s="50"/>
      <c r="H1630" s="53"/>
      <c r="I1630" s="53"/>
      <c r="J1630" s="53"/>
      <c r="K1630" s="53"/>
      <c r="L1630" s="53"/>
      <c r="M1630" s="54"/>
      <c r="N1630" s="50"/>
      <c r="O1630" s="59"/>
      <c r="P1630" s="61"/>
      <c r="Q1630" s="50"/>
      <c r="R1630" s="50"/>
      <c r="S1630" s="50"/>
      <c r="T1630" s="64"/>
      <c r="U1630" s="54"/>
      <c r="V1630" s="54"/>
      <c r="W1630" s="64"/>
      <c r="X1630" s="112"/>
      <c r="Y1630" s="112"/>
      <c r="Z1630" s="53"/>
      <c r="AA1630" s="53"/>
    </row>
    <row r="1631" spans="1:27">
      <c r="A1631" s="120"/>
      <c r="B1631" s="54"/>
      <c r="C1631" s="50"/>
      <c r="D1631" s="53"/>
      <c r="E1631" s="50"/>
      <c r="F1631" s="50"/>
      <c r="G1631" s="50"/>
      <c r="H1631" s="53"/>
      <c r="I1631" s="53"/>
      <c r="J1631" s="53"/>
      <c r="K1631" s="53"/>
      <c r="L1631" s="53"/>
      <c r="M1631" s="54"/>
      <c r="N1631" s="50"/>
      <c r="O1631" s="59"/>
      <c r="P1631" s="61"/>
      <c r="Q1631" s="50"/>
      <c r="R1631" s="50"/>
      <c r="S1631" s="50"/>
      <c r="T1631" s="64"/>
      <c r="U1631" s="54"/>
      <c r="V1631" s="54"/>
      <c r="W1631" s="64"/>
      <c r="X1631" s="112"/>
      <c r="Y1631" s="112"/>
      <c r="Z1631" s="53"/>
      <c r="AA1631" s="53"/>
    </row>
    <row r="1632" spans="1:27">
      <c r="A1632" s="120"/>
      <c r="B1632" s="54"/>
      <c r="C1632" s="50"/>
      <c r="D1632" s="53"/>
      <c r="E1632" s="50"/>
      <c r="F1632" s="50"/>
      <c r="G1632" s="50"/>
      <c r="H1632" s="53"/>
      <c r="I1632" s="53"/>
      <c r="J1632" s="53"/>
      <c r="K1632" s="53"/>
      <c r="L1632" s="53"/>
      <c r="M1632" s="54"/>
      <c r="N1632" s="50"/>
      <c r="O1632" s="59"/>
      <c r="P1632" s="61"/>
      <c r="Q1632" s="50"/>
      <c r="R1632" s="50"/>
      <c r="S1632" s="50"/>
      <c r="T1632" s="64"/>
      <c r="U1632" s="54"/>
      <c r="V1632" s="54"/>
      <c r="W1632" s="64"/>
      <c r="X1632" s="112"/>
      <c r="Y1632" s="112"/>
      <c r="Z1632" s="53"/>
      <c r="AA1632" s="53"/>
    </row>
    <row r="1633" spans="1:27">
      <c r="A1633" s="120"/>
      <c r="B1633" s="54"/>
      <c r="C1633" s="50"/>
      <c r="D1633" s="53"/>
      <c r="E1633" s="50"/>
      <c r="F1633" s="50"/>
      <c r="G1633" s="50"/>
      <c r="H1633" s="53"/>
      <c r="I1633" s="53"/>
      <c r="J1633" s="53"/>
      <c r="K1633" s="53"/>
      <c r="L1633" s="53"/>
      <c r="M1633" s="54"/>
      <c r="N1633" s="50"/>
      <c r="O1633" s="59"/>
      <c r="P1633" s="61"/>
      <c r="Q1633" s="50"/>
      <c r="R1633" s="50"/>
      <c r="S1633" s="50"/>
      <c r="T1633" s="64"/>
      <c r="U1633" s="54"/>
      <c r="V1633" s="54"/>
      <c r="W1633" s="64"/>
      <c r="X1633" s="112"/>
      <c r="Y1633" s="112"/>
      <c r="Z1633" s="53"/>
      <c r="AA1633" s="53"/>
    </row>
    <row r="1634" spans="1:27">
      <c r="A1634" s="120"/>
      <c r="B1634" s="54"/>
      <c r="C1634" s="50"/>
      <c r="D1634" s="53"/>
      <c r="E1634" s="50"/>
      <c r="F1634" s="50"/>
      <c r="G1634" s="50"/>
      <c r="H1634" s="53"/>
      <c r="I1634" s="53"/>
      <c r="J1634" s="53"/>
      <c r="K1634" s="53"/>
      <c r="L1634" s="53"/>
      <c r="M1634" s="54"/>
      <c r="N1634" s="50"/>
      <c r="O1634" s="59"/>
      <c r="P1634" s="61"/>
      <c r="Q1634" s="50"/>
      <c r="R1634" s="50"/>
      <c r="S1634" s="50"/>
      <c r="T1634" s="64"/>
      <c r="U1634" s="54"/>
      <c r="V1634" s="54"/>
      <c r="W1634" s="64"/>
      <c r="X1634" s="112"/>
      <c r="Y1634" s="112"/>
      <c r="Z1634" s="53"/>
      <c r="AA1634" s="53"/>
    </row>
    <row r="1635" spans="1:27">
      <c r="A1635" s="120"/>
      <c r="B1635" s="54"/>
      <c r="C1635" s="50"/>
      <c r="D1635" s="53"/>
      <c r="E1635" s="50"/>
      <c r="F1635" s="50"/>
      <c r="G1635" s="50"/>
      <c r="H1635" s="53"/>
      <c r="I1635" s="53"/>
      <c r="J1635" s="53"/>
      <c r="K1635" s="53"/>
      <c r="L1635" s="53"/>
      <c r="M1635" s="54"/>
      <c r="N1635" s="50"/>
      <c r="O1635" s="59"/>
      <c r="P1635" s="61"/>
      <c r="Q1635" s="50"/>
      <c r="R1635" s="50"/>
      <c r="S1635" s="50"/>
      <c r="T1635" s="64"/>
      <c r="U1635" s="54"/>
      <c r="V1635" s="54"/>
      <c r="W1635" s="64"/>
      <c r="X1635" s="112"/>
      <c r="Y1635" s="112"/>
      <c r="Z1635" s="53"/>
      <c r="AA1635" s="53"/>
    </row>
    <row r="1636" spans="1:27">
      <c r="A1636" s="120"/>
      <c r="B1636" s="54"/>
      <c r="C1636" s="50"/>
      <c r="D1636" s="53"/>
      <c r="E1636" s="50"/>
      <c r="F1636" s="50"/>
      <c r="G1636" s="50"/>
      <c r="H1636" s="53"/>
      <c r="I1636" s="53"/>
      <c r="J1636" s="53"/>
      <c r="K1636" s="53"/>
      <c r="L1636" s="53"/>
      <c r="M1636" s="54"/>
      <c r="N1636" s="50"/>
      <c r="O1636" s="59"/>
      <c r="P1636" s="61"/>
      <c r="Q1636" s="50"/>
      <c r="R1636" s="50"/>
      <c r="S1636" s="50"/>
      <c r="T1636" s="64"/>
      <c r="U1636" s="54"/>
      <c r="V1636" s="54"/>
      <c r="W1636" s="64"/>
      <c r="X1636" s="112"/>
      <c r="Y1636" s="112"/>
      <c r="Z1636" s="53"/>
      <c r="AA1636" s="53"/>
    </row>
    <row r="1637" spans="1:27">
      <c r="A1637" s="120"/>
      <c r="B1637" s="54"/>
      <c r="C1637" s="50"/>
      <c r="D1637" s="53"/>
      <c r="E1637" s="50"/>
      <c r="F1637" s="50"/>
      <c r="G1637" s="50"/>
      <c r="H1637" s="53"/>
      <c r="I1637" s="53"/>
      <c r="J1637" s="53"/>
      <c r="K1637" s="53"/>
      <c r="L1637" s="53"/>
      <c r="M1637" s="54"/>
      <c r="N1637" s="50"/>
      <c r="O1637" s="59"/>
      <c r="P1637" s="61"/>
      <c r="Q1637" s="50"/>
      <c r="R1637" s="50"/>
      <c r="S1637" s="50"/>
      <c r="T1637" s="64"/>
      <c r="U1637" s="54"/>
      <c r="V1637" s="54"/>
      <c r="W1637" s="64"/>
      <c r="X1637" s="112"/>
      <c r="Y1637" s="112"/>
      <c r="Z1637" s="53"/>
      <c r="AA1637" s="53"/>
    </row>
    <row r="1638" spans="1:27">
      <c r="A1638" s="120"/>
      <c r="B1638" s="54"/>
      <c r="C1638" s="50"/>
      <c r="D1638" s="53"/>
      <c r="E1638" s="50"/>
      <c r="F1638" s="50"/>
      <c r="G1638" s="50"/>
      <c r="H1638" s="53"/>
      <c r="I1638" s="53"/>
      <c r="J1638" s="53"/>
      <c r="K1638" s="53"/>
      <c r="L1638" s="53"/>
      <c r="M1638" s="54"/>
      <c r="N1638" s="50"/>
      <c r="O1638" s="59"/>
      <c r="P1638" s="61"/>
      <c r="Q1638" s="50"/>
      <c r="R1638" s="50"/>
      <c r="S1638" s="50"/>
      <c r="T1638" s="64"/>
      <c r="U1638" s="54"/>
      <c r="V1638" s="54"/>
      <c r="W1638" s="64"/>
      <c r="X1638" s="112"/>
      <c r="Y1638" s="112"/>
      <c r="Z1638" s="53"/>
      <c r="AA1638" s="53"/>
    </row>
    <row r="1639" spans="1:27">
      <c r="A1639" s="120"/>
      <c r="B1639" s="54"/>
      <c r="C1639" s="50"/>
      <c r="D1639" s="53"/>
      <c r="E1639" s="50"/>
      <c r="F1639" s="50"/>
      <c r="G1639" s="50"/>
      <c r="H1639" s="53"/>
      <c r="I1639" s="53"/>
      <c r="J1639" s="53"/>
      <c r="K1639" s="53"/>
      <c r="L1639" s="53"/>
      <c r="M1639" s="54"/>
      <c r="N1639" s="50"/>
      <c r="O1639" s="59"/>
      <c r="P1639" s="61"/>
      <c r="Q1639" s="50"/>
      <c r="R1639" s="50"/>
      <c r="S1639" s="50"/>
      <c r="T1639" s="64"/>
      <c r="U1639" s="54"/>
      <c r="V1639" s="54"/>
      <c r="W1639" s="64"/>
      <c r="X1639" s="112"/>
      <c r="Y1639" s="112"/>
      <c r="Z1639" s="53"/>
      <c r="AA1639" s="53"/>
    </row>
    <row r="1640" spans="1:27">
      <c r="A1640" s="120"/>
      <c r="B1640" s="54"/>
      <c r="C1640" s="50"/>
      <c r="D1640" s="53"/>
      <c r="E1640" s="50"/>
      <c r="F1640" s="50"/>
      <c r="G1640" s="50"/>
      <c r="H1640" s="53"/>
      <c r="I1640" s="53"/>
      <c r="J1640" s="53"/>
      <c r="K1640" s="53"/>
      <c r="L1640" s="53"/>
      <c r="M1640" s="54"/>
      <c r="N1640" s="50"/>
      <c r="O1640" s="59"/>
      <c r="P1640" s="61"/>
      <c r="Q1640" s="50"/>
      <c r="R1640" s="50"/>
      <c r="S1640" s="50"/>
      <c r="T1640" s="64"/>
      <c r="U1640" s="54"/>
      <c r="V1640" s="54"/>
      <c r="W1640" s="64"/>
      <c r="X1640" s="112"/>
      <c r="Y1640" s="112"/>
      <c r="Z1640" s="53"/>
      <c r="AA1640" s="53"/>
    </row>
    <row r="1641" spans="1:27">
      <c r="A1641" s="120"/>
      <c r="B1641" s="54"/>
      <c r="C1641" s="50"/>
      <c r="D1641" s="53"/>
      <c r="E1641" s="50"/>
      <c r="F1641" s="50"/>
      <c r="G1641" s="50"/>
      <c r="H1641" s="53"/>
      <c r="I1641" s="53"/>
      <c r="J1641" s="53"/>
      <c r="K1641" s="53"/>
      <c r="L1641" s="53"/>
      <c r="M1641" s="54"/>
      <c r="N1641" s="50"/>
      <c r="O1641" s="59"/>
      <c r="P1641" s="61"/>
      <c r="Q1641" s="50"/>
      <c r="R1641" s="50"/>
      <c r="S1641" s="50"/>
      <c r="T1641" s="64"/>
      <c r="U1641" s="54"/>
      <c r="V1641" s="54"/>
      <c r="W1641" s="64"/>
      <c r="X1641" s="112"/>
      <c r="Y1641" s="112"/>
      <c r="Z1641" s="53"/>
      <c r="AA1641" s="53"/>
    </row>
    <row r="1642" spans="1:27">
      <c r="A1642" s="120"/>
      <c r="B1642" s="54"/>
      <c r="C1642" s="50"/>
      <c r="D1642" s="53"/>
      <c r="E1642" s="50"/>
      <c r="F1642" s="50"/>
      <c r="G1642" s="50"/>
      <c r="H1642" s="53"/>
      <c r="I1642" s="53"/>
      <c r="J1642" s="53"/>
      <c r="K1642" s="53"/>
      <c r="L1642" s="53"/>
      <c r="M1642" s="54"/>
      <c r="N1642" s="50"/>
      <c r="O1642" s="59"/>
      <c r="P1642" s="61"/>
      <c r="Q1642" s="50"/>
      <c r="R1642" s="50"/>
      <c r="S1642" s="50"/>
      <c r="T1642" s="64"/>
      <c r="U1642" s="54"/>
      <c r="V1642" s="54"/>
      <c r="W1642" s="64"/>
      <c r="X1642" s="112"/>
      <c r="Y1642" s="112"/>
      <c r="Z1642" s="53"/>
      <c r="AA1642" s="53"/>
    </row>
    <row r="1643" spans="1:27">
      <c r="A1643" s="120"/>
      <c r="B1643" s="54"/>
      <c r="C1643" s="50"/>
      <c r="D1643" s="53"/>
      <c r="E1643" s="50"/>
      <c r="F1643" s="50"/>
      <c r="G1643" s="50"/>
      <c r="H1643" s="53"/>
      <c r="I1643" s="53"/>
      <c r="J1643" s="53"/>
      <c r="K1643" s="53"/>
      <c r="L1643" s="53"/>
      <c r="M1643" s="54"/>
      <c r="N1643" s="50"/>
      <c r="O1643" s="59"/>
      <c r="P1643" s="61"/>
      <c r="Q1643" s="50"/>
      <c r="R1643" s="50"/>
      <c r="S1643" s="50"/>
      <c r="T1643" s="64"/>
      <c r="U1643" s="54"/>
      <c r="V1643" s="54"/>
      <c r="W1643" s="64"/>
      <c r="X1643" s="112"/>
      <c r="Y1643" s="112"/>
      <c r="Z1643" s="53"/>
      <c r="AA1643" s="53"/>
    </row>
    <row r="1644" spans="1:27">
      <c r="A1644" s="120"/>
      <c r="B1644" s="54"/>
      <c r="C1644" s="50"/>
      <c r="D1644" s="53"/>
      <c r="E1644" s="50"/>
      <c r="F1644" s="50"/>
      <c r="G1644" s="50"/>
      <c r="H1644" s="53"/>
      <c r="I1644" s="53"/>
      <c r="J1644" s="53"/>
      <c r="K1644" s="53"/>
      <c r="L1644" s="53"/>
      <c r="M1644" s="54"/>
      <c r="N1644" s="50"/>
      <c r="O1644" s="59"/>
      <c r="P1644" s="61"/>
      <c r="Q1644" s="50"/>
      <c r="R1644" s="50"/>
      <c r="S1644" s="50"/>
      <c r="T1644" s="64"/>
      <c r="U1644" s="54"/>
      <c r="V1644" s="54"/>
      <c r="W1644" s="64"/>
      <c r="X1644" s="112"/>
      <c r="Y1644" s="112"/>
      <c r="Z1644" s="53"/>
      <c r="AA1644" s="53"/>
    </row>
    <row r="1645" spans="1:27">
      <c r="A1645" s="120"/>
      <c r="B1645" s="54"/>
      <c r="C1645" s="50"/>
      <c r="D1645" s="53"/>
      <c r="E1645" s="50"/>
      <c r="F1645" s="50"/>
      <c r="G1645" s="50"/>
      <c r="H1645" s="53"/>
      <c r="I1645" s="53"/>
      <c r="J1645" s="53"/>
      <c r="K1645" s="53"/>
      <c r="L1645" s="53"/>
      <c r="M1645" s="54"/>
      <c r="N1645" s="50"/>
      <c r="O1645" s="59"/>
      <c r="P1645" s="61"/>
      <c r="Q1645" s="50"/>
      <c r="R1645" s="50"/>
      <c r="S1645" s="50"/>
      <c r="T1645" s="64"/>
      <c r="U1645" s="54"/>
      <c r="V1645" s="54"/>
      <c r="W1645" s="64"/>
      <c r="X1645" s="112"/>
      <c r="Y1645" s="112"/>
      <c r="Z1645" s="53"/>
      <c r="AA1645" s="53"/>
    </row>
    <row r="1646" spans="1:27">
      <c r="A1646" s="120"/>
      <c r="B1646" s="54"/>
      <c r="C1646" s="50"/>
      <c r="D1646" s="53"/>
      <c r="E1646" s="50"/>
      <c r="F1646" s="50"/>
      <c r="G1646" s="50"/>
      <c r="H1646" s="53"/>
      <c r="I1646" s="53"/>
      <c r="J1646" s="53"/>
      <c r="K1646" s="53"/>
      <c r="L1646" s="53"/>
      <c r="M1646" s="54"/>
      <c r="N1646" s="50"/>
      <c r="O1646" s="59"/>
      <c r="P1646" s="61"/>
      <c r="Q1646" s="50"/>
      <c r="R1646" s="50"/>
      <c r="S1646" s="50"/>
      <c r="T1646" s="64"/>
      <c r="U1646" s="54"/>
      <c r="V1646" s="54"/>
      <c r="W1646" s="64"/>
      <c r="X1646" s="112"/>
      <c r="Y1646" s="112"/>
      <c r="Z1646" s="53"/>
      <c r="AA1646" s="53"/>
    </row>
    <row r="1647" spans="1:27">
      <c r="A1647" s="120"/>
      <c r="B1647" s="54"/>
      <c r="C1647" s="50"/>
      <c r="D1647" s="53"/>
      <c r="E1647" s="50"/>
      <c r="F1647" s="50"/>
      <c r="G1647" s="50"/>
      <c r="H1647" s="53"/>
      <c r="I1647" s="53"/>
      <c r="J1647" s="53"/>
      <c r="K1647" s="53"/>
      <c r="L1647" s="53"/>
      <c r="M1647" s="54"/>
      <c r="N1647" s="50"/>
      <c r="O1647" s="59"/>
      <c r="P1647" s="61"/>
      <c r="Q1647" s="50"/>
      <c r="R1647" s="50"/>
      <c r="S1647" s="50"/>
      <c r="T1647" s="64"/>
      <c r="U1647" s="54"/>
      <c r="V1647" s="54"/>
      <c r="W1647" s="64"/>
      <c r="X1647" s="112"/>
      <c r="Y1647" s="112"/>
      <c r="Z1647" s="53"/>
      <c r="AA1647" s="53"/>
    </row>
    <row r="1648" spans="1:27">
      <c r="A1648" s="120"/>
      <c r="B1648" s="54"/>
      <c r="C1648" s="50"/>
      <c r="D1648" s="53"/>
      <c r="E1648" s="50"/>
      <c r="F1648" s="50"/>
      <c r="G1648" s="50"/>
      <c r="H1648" s="53"/>
      <c r="I1648" s="53"/>
      <c r="J1648" s="53"/>
      <c r="K1648" s="53"/>
      <c r="L1648" s="53"/>
      <c r="M1648" s="54"/>
      <c r="N1648" s="50"/>
      <c r="O1648" s="59"/>
      <c r="P1648" s="61"/>
      <c r="Q1648" s="50"/>
      <c r="R1648" s="50"/>
      <c r="S1648" s="50"/>
      <c r="T1648" s="64"/>
      <c r="U1648" s="54"/>
      <c r="V1648" s="54"/>
      <c r="W1648" s="64"/>
      <c r="X1648" s="112"/>
      <c r="Y1648" s="112"/>
      <c r="Z1648" s="53"/>
      <c r="AA1648" s="53"/>
    </row>
    <row r="1649" spans="1:27">
      <c r="A1649" s="120"/>
      <c r="B1649" s="54"/>
      <c r="C1649" s="50"/>
      <c r="D1649" s="53"/>
      <c r="E1649" s="50"/>
      <c r="F1649" s="50"/>
      <c r="G1649" s="50"/>
      <c r="H1649" s="53"/>
      <c r="I1649" s="53"/>
      <c r="J1649" s="53"/>
      <c r="K1649" s="53"/>
      <c r="L1649" s="53"/>
      <c r="M1649" s="54"/>
      <c r="N1649" s="50"/>
      <c r="O1649" s="59"/>
      <c r="P1649" s="61"/>
      <c r="Q1649" s="50"/>
      <c r="R1649" s="50"/>
      <c r="S1649" s="50"/>
      <c r="T1649" s="64"/>
      <c r="U1649" s="54"/>
      <c r="V1649" s="54"/>
      <c r="W1649" s="64"/>
      <c r="X1649" s="112"/>
      <c r="Y1649" s="112"/>
      <c r="Z1649" s="53"/>
      <c r="AA1649" s="53"/>
    </row>
    <row r="1650" spans="1:27">
      <c r="A1650" s="120"/>
      <c r="B1650" s="54"/>
      <c r="C1650" s="50"/>
      <c r="D1650" s="53"/>
      <c r="E1650" s="50"/>
      <c r="F1650" s="50"/>
      <c r="G1650" s="50"/>
      <c r="H1650" s="53"/>
      <c r="I1650" s="53"/>
      <c r="J1650" s="53"/>
      <c r="K1650" s="53"/>
      <c r="L1650" s="53"/>
      <c r="M1650" s="54"/>
      <c r="N1650" s="50"/>
      <c r="O1650" s="59"/>
      <c r="P1650" s="61"/>
      <c r="Q1650" s="50"/>
      <c r="R1650" s="50"/>
      <c r="S1650" s="50"/>
      <c r="T1650" s="64"/>
      <c r="U1650" s="54"/>
      <c r="V1650" s="54"/>
      <c r="W1650" s="64"/>
      <c r="X1650" s="112"/>
      <c r="Y1650" s="112"/>
      <c r="Z1650" s="53"/>
      <c r="AA1650" s="53"/>
    </row>
    <row r="1651" spans="1:27">
      <c r="A1651" s="120"/>
      <c r="B1651" s="54"/>
      <c r="C1651" s="50"/>
      <c r="D1651" s="53"/>
      <c r="E1651" s="50"/>
      <c r="F1651" s="50"/>
      <c r="G1651" s="50"/>
      <c r="H1651" s="53"/>
      <c r="I1651" s="53"/>
      <c r="J1651" s="53"/>
      <c r="K1651" s="53"/>
      <c r="L1651" s="53"/>
      <c r="M1651" s="54"/>
      <c r="N1651" s="50"/>
      <c r="O1651" s="59"/>
      <c r="P1651" s="61"/>
      <c r="Q1651" s="50"/>
      <c r="R1651" s="50"/>
      <c r="S1651" s="50"/>
      <c r="T1651" s="64"/>
      <c r="U1651" s="54"/>
      <c r="V1651" s="54"/>
      <c r="W1651" s="64"/>
      <c r="X1651" s="112"/>
      <c r="Y1651" s="112"/>
      <c r="Z1651" s="53"/>
      <c r="AA1651" s="53"/>
    </row>
    <row r="1652" spans="1:27">
      <c r="A1652" s="120"/>
      <c r="B1652" s="54"/>
      <c r="C1652" s="50"/>
      <c r="D1652" s="53"/>
      <c r="E1652" s="50"/>
      <c r="F1652" s="50"/>
      <c r="G1652" s="50"/>
      <c r="H1652" s="53"/>
      <c r="I1652" s="53"/>
      <c r="J1652" s="53"/>
      <c r="K1652" s="53"/>
      <c r="L1652" s="53"/>
      <c r="M1652" s="54"/>
      <c r="N1652" s="50"/>
      <c r="O1652" s="59"/>
      <c r="P1652" s="61"/>
      <c r="Q1652" s="50"/>
      <c r="R1652" s="50"/>
      <c r="S1652" s="50"/>
      <c r="T1652" s="64"/>
      <c r="U1652" s="54"/>
      <c r="V1652" s="54"/>
      <c r="W1652" s="64"/>
      <c r="X1652" s="112"/>
      <c r="Y1652" s="112"/>
      <c r="Z1652" s="53"/>
      <c r="AA1652" s="53"/>
    </row>
    <row r="1653" spans="1:27">
      <c r="A1653" s="120"/>
      <c r="B1653" s="54"/>
      <c r="C1653" s="50"/>
      <c r="D1653" s="53"/>
      <c r="E1653" s="50"/>
      <c r="F1653" s="50"/>
      <c r="G1653" s="50"/>
      <c r="H1653" s="53"/>
      <c r="I1653" s="53"/>
      <c r="J1653" s="53"/>
      <c r="K1653" s="53"/>
      <c r="L1653" s="53"/>
      <c r="M1653" s="54"/>
      <c r="N1653" s="50"/>
      <c r="O1653" s="59"/>
      <c r="P1653" s="61"/>
      <c r="Q1653" s="50"/>
      <c r="R1653" s="50"/>
      <c r="S1653" s="50"/>
      <c r="T1653" s="64"/>
      <c r="U1653" s="54"/>
      <c r="V1653" s="54"/>
      <c r="W1653" s="64"/>
      <c r="X1653" s="112"/>
      <c r="Y1653" s="112"/>
      <c r="Z1653" s="53"/>
      <c r="AA1653" s="53"/>
    </row>
    <row r="1654" spans="1:27">
      <c r="A1654" s="120"/>
      <c r="B1654" s="54"/>
      <c r="C1654" s="50"/>
      <c r="D1654" s="53"/>
      <c r="E1654" s="50"/>
      <c r="F1654" s="50"/>
      <c r="G1654" s="50"/>
      <c r="H1654" s="53"/>
      <c r="I1654" s="53"/>
      <c r="J1654" s="53"/>
      <c r="K1654" s="53"/>
      <c r="L1654" s="53"/>
      <c r="M1654" s="54"/>
      <c r="N1654" s="50"/>
      <c r="O1654" s="59"/>
      <c r="P1654" s="61"/>
      <c r="Q1654" s="50"/>
      <c r="R1654" s="50"/>
      <c r="S1654" s="50"/>
      <c r="T1654" s="64"/>
      <c r="U1654" s="54"/>
      <c r="V1654" s="54"/>
      <c r="W1654" s="64"/>
      <c r="X1654" s="112"/>
      <c r="Y1654" s="112"/>
      <c r="Z1654" s="53"/>
      <c r="AA1654" s="53"/>
    </row>
    <row r="1655" spans="1:27">
      <c r="A1655" s="120"/>
      <c r="B1655" s="54"/>
      <c r="C1655" s="50"/>
      <c r="D1655" s="53"/>
      <c r="E1655" s="50"/>
      <c r="F1655" s="50"/>
      <c r="G1655" s="50"/>
      <c r="H1655" s="53"/>
      <c r="I1655" s="53"/>
      <c r="J1655" s="53"/>
      <c r="K1655" s="53"/>
      <c r="L1655" s="53"/>
      <c r="M1655" s="54"/>
      <c r="N1655" s="50"/>
      <c r="O1655" s="59"/>
      <c r="P1655" s="61"/>
      <c r="Q1655" s="50"/>
      <c r="R1655" s="50"/>
      <c r="S1655" s="50"/>
      <c r="T1655" s="64"/>
      <c r="U1655" s="54"/>
      <c r="V1655" s="54"/>
      <c r="W1655" s="64"/>
      <c r="X1655" s="112"/>
      <c r="Y1655" s="112"/>
      <c r="Z1655" s="53"/>
      <c r="AA1655" s="53"/>
    </row>
    <row r="1656" spans="1:27">
      <c r="A1656" s="120"/>
      <c r="B1656" s="54"/>
      <c r="C1656" s="50"/>
      <c r="D1656" s="53"/>
      <c r="E1656" s="50"/>
      <c r="F1656" s="50"/>
      <c r="G1656" s="50"/>
      <c r="H1656" s="53"/>
      <c r="I1656" s="53"/>
      <c r="J1656" s="53"/>
      <c r="K1656" s="53"/>
      <c r="L1656" s="53"/>
      <c r="M1656" s="54"/>
      <c r="N1656" s="50"/>
      <c r="O1656" s="59"/>
      <c r="P1656" s="61"/>
      <c r="Q1656" s="50"/>
      <c r="R1656" s="50"/>
      <c r="S1656" s="50"/>
      <c r="T1656" s="64"/>
      <c r="U1656" s="54"/>
      <c r="V1656" s="54"/>
      <c r="W1656" s="64"/>
      <c r="X1656" s="112"/>
      <c r="Y1656" s="112"/>
      <c r="Z1656" s="53"/>
      <c r="AA1656" s="53"/>
    </row>
    <row r="1657" spans="1:27">
      <c r="A1657" s="120"/>
      <c r="B1657" s="54"/>
      <c r="C1657" s="50"/>
      <c r="D1657" s="53"/>
      <c r="E1657" s="50"/>
      <c r="F1657" s="50"/>
      <c r="G1657" s="50"/>
      <c r="H1657" s="53"/>
      <c r="I1657" s="53"/>
      <c r="J1657" s="53"/>
      <c r="K1657" s="53"/>
      <c r="L1657" s="53"/>
      <c r="M1657" s="54"/>
      <c r="N1657" s="50"/>
      <c r="O1657" s="59"/>
      <c r="P1657" s="61"/>
      <c r="Q1657" s="50"/>
      <c r="R1657" s="50"/>
      <c r="S1657" s="50"/>
      <c r="T1657" s="64"/>
      <c r="U1657" s="54"/>
      <c r="V1657" s="54"/>
      <c r="W1657" s="64"/>
      <c r="X1657" s="112"/>
      <c r="Y1657" s="112"/>
      <c r="Z1657" s="53"/>
      <c r="AA1657" s="53"/>
    </row>
    <row r="1658" spans="1:27">
      <c r="A1658" s="120"/>
      <c r="B1658" s="54"/>
      <c r="C1658" s="50"/>
      <c r="D1658" s="53"/>
      <c r="E1658" s="50"/>
      <c r="F1658" s="50"/>
      <c r="G1658" s="50"/>
      <c r="H1658" s="53"/>
      <c r="I1658" s="53"/>
      <c r="J1658" s="53"/>
      <c r="K1658" s="53"/>
      <c r="L1658" s="53"/>
      <c r="M1658" s="54"/>
      <c r="N1658" s="50"/>
      <c r="O1658" s="59"/>
      <c r="P1658" s="61"/>
      <c r="Q1658" s="50"/>
      <c r="R1658" s="50"/>
      <c r="S1658" s="50"/>
      <c r="T1658" s="64"/>
      <c r="U1658" s="54"/>
      <c r="V1658" s="54"/>
      <c r="W1658" s="64"/>
      <c r="X1658" s="112"/>
      <c r="Y1658" s="112"/>
      <c r="Z1658" s="53"/>
      <c r="AA1658" s="53"/>
    </row>
    <row r="1659" spans="1:27">
      <c r="A1659" s="120"/>
      <c r="B1659" s="54"/>
      <c r="C1659" s="50"/>
      <c r="D1659" s="53"/>
      <c r="E1659" s="50"/>
      <c r="F1659" s="50"/>
      <c r="G1659" s="50"/>
      <c r="H1659" s="53"/>
      <c r="I1659" s="53"/>
      <c r="J1659" s="53"/>
      <c r="K1659" s="53"/>
      <c r="L1659" s="53"/>
      <c r="M1659" s="54"/>
      <c r="N1659" s="50"/>
      <c r="O1659" s="59"/>
      <c r="P1659" s="61"/>
      <c r="Q1659" s="50"/>
      <c r="R1659" s="50"/>
      <c r="S1659" s="50"/>
      <c r="T1659" s="64"/>
      <c r="U1659" s="54"/>
      <c r="V1659" s="54"/>
      <c r="W1659" s="64"/>
      <c r="X1659" s="112"/>
      <c r="Y1659" s="112"/>
      <c r="Z1659" s="53"/>
      <c r="AA1659" s="53"/>
    </row>
    <row r="1660" spans="1:27">
      <c r="A1660" s="120"/>
      <c r="B1660" s="54"/>
      <c r="C1660" s="50"/>
      <c r="D1660" s="53"/>
      <c r="E1660" s="50"/>
      <c r="F1660" s="50"/>
      <c r="G1660" s="50"/>
      <c r="H1660" s="53"/>
      <c r="I1660" s="53"/>
      <c r="J1660" s="53"/>
      <c r="K1660" s="53"/>
      <c r="L1660" s="53"/>
      <c r="M1660" s="54"/>
      <c r="N1660" s="50"/>
      <c r="O1660" s="59"/>
      <c r="P1660" s="61"/>
      <c r="Q1660" s="50"/>
      <c r="R1660" s="50"/>
      <c r="S1660" s="50"/>
      <c r="T1660" s="64"/>
      <c r="U1660" s="54"/>
      <c r="V1660" s="54"/>
      <c r="W1660" s="64"/>
      <c r="X1660" s="112"/>
      <c r="Y1660" s="112"/>
      <c r="Z1660" s="53"/>
      <c r="AA1660" s="53"/>
    </row>
    <row r="1661" spans="1:27">
      <c r="A1661" s="120"/>
      <c r="B1661" s="54"/>
      <c r="C1661" s="50"/>
      <c r="D1661" s="53"/>
      <c r="E1661" s="50"/>
      <c r="F1661" s="50"/>
      <c r="G1661" s="50"/>
      <c r="H1661" s="53"/>
      <c r="I1661" s="53"/>
      <c r="J1661" s="53"/>
      <c r="K1661" s="53"/>
      <c r="L1661" s="53"/>
      <c r="M1661" s="54"/>
      <c r="N1661" s="50"/>
      <c r="O1661" s="59"/>
      <c r="P1661" s="61"/>
      <c r="Q1661" s="50"/>
      <c r="R1661" s="50"/>
      <c r="S1661" s="50"/>
      <c r="T1661" s="64"/>
      <c r="U1661" s="54"/>
      <c r="V1661" s="54"/>
      <c r="W1661" s="64"/>
      <c r="X1661" s="112"/>
      <c r="Y1661" s="112"/>
      <c r="Z1661" s="53"/>
      <c r="AA1661" s="53"/>
    </row>
    <row r="1662" spans="1:27">
      <c r="A1662" s="120"/>
      <c r="B1662" s="54"/>
      <c r="C1662" s="50"/>
      <c r="D1662" s="53"/>
      <c r="E1662" s="50"/>
      <c r="F1662" s="50"/>
      <c r="G1662" s="50"/>
      <c r="H1662" s="53"/>
      <c r="I1662" s="53"/>
      <c r="J1662" s="53"/>
      <c r="K1662" s="53"/>
      <c r="L1662" s="53"/>
      <c r="M1662" s="54"/>
      <c r="N1662" s="50"/>
      <c r="O1662" s="59"/>
      <c r="P1662" s="61"/>
      <c r="Q1662" s="50"/>
      <c r="R1662" s="50"/>
      <c r="S1662" s="50"/>
      <c r="T1662" s="64"/>
      <c r="U1662" s="54"/>
      <c r="V1662" s="54"/>
      <c r="W1662" s="64"/>
      <c r="X1662" s="112"/>
      <c r="Y1662" s="112"/>
      <c r="Z1662" s="53"/>
      <c r="AA1662" s="53"/>
    </row>
    <row r="1663" spans="1:27">
      <c r="A1663" s="120"/>
      <c r="B1663" s="54"/>
      <c r="C1663" s="50"/>
      <c r="D1663" s="53"/>
      <c r="E1663" s="50"/>
      <c r="F1663" s="50"/>
      <c r="G1663" s="50"/>
      <c r="H1663" s="53"/>
      <c r="I1663" s="53"/>
      <c r="J1663" s="53"/>
      <c r="K1663" s="53"/>
      <c r="L1663" s="53"/>
      <c r="M1663" s="54"/>
      <c r="N1663" s="50"/>
      <c r="O1663" s="59"/>
      <c r="P1663" s="61"/>
      <c r="Q1663" s="50"/>
      <c r="R1663" s="50"/>
      <c r="S1663" s="50"/>
      <c r="T1663" s="64"/>
      <c r="U1663" s="54"/>
      <c r="V1663" s="54"/>
      <c r="W1663" s="64"/>
      <c r="X1663" s="112"/>
      <c r="Y1663" s="112"/>
      <c r="Z1663" s="53"/>
      <c r="AA1663" s="53"/>
    </row>
    <row r="1664" spans="1:27">
      <c r="A1664" s="120"/>
      <c r="B1664" s="54"/>
      <c r="C1664" s="50"/>
      <c r="D1664" s="53"/>
      <c r="E1664" s="50"/>
      <c r="F1664" s="50"/>
      <c r="G1664" s="50"/>
      <c r="H1664" s="53"/>
      <c r="I1664" s="53"/>
      <c r="J1664" s="53"/>
      <c r="K1664" s="53"/>
      <c r="L1664" s="53"/>
      <c r="M1664" s="54"/>
      <c r="N1664" s="50"/>
      <c r="O1664" s="59"/>
      <c r="P1664" s="61"/>
      <c r="Q1664" s="50"/>
      <c r="R1664" s="50"/>
      <c r="S1664" s="50"/>
      <c r="T1664" s="64"/>
      <c r="U1664" s="54"/>
      <c r="V1664" s="54"/>
      <c r="W1664" s="64"/>
      <c r="X1664" s="112"/>
      <c r="Y1664" s="112"/>
      <c r="Z1664" s="53"/>
      <c r="AA1664" s="53"/>
    </row>
    <row r="1665" spans="1:27">
      <c r="A1665" s="120"/>
      <c r="B1665" s="54"/>
      <c r="C1665" s="50"/>
      <c r="D1665" s="53"/>
      <c r="E1665" s="50"/>
      <c r="F1665" s="50"/>
      <c r="G1665" s="50"/>
      <c r="H1665" s="53"/>
      <c r="I1665" s="53"/>
      <c r="J1665" s="53"/>
      <c r="K1665" s="53"/>
      <c r="L1665" s="53"/>
      <c r="M1665" s="54"/>
      <c r="N1665" s="50"/>
      <c r="O1665" s="59"/>
      <c r="P1665" s="61"/>
      <c r="Q1665" s="50"/>
      <c r="R1665" s="50"/>
      <c r="S1665" s="50"/>
      <c r="T1665" s="64"/>
      <c r="U1665" s="54"/>
      <c r="V1665" s="54"/>
      <c r="W1665" s="64"/>
      <c r="X1665" s="112"/>
      <c r="Y1665" s="112"/>
      <c r="Z1665" s="53"/>
      <c r="AA1665" s="53"/>
    </row>
    <row r="1666" spans="1:27">
      <c r="A1666" s="120"/>
      <c r="B1666" s="54"/>
      <c r="C1666" s="50"/>
      <c r="D1666" s="53"/>
      <c r="E1666" s="50"/>
      <c r="F1666" s="50"/>
      <c r="G1666" s="50"/>
      <c r="H1666" s="53"/>
      <c r="I1666" s="53"/>
      <c r="J1666" s="53"/>
      <c r="K1666" s="53"/>
      <c r="L1666" s="53"/>
      <c r="M1666" s="54"/>
      <c r="N1666" s="50"/>
      <c r="O1666" s="59"/>
      <c r="P1666" s="61"/>
      <c r="Q1666" s="50"/>
      <c r="R1666" s="50"/>
      <c r="S1666" s="50"/>
      <c r="T1666" s="64"/>
      <c r="U1666" s="54"/>
      <c r="V1666" s="54"/>
      <c r="W1666" s="64"/>
      <c r="X1666" s="112"/>
      <c r="Y1666" s="112"/>
      <c r="Z1666" s="53"/>
      <c r="AA1666" s="53"/>
    </row>
    <row r="1667" spans="1:27">
      <c r="A1667" s="120"/>
      <c r="B1667" s="54"/>
      <c r="C1667" s="50"/>
      <c r="D1667" s="53"/>
      <c r="E1667" s="50"/>
      <c r="F1667" s="50"/>
      <c r="G1667" s="50"/>
      <c r="H1667" s="53"/>
      <c r="I1667" s="53"/>
      <c r="J1667" s="53"/>
      <c r="K1667" s="53"/>
      <c r="L1667" s="53"/>
      <c r="M1667" s="54"/>
      <c r="N1667" s="50"/>
      <c r="O1667" s="59"/>
      <c r="P1667" s="61"/>
      <c r="Q1667" s="50"/>
      <c r="R1667" s="50"/>
      <c r="S1667" s="50"/>
      <c r="T1667" s="64"/>
      <c r="U1667" s="54"/>
      <c r="V1667" s="54"/>
      <c r="W1667" s="64"/>
      <c r="X1667" s="112"/>
      <c r="Y1667" s="112"/>
      <c r="Z1667" s="53"/>
      <c r="AA1667" s="53"/>
    </row>
    <row r="1668" spans="1:27">
      <c r="A1668" s="120"/>
      <c r="B1668" s="54"/>
      <c r="C1668" s="50"/>
      <c r="D1668" s="53"/>
      <c r="E1668" s="50"/>
      <c r="F1668" s="50"/>
      <c r="G1668" s="50"/>
      <c r="H1668" s="53"/>
      <c r="I1668" s="53"/>
      <c r="J1668" s="53"/>
      <c r="K1668" s="53"/>
      <c r="L1668" s="53"/>
      <c r="M1668" s="54"/>
      <c r="N1668" s="50"/>
      <c r="O1668" s="59"/>
      <c r="P1668" s="61"/>
      <c r="Q1668" s="50"/>
      <c r="R1668" s="50"/>
      <c r="S1668" s="50"/>
      <c r="T1668" s="64"/>
      <c r="U1668" s="54"/>
      <c r="V1668" s="54"/>
      <c r="W1668" s="64"/>
      <c r="X1668" s="112"/>
      <c r="Y1668" s="112"/>
      <c r="Z1668" s="53"/>
      <c r="AA1668" s="53"/>
    </row>
    <row r="1669" spans="1:27">
      <c r="A1669" s="120"/>
      <c r="B1669" s="54"/>
      <c r="C1669" s="50"/>
      <c r="D1669" s="53"/>
      <c r="E1669" s="50"/>
      <c r="F1669" s="50"/>
      <c r="G1669" s="50"/>
      <c r="H1669" s="53"/>
      <c r="I1669" s="53"/>
      <c r="J1669" s="53"/>
      <c r="K1669" s="53"/>
      <c r="L1669" s="53"/>
      <c r="M1669" s="54"/>
      <c r="N1669" s="50"/>
      <c r="O1669" s="59"/>
      <c r="P1669" s="61"/>
      <c r="Q1669" s="50"/>
      <c r="R1669" s="50"/>
      <c r="S1669" s="50"/>
      <c r="T1669" s="64"/>
      <c r="U1669" s="54"/>
      <c r="V1669" s="54"/>
      <c r="W1669" s="64"/>
      <c r="X1669" s="112"/>
      <c r="Y1669" s="112"/>
      <c r="Z1669" s="53"/>
      <c r="AA1669" s="53"/>
    </row>
    <row r="1670" spans="1:27">
      <c r="A1670" s="120"/>
      <c r="B1670" s="54"/>
      <c r="C1670" s="50"/>
      <c r="D1670" s="53"/>
      <c r="E1670" s="50"/>
      <c r="F1670" s="50"/>
      <c r="G1670" s="50"/>
      <c r="H1670" s="53"/>
      <c r="I1670" s="53"/>
      <c r="J1670" s="53"/>
      <c r="K1670" s="53"/>
      <c r="L1670" s="53"/>
      <c r="M1670" s="54"/>
      <c r="N1670" s="50"/>
      <c r="O1670" s="59"/>
      <c r="P1670" s="61"/>
      <c r="Q1670" s="50"/>
      <c r="R1670" s="50"/>
      <c r="S1670" s="50"/>
      <c r="T1670" s="64"/>
      <c r="U1670" s="54"/>
      <c r="V1670" s="54"/>
      <c r="W1670" s="64"/>
      <c r="X1670" s="112"/>
      <c r="Y1670" s="112"/>
      <c r="Z1670" s="53"/>
      <c r="AA1670" s="53"/>
    </row>
    <row r="1671" spans="1:27">
      <c r="A1671" s="120"/>
      <c r="B1671" s="54"/>
      <c r="C1671" s="50"/>
      <c r="D1671" s="53"/>
      <c r="E1671" s="50"/>
      <c r="F1671" s="50"/>
      <c r="G1671" s="50"/>
      <c r="H1671" s="53"/>
      <c r="I1671" s="53"/>
      <c r="J1671" s="53"/>
      <c r="K1671" s="53"/>
      <c r="L1671" s="53"/>
      <c r="M1671" s="54"/>
      <c r="N1671" s="50"/>
      <c r="O1671" s="59"/>
      <c r="P1671" s="61"/>
      <c r="Q1671" s="50"/>
      <c r="R1671" s="50"/>
      <c r="S1671" s="50"/>
      <c r="T1671" s="64"/>
      <c r="U1671" s="54"/>
      <c r="V1671" s="54"/>
      <c r="W1671" s="64"/>
      <c r="X1671" s="112"/>
      <c r="Y1671" s="112"/>
      <c r="Z1671" s="53"/>
      <c r="AA1671" s="53"/>
    </row>
    <row r="1672" spans="1:27">
      <c r="A1672" s="120"/>
      <c r="B1672" s="54"/>
      <c r="C1672" s="50"/>
      <c r="D1672" s="53"/>
      <c r="E1672" s="50"/>
      <c r="F1672" s="50"/>
      <c r="G1672" s="50"/>
      <c r="H1672" s="53"/>
      <c r="I1672" s="53"/>
      <c r="J1672" s="53"/>
      <c r="K1672" s="53"/>
      <c r="L1672" s="53"/>
      <c r="M1672" s="54"/>
      <c r="N1672" s="50"/>
      <c r="O1672" s="59"/>
      <c r="P1672" s="61"/>
      <c r="Q1672" s="50"/>
      <c r="R1672" s="50"/>
      <c r="S1672" s="50"/>
      <c r="T1672" s="64"/>
      <c r="U1672" s="54"/>
      <c r="V1672" s="54"/>
      <c r="W1672" s="64"/>
      <c r="X1672" s="112"/>
      <c r="Y1672" s="112"/>
      <c r="Z1672" s="53"/>
      <c r="AA1672" s="53"/>
    </row>
    <row r="1673" spans="1:27">
      <c r="A1673" s="120"/>
      <c r="B1673" s="54"/>
      <c r="C1673" s="50"/>
      <c r="D1673" s="53"/>
      <c r="E1673" s="50"/>
      <c r="F1673" s="50"/>
      <c r="G1673" s="50"/>
      <c r="H1673" s="53"/>
      <c r="I1673" s="53"/>
      <c r="J1673" s="53"/>
      <c r="K1673" s="53"/>
      <c r="L1673" s="53"/>
      <c r="M1673" s="54"/>
      <c r="N1673" s="50"/>
      <c r="O1673" s="59"/>
      <c r="P1673" s="61"/>
      <c r="Q1673" s="50"/>
      <c r="R1673" s="50"/>
      <c r="S1673" s="50"/>
      <c r="T1673" s="64"/>
      <c r="U1673" s="54"/>
      <c r="V1673" s="54"/>
      <c r="W1673" s="64"/>
      <c r="X1673" s="112"/>
      <c r="Y1673" s="112"/>
      <c r="Z1673" s="53"/>
      <c r="AA1673" s="53"/>
    </row>
    <row r="1674" spans="1:27">
      <c r="A1674" s="120"/>
      <c r="B1674" s="54"/>
      <c r="C1674" s="50"/>
      <c r="D1674" s="53"/>
      <c r="E1674" s="50"/>
      <c r="F1674" s="50"/>
      <c r="G1674" s="50"/>
      <c r="H1674" s="53"/>
      <c r="I1674" s="53"/>
      <c r="J1674" s="53"/>
      <c r="K1674" s="53"/>
      <c r="L1674" s="53"/>
      <c r="M1674" s="54"/>
      <c r="N1674" s="50"/>
      <c r="O1674" s="59"/>
      <c r="P1674" s="61"/>
      <c r="Q1674" s="50"/>
      <c r="R1674" s="50"/>
      <c r="S1674" s="50"/>
      <c r="T1674" s="64"/>
      <c r="U1674" s="54"/>
      <c r="V1674" s="54"/>
      <c r="W1674" s="64"/>
      <c r="X1674" s="112"/>
      <c r="Y1674" s="112"/>
      <c r="Z1674" s="53"/>
      <c r="AA1674" s="53"/>
    </row>
    <row r="1675" spans="1:27">
      <c r="A1675" s="120"/>
      <c r="B1675" s="54"/>
      <c r="C1675" s="50"/>
      <c r="D1675" s="53"/>
      <c r="E1675" s="50"/>
      <c r="F1675" s="50"/>
      <c r="G1675" s="50"/>
      <c r="H1675" s="53"/>
      <c r="I1675" s="53"/>
      <c r="J1675" s="53"/>
      <c r="K1675" s="53"/>
      <c r="L1675" s="53"/>
      <c r="M1675" s="54"/>
      <c r="N1675" s="50"/>
      <c r="O1675" s="59"/>
      <c r="P1675" s="61"/>
      <c r="Q1675" s="50"/>
      <c r="R1675" s="50"/>
      <c r="S1675" s="50"/>
      <c r="T1675" s="64"/>
      <c r="U1675" s="54"/>
      <c r="V1675" s="54"/>
      <c r="W1675" s="64"/>
      <c r="X1675" s="112"/>
      <c r="Y1675" s="112"/>
      <c r="Z1675" s="53"/>
      <c r="AA1675" s="53"/>
    </row>
    <row r="1676" spans="1:27">
      <c r="A1676" s="120"/>
      <c r="B1676" s="54"/>
      <c r="C1676" s="50"/>
      <c r="D1676" s="53"/>
      <c r="E1676" s="50"/>
      <c r="F1676" s="50"/>
      <c r="G1676" s="50"/>
      <c r="H1676" s="53"/>
      <c r="I1676" s="53"/>
      <c r="J1676" s="53"/>
      <c r="K1676" s="53"/>
      <c r="L1676" s="53"/>
      <c r="M1676" s="54"/>
      <c r="N1676" s="50"/>
      <c r="O1676" s="59"/>
      <c r="P1676" s="61"/>
      <c r="Q1676" s="50"/>
      <c r="R1676" s="50"/>
      <c r="S1676" s="50"/>
      <c r="T1676" s="64"/>
      <c r="U1676" s="54"/>
      <c r="V1676" s="54"/>
      <c r="W1676" s="64"/>
      <c r="X1676" s="112"/>
      <c r="Y1676" s="112"/>
      <c r="Z1676" s="53"/>
      <c r="AA1676" s="53"/>
    </row>
    <row r="1677" spans="1:27">
      <c r="A1677" s="120"/>
      <c r="B1677" s="54"/>
      <c r="C1677" s="50"/>
      <c r="D1677" s="53"/>
      <c r="E1677" s="50"/>
      <c r="F1677" s="50"/>
      <c r="G1677" s="50"/>
      <c r="H1677" s="53"/>
      <c r="I1677" s="53"/>
      <c r="J1677" s="53"/>
      <c r="K1677" s="53"/>
      <c r="L1677" s="53"/>
      <c r="M1677" s="54"/>
      <c r="N1677" s="50"/>
      <c r="O1677" s="59"/>
      <c r="P1677" s="61"/>
      <c r="Q1677" s="50"/>
      <c r="R1677" s="50"/>
      <c r="S1677" s="50"/>
      <c r="T1677" s="64"/>
      <c r="U1677" s="54"/>
      <c r="V1677" s="54"/>
      <c r="W1677" s="64"/>
      <c r="X1677" s="112"/>
      <c r="Y1677" s="112"/>
      <c r="Z1677" s="53"/>
      <c r="AA1677" s="53"/>
    </row>
    <row r="1678" spans="1:27">
      <c r="A1678" s="120"/>
      <c r="B1678" s="54"/>
      <c r="C1678" s="50"/>
      <c r="D1678" s="53"/>
      <c r="E1678" s="50"/>
      <c r="F1678" s="50"/>
      <c r="G1678" s="50"/>
      <c r="H1678" s="53"/>
      <c r="I1678" s="53"/>
      <c r="J1678" s="53"/>
      <c r="K1678" s="53"/>
      <c r="L1678" s="53"/>
      <c r="M1678" s="54"/>
      <c r="N1678" s="50"/>
      <c r="O1678" s="59"/>
      <c r="P1678" s="61"/>
      <c r="Q1678" s="50"/>
      <c r="R1678" s="50"/>
      <c r="S1678" s="50"/>
      <c r="T1678" s="64"/>
      <c r="U1678" s="54"/>
      <c r="V1678" s="54"/>
      <c r="W1678" s="64"/>
      <c r="X1678" s="112"/>
      <c r="Y1678" s="112"/>
      <c r="Z1678" s="53"/>
      <c r="AA1678" s="53"/>
    </row>
    <row r="1679" spans="1:27">
      <c r="A1679" s="120"/>
      <c r="B1679" s="54"/>
      <c r="C1679" s="50"/>
      <c r="D1679" s="53"/>
      <c r="E1679" s="50"/>
      <c r="F1679" s="50"/>
      <c r="G1679" s="50"/>
      <c r="H1679" s="53"/>
      <c r="I1679" s="53"/>
      <c r="J1679" s="53"/>
      <c r="K1679" s="53"/>
      <c r="L1679" s="53"/>
      <c r="M1679" s="54"/>
      <c r="N1679" s="50"/>
      <c r="O1679" s="59"/>
      <c r="P1679" s="61"/>
      <c r="Q1679" s="50"/>
      <c r="R1679" s="50"/>
      <c r="S1679" s="50"/>
      <c r="T1679" s="64"/>
      <c r="U1679" s="54"/>
      <c r="V1679" s="54"/>
      <c r="W1679" s="64"/>
      <c r="X1679" s="112"/>
      <c r="Y1679" s="112"/>
      <c r="Z1679" s="53"/>
      <c r="AA1679" s="53"/>
    </row>
    <row r="1680" spans="1:27">
      <c r="A1680" s="120"/>
      <c r="B1680" s="54"/>
      <c r="C1680" s="50"/>
      <c r="D1680" s="53"/>
      <c r="E1680" s="50"/>
      <c r="F1680" s="50"/>
      <c r="G1680" s="50"/>
      <c r="H1680" s="53"/>
      <c r="I1680" s="53"/>
      <c r="J1680" s="53"/>
      <c r="K1680" s="53"/>
      <c r="L1680" s="53"/>
      <c r="M1680" s="54"/>
      <c r="N1680" s="50"/>
      <c r="O1680" s="59"/>
      <c r="P1680" s="61"/>
      <c r="Q1680" s="50"/>
      <c r="R1680" s="50"/>
      <c r="S1680" s="50"/>
      <c r="T1680" s="64"/>
      <c r="U1680" s="54"/>
      <c r="V1680" s="54"/>
      <c r="W1680" s="64"/>
      <c r="X1680" s="112"/>
      <c r="Y1680" s="112"/>
      <c r="Z1680" s="53"/>
      <c r="AA1680" s="53"/>
    </row>
    <row r="1681" spans="1:27">
      <c r="A1681" s="120"/>
      <c r="B1681" s="54"/>
      <c r="C1681" s="50"/>
      <c r="D1681" s="53"/>
      <c r="E1681" s="50"/>
      <c r="F1681" s="50"/>
      <c r="G1681" s="50"/>
      <c r="H1681" s="53"/>
      <c r="I1681" s="53"/>
      <c r="J1681" s="53"/>
      <c r="K1681" s="53"/>
      <c r="L1681" s="53"/>
      <c r="M1681" s="54"/>
      <c r="N1681" s="50"/>
      <c r="O1681" s="59"/>
      <c r="P1681" s="61"/>
      <c r="Q1681" s="50"/>
      <c r="R1681" s="50"/>
      <c r="S1681" s="50"/>
      <c r="T1681" s="64"/>
      <c r="U1681" s="54"/>
      <c r="V1681" s="54"/>
      <c r="W1681" s="64"/>
      <c r="X1681" s="112"/>
      <c r="Y1681" s="112"/>
      <c r="Z1681" s="53"/>
      <c r="AA1681" s="53"/>
    </row>
    <row r="1682" spans="1:27">
      <c r="A1682" s="120"/>
      <c r="B1682" s="54"/>
      <c r="C1682" s="50"/>
      <c r="D1682" s="53"/>
      <c r="E1682" s="50"/>
      <c r="F1682" s="50"/>
      <c r="G1682" s="50"/>
      <c r="H1682" s="53"/>
      <c r="I1682" s="53"/>
      <c r="J1682" s="53"/>
      <c r="K1682" s="53"/>
      <c r="L1682" s="53"/>
      <c r="M1682" s="54"/>
      <c r="N1682" s="50"/>
      <c r="O1682" s="59"/>
      <c r="P1682" s="61"/>
      <c r="Q1682" s="50"/>
      <c r="R1682" s="50"/>
      <c r="S1682" s="50"/>
      <c r="T1682" s="64"/>
      <c r="U1682" s="54"/>
      <c r="V1682" s="54"/>
      <c r="W1682" s="64"/>
      <c r="X1682" s="112"/>
      <c r="Y1682" s="112"/>
      <c r="Z1682" s="53"/>
      <c r="AA1682" s="53"/>
    </row>
    <row r="1683" spans="1:27">
      <c r="A1683" s="120"/>
      <c r="B1683" s="54"/>
      <c r="C1683" s="50"/>
      <c r="D1683" s="53"/>
      <c r="E1683" s="50"/>
      <c r="F1683" s="50"/>
      <c r="G1683" s="50"/>
      <c r="H1683" s="53"/>
      <c r="I1683" s="53"/>
      <c r="J1683" s="53"/>
      <c r="K1683" s="53"/>
      <c r="L1683" s="53"/>
      <c r="M1683" s="54"/>
      <c r="N1683" s="50"/>
      <c r="O1683" s="59"/>
      <c r="P1683" s="61"/>
      <c r="Q1683" s="50"/>
      <c r="R1683" s="50"/>
      <c r="S1683" s="50"/>
      <c r="T1683" s="64"/>
      <c r="U1683" s="54"/>
      <c r="V1683" s="54"/>
      <c r="W1683" s="64"/>
      <c r="X1683" s="112"/>
      <c r="Y1683" s="112"/>
      <c r="Z1683" s="53"/>
      <c r="AA1683" s="53"/>
    </row>
    <row r="1684" spans="1:27">
      <c r="A1684" s="120"/>
      <c r="B1684" s="54"/>
      <c r="C1684" s="50"/>
      <c r="D1684" s="53"/>
      <c r="E1684" s="50"/>
      <c r="F1684" s="50"/>
      <c r="G1684" s="50"/>
      <c r="H1684" s="53"/>
      <c r="I1684" s="53"/>
      <c r="J1684" s="53"/>
      <c r="K1684" s="53"/>
      <c r="L1684" s="53"/>
      <c r="M1684" s="54"/>
      <c r="N1684" s="50"/>
      <c r="O1684" s="59"/>
      <c r="P1684" s="61"/>
      <c r="Q1684" s="50"/>
      <c r="R1684" s="50"/>
      <c r="S1684" s="50"/>
      <c r="T1684" s="64"/>
      <c r="U1684" s="54"/>
      <c r="V1684" s="54"/>
      <c r="W1684" s="64"/>
      <c r="X1684" s="112"/>
      <c r="Y1684" s="112"/>
      <c r="Z1684" s="53"/>
      <c r="AA1684" s="53"/>
    </row>
    <row r="1685" spans="1:27">
      <c r="A1685" s="120"/>
      <c r="B1685" s="54"/>
      <c r="C1685" s="50"/>
      <c r="D1685" s="53"/>
      <c r="E1685" s="50"/>
      <c r="F1685" s="50"/>
      <c r="G1685" s="50"/>
      <c r="H1685" s="53"/>
      <c r="I1685" s="53"/>
      <c r="J1685" s="53"/>
      <c r="K1685" s="53"/>
      <c r="L1685" s="53"/>
      <c r="M1685" s="54"/>
      <c r="N1685" s="50"/>
      <c r="O1685" s="59"/>
      <c r="P1685" s="61"/>
      <c r="Q1685" s="50"/>
      <c r="R1685" s="50"/>
      <c r="S1685" s="50"/>
      <c r="T1685" s="64"/>
      <c r="U1685" s="54"/>
      <c r="V1685" s="54"/>
      <c r="W1685" s="64"/>
      <c r="X1685" s="112"/>
      <c r="Y1685" s="112"/>
      <c r="Z1685" s="53"/>
      <c r="AA1685" s="53"/>
    </row>
    <row r="1686" spans="1:27">
      <c r="A1686" s="120"/>
      <c r="B1686" s="54"/>
      <c r="C1686" s="50"/>
      <c r="D1686" s="53"/>
      <c r="E1686" s="50"/>
      <c r="F1686" s="50"/>
      <c r="G1686" s="50"/>
      <c r="H1686" s="53"/>
      <c r="I1686" s="53"/>
      <c r="J1686" s="53"/>
      <c r="K1686" s="53"/>
      <c r="L1686" s="53"/>
      <c r="M1686" s="54"/>
      <c r="N1686" s="50"/>
      <c r="O1686" s="59"/>
      <c r="P1686" s="61"/>
      <c r="Q1686" s="50"/>
      <c r="R1686" s="50"/>
      <c r="S1686" s="50"/>
      <c r="T1686" s="64"/>
      <c r="U1686" s="54"/>
      <c r="V1686" s="54"/>
      <c r="W1686" s="64"/>
      <c r="X1686" s="112"/>
      <c r="Y1686" s="112"/>
      <c r="Z1686" s="53"/>
      <c r="AA1686" s="53"/>
    </row>
    <row r="1687" spans="1:27">
      <c r="A1687" s="120"/>
      <c r="B1687" s="54"/>
      <c r="C1687" s="50"/>
      <c r="D1687" s="53"/>
      <c r="E1687" s="50"/>
      <c r="F1687" s="50"/>
      <c r="G1687" s="50"/>
      <c r="H1687" s="53"/>
      <c r="I1687" s="53"/>
      <c r="J1687" s="53"/>
      <c r="K1687" s="53"/>
      <c r="L1687" s="53"/>
      <c r="M1687" s="54"/>
      <c r="N1687" s="50"/>
      <c r="O1687" s="59"/>
      <c r="P1687" s="61"/>
      <c r="Q1687" s="50"/>
      <c r="R1687" s="50"/>
      <c r="S1687" s="50"/>
      <c r="T1687" s="64"/>
      <c r="U1687" s="54"/>
      <c r="V1687" s="54"/>
      <c r="W1687" s="64"/>
      <c r="X1687" s="112"/>
      <c r="Y1687" s="112"/>
      <c r="Z1687" s="53"/>
      <c r="AA1687" s="53"/>
    </row>
    <row r="1688" spans="1:27">
      <c r="A1688" s="120"/>
      <c r="B1688" s="54"/>
      <c r="C1688" s="50"/>
      <c r="D1688" s="53"/>
      <c r="E1688" s="50"/>
      <c r="F1688" s="50"/>
      <c r="G1688" s="50"/>
      <c r="H1688" s="53"/>
      <c r="I1688" s="53"/>
      <c r="J1688" s="53"/>
      <c r="K1688" s="53"/>
      <c r="L1688" s="53"/>
      <c r="M1688" s="54"/>
      <c r="N1688" s="50"/>
      <c r="O1688" s="59"/>
      <c r="P1688" s="61"/>
      <c r="Q1688" s="50"/>
      <c r="R1688" s="50"/>
      <c r="S1688" s="50"/>
      <c r="T1688" s="64"/>
      <c r="U1688" s="54"/>
      <c r="V1688" s="54"/>
      <c r="W1688" s="64"/>
      <c r="X1688" s="112"/>
      <c r="Y1688" s="112"/>
      <c r="Z1688" s="53"/>
      <c r="AA1688" s="53"/>
    </row>
    <row r="1689" spans="1:27">
      <c r="A1689" s="120"/>
      <c r="B1689" s="54"/>
      <c r="C1689" s="50"/>
      <c r="D1689" s="53"/>
      <c r="E1689" s="50"/>
      <c r="F1689" s="50"/>
      <c r="G1689" s="50"/>
      <c r="H1689" s="53"/>
      <c r="I1689" s="53"/>
      <c r="J1689" s="53"/>
      <c r="K1689" s="53"/>
      <c r="L1689" s="53"/>
      <c r="M1689" s="54"/>
      <c r="N1689" s="50"/>
      <c r="O1689" s="59"/>
      <c r="P1689" s="61"/>
      <c r="Q1689" s="50"/>
      <c r="R1689" s="50"/>
      <c r="S1689" s="50"/>
      <c r="T1689" s="64"/>
      <c r="U1689" s="54"/>
      <c r="V1689" s="54"/>
      <c r="W1689" s="64"/>
      <c r="X1689" s="112"/>
      <c r="Y1689" s="112"/>
      <c r="Z1689" s="53"/>
      <c r="AA1689" s="53"/>
    </row>
    <row r="1690" spans="1:27">
      <c r="A1690" s="120"/>
      <c r="B1690" s="54"/>
      <c r="C1690" s="50"/>
      <c r="D1690" s="53"/>
      <c r="E1690" s="50"/>
      <c r="F1690" s="50"/>
      <c r="G1690" s="50"/>
      <c r="H1690" s="53"/>
      <c r="I1690" s="53"/>
      <c r="J1690" s="53"/>
      <c r="K1690" s="53"/>
      <c r="L1690" s="53"/>
      <c r="M1690" s="54"/>
      <c r="N1690" s="50"/>
      <c r="O1690" s="59"/>
      <c r="P1690" s="61"/>
      <c r="Q1690" s="50"/>
      <c r="R1690" s="50"/>
      <c r="S1690" s="50"/>
      <c r="T1690" s="64"/>
      <c r="U1690" s="54"/>
      <c r="V1690" s="54"/>
      <c r="W1690" s="64"/>
      <c r="X1690" s="112"/>
      <c r="Y1690" s="112"/>
      <c r="Z1690" s="53"/>
      <c r="AA1690" s="53"/>
    </row>
    <row r="1691" spans="1:27">
      <c r="A1691" s="120"/>
      <c r="B1691" s="54"/>
      <c r="C1691" s="50"/>
      <c r="D1691" s="53"/>
      <c r="E1691" s="50"/>
      <c r="F1691" s="50"/>
      <c r="G1691" s="50"/>
      <c r="H1691" s="53"/>
      <c r="I1691" s="53"/>
      <c r="J1691" s="53"/>
      <c r="K1691" s="53"/>
      <c r="L1691" s="53"/>
      <c r="M1691" s="54"/>
      <c r="N1691" s="50"/>
      <c r="O1691" s="59"/>
      <c r="P1691" s="61"/>
      <c r="Q1691" s="50"/>
      <c r="R1691" s="50"/>
      <c r="S1691" s="50"/>
      <c r="T1691" s="64"/>
      <c r="U1691" s="54"/>
      <c r="V1691" s="54"/>
      <c r="W1691" s="64"/>
      <c r="X1691" s="112"/>
      <c r="Y1691" s="112"/>
      <c r="Z1691" s="53"/>
      <c r="AA1691" s="53"/>
    </row>
    <row r="1692" spans="1:27">
      <c r="A1692" s="120"/>
      <c r="B1692" s="54"/>
      <c r="C1692" s="50"/>
      <c r="D1692" s="53"/>
      <c r="E1692" s="50"/>
      <c r="F1692" s="50"/>
      <c r="G1692" s="50"/>
      <c r="H1692" s="53"/>
      <c r="I1692" s="53"/>
      <c r="J1692" s="53"/>
      <c r="K1692" s="53"/>
      <c r="L1692" s="53"/>
      <c r="M1692" s="54"/>
      <c r="N1692" s="50"/>
      <c r="O1692" s="59"/>
      <c r="P1692" s="61"/>
      <c r="Q1692" s="50"/>
      <c r="R1692" s="50"/>
      <c r="S1692" s="50"/>
      <c r="T1692" s="64"/>
      <c r="U1692" s="54"/>
      <c r="V1692" s="54"/>
      <c r="W1692" s="64"/>
      <c r="X1692" s="112"/>
      <c r="Y1692" s="112"/>
      <c r="Z1692" s="53"/>
      <c r="AA1692" s="53"/>
    </row>
    <row r="1693" spans="1:27">
      <c r="A1693" s="120"/>
      <c r="B1693" s="54"/>
      <c r="C1693" s="50"/>
      <c r="D1693" s="53"/>
      <c r="E1693" s="50"/>
      <c r="F1693" s="50"/>
      <c r="G1693" s="50"/>
      <c r="H1693" s="53"/>
      <c r="I1693" s="53"/>
      <c r="J1693" s="53"/>
      <c r="K1693" s="53"/>
      <c r="L1693" s="53"/>
      <c r="M1693" s="54"/>
      <c r="N1693" s="50"/>
      <c r="O1693" s="59"/>
      <c r="P1693" s="61"/>
      <c r="Q1693" s="50"/>
      <c r="R1693" s="50"/>
      <c r="S1693" s="50"/>
      <c r="T1693" s="64"/>
      <c r="U1693" s="54"/>
      <c r="V1693" s="54"/>
      <c r="W1693" s="64"/>
      <c r="X1693" s="112"/>
      <c r="Y1693" s="112"/>
      <c r="Z1693" s="53"/>
      <c r="AA1693" s="53"/>
    </row>
    <row r="1694" spans="1:27">
      <c r="A1694" s="120"/>
      <c r="B1694" s="54"/>
      <c r="C1694" s="50"/>
      <c r="D1694" s="53"/>
      <c r="E1694" s="50"/>
      <c r="F1694" s="50"/>
      <c r="G1694" s="50"/>
      <c r="H1694" s="53"/>
      <c r="I1694" s="53"/>
      <c r="J1694" s="53"/>
      <c r="K1694" s="53"/>
      <c r="L1694" s="53"/>
      <c r="M1694" s="54"/>
      <c r="N1694" s="50"/>
      <c r="O1694" s="59"/>
      <c r="P1694" s="61"/>
      <c r="Q1694" s="50"/>
      <c r="R1694" s="50"/>
      <c r="S1694" s="50"/>
      <c r="T1694" s="64"/>
      <c r="U1694" s="54"/>
      <c r="V1694" s="54"/>
      <c r="W1694" s="64"/>
      <c r="X1694" s="112"/>
      <c r="Y1694" s="112"/>
      <c r="Z1694" s="53"/>
      <c r="AA1694" s="53"/>
    </row>
    <row r="1695" spans="1:27">
      <c r="A1695" s="120"/>
      <c r="B1695" s="54"/>
      <c r="C1695" s="50"/>
      <c r="D1695" s="53"/>
      <c r="E1695" s="50"/>
      <c r="F1695" s="50"/>
      <c r="G1695" s="50"/>
      <c r="H1695" s="53"/>
      <c r="I1695" s="53"/>
      <c r="J1695" s="53"/>
      <c r="K1695" s="53"/>
      <c r="L1695" s="53"/>
      <c r="M1695" s="54"/>
      <c r="N1695" s="50"/>
      <c r="O1695" s="59"/>
      <c r="P1695" s="61"/>
      <c r="Q1695" s="50"/>
      <c r="R1695" s="50"/>
      <c r="S1695" s="50"/>
      <c r="T1695" s="64"/>
      <c r="U1695" s="54"/>
      <c r="V1695" s="54"/>
      <c r="W1695" s="64"/>
      <c r="X1695" s="112"/>
      <c r="Y1695" s="112"/>
      <c r="Z1695" s="53"/>
      <c r="AA1695" s="53"/>
    </row>
    <row r="1696" spans="1:27">
      <c r="A1696" s="120"/>
      <c r="B1696" s="54"/>
      <c r="C1696" s="50"/>
      <c r="D1696" s="53"/>
      <c r="E1696" s="50"/>
      <c r="F1696" s="50"/>
      <c r="G1696" s="50"/>
      <c r="H1696" s="53"/>
      <c r="I1696" s="53"/>
      <c r="J1696" s="53"/>
      <c r="K1696" s="53"/>
      <c r="L1696" s="53"/>
      <c r="M1696" s="54"/>
      <c r="N1696" s="50"/>
      <c r="O1696" s="59"/>
      <c r="P1696" s="61"/>
      <c r="Q1696" s="50"/>
      <c r="R1696" s="50"/>
      <c r="S1696" s="50"/>
      <c r="T1696" s="64"/>
      <c r="U1696" s="54"/>
      <c r="V1696" s="54"/>
      <c r="W1696" s="64"/>
      <c r="X1696" s="112"/>
      <c r="Y1696" s="112"/>
      <c r="Z1696" s="53"/>
      <c r="AA1696" s="53"/>
    </row>
    <row r="1697" spans="1:27">
      <c r="A1697" s="120"/>
      <c r="B1697" s="54"/>
      <c r="C1697" s="50"/>
      <c r="D1697" s="53"/>
      <c r="E1697" s="50"/>
      <c r="F1697" s="50"/>
      <c r="G1697" s="50"/>
      <c r="H1697" s="53"/>
      <c r="I1697" s="53"/>
      <c r="J1697" s="53"/>
      <c r="K1697" s="53"/>
      <c r="L1697" s="53"/>
      <c r="M1697" s="54"/>
      <c r="N1697" s="50"/>
      <c r="O1697" s="59"/>
      <c r="P1697" s="61"/>
      <c r="Q1697" s="50"/>
      <c r="R1697" s="50"/>
      <c r="S1697" s="50"/>
      <c r="T1697" s="64"/>
      <c r="U1697" s="54"/>
      <c r="V1697" s="54"/>
      <c r="W1697" s="64"/>
      <c r="X1697" s="112"/>
      <c r="Y1697" s="112"/>
      <c r="Z1697" s="53"/>
      <c r="AA1697" s="53"/>
    </row>
    <row r="1698" spans="1:27">
      <c r="A1698" s="120"/>
      <c r="B1698" s="54"/>
      <c r="C1698" s="50"/>
      <c r="D1698" s="53"/>
      <c r="E1698" s="50"/>
      <c r="F1698" s="50"/>
      <c r="G1698" s="50"/>
      <c r="H1698" s="53"/>
      <c r="I1698" s="53"/>
      <c r="J1698" s="53"/>
      <c r="K1698" s="53"/>
      <c r="L1698" s="53"/>
      <c r="M1698" s="54"/>
      <c r="N1698" s="50"/>
      <c r="O1698" s="59"/>
      <c r="P1698" s="61"/>
      <c r="Q1698" s="50"/>
      <c r="R1698" s="50"/>
      <c r="S1698" s="50"/>
      <c r="T1698" s="64"/>
      <c r="U1698" s="54"/>
      <c r="V1698" s="54"/>
      <c r="W1698" s="64"/>
      <c r="X1698" s="112"/>
      <c r="Y1698" s="112"/>
      <c r="Z1698" s="53"/>
      <c r="AA1698" s="53"/>
    </row>
    <row r="1699" spans="1:27">
      <c r="A1699" s="120"/>
      <c r="B1699" s="54"/>
      <c r="C1699" s="50"/>
      <c r="D1699" s="53"/>
      <c r="E1699" s="50"/>
      <c r="F1699" s="50"/>
      <c r="G1699" s="50"/>
      <c r="H1699" s="53"/>
      <c r="I1699" s="53"/>
      <c r="J1699" s="53"/>
      <c r="K1699" s="53"/>
      <c r="L1699" s="53"/>
      <c r="M1699" s="54"/>
      <c r="N1699" s="50"/>
      <c r="O1699" s="59"/>
      <c r="P1699" s="61"/>
      <c r="Q1699" s="50"/>
      <c r="R1699" s="50"/>
      <c r="S1699" s="50"/>
      <c r="T1699" s="64"/>
      <c r="U1699" s="54"/>
      <c r="V1699" s="54"/>
      <c r="W1699" s="64"/>
      <c r="X1699" s="112"/>
      <c r="Y1699" s="112"/>
      <c r="Z1699" s="53"/>
      <c r="AA1699" s="53"/>
    </row>
    <row r="1700" spans="1:27">
      <c r="A1700" s="120"/>
      <c r="B1700" s="54"/>
      <c r="C1700" s="50"/>
      <c r="D1700" s="53"/>
      <c r="E1700" s="50"/>
      <c r="F1700" s="50"/>
      <c r="G1700" s="50"/>
      <c r="H1700" s="53"/>
      <c r="I1700" s="53"/>
      <c r="J1700" s="53"/>
      <c r="K1700" s="53"/>
      <c r="L1700" s="53"/>
      <c r="M1700" s="54"/>
      <c r="N1700" s="50"/>
      <c r="O1700" s="59"/>
      <c r="P1700" s="61"/>
      <c r="Q1700" s="50"/>
      <c r="R1700" s="50"/>
      <c r="S1700" s="50"/>
      <c r="T1700" s="64"/>
      <c r="U1700" s="54"/>
      <c r="V1700" s="54"/>
      <c r="W1700" s="64"/>
      <c r="X1700" s="112"/>
      <c r="Y1700" s="112"/>
      <c r="Z1700" s="53"/>
      <c r="AA1700" s="53"/>
    </row>
    <row r="1701" spans="1:27">
      <c r="A1701" s="120"/>
      <c r="B1701" s="54"/>
      <c r="C1701" s="50"/>
      <c r="D1701" s="53"/>
      <c r="E1701" s="50"/>
      <c r="F1701" s="50"/>
      <c r="G1701" s="50"/>
      <c r="H1701" s="53"/>
      <c r="I1701" s="53"/>
      <c r="J1701" s="53"/>
      <c r="K1701" s="53"/>
      <c r="L1701" s="53"/>
      <c r="M1701" s="54"/>
      <c r="N1701" s="50"/>
      <c r="O1701" s="59"/>
      <c r="P1701" s="61"/>
      <c r="Q1701" s="50"/>
      <c r="R1701" s="50"/>
      <c r="S1701" s="50"/>
      <c r="T1701" s="64"/>
      <c r="U1701" s="54"/>
      <c r="V1701" s="54"/>
      <c r="W1701" s="64"/>
      <c r="X1701" s="112"/>
      <c r="Y1701" s="112"/>
      <c r="Z1701" s="53"/>
      <c r="AA1701" s="53"/>
    </row>
    <row r="1702" spans="1:27">
      <c r="A1702" s="120"/>
      <c r="B1702" s="54"/>
      <c r="C1702" s="50"/>
      <c r="D1702" s="53"/>
      <c r="E1702" s="50"/>
      <c r="F1702" s="50"/>
      <c r="G1702" s="50"/>
      <c r="H1702" s="53"/>
      <c r="I1702" s="53"/>
      <c r="J1702" s="53"/>
      <c r="K1702" s="53"/>
      <c r="L1702" s="53"/>
      <c r="M1702" s="54"/>
      <c r="N1702" s="50"/>
      <c r="O1702" s="59"/>
      <c r="P1702" s="61"/>
      <c r="Q1702" s="50"/>
      <c r="R1702" s="50"/>
      <c r="S1702" s="50"/>
      <c r="T1702" s="64"/>
      <c r="U1702" s="54"/>
      <c r="V1702" s="54"/>
      <c r="W1702" s="64"/>
      <c r="X1702" s="112"/>
      <c r="Y1702" s="112"/>
      <c r="Z1702" s="53"/>
      <c r="AA1702" s="53"/>
    </row>
    <row r="1703" spans="1:27">
      <c r="A1703" s="120"/>
      <c r="B1703" s="54"/>
      <c r="C1703" s="50"/>
      <c r="D1703" s="53"/>
      <c r="E1703" s="50"/>
      <c r="F1703" s="50"/>
      <c r="G1703" s="50"/>
      <c r="H1703" s="53"/>
      <c r="I1703" s="53"/>
      <c r="J1703" s="53"/>
      <c r="K1703" s="53"/>
      <c r="L1703" s="53"/>
      <c r="M1703" s="54"/>
      <c r="N1703" s="50"/>
      <c r="O1703" s="59"/>
      <c r="P1703" s="61"/>
      <c r="Q1703" s="50"/>
      <c r="R1703" s="50"/>
      <c r="S1703" s="50"/>
      <c r="T1703" s="64"/>
      <c r="U1703" s="54"/>
      <c r="V1703" s="54"/>
      <c r="W1703" s="64"/>
      <c r="X1703" s="112"/>
      <c r="Y1703" s="112"/>
      <c r="Z1703" s="53"/>
      <c r="AA1703" s="53"/>
    </row>
    <row r="1704" spans="1:27">
      <c r="A1704" s="120"/>
      <c r="B1704" s="54"/>
      <c r="C1704" s="50"/>
      <c r="D1704" s="53"/>
      <c r="E1704" s="50"/>
      <c r="F1704" s="50"/>
      <c r="G1704" s="50"/>
      <c r="H1704" s="53"/>
      <c r="I1704" s="53"/>
      <c r="J1704" s="53"/>
      <c r="K1704" s="53"/>
      <c r="L1704" s="53"/>
      <c r="M1704" s="54"/>
      <c r="N1704" s="50"/>
      <c r="O1704" s="59"/>
      <c r="P1704" s="61"/>
      <c r="Q1704" s="50"/>
      <c r="R1704" s="50"/>
      <c r="S1704" s="50"/>
      <c r="T1704" s="64"/>
      <c r="U1704" s="54"/>
      <c r="V1704" s="54"/>
      <c r="W1704" s="64"/>
      <c r="X1704" s="112"/>
      <c r="Y1704" s="112"/>
      <c r="Z1704" s="53"/>
      <c r="AA1704" s="53"/>
    </row>
    <row r="1705" spans="1:27">
      <c r="A1705" s="120"/>
      <c r="B1705" s="54"/>
      <c r="C1705" s="50"/>
      <c r="D1705" s="53"/>
      <c r="E1705" s="50"/>
      <c r="F1705" s="50"/>
      <c r="G1705" s="50"/>
      <c r="H1705" s="53"/>
      <c r="I1705" s="53"/>
      <c r="J1705" s="53"/>
      <c r="K1705" s="53"/>
      <c r="L1705" s="53"/>
      <c r="M1705" s="54"/>
      <c r="N1705" s="50"/>
      <c r="O1705" s="59"/>
      <c r="P1705" s="61"/>
      <c r="Q1705" s="50"/>
      <c r="R1705" s="50"/>
      <c r="S1705" s="50"/>
      <c r="T1705" s="64"/>
      <c r="U1705" s="54"/>
      <c r="V1705" s="54"/>
      <c r="W1705" s="64"/>
      <c r="X1705" s="112"/>
      <c r="Y1705" s="112"/>
      <c r="Z1705" s="53"/>
      <c r="AA1705" s="53"/>
    </row>
    <row r="1706" spans="1:27">
      <c r="A1706" s="120"/>
      <c r="B1706" s="54"/>
      <c r="C1706" s="50"/>
      <c r="D1706" s="53"/>
      <c r="E1706" s="50"/>
      <c r="F1706" s="50"/>
      <c r="G1706" s="50"/>
      <c r="H1706" s="53"/>
      <c r="I1706" s="53"/>
      <c r="J1706" s="53"/>
      <c r="K1706" s="53"/>
      <c r="L1706" s="53"/>
      <c r="M1706" s="54"/>
      <c r="N1706" s="50"/>
      <c r="O1706" s="59"/>
      <c r="P1706" s="61"/>
      <c r="Q1706" s="50"/>
      <c r="R1706" s="50"/>
      <c r="S1706" s="50"/>
      <c r="T1706" s="64"/>
      <c r="U1706" s="54"/>
      <c r="V1706" s="54"/>
      <c r="W1706" s="64"/>
      <c r="X1706" s="112"/>
      <c r="Y1706" s="112"/>
      <c r="Z1706" s="53"/>
      <c r="AA1706" s="53"/>
    </row>
    <row r="1707" spans="1:27">
      <c r="A1707" s="120"/>
      <c r="B1707" s="54"/>
      <c r="C1707" s="50"/>
      <c r="D1707" s="53"/>
      <c r="E1707" s="50"/>
      <c r="F1707" s="50"/>
      <c r="G1707" s="50"/>
      <c r="H1707" s="53"/>
      <c r="I1707" s="53"/>
      <c r="J1707" s="53"/>
      <c r="K1707" s="53"/>
      <c r="L1707" s="53"/>
      <c r="M1707" s="54"/>
      <c r="N1707" s="50"/>
      <c r="O1707" s="59"/>
      <c r="P1707" s="61"/>
      <c r="Q1707" s="50"/>
      <c r="R1707" s="50"/>
      <c r="S1707" s="50"/>
      <c r="T1707" s="64"/>
      <c r="U1707" s="54"/>
      <c r="V1707" s="54"/>
      <c r="W1707" s="64"/>
      <c r="X1707" s="112"/>
      <c r="Y1707" s="112"/>
      <c r="Z1707" s="53"/>
      <c r="AA1707" s="53"/>
    </row>
    <row r="1708" spans="1:27">
      <c r="A1708" s="120"/>
      <c r="B1708" s="54"/>
      <c r="C1708" s="50"/>
      <c r="D1708" s="53"/>
      <c r="E1708" s="50"/>
      <c r="F1708" s="50"/>
      <c r="G1708" s="50"/>
      <c r="H1708" s="53"/>
      <c r="I1708" s="53"/>
      <c r="J1708" s="53"/>
      <c r="K1708" s="53"/>
      <c r="L1708" s="53"/>
      <c r="M1708" s="54"/>
      <c r="N1708" s="50"/>
      <c r="O1708" s="59"/>
      <c r="P1708" s="61"/>
      <c r="Q1708" s="50"/>
      <c r="R1708" s="50"/>
      <c r="S1708" s="50"/>
      <c r="T1708" s="64"/>
      <c r="U1708" s="54"/>
      <c r="V1708" s="54"/>
      <c r="W1708" s="64"/>
      <c r="X1708" s="112"/>
      <c r="Y1708" s="112"/>
      <c r="Z1708" s="53"/>
      <c r="AA1708" s="53"/>
    </row>
    <row r="1709" spans="1:27">
      <c r="A1709" s="120"/>
      <c r="B1709" s="54"/>
      <c r="C1709" s="50"/>
      <c r="D1709" s="53"/>
      <c r="E1709" s="50"/>
      <c r="F1709" s="50"/>
      <c r="G1709" s="50"/>
      <c r="H1709" s="53"/>
      <c r="I1709" s="53"/>
      <c r="J1709" s="53"/>
      <c r="K1709" s="53"/>
      <c r="L1709" s="53"/>
      <c r="M1709" s="54"/>
      <c r="N1709" s="50"/>
      <c r="O1709" s="59"/>
      <c r="P1709" s="61"/>
      <c r="Q1709" s="50"/>
      <c r="R1709" s="50"/>
      <c r="S1709" s="50"/>
      <c r="T1709" s="64"/>
      <c r="U1709" s="54"/>
      <c r="V1709" s="54"/>
      <c r="W1709" s="64"/>
      <c r="X1709" s="112"/>
      <c r="Y1709" s="112"/>
      <c r="Z1709" s="53"/>
      <c r="AA1709" s="53"/>
    </row>
    <row r="1710" spans="1:27">
      <c r="A1710" s="120"/>
      <c r="B1710" s="54"/>
      <c r="C1710" s="50"/>
      <c r="D1710" s="53"/>
      <c r="E1710" s="50"/>
      <c r="F1710" s="50"/>
      <c r="G1710" s="50"/>
      <c r="H1710" s="53"/>
      <c r="I1710" s="53"/>
      <c r="J1710" s="53"/>
      <c r="K1710" s="53"/>
      <c r="L1710" s="53"/>
      <c r="M1710" s="54"/>
      <c r="N1710" s="50"/>
      <c r="O1710" s="59"/>
      <c r="P1710" s="61"/>
      <c r="Q1710" s="50"/>
      <c r="R1710" s="50"/>
      <c r="S1710" s="50"/>
      <c r="T1710" s="64"/>
      <c r="U1710" s="54"/>
      <c r="V1710" s="54"/>
      <c r="W1710" s="64"/>
      <c r="X1710" s="112"/>
      <c r="Y1710" s="112"/>
      <c r="Z1710" s="53"/>
      <c r="AA1710" s="53"/>
    </row>
    <row r="1711" spans="1:27">
      <c r="A1711" s="120"/>
      <c r="B1711" s="54"/>
      <c r="C1711" s="50"/>
      <c r="D1711" s="53"/>
      <c r="E1711" s="50"/>
      <c r="F1711" s="50"/>
      <c r="G1711" s="50"/>
      <c r="H1711" s="53"/>
      <c r="I1711" s="53"/>
      <c r="J1711" s="53"/>
      <c r="K1711" s="53"/>
      <c r="L1711" s="53"/>
      <c r="M1711" s="54"/>
      <c r="N1711" s="50"/>
      <c r="O1711" s="59"/>
      <c r="P1711" s="61"/>
      <c r="Q1711" s="50"/>
      <c r="R1711" s="50"/>
      <c r="S1711" s="50"/>
      <c r="T1711" s="64"/>
      <c r="U1711" s="54"/>
      <c r="V1711" s="54"/>
      <c r="W1711" s="64"/>
      <c r="X1711" s="112"/>
      <c r="Y1711" s="112"/>
      <c r="Z1711" s="53"/>
      <c r="AA1711" s="53"/>
    </row>
    <row r="1712" spans="1:27">
      <c r="A1712" s="120"/>
      <c r="B1712" s="54"/>
      <c r="C1712" s="50"/>
      <c r="D1712" s="53"/>
      <c r="E1712" s="50"/>
      <c r="F1712" s="50"/>
      <c r="G1712" s="50"/>
      <c r="H1712" s="53"/>
      <c r="I1712" s="53"/>
      <c r="J1712" s="53"/>
      <c r="K1712" s="53"/>
      <c r="L1712" s="53"/>
      <c r="M1712" s="54"/>
      <c r="N1712" s="50"/>
      <c r="O1712" s="59"/>
      <c r="P1712" s="61"/>
      <c r="Q1712" s="50"/>
      <c r="R1712" s="50"/>
      <c r="S1712" s="50"/>
      <c r="T1712" s="64"/>
      <c r="U1712" s="54"/>
      <c r="V1712" s="54"/>
      <c r="W1712" s="64"/>
      <c r="X1712" s="112"/>
      <c r="Y1712" s="112"/>
      <c r="Z1712" s="53"/>
      <c r="AA1712" s="53"/>
    </row>
    <row r="1713" spans="1:27">
      <c r="A1713" s="120"/>
      <c r="B1713" s="54"/>
      <c r="C1713" s="50"/>
      <c r="D1713" s="53"/>
      <c r="E1713" s="50"/>
      <c r="F1713" s="50"/>
      <c r="G1713" s="50"/>
      <c r="H1713" s="53"/>
      <c r="I1713" s="53"/>
      <c r="J1713" s="53"/>
      <c r="K1713" s="53"/>
      <c r="L1713" s="53"/>
      <c r="M1713" s="54"/>
      <c r="N1713" s="50"/>
      <c r="O1713" s="59"/>
      <c r="P1713" s="61"/>
      <c r="Q1713" s="50"/>
      <c r="R1713" s="50"/>
      <c r="S1713" s="50"/>
      <c r="T1713" s="64"/>
      <c r="U1713" s="54"/>
      <c r="V1713" s="54"/>
      <c r="W1713" s="64"/>
      <c r="X1713" s="112"/>
      <c r="Y1713" s="112"/>
      <c r="Z1713" s="53"/>
      <c r="AA1713" s="53"/>
    </row>
    <row r="1714" spans="1:27">
      <c r="A1714" s="120"/>
      <c r="B1714" s="54"/>
      <c r="C1714" s="50"/>
      <c r="D1714" s="53"/>
      <c r="E1714" s="50"/>
      <c r="F1714" s="50"/>
      <c r="G1714" s="50"/>
      <c r="H1714" s="53"/>
      <c r="I1714" s="53"/>
      <c r="J1714" s="53"/>
      <c r="K1714" s="53"/>
      <c r="L1714" s="53"/>
      <c r="M1714" s="54"/>
      <c r="N1714" s="50"/>
      <c r="O1714" s="59"/>
      <c r="P1714" s="61"/>
      <c r="Q1714" s="50"/>
      <c r="R1714" s="50"/>
      <c r="S1714" s="50"/>
      <c r="T1714" s="64"/>
      <c r="U1714" s="54"/>
      <c r="V1714" s="54"/>
      <c r="W1714" s="64"/>
      <c r="X1714" s="112"/>
      <c r="Y1714" s="112"/>
      <c r="Z1714" s="53"/>
      <c r="AA1714" s="53"/>
    </row>
    <row r="1715" spans="1:27">
      <c r="A1715" s="120"/>
      <c r="B1715" s="54"/>
      <c r="C1715" s="50"/>
      <c r="D1715" s="53"/>
      <c r="E1715" s="50"/>
      <c r="F1715" s="50"/>
      <c r="G1715" s="50"/>
      <c r="H1715" s="53"/>
      <c r="I1715" s="53"/>
      <c r="J1715" s="53"/>
      <c r="K1715" s="53"/>
      <c r="L1715" s="53"/>
      <c r="M1715" s="54"/>
      <c r="N1715" s="50"/>
      <c r="O1715" s="59"/>
      <c r="P1715" s="61"/>
      <c r="Q1715" s="50"/>
      <c r="R1715" s="50"/>
      <c r="S1715" s="50"/>
      <c r="T1715" s="64"/>
      <c r="U1715" s="54"/>
      <c r="V1715" s="54"/>
      <c r="W1715" s="64"/>
      <c r="X1715" s="112"/>
      <c r="Y1715" s="112"/>
      <c r="Z1715" s="53"/>
      <c r="AA1715" s="53"/>
    </row>
    <row r="1716" spans="1:27">
      <c r="A1716" s="120"/>
      <c r="B1716" s="54"/>
      <c r="C1716" s="50"/>
      <c r="D1716" s="53"/>
      <c r="E1716" s="50"/>
      <c r="F1716" s="50"/>
      <c r="G1716" s="50"/>
      <c r="H1716" s="53"/>
      <c r="I1716" s="53"/>
      <c r="J1716" s="53"/>
      <c r="K1716" s="53"/>
      <c r="L1716" s="53"/>
      <c r="M1716" s="54"/>
      <c r="N1716" s="50"/>
      <c r="O1716" s="59"/>
      <c r="P1716" s="61"/>
      <c r="Q1716" s="50"/>
      <c r="R1716" s="50"/>
      <c r="S1716" s="50"/>
      <c r="T1716" s="64"/>
      <c r="U1716" s="54"/>
      <c r="V1716" s="54"/>
      <c r="W1716" s="64"/>
      <c r="X1716" s="112"/>
      <c r="Y1716" s="112"/>
      <c r="Z1716" s="53"/>
      <c r="AA1716" s="53"/>
    </row>
    <row r="1717" spans="1:27">
      <c r="A1717" s="120"/>
      <c r="B1717" s="54"/>
      <c r="C1717" s="50"/>
      <c r="D1717" s="53"/>
      <c r="E1717" s="50"/>
      <c r="F1717" s="50"/>
      <c r="G1717" s="50"/>
      <c r="H1717" s="53"/>
      <c r="I1717" s="53"/>
      <c r="J1717" s="53"/>
      <c r="K1717" s="53"/>
      <c r="L1717" s="53"/>
      <c r="M1717" s="54"/>
      <c r="N1717" s="50"/>
      <c r="O1717" s="59"/>
      <c r="P1717" s="61"/>
      <c r="Q1717" s="50"/>
      <c r="R1717" s="50"/>
      <c r="S1717" s="50"/>
      <c r="T1717" s="64"/>
      <c r="U1717" s="54"/>
      <c r="V1717" s="54"/>
      <c r="W1717" s="64"/>
      <c r="X1717" s="112"/>
      <c r="Y1717" s="112"/>
      <c r="Z1717" s="53"/>
      <c r="AA1717" s="53"/>
    </row>
    <row r="1718" spans="1:27">
      <c r="A1718" s="120"/>
      <c r="B1718" s="54"/>
      <c r="C1718" s="50"/>
      <c r="D1718" s="53"/>
      <c r="E1718" s="50"/>
      <c r="F1718" s="50"/>
      <c r="G1718" s="50"/>
      <c r="H1718" s="53"/>
      <c r="I1718" s="53"/>
      <c r="J1718" s="53"/>
      <c r="K1718" s="53"/>
      <c r="L1718" s="53"/>
      <c r="M1718" s="54"/>
      <c r="N1718" s="50"/>
      <c r="O1718" s="59"/>
      <c r="P1718" s="61"/>
      <c r="Q1718" s="50"/>
      <c r="R1718" s="50"/>
      <c r="S1718" s="50"/>
      <c r="T1718" s="64"/>
      <c r="U1718" s="54"/>
      <c r="V1718" s="54"/>
      <c r="W1718" s="64"/>
      <c r="X1718" s="112"/>
      <c r="Y1718" s="112"/>
      <c r="Z1718" s="53"/>
      <c r="AA1718" s="53"/>
    </row>
    <row r="1719" spans="1:27">
      <c r="A1719" s="120"/>
      <c r="B1719" s="54"/>
      <c r="C1719" s="50"/>
      <c r="D1719" s="53"/>
      <c r="E1719" s="50"/>
      <c r="F1719" s="50"/>
      <c r="G1719" s="50"/>
      <c r="H1719" s="53"/>
      <c r="I1719" s="53"/>
      <c r="J1719" s="53"/>
      <c r="K1719" s="53"/>
      <c r="L1719" s="53"/>
      <c r="M1719" s="54"/>
      <c r="N1719" s="50"/>
      <c r="O1719" s="59"/>
      <c r="P1719" s="61"/>
      <c r="Q1719" s="50"/>
      <c r="R1719" s="50"/>
      <c r="S1719" s="50"/>
      <c r="T1719" s="64"/>
      <c r="U1719" s="54"/>
      <c r="V1719" s="54"/>
      <c r="W1719" s="64"/>
      <c r="X1719" s="112"/>
      <c r="Y1719" s="112"/>
      <c r="Z1719" s="53"/>
      <c r="AA1719" s="53"/>
    </row>
    <row r="1720" spans="1:27">
      <c r="A1720" s="120"/>
      <c r="B1720" s="54"/>
      <c r="C1720" s="50"/>
      <c r="D1720" s="53"/>
      <c r="E1720" s="50"/>
      <c r="F1720" s="50"/>
      <c r="G1720" s="50"/>
      <c r="H1720" s="53"/>
      <c r="I1720" s="53"/>
      <c r="J1720" s="53"/>
      <c r="K1720" s="53"/>
      <c r="L1720" s="53"/>
      <c r="M1720" s="54"/>
      <c r="N1720" s="50"/>
      <c r="O1720" s="59"/>
      <c r="P1720" s="61"/>
      <c r="Q1720" s="50"/>
      <c r="R1720" s="50"/>
      <c r="S1720" s="50"/>
      <c r="T1720" s="64"/>
      <c r="U1720" s="54"/>
      <c r="V1720" s="54"/>
      <c r="W1720" s="64"/>
      <c r="X1720" s="112"/>
      <c r="Y1720" s="112"/>
      <c r="Z1720" s="53"/>
      <c r="AA1720" s="53"/>
    </row>
    <row r="1721" spans="1:27">
      <c r="A1721" s="120"/>
      <c r="B1721" s="54"/>
      <c r="C1721" s="50"/>
      <c r="D1721" s="53"/>
      <c r="E1721" s="50"/>
      <c r="F1721" s="50"/>
      <c r="G1721" s="50"/>
      <c r="H1721" s="53"/>
      <c r="I1721" s="53"/>
      <c r="J1721" s="53"/>
      <c r="K1721" s="53"/>
      <c r="L1721" s="53"/>
      <c r="M1721" s="54"/>
      <c r="N1721" s="50"/>
      <c r="O1721" s="59"/>
      <c r="P1721" s="61"/>
      <c r="Q1721" s="50"/>
      <c r="R1721" s="50"/>
      <c r="S1721" s="50"/>
      <c r="T1721" s="64"/>
      <c r="U1721" s="54"/>
      <c r="V1721" s="54"/>
      <c r="W1721" s="64"/>
      <c r="X1721" s="112"/>
      <c r="Y1721" s="112"/>
      <c r="Z1721" s="53"/>
      <c r="AA1721" s="53"/>
    </row>
    <row r="1722" spans="1:27">
      <c r="A1722" s="120"/>
      <c r="B1722" s="54"/>
      <c r="C1722" s="50"/>
      <c r="D1722" s="53"/>
      <c r="E1722" s="50"/>
      <c r="F1722" s="50"/>
      <c r="G1722" s="50"/>
      <c r="H1722" s="53"/>
      <c r="I1722" s="53"/>
      <c r="J1722" s="53"/>
      <c r="K1722" s="53"/>
      <c r="L1722" s="53"/>
      <c r="M1722" s="54"/>
      <c r="N1722" s="50"/>
      <c r="O1722" s="59"/>
      <c r="P1722" s="61"/>
      <c r="Q1722" s="50"/>
      <c r="R1722" s="50"/>
      <c r="S1722" s="50"/>
      <c r="T1722" s="64"/>
      <c r="U1722" s="54"/>
      <c r="V1722" s="54"/>
      <c r="W1722" s="64"/>
      <c r="X1722" s="112"/>
      <c r="Y1722" s="112"/>
      <c r="Z1722" s="53"/>
      <c r="AA1722" s="53"/>
    </row>
    <row r="1723" spans="1:27">
      <c r="A1723" s="120"/>
      <c r="B1723" s="54"/>
      <c r="C1723" s="50"/>
      <c r="D1723" s="53"/>
      <c r="E1723" s="50"/>
      <c r="F1723" s="50"/>
      <c r="G1723" s="50"/>
      <c r="H1723" s="53"/>
      <c r="I1723" s="53"/>
      <c r="J1723" s="53"/>
      <c r="K1723" s="53"/>
      <c r="L1723" s="53"/>
      <c r="M1723" s="54"/>
      <c r="N1723" s="50"/>
      <c r="O1723" s="59"/>
      <c r="P1723" s="61"/>
      <c r="Q1723" s="50"/>
      <c r="R1723" s="50"/>
      <c r="S1723" s="50"/>
      <c r="T1723" s="64"/>
      <c r="U1723" s="54"/>
      <c r="V1723" s="54"/>
      <c r="W1723" s="64"/>
      <c r="X1723" s="112"/>
      <c r="Y1723" s="112"/>
      <c r="Z1723" s="53"/>
      <c r="AA1723" s="53"/>
    </row>
    <row r="1724" spans="1:27">
      <c r="A1724" s="120"/>
      <c r="B1724" s="54"/>
      <c r="C1724" s="50"/>
      <c r="D1724" s="53"/>
      <c r="E1724" s="50"/>
      <c r="F1724" s="50"/>
      <c r="G1724" s="50"/>
      <c r="H1724" s="53"/>
      <c r="I1724" s="53"/>
      <c r="J1724" s="53"/>
      <c r="K1724" s="53"/>
      <c r="L1724" s="53"/>
      <c r="M1724" s="54"/>
      <c r="N1724" s="50"/>
      <c r="O1724" s="59"/>
      <c r="P1724" s="61"/>
      <c r="Q1724" s="50"/>
      <c r="R1724" s="50"/>
      <c r="S1724" s="50"/>
      <c r="T1724" s="64"/>
      <c r="U1724" s="54"/>
      <c r="V1724" s="54"/>
      <c r="W1724" s="64"/>
      <c r="X1724" s="112"/>
      <c r="Y1724" s="112"/>
      <c r="Z1724" s="53"/>
      <c r="AA1724" s="53"/>
    </row>
    <row r="1725" spans="1:27">
      <c r="A1725" s="120"/>
      <c r="B1725" s="54"/>
      <c r="C1725" s="50"/>
      <c r="D1725" s="53"/>
      <c r="E1725" s="50"/>
      <c r="F1725" s="50"/>
      <c r="G1725" s="50"/>
      <c r="H1725" s="53"/>
      <c r="I1725" s="53"/>
      <c r="J1725" s="53"/>
      <c r="K1725" s="53"/>
      <c r="L1725" s="53"/>
      <c r="M1725" s="54"/>
      <c r="N1725" s="50"/>
      <c r="O1725" s="59"/>
      <c r="P1725" s="61"/>
      <c r="Q1725" s="50"/>
      <c r="R1725" s="50"/>
      <c r="S1725" s="50"/>
      <c r="T1725" s="64"/>
      <c r="U1725" s="54"/>
      <c r="V1725" s="54"/>
      <c r="W1725" s="64"/>
      <c r="X1725" s="112"/>
      <c r="Y1725" s="112"/>
      <c r="Z1725" s="53"/>
      <c r="AA1725" s="53"/>
    </row>
    <row r="1726" spans="1:27">
      <c r="A1726" s="120"/>
      <c r="B1726" s="54"/>
      <c r="C1726" s="50"/>
      <c r="D1726" s="53"/>
      <c r="E1726" s="50"/>
      <c r="F1726" s="50"/>
      <c r="G1726" s="50"/>
      <c r="H1726" s="53"/>
      <c r="I1726" s="53"/>
      <c r="J1726" s="53"/>
      <c r="K1726" s="53"/>
      <c r="L1726" s="53"/>
      <c r="M1726" s="54"/>
      <c r="N1726" s="50"/>
      <c r="O1726" s="59"/>
      <c r="P1726" s="61"/>
      <c r="Q1726" s="50"/>
      <c r="R1726" s="50"/>
      <c r="S1726" s="50"/>
      <c r="T1726" s="64"/>
      <c r="U1726" s="54"/>
      <c r="V1726" s="54"/>
      <c r="W1726" s="64"/>
      <c r="X1726" s="112"/>
      <c r="Y1726" s="112"/>
      <c r="Z1726" s="53"/>
      <c r="AA1726" s="53"/>
    </row>
    <row r="1727" spans="1:27">
      <c r="A1727" s="120"/>
      <c r="B1727" s="54"/>
      <c r="C1727" s="50"/>
      <c r="D1727" s="53"/>
      <c r="E1727" s="50"/>
      <c r="F1727" s="50"/>
      <c r="G1727" s="50"/>
      <c r="H1727" s="53"/>
      <c r="I1727" s="53"/>
      <c r="J1727" s="53"/>
      <c r="K1727" s="53"/>
      <c r="L1727" s="53"/>
      <c r="M1727" s="54"/>
      <c r="N1727" s="50"/>
      <c r="O1727" s="59"/>
      <c r="P1727" s="61"/>
      <c r="Q1727" s="50"/>
      <c r="R1727" s="50"/>
      <c r="S1727" s="50"/>
      <c r="T1727" s="64"/>
      <c r="U1727" s="54"/>
      <c r="V1727" s="54"/>
      <c r="W1727" s="64"/>
      <c r="X1727" s="112"/>
      <c r="Y1727" s="112"/>
      <c r="Z1727" s="53"/>
      <c r="AA1727" s="53"/>
    </row>
    <row r="1728" spans="1:27">
      <c r="A1728" s="120"/>
      <c r="B1728" s="54"/>
      <c r="C1728" s="50"/>
      <c r="D1728" s="53"/>
      <c r="E1728" s="50"/>
      <c r="F1728" s="50"/>
      <c r="G1728" s="50"/>
      <c r="H1728" s="53"/>
      <c r="I1728" s="53"/>
      <c r="J1728" s="53"/>
      <c r="K1728" s="53"/>
      <c r="L1728" s="53"/>
      <c r="M1728" s="54"/>
      <c r="N1728" s="50"/>
      <c r="O1728" s="59"/>
      <c r="P1728" s="61"/>
      <c r="Q1728" s="50"/>
      <c r="R1728" s="50"/>
      <c r="S1728" s="50"/>
      <c r="T1728" s="64"/>
      <c r="U1728" s="54"/>
      <c r="V1728" s="54"/>
      <c r="W1728" s="64"/>
      <c r="X1728" s="112"/>
      <c r="Y1728" s="112"/>
      <c r="Z1728" s="53"/>
      <c r="AA1728" s="53"/>
    </row>
    <row r="1729" spans="1:27">
      <c r="A1729" s="120"/>
      <c r="B1729" s="54"/>
      <c r="C1729" s="50"/>
      <c r="D1729" s="53"/>
      <c r="E1729" s="50"/>
      <c r="F1729" s="50"/>
      <c r="G1729" s="50"/>
      <c r="H1729" s="53"/>
      <c r="I1729" s="53"/>
      <c r="J1729" s="53"/>
      <c r="K1729" s="53"/>
      <c r="L1729" s="53"/>
      <c r="M1729" s="54"/>
      <c r="N1729" s="50"/>
      <c r="O1729" s="59"/>
      <c r="P1729" s="61"/>
      <c r="Q1729" s="50"/>
      <c r="R1729" s="50"/>
      <c r="S1729" s="50"/>
      <c r="T1729" s="64"/>
      <c r="U1729" s="54"/>
      <c r="V1729" s="54"/>
      <c r="W1729" s="64"/>
      <c r="X1729" s="112"/>
      <c r="Y1729" s="112"/>
      <c r="Z1729" s="53"/>
      <c r="AA1729" s="53"/>
    </row>
    <row r="1730" spans="1:27">
      <c r="A1730" s="120"/>
      <c r="B1730" s="54"/>
      <c r="C1730" s="50"/>
      <c r="D1730" s="53"/>
      <c r="E1730" s="50"/>
      <c r="F1730" s="50"/>
      <c r="G1730" s="50"/>
      <c r="H1730" s="53"/>
      <c r="I1730" s="53"/>
      <c r="J1730" s="53"/>
      <c r="K1730" s="53"/>
      <c r="L1730" s="53"/>
      <c r="M1730" s="54"/>
      <c r="N1730" s="50"/>
      <c r="O1730" s="59"/>
      <c r="P1730" s="61"/>
      <c r="Q1730" s="50"/>
      <c r="R1730" s="50"/>
      <c r="S1730" s="50"/>
      <c r="T1730" s="64"/>
      <c r="U1730" s="54"/>
      <c r="V1730" s="54"/>
      <c r="W1730" s="64"/>
      <c r="X1730" s="112"/>
      <c r="Y1730" s="112"/>
      <c r="Z1730" s="53"/>
      <c r="AA1730" s="53"/>
    </row>
    <row r="1731" spans="1:27">
      <c r="A1731" s="120"/>
      <c r="B1731" s="54"/>
      <c r="C1731" s="50"/>
      <c r="D1731" s="53"/>
      <c r="E1731" s="50"/>
      <c r="F1731" s="50"/>
      <c r="G1731" s="50"/>
      <c r="H1731" s="53"/>
      <c r="I1731" s="53"/>
      <c r="J1731" s="53"/>
      <c r="K1731" s="53"/>
      <c r="L1731" s="53"/>
      <c r="M1731" s="54"/>
      <c r="N1731" s="50"/>
      <c r="O1731" s="59"/>
      <c r="P1731" s="61"/>
      <c r="Q1731" s="50"/>
      <c r="R1731" s="50"/>
      <c r="S1731" s="50"/>
      <c r="T1731" s="64"/>
      <c r="U1731" s="54"/>
      <c r="V1731" s="54"/>
      <c r="W1731" s="64"/>
      <c r="X1731" s="112"/>
      <c r="Y1731" s="112"/>
      <c r="Z1731" s="53"/>
      <c r="AA1731" s="53"/>
    </row>
    <row r="1732" spans="1:27">
      <c r="A1732" s="120"/>
      <c r="B1732" s="54"/>
      <c r="C1732" s="50"/>
      <c r="D1732" s="53"/>
      <c r="E1732" s="50"/>
      <c r="F1732" s="50"/>
      <c r="G1732" s="50"/>
      <c r="H1732" s="53"/>
      <c r="I1732" s="53"/>
      <c r="J1732" s="53"/>
      <c r="K1732" s="53"/>
      <c r="L1732" s="53"/>
      <c r="M1732" s="54"/>
      <c r="N1732" s="50"/>
      <c r="O1732" s="59"/>
      <c r="P1732" s="61"/>
      <c r="Q1732" s="50"/>
      <c r="R1732" s="50"/>
      <c r="S1732" s="50"/>
      <c r="T1732" s="64"/>
      <c r="U1732" s="54"/>
      <c r="V1732" s="54"/>
      <c r="W1732" s="64"/>
      <c r="X1732" s="112"/>
      <c r="Y1732" s="112"/>
      <c r="Z1732" s="53"/>
      <c r="AA1732" s="53"/>
    </row>
    <row r="1733" spans="1:27">
      <c r="A1733" s="120"/>
      <c r="B1733" s="54"/>
      <c r="C1733" s="50"/>
      <c r="D1733" s="53"/>
      <c r="E1733" s="50"/>
      <c r="F1733" s="50"/>
      <c r="G1733" s="50"/>
      <c r="H1733" s="53"/>
      <c r="I1733" s="53"/>
      <c r="J1733" s="53"/>
      <c r="K1733" s="53"/>
      <c r="L1733" s="53"/>
      <c r="M1733" s="54"/>
      <c r="N1733" s="50"/>
      <c r="O1733" s="59"/>
      <c r="P1733" s="61"/>
      <c r="Q1733" s="50"/>
      <c r="R1733" s="50"/>
      <c r="S1733" s="50"/>
      <c r="T1733" s="64"/>
      <c r="U1733" s="54"/>
      <c r="V1733" s="54"/>
      <c r="W1733" s="64"/>
      <c r="X1733" s="112"/>
      <c r="Y1733" s="112"/>
      <c r="Z1733" s="53"/>
      <c r="AA1733" s="53"/>
    </row>
    <row r="1734" spans="1:27">
      <c r="A1734" s="120"/>
      <c r="B1734" s="54"/>
      <c r="C1734" s="50"/>
      <c r="D1734" s="53"/>
      <c r="E1734" s="50"/>
      <c r="F1734" s="50"/>
      <c r="G1734" s="50"/>
      <c r="H1734" s="53"/>
      <c r="I1734" s="53"/>
      <c r="J1734" s="53"/>
      <c r="K1734" s="53"/>
      <c r="L1734" s="53"/>
      <c r="M1734" s="54"/>
      <c r="N1734" s="50"/>
      <c r="O1734" s="59"/>
      <c r="P1734" s="61"/>
      <c r="Q1734" s="50"/>
      <c r="R1734" s="50"/>
      <c r="S1734" s="50"/>
      <c r="T1734" s="64"/>
      <c r="U1734" s="54"/>
      <c r="V1734" s="54"/>
      <c r="W1734" s="64"/>
      <c r="X1734" s="112"/>
      <c r="Y1734" s="112"/>
      <c r="Z1734" s="53"/>
      <c r="AA1734" s="53"/>
    </row>
    <row r="1735" spans="1:27">
      <c r="A1735" s="120"/>
      <c r="B1735" s="54"/>
      <c r="C1735" s="50"/>
      <c r="D1735" s="53"/>
      <c r="E1735" s="50"/>
      <c r="F1735" s="50"/>
      <c r="G1735" s="50"/>
      <c r="H1735" s="53"/>
      <c r="I1735" s="53"/>
      <c r="J1735" s="53"/>
      <c r="K1735" s="53"/>
      <c r="L1735" s="53"/>
      <c r="M1735" s="54"/>
      <c r="N1735" s="50"/>
      <c r="O1735" s="59"/>
      <c r="P1735" s="61"/>
      <c r="Q1735" s="50"/>
      <c r="R1735" s="50"/>
      <c r="S1735" s="50"/>
      <c r="T1735" s="64"/>
      <c r="U1735" s="54"/>
      <c r="V1735" s="54"/>
      <c r="W1735" s="64"/>
      <c r="X1735" s="112"/>
      <c r="Y1735" s="112"/>
      <c r="Z1735" s="53"/>
      <c r="AA1735" s="53"/>
    </row>
    <row r="1736" spans="1:27">
      <c r="A1736" s="120"/>
      <c r="B1736" s="54"/>
      <c r="C1736" s="50"/>
      <c r="D1736" s="53"/>
      <c r="E1736" s="50"/>
      <c r="F1736" s="50"/>
      <c r="G1736" s="50"/>
      <c r="H1736" s="53"/>
      <c r="I1736" s="53"/>
      <c r="J1736" s="53"/>
      <c r="K1736" s="53"/>
      <c r="L1736" s="53"/>
      <c r="M1736" s="54"/>
      <c r="N1736" s="50"/>
      <c r="O1736" s="59"/>
      <c r="P1736" s="61"/>
      <c r="Q1736" s="50"/>
      <c r="R1736" s="50"/>
      <c r="S1736" s="50"/>
      <c r="T1736" s="64"/>
      <c r="U1736" s="54"/>
      <c r="V1736" s="54"/>
      <c r="W1736" s="64"/>
      <c r="X1736" s="112"/>
      <c r="Y1736" s="112"/>
      <c r="Z1736" s="53"/>
      <c r="AA1736" s="53"/>
    </row>
    <row r="1737" spans="1:27">
      <c r="A1737" s="120"/>
      <c r="B1737" s="54"/>
      <c r="C1737" s="50"/>
      <c r="D1737" s="53"/>
      <c r="E1737" s="50"/>
      <c r="F1737" s="50"/>
      <c r="G1737" s="50"/>
      <c r="H1737" s="53"/>
      <c r="I1737" s="53"/>
      <c r="J1737" s="53"/>
      <c r="K1737" s="53"/>
      <c r="L1737" s="53"/>
      <c r="M1737" s="54"/>
      <c r="N1737" s="50"/>
      <c r="O1737" s="59"/>
      <c r="P1737" s="61"/>
      <c r="Q1737" s="50"/>
      <c r="R1737" s="50"/>
      <c r="S1737" s="50"/>
      <c r="T1737" s="64"/>
      <c r="U1737" s="54"/>
      <c r="V1737" s="54"/>
      <c r="W1737" s="64"/>
      <c r="X1737" s="112"/>
      <c r="Y1737" s="112"/>
      <c r="Z1737" s="53"/>
      <c r="AA1737" s="53"/>
    </row>
    <row r="1738" spans="1:27">
      <c r="A1738" s="120"/>
      <c r="B1738" s="54"/>
      <c r="C1738" s="50"/>
      <c r="D1738" s="53"/>
      <c r="E1738" s="50"/>
      <c r="F1738" s="50"/>
      <c r="G1738" s="50"/>
      <c r="H1738" s="53"/>
      <c r="I1738" s="53"/>
      <c r="J1738" s="53"/>
      <c r="K1738" s="53"/>
      <c r="L1738" s="53"/>
      <c r="M1738" s="54"/>
      <c r="N1738" s="50"/>
      <c r="O1738" s="59"/>
      <c r="P1738" s="61"/>
      <c r="Q1738" s="50"/>
      <c r="R1738" s="50"/>
      <c r="S1738" s="50"/>
      <c r="T1738" s="64"/>
      <c r="U1738" s="54"/>
      <c r="V1738" s="54"/>
      <c r="W1738" s="64"/>
      <c r="X1738" s="112"/>
      <c r="Y1738" s="112"/>
      <c r="Z1738" s="53"/>
      <c r="AA1738" s="53"/>
    </row>
    <row r="1739" spans="1:27">
      <c r="A1739" s="120"/>
      <c r="B1739" s="54"/>
      <c r="C1739" s="50"/>
      <c r="D1739" s="53"/>
      <c r="E1739" s="50"/>
      <c r="F1739" s="50"/>
      <c r="G1739" s="50"/>
      <c r="H1739" s="53"/>
      <c r="I1739" s="53"/>
      <c r="J1739" s="53"/>
      <c r="K1739" s="53"/>
      <c r="L1739" s="53"/>
      <c r="M1739" s="54"/>
      <c r="N1739" s="50"/>
      <c r="O1739" s="59"/>
      <c r="P1739" s="61"/>
      <c r="Q1739" s="50"/>
      <c r="R1739" s="50"/>
      <c r="S1739" s="50"/>
      <c r="T1739" s="64"/>
      <c r="U1739" s="54"/>
      <c r="V1739" s="54"/>
      <c r="W1739" s="64"/>
      <c r="X1739" s="112"/>
      <c r="Y1739" s="112"/>
      <c r="Z1739" s="53"/>
      <c r="AA1739" s="53"/>
    </row>
    <row r="1740" spans="1:27">
      <c r="A1740" s="120"/>
      <c r="B1740" s="54"/>
      <c r="C1740" s="50"/>
      <c r="D1740" s="53"/>
      <c r="E1740" s="50"/>
      <c r="F1740" s="50"/>
      <c r="G1740" s="50"/>
      <c r="H1740" s="53"/>
      <c r="I1740" s="53"/>
      <c r="J1740" s="53"/>
      <c r="K1740" s="53"/>
      <c r="L1740" s="53"/>
      <c r="M1740" s="54"/>
      <c r="N1740" s="50"/>
      <c r="O1740" s="59"/>
      <c r="P1740" s="61"/>
      <c r="Q1740" s="50"/>
      <c r="R1740" s="50"/>
      <c r="S1740" s="50"/>
      <c r="T1740" s="64"/>
      <c r="U1740" s="54"/>
      <c r="V1740" s="54"/>
      <c r="W1740" s="64"/>
      <c r="X1740" s="112"/>
      <c r="Y1740" s="112"/>
      <c r="Z1740" s="53"/>
      <c r="AA1740" s="53"/>
    </row>
    <row r="1741" spans="1:27">
      <c r="A1741" s="120"/>
      <c r="B1741" s="54"/>
      <c r="C1741" s="50"/>
      <c r="D1741" s="53"/>
      <c r="E1741" s="50"/>
      <c r="F1741" s="50"/>
      <c r="G1741" s="50"/>
      <c r="H1741" s="53"/>
      <c r="I1741" s="53"/>
      <c r="J1741" s="53"/>
      <c r="K1741" s="53"/>
      <c r="L1741" s="53"/>
      <c r="M1741" s="54"/>
      <c r="N1741" s="50"/>
      <c r="O1741" s="59"/>
      <c r="P1741" s="61"/>
      <c r="Q1741" s="50"/>
      <c r="R1741" s="50"/>
      <c r="S1741" s="50"/>
      <c r="T1741" s="64"/>
      <c r="U1741" s="54"/>
      <c r="V1741" s="54"/>
      <c r="W1741" s="64"/>
      <c r="X1741" s="112"/>
      <c r="Y1741" s="112"/>
      <c r="Z1741" s="53"/>
      <c r="AA1741" s="53"/>
    </row>
    <row r="1742" spans="1:27">
      <c r="A1742" s="120"/>
      <c r="B1742" s="54"/>
      <c r="C1742" s="50"/>
      <c r="D1742" s="53"/>
      <c r="E1742" s="50"/>
      <c r="F1742" s="50"/>
      <c r="G1742" s="50"/>
      <c r="H1742" s="53"/>
      <c r="I1742" s="53"/>
      <c r="J1742" s="53"/>
      <c r="K1742" s="53"/>
      <c r="L1742" s="53"/>
      <c r="M1742" s="54"/>
      <c r="N1742" s="50"/>
      <c r="O1742" s="59"/>
      <c r="P1742" s="61"/>
      <c r="Q1742" s="50"/>
      <c r="R1742" s="50"/>
      <c r="S1742" s="50"/>
      <c r="T1742" s="64"/>
      <c r="U1742" s="54"/>
      <c r="V1742" s="54"/>
      <c r="W1742" s="64"/>
      <c r="X1742" s="112"/>
      <c r="Y1742" s="112"/>
      <c r="Z1742" s="53"/>
      <c r="AA1742" s="53"/>
    </row>
    <row r="1743" spans="1:27">
      <c r="A1743" s="120"/>
      <c r="B1743" s="54"/>
      <c r="C1743" s="50"/>
      <c r="D1743" s="53"/>
      <c r="E1743" s="50"/>
      <c r="F1743" s="50"/>
      <c r="G1743" s="50"/>
      <c r="H1743" s="53"/>
      <c r="I1743" s="53"/>
      <c r="J1743" s="53"/>
      <c r="K1743" s="53"/>
      <c r="L1743" s="53"/>
      <c r="M1743" s="54"/>
      <c r="N1743" s="50"/>
      <c r="O1743" s="59"/>
      <c r="P1743" s="61"/>
      <c r="Q1743" s="50"/>
      <c r="R1743" s="50"/>
      <c r="S1743" s="50"/>
      <c r="T1743" s="64"/>
      <c r="U1743" s="54"/>
      <c r="V1743" s="54"/>
      <c r="W1743" s="64"/>
      <c r="X1743" s="112"/>
      <c r="Y1743" s="112"/>
      <c r="Z1743" s="53"/>
      <c r="AA1743" s="53"/>
    </row>
    <row r="1744" spans="1:27">
      <c r="A1744" s="120"/>
      <c r="B1744" s="54"/>
      <c r="C1744" s="50"/>
      <c r="D1744" s="53"/>
      <c r="E1744" s="50"/>
      <c r="F1744" s="50"/>
      <c r="G1744" s="50"/>
      <c r="H1744" s="53"/>
      <c r="I1744" s="53"/>
      <c r="J1744" s="53"/>
      <c r="K1744" s="53"/>
      <c r="L1744" s="53"/>
      <c r="M1744" s="54"/>
      <c r="N1744" s="50"/>
      <c r="O1744" s="59"/>
      <c r="P1744" s="61"/>
      <c r="Q1744" s="50"/>
      <c r="R1744" s="50"/>
      <c r="S1744" s="50"/>
      <c r="T1744" s="64"/>
      <c r="U1744" s="54"/>
      <c r="V1744" s="54"/>
      <c r="W1744" s="64"/>
      <c r="X1744" s="112"/>
      <c r="Y1744" s="112"/>
      <c r="Z1744" s="53"/>
      <c r="AA1744" s="53"/>
    </row>
    <row r="1745" spans="1:27">
      <c r="A1745" s="120"/>
      <c r="B1745" s="54"/>
      <c r="C1745" s="50"/>
      <c r="D1745" s="53"/>
      <c r="E1745" s="50"/>
      <c r="F1745" s="50"/>
      <c r="G1745" s="50"/>
      <c r="H1745" s="53"/>
      <c r="I1745" s="53"/>
      <c r="J1745" s="53"/>
      <c r="K1745" s="53"/>
      <c r="L1745" s="53"/>
      <c r="M1745" s="54"/>
      <c r="N1745" s="50"/>
      <c r="O1745" s="59"/>
      <c r="P1745" s="61"/>
      <c r="Q1745" s="50"/>
      <c r="R1745" s="50"/>
      <c r="S1745" s="50"/>
      <c r="T1745" s="64"/>
      <c r="U1745" s="54"/>
      <c r="V1745" s="54"/>
      <c r="W1745" s="64"/>
      <c r="X1745" s="112"/>
      <c r="Y1745" s="112"/>
      <c r="Z1745" s="53"/>
      <c r="AA1745" s="53"/>
    </row>
    <row r="1746" spans="1:27">
      <c r="A1746" s="120"/>
      <c r="B1746" s="54"/>
      <c r="C1746" s="50"/>
      <c r="D1746" s="53"/>
      <c r="E1746" s="50"/>
      <c r="F1746" s="50"/>
      <c r="G1746" s="50"/>
      <c r="H1746" s="53"/>
      <c r="I1746" s="53"/>
      <c r="J1746" s="53"/>
      <c r="K1746" s="53"/>
      <c r="L1746" s="53"/>
      <c r="M1746" s="54"/>
      <c r="N1746" s="50"/>
      <c r="O1746" s="59"/>
      <c r="P1746" s="61"/>
      <c r="Q1746" s="50"/>
      <c r="R1746" s="50"/>
      <c r="S1746" s="50"/>
      <c r="T1746" s="64"/>
      <c r="U1746" s="54"/>
      <c r="V1746" s="54"/>
      <c r="W1746" s="64"/>
      <c r="X1746" s="112"/>
      <c r="Y1746" s="112"/>
      <c r="Z1746" s="53"/>
      <c r="AA1746" s="53"/>
    </row>
    <row r="1747" spans="1:27">
      <c r="A1747" s="120"/>
      <c r="B1747" s="54"/>
      <c r="C1747" s="50"/>
      <c r="D1747" s="53"/>
      <c r="E1747" s="50"/>
      <c r="F1747" s="50"/>
      <c r="G1747" s="50"/>
      <c r="H1747" s="53"/>
      <c r="I1747" s="53"/>
      <c r="J1747" s="53"/>
      <c r="K1747" s="53"/>
      <c r="L1747" s="53"/>
      <c r="M1747" s="54"/>
      <c r="N1747" s="50"/>
      <c r="O1747" s="59"/>
      <c r="P1747" s="61"/>
      <c r="Q1747" s="50"/>
      <c r="R1747" s="50"/>
      <c r="S1747" s="50"/>
      <c r="T1747" s="64"/>
      <c r="U1747" s="54"/>
      <c r="V1747" s="54"/>
      <c r="W1747" s="64"/>
      <c r="X1747" s="112"/>
      <c r="Y1747" s="112"/>
      <c r="Z1747" s="53"/>
      <c r="AA1747" s="53"/>
    </row>
    <row r="1748" spans="1:27">
      <c r="A1748" s="120"/>
      <c r="B1748" s="54"/>
      <c r="C1748" s="50"/>
      <c r="D1748" s="53"/>
      <c r="E1748" s="50"/>
      <c r="F1748" s="50"/>
      <c r="G1748" s="50"/>
      <c r="H1748" s="53"/>
      <c r="I1748" s="53"/>
      <c r="J1748" s="53"/>
      <c r="K1748" s="53"/>
      <c r="L1748" s="53"/>
      <c r="M1748" s="54"/>
      <c r="N1748" s="50"/>
      <c r="O1748" s="59"/>
      <c r="P1748" s="61"/>
      <c r="Q1748" s="50"/>
      <c r="R1748" s="50"/>
      <c r="S1748" s="50"/>
      <c r="T1748" s="64"/>
      <c r="U1748" s="54"/>
      <c r="V1748" s="54"/>
      <c r="W1748" s="64"/>
      <c r="X1748" s="112"/>
      <c r="Y1748" s="112"/>
      <c r="Z1748" s="53"/>
      <c r="AA1748" s="53"/>
    </row>
    <row r="1749" spans="1:27">
      <c r="A1749" s="120"/>
      <c r="B1749" s="54"/>
      <c r="C1749" s="50"/>
      <c r="D1749" s="53"/>
      <c r="E1749" s="50"/>
      <c r="F1749" s="50"/>
      <c r="G1749" s="50"/>
      <c r="H1749" s="53"/>
      <c r="I1749" s="53"/>
      <c r="J1749" s="53"/>
      <c r="K1749" s="53"/>
      <c r="L1749" s="53"/>
      <c r="M1749" s="54"/>
      <c r="N1749" s="50"/>
      <c r="O1749" s="59"/>
      <c r="P1749" s="61"/>
      <c r="Q1749" s="50"/>
      <c r="R1749" s="50"/>
      <c r="S1749" s="50"/>
      <c r="T1749" s="64"/>
      <c r="U1749" s="54"/>
      <c r="V1749" s="54"/>
      <c r="W1749" s="64"/>
      <c r="X1749" s="112"/>
      <c r="Y1749" s="112"/>
      <c r="Z1749" s="53"/>
      <c r="AA1749" s="53"/>
    </row>
    <row r="1750" spans="1:27">
      <c r="A1750" s="120"/>
      <c r="B1750" s="54"/>
      <c r="C1750" s="50"/>
      <c r="D1750" s="53"/>
      <c r="E1750" s="50"/>
      <c r="F1750" s="50"/>
      <c r="G1750" s="50"/>
      <c r="H1750" s="53"/>
      <c r="I1750" s="53"/>
      <c r="J1750" s="53"/>
      <c r="K1750" s="53"/>
      <c r="L1750" s="53"/>
      <c r="M1750" s="54"/>
      <c r="N1750" s="50"/>
      <c r="O1750" s="59"/>
      <c r="P1750" s="61"/>
      <c r="Q1750" s="50"/>
      <c r="R1750" s="50"/>
      <c r="S1750" s="50"/>
      <c r="T1750" s="64"/>
      <c r="U1750" s="54"/>
      <c r="V1750" s="54"/>
      <c r="W1750" s="64"/>
      <c r="X1750" s="112"/>
      <c r="Y1750" s="112"/>
      <c r="Z1750" s="53"/>
      <c r="AA1750" s="53"/>
    </row>
    <row r="1751" spans="1:27">
      <c r="A1751" s="120"/>
      <c r="B1751" s="54"/>
      <c r="C1751" s="50"/>
      <c r="D1751" s="53"/>
      <c r="E1751" s="50"/>
      <c r="F1751" s="50"/>
      <c r="G1751" s="50"/>
      <c r="H1751" s="53"/>
      <c r="I1751" s="53"/>
      <c r="J1751" s="53"/>
      <c r="K1751" s="53"/>
      <c r="L1751" s="53"/>
      <c r="M1751" s="54"/>
      <c r="N1751" s="50"/>
      <c r="O1751" s="59"/>
      <c r="P1751" s="61"/>
      <c r="Q1751" s="50"/>
      <c r="R1751" s="50"/>
      <c r="S1751" s="50"/>
      <c r="T1751" s="64"/>
      <c r="U1751" s="54"/>
      <c r="V1751" s="54"/>
      <c r="W1751" s="64"/>
      <c r="X1751" s="112"/>
      <c r="Y1751" s="112"/>
      <c r="Z1751" s="53"/>
      <c r="AA1751" s="53"/>
    </row>
    <row r="1752" spans="1:27">
      <c r="A1752" s="120"/>
      <c r="B1752" s="54"/>
      <c r="C1752" s="50"/>
      <c r="D1752" s="53"/>
      <c r="E1752" s="50"/>
      <c r="F1752" s="50"/>
      <c r="G1752" s="50"/>
      <c r="H1752" s="53"/>
      <c r="I1752" s="53"/>
      <c r="J1752" s="53"/>
      <c r="K1752" s="53"/>
      <c r="L1752" s="53"/>
      <c r="M1752" s="54"/>
      <c r="N1752" s="50"/>
      <c r="O1752" s="59"/>
      <c r="P1752" s="61"/>
      <c r="Q1752" s="50"/>
      <c r="R1752" s="50"/>
      <c r="S1752" s="50"/>
      <c r="T1752" s="64"/>
      <c r="U1752" s="54"/>
      <c r="V1752" s="54"/>
      <c r="W1752" s="64"/>
      <c r="X1752" s="112"/>
      <c r="Y1752" s="112"/>
      <c r="Z1752" s="53"/>
      <c r="AA1752" s="53"/>
    </row>
    <row r="1753" spans="1:27">
      <c r="A1753" s="120"/>
      <c r="B1753" s="54"/>
      <c r="C1753" s="50"/>
      <c r="D1753" s="53"/>
      <c r="E1753" s="50"/>
      <c r="F1753" s="50"/>
      <c r="G1753" s="50"/>
      <c r="H1753" s="53"/>
      <c r="I1753" s="53"/>
      <c r="J1753" s="53"/>
      <c r="K1753" s="53"/>
      <c r="L1753" s="53"/>
      <c r="M1753" s="54"/>
      <c r="N1753" s="50"/>
      <c r="O1753" s="59"/>
      <c r="P1753" s="61"/>
      <c r="Q1753" s="50"/>
      <c r="R1753" s="50"/>
      <c r="S1753" s="50"/>
      <c r="T1753" s="64"/>
      <c r="U1753" s="54"/>
      <c r="V1753" s="54"/>
      <c r="W1753" s="64"/>
      <c r="X1753" s="112"/>
      <c r="Y1753" s="112"/>
      <c r="Z1753" s="53"/>
      <c r="AA1753" s="53"/>
    </row>
    <row r="1754" spans="1:27">
      <c r="A1754" s="120"/>
      <c r="B1754" s="54"/>
      <c r="C1754" s="50"/>
      <c r="D1754" s="53"/>
      <c r="E1754" s="50"/>
      <c r="F1754" s="50"/>
      <c r="G1754" s="50"/>
      <c r="H1754" s="53"/>
      <c r="I1754" s="53"/>
      <c r="J1754" s="53"/>
      <c r="K1754" s="53"/>
      <c r="L1754" s="53"/>
      <c r="M1754" s="54"/>
      <c r="N1754" s="50"/>
      <c r="O1754" s="59"/>
      <c r="P1754" s="61"/>
      <c r="Q1754" s="50"/>
      <c r="R1754" s="50"/>
      <c r="S1754" s="50"/>
      <c r="T1754" s="64"/>
      <c r="U1754" s="54"/>
      <c r="V1754" s="54"/>
      <c r="W1754" s="64"/>
      <c r="X1754" s="112"/>
      <c r="Y1754" s="112"/>
      <c r="Z1754" s="53"/>
      <c r="AA1754" s="53"/>
    </row>
    <row r="1755" spans="1:27">
      <c r="A1755" s="120"/>
      <c r="B1755" s="54"/>
      <c r="C1755" s="50"/>
      <c r="D1755" s="53"/>
      <c r="E1755" s="50"/>
      <c r="F1755" s="50"/>
      <c r="G1755" s="50"/>
      <c r="H1755" s="53"/>
      <c r="I1755" s="53"/>
      <c r="J1755" s="53"/>
      <c r="K1755" s="53"/>
      <c r="L1755" s="53"/>
      <c r="M1755" s="54"/>
      <c r="N1755" s="50"/>
      <c r="O1755" s="59"/>
      <c r="P1755" s="61"/>
      <c r="Q1755" s="50"/>
      <c r="R1755" s="50"/>
      <c r="S1755" s="50"/>
      <c r="T1755" s="64"/>
      <c r="U1755" s="54"/>
      <c r="V1755" s="54"/>
      <c r="W1755" s="64"/>
      <c r="X1755" s="112"/>
      <c r="Y1755" s="112"/>
      <c r="Z1755" s="53"/>
      <c r="AA1755" s="53"/>
    </row>
    <row r="1756" spans="1:27">
      <c r="A1756" s="120"/>
      <c r="B1756" s="54"/>
      <c r="C1756" s="50"/>
      <c r="D1756" s="53"/>
      <c r="E1756" s="50"/>
      <c r="F1756" s="50"/>
      <c r="G1756" s="50"/>
      <c r="H1756" s="53"/>
      <c r="I1756" s="53"/>
      <c r="J1756" s="53"/>
      <c r="K1756" s="53"/>
      <c r="L1756" s="53"/>
      <c r="M1756" s="54"/>
      <c r="N1756" s="50"/>
      <c r="O1756" s="59"/>
      <c r="P1756" s="61"/>
      <c r="Q1756" s="50"/>
      <c r="R1756" s="50"/>
      <c r="S1756" s="50"/>
      <c r="T1756" s="64"/>
      <c r="U1756" s="54"/>
      <c r="V1756" s="54"/>
      <c r="W1756" s="64"/>
      <c r="X1756" s="112"/>
      <c r="Y1756" s="112"/>
      <c r="Z1756" s="53"/>
      <c r="AA1756" s="53"/>
    </row>
    <row r="1757" spans="1:27">
      <c r="A1757" s="120"/>
      <c r="B1757" s="54"/>
      <c r="C1757" s="50"/>
      <c r="D1757" s="53"/>
      <c r="E1757" s="50"/>
      <c r="F1757" s="50"/>
      <c r="G1757" s="50"/>
      <c r="H1757" s="53"/>
      <c r="I1757" s="53"/>
      <c r="J1757" s="53"/>
      <c r="K1757" s="53"/>
      <c r="L1757" s="53"/>
      <c r="M1757" s="54"/>
      <c r="N1757" s="50"/>
      <c r="O1757" s="59"/>
      <c r="P1757" s="61"/>
      <c r="Q1757" s="50"/>
      <c r="R1757" s="50"/>
      <c r="S1757" s="50"/>
      <c r="T1757" s="64"/>
      <c r="U1757" s="54"/>
      <c r="V1757" s="54"/>
      <c r="W1757" s="64"/>
      <c r="X1757" s="112"/>
      <c r="Y1757" s="112"/>
      <c r="Z1757" s="53"/>
      <c r="AA1757" s="53"/>
    </row>
    <row r="1758" spans="1:27">
      <c r="A1758" s="120"/>
      <c r="B1758" s="54"/>
      <c r="C1758" s="50"/>
      <c r="D1758" s="53"/>
      <c r="E1758" s="50"/>
      <c r="F1758" s="50"/>
      <c r="G1758" s="50"/>
      <c r="H1758" s="53"/>
      <c r="I1758" s="53"/>
      <c r="J1758" s="53"/>
      <c r="K1758" s="53"/>
      <c r="L1758" s="53"/>
      <c r="M1758" s="54"/>
      <c r="N1758" s="50"/>
      <c r="O1758" s="59"/>
      <c r="P1758" s="61"/>
      <c r="Q1758" s="50"/>
      <c r="R1758" s="50"/>
      <c r="S1758" s="50"/>
      <c r="T1758" s="64"/>
      <c r="U1758" s="54"/>
      <c r="V1758" s="54"/>
      <c r="W1758" s="64"/>
      <c r="X1758" s="112"/>
      <c r="Y1758" s="112"/>
      <c r="Z1758" s="53"/>
      <c r="AA1758" s="53"/>
    </row>
    <row r="1759" spans="1:27">
      <c r="A1759" s="120"/>
      <c r="B1759" s="54"/>
      <c r="C1759" s="50"/>
      <c r="D1759" s="53"/>
      <c r="E1759" s="50"/>
      <c r="F1759" s="50"/>
      <c r="G1759" s="50"/>
      <c r="H1759" s="53"/>
      <c r="I1759" s="53"/>
      <c r="J1759" s="53"/>
      <c r="K1759" s="53"/>
      <c r="L1759" s="53"/>
      <c r="M1759" s="54"/>
      <c r="N1759" s="50"/>
      <c r="O1759" s="59"/>
      <c r="P1759" s="61"/>
      <c r="Q1759" s="50"/>
      <c r="R1759" s="50"/>
      <c r="S1759" s="50"/>
      <c r="T1759" s="64"/>
      <c r="U1759" s="54"/>
      <c r="V1759" s="54"/>
      <c r="W1759" s="64"/>
      <c r="X1759" s="112"/>
      <c r="Y1759" s="112"/>
      <c r="Z1759" s="53"/>
      <c r="AA1759" s="53"/>
    </row>
    <row r="1760" spans="1:27">
      <c r="A1760" s="120"/>
      <c r="B1760" s="54"/>
      <c r="C1760" s="50"/>
      <c r="D1760" s="53"/>
      <c r="E1760" s="50"/>
      <c r="F1760" s="50"/>
      <c r="G1760" s="50"/>
      <c r="H1760" s="53"/>
      <c r="I1760" s="53"/>
      <c r="J1760" s="53"/>
      <c r="K1760" s="53"/>
      <c r="L1760" s="53"/>
      <c r="M1760" s="54"/>
      <c r="N1760" s="50"/>
      <c r="O1760" s="59"/>
      <c r="P1760" s="61"/>
      <c r="Q1760" s="50"/>
      <c r="R1760" s="50"/>
      <c r="S1760" s="50"/>
      <c r="T1760" s="64"/>
      <c r="U1760" s="54"/>
      <c r="V1760" s="54"/>
      <c r="W1760" s="64"/>
      <c r="X1760" s="112"/>
      <c r="Y1760" s="112"/>
      <c r="Z1760" s="53"/>
      <c r="AA1760" s="53"/>
    </row>
    <row r="1761" spans="1:27">
      <c r="A1761" s="120"/>
      <c r="B1761" s="54"/>
      <c r="C1761" s="50"/>
      <c r="D1761" s="53"/>
      <c r="E1761" s="50"/>
      <c r="F1761" s="50"/>
      <c r="G1761" s="50"/>
      <c r="H1761" s="53"/>
      <c r="I1761" s="53"/>
      <c r="J1761" s="53"/>
      <c r="K1761" s="53"/>
      <c r="L1761" s="53"/>
      <c r="M1761" s="54"/>
      <c r="N1761" s="50"/>
      <c r="O1761" s="59"/>
      <c r="P1761" s="61"/>
      <c r="Q1761" s="50"/>
      <c r="R1761" s="50"/>
      <c r="S1761" s="50"/>
      <c r="T1761" s="64"/>
      <c r="U1761" s="54"/>
      <c r="V1761" s="54"/>
      <c r="W1761" s="64"/>
      <c r="X1761" s="112"/>
      <c r="Y1761" s="112"/>
      <c r="Z1761" s="53"/>
      <c r="AA1761" s="53"/>
    </row>
    <row r="1762" spans="1:27">
      <c r="A1762" s="120"/>
      <c r="B1762" s="54"/>
      <c r="C1762" s="50"/>
      <c r="D1762" s="53"/>
      <c r="E1762" s="50"/>
      <c r="F1762" s="50"/>
      <c r="G1762" s="50"/>
      <c r="H1762" s="53"/>
      <c r="I1762" s="53"/>
      <c r="J1762" s="53"/>
      <c r="K1762" s="53"/>
      <c r="L1762" s="53"/>
      <c r="M1762" s="54"/>
      <c r="N1762" s="50"/>
      <c r="O1762" s="59"/>
      <c r="P1762" s="61"/>
      <c r="Q1762" s="50"/>
      <c r="R1762" s="50"/>
      <c r="S1762" s="50"/>
      <c r="T1762" s="64"/>
      <c r="U1762" s="54"/>
      <c r="V1762" s="54"/>
      <c r="W1762" s="64"/>
      <c r="X1762" s="112"/>
      <c r="Y1762" s="112"/>
      <c r="Z1762" s="53"/>
      <c r="AA1762" s="53"/>
    </row>
    <row r="1763" spans="1:27">
      <c r="A1763" s="120"/>
      <c r="B1763" s="54"/>
      <c r="C1763" s="50"/>
      <c r="D1763" s="53"/>
      <c r="E1763" s="50"/>
      <c r="F1763" s="50"/>
      <c r="G1763" s="50"/>
      <c r="H1763" s="53"/>
      <c r="I1763" s="53"/>
      <c r="J1763" s="53"/>
      <c r="K1763" s="53"/>
      <c r="L1763" s="53"/>
      <c r="M1763" s="54"/>
      <c r="N1763" s="50"/>
      <c r="O1763" s="59"/>
      <c r="P1763" s="61"/>
      <c r="Q1763" s="50"/>
      <c r="R1763" s="50"/>
      <c r="S1763" s="50"/>
      <c r="T1763" s="64"/>
      <c r="U1763" s="54"/>
      <c r="V1763" s="54"/>
      <c r="W1763" s="64"/>
      <c r="X1763" s="112"/>
      <c r="Y1763" s="112"/>
      <c r="Z1763" s="53"/>
      <c r="AA1763" s="53"/>
    </row>
    <row r="1764" spans="1:27">
      <c r="A1764" s="120"/>
      <c r="B1764" s="54"/>
      <c r="C1764" s="50"/>
      <c r="D1764" s="53"/>
      <c r="E1764" s="50"/>
      <c r="F1764" s="50"/>
      <c r="G1764" s="50"/>
      <c r="H1764" s="53"/>
      <c r="I1764" s="53"/>
      <c r="J1764" s="53"/>
      <c r="K1764" s="53"/>
      <c r="L1764" s="53"/>
      <c r="M1764" s="54"/>
      <c r="N1764" s="50"/>
      <c r="O1764" s="59"/>
      <c r="P1764" s="61"/>
      <c r="Q1764" s="50"/>
      <c r="R1764" s="50"/>
      <c r="S1764" s="50"/>
      <c r="T1764" s="64"/>
      <c r="U1764" s="54"/>
      <c r="V1764" s="54"/>
      <c r="W1764" s="64"/>
      <c r="X1764" s="112"/>
      <c r="Y1764" s="112"/>
      <c r="Z1764" s="53"/>
      <c r="AA1764" s="53"/>
    </row>
    <row r="1765" spans="1:27">
      <c r="A1765" s="120"/>
      <c r="B1765" s="54"/>
      <c r="C1765" s="50"/>
      <c r="D1765" s="53"/>
      <c r="E1765" s="50"/>
      <c r="F1765" s="50"/>
      <c r="G1765" s="50"/>
      <c r="H1765" s="53"/>
      <c r="I1765" s="53"/>
      <c r="J1765" s="53"/>
      <c r="K1765" s="53"/>
      <c r="L1765" s="53"/>
      <c r="M1765" s="54"/>
      <c r="N1765" s="50"/>
      <c r="O1765" s="59"/>
      <c r="P1765" s="61"/>
      <c r="Q1765" s="50"/>
      <c r="R1765" s="50"/>
      <c r="S1765" s="50"/>
      <c r="T1765" s="64"/>
      <c r="U1765" s="54"/>
      <c r="V1765" s="54"/>
      <c r="W1765" s="64"/>
      <c r="X1765" s="112"/>
      <c r="Y1765" s="112"/>
      <c r="Z1765" s="53"/>
      <c r="AA1765" s="53"/>
    </row>
    <row r="1766" spans="1:27">
      <c r="A1766" s="120"/>
      <c r="B1766" s="54"/>
      <c r="C1766" s="50"/>
      <c r="D1766" s="53"/>
      <c r="E1766" s="50"/>
      <c r="F1766" s="50"/>
      <c r="G1766" s="50"/>
      <c r="H1766" s="53"/>
      <c r="I1766" s="53"/>
      <c r="J1766" s="53"/>
      <c r="K1766" s="53"/>
      <c r="L1766" s="53"/>
      <c r="M1766" s="54"/>
      <c r="N1766" s="50"/>
      <c r="O1766" s="59"/>
      <c r="P1766" s="61"/>
      <c r="Q1766" s="50"/>
      <c r="R1766" s="50"/>
      <c r="S1766" s="50"/>
      <c r="T1766" s="64"/>
      <c r="U1766" s="54"/>
      <c r="V1766" s="54"/>
      <c r="W1766" s="64"/>
      <c r="X1766" s="112"/>
      <c r="Y1766" s="112"/>
      <c r="Z1766" s="53"/>
      <c r="AA1766" s="53"/>
    </row>
    <row r="1767" spans="1:27">
      <c r="A1767" s="120"/>
      <c r="B1767" s="54"/>
      <c r="C1767" s="50"/>
      <c r="D1767" s="53"/>
      <c r="E1767" s="50"/>
      <c r="F1767" s="50"/>
      <c r="G1767" s="50"/>
      <c r="H1767" s="53"/>
      <c r="I1767" s="53"/>
      <c r="J1767" s="53"/>
      <c r="K1767" s="53"/>
      <c r="L1767" s="53"/>
      <c r="M1767" s="54"/>
      <c r="N1767" s="50"/>
      <c r="O1767" s="59"/>
      <c r="P1767" s="61"/>
      <c r="Q1767" s="50"/>
      <c r="R1767" s="50"/>
      <c r="S1767" s="50"/>
      <c r="T1767" s="64"/>
      <c r="U1767" s="54"/>
      <c r="V1767" s="54"/>
      <c r="W1767" s="64"/>
      <c r="X1767" s="112"/>
      <c r="Y1767" s="112"/>
      <c r="Z1767" s="53"/>
      <c r="AA1767" s="53"/>
    </row>
    <row r="1768" spans="1:27">
      <c r="A1768" s="120"/>
      <c r="B1768" s="54"/>
      <c r="C1768" s="50"/>
      <c r="D1768" s="53"/>
      <c r="E1768" s="50"/>
      <c r="F1768" s="50"/>
      <c r="G1768" s="50"/>
      <c r="H1768" s="53"/>
      <c r="I1768" s="53"/>
      <c r="J1768" s="53"/>
      <c r="K1768" s="53"/>
      <c r="L1768" s="53"/>
      <c r="M1768" s="54"/>
      <c r="N1768" s="50"/>
      <c r="O1768" s="59"/>
      <c r="P1768" s="61"/>
      <c r="Q1768" s="50"/>
      <c r="R1768" s="50"/>
      <c r="S1768" s="50"/>
      <c r="T1768" s="64"/>
      <c r="U1768" s="54"/>
      <c r="V1768" s="54"/>
      <c r="W1768" s="64"/>
      <c r="X1768" s="112"/>
      <c r="Y1768" s="112"/>
      <c r="Z1768" s="53"/>
      <c r="AA1768" s="53"/>
    </row>
    <row r="1769" spans="1:27">
      <c r="A1769" s="120"/>
      <c r="B1769" s="54"/>
      <c r="C1769" s="50"/>
      <c r="D1769" s="53"/>
      <c r="E1769" s="50"/>
      <c r="F1769" s="50"/>
      <c r="G1769" s="50"/>
      <c r="H1769" s="53"/>
      <c r="I1769" s="53"/>
      <c r="J1769" s="53"/>
      <c r="K1769" s="53"/>
      <c r="L1769" s="53"/>
      <c r="M1769" s="54"/>
      <c r="N1769" s="50"/>
      <c r="O1769" s="59"/>
      <c r="P1769" s="61"/>
      <c r="Q1769" s="50"/>
      <c r="R1769" s="50"/>
      <c r="S1769" s="50"/>
      <c r="T1769" s="64"/>
      <c r="U1769" s="54"/>
      <c r="V1769" s="54"/>
      <c r="W1769" s="64"/>
      <c r="X1769" s="112"/>
      <c r="Y1769" s="112"/>
      <c r="Z1769" s="53"/>
      <c r="AA1769" s="53"/>
    </row>
    <row r="1770" spans="1:27">
      <c r="A1770" s="120"/>
      <c r="B1770" s="54"/>
      <c r="C1770" s="50"/>
      <c r="D1770" s="53"/>
      <c r="E1770" s="50"/>
      <c r="F1770" s="50"/>
      <c r="G1770" s="50"/>
      <c r="H1770" s="53"/>
      <c r="I1770" s="53"/>
      <c r="J1770" s="53"/>
      <c r="K1770" s="53"/>
      <c r="L1770" s="53"/>
      <c r="M1770" s="54"/>
      <c r="N1770" s="50"/>
      <c r="O1770" s="59"/>
      <c r="P1770" s="61"/>
      <c r="Q1770" s="50"/>
      <c r="R1770" s="50"/>
      <c r="S1770" s="50"/>
      <c r="T1770" s="64"/>
      <c r="U1770" s="54"/>
      <c r="V1770" s="54"/>
      <c r="W1770" s="64"/>
      <c r="X1770" s="112"/>
      <c r="Y1770" s="112"/>
      <c r="Z1770" s="53"/>
      <c r="AA1770" s="53"/>
    </row>
    <row r="1771" spans="1:27">
      <c r="A1771" s="120"/>
      <c r="B1771" s="54"/>
      <c r="C1771" s="50"/>
      <c r="D1771" s="53"/>
      <c r="E1771" s="50"/>
      <c r="F1771" s="50"/>
      <c r="G1771" s="50"/>
      <c r="H1771" s="53"/>
      <c r="I1771" s="53"/>
      <c r="J1771" s="53"/>
      <c r="K1771" s="53"/>
      <c r="L1771" s="53"/>
      <c r="M1771" s="54"/>
      <c r="N1771" s="50"/>
      <c r="O1771" s="59"/>
      <c r="P1771" s="61"/>
      <c r="Q1771" s="50"/>
      <c r="R1771" s="50"/>
      <c r="S1771" s="50"/>
      <c r="T1771" s="64"/>
      <c r="U1771" s="54"/>
      <c r="V1771" s="54"/>
      <c r="W1771" s="64"/>
      <c r="X1771" s="112"/>
      <c r="Y1771" s="112"/>
      <c r="Z1771" s="53"/>
      <c r="AA1771" s="53"/>
    </row>
    <row r="1772" spans="1:27">
      <c r="A1772" s="120"/>
      <c r="B1772" s="54"/>
      <c r="C1772" s="50"/>
      <c r="D1772" s="53"/>
      <c r="E1772" s="50"/>
      <c r="F1772" s="50"/>
      <c r="G1772" s="50"/>
      <c r="H1772" s="53"/>
      <c r="I1772" s="53"/>
      <c r="J1772" s="53"/>
      <c r="K1772" s="53"/>
      <c r="L1772" s="53"/>
      <c r="M1772" s="54"/>
      <c r="N1772" s="50"/>
      <c r="O1772" s="59"/>
      <c r="P1772" s="61"/>
      <c r="Q1772" s="50"/>
      <c r="R1772" s="50"/>
      <c r="S1772" s="50"/>
      <c r="T1772" s="64"/>
      <c r="U1772" s="54"/>
      <c r="V1772" s="54"/>
      <c r="W1772" s="64"/>
      <c r="X1772" s="112"/>
      <c r="Y1772" s="112"/>
      <c r="Z1772" s="53"/>
      <c r="AA1772" s="53"/>
    </row>
    <row r="1773" spans="1:27">
      <c r="A1773" s="120"/>
      <c r="B1773" s="54"/>
      <c r="C1773" s="50"/>
      <c r="D1773" s="53"/>
      <c r="E1773" s="50"/>
      <c r="F1773" s="50"/>
      <c r="G1773" s="50"/>
      <c r="H1773" s="53"/>
      <c r="I1773" s="53"/>
      <c r="J1773" s="53"/>
      <c r="K1773" s="53"/>
      <c r="L1773" s="53"/>
      <c r="M1773" s="54"/>
      <c r="N1773" s="50"/>
      <c r="O1773" s="59"/>
      <c r="P1773" s="61"/>
      <c r="Q1773" s="50"/>
      <c r="R1773" s="50"/>
      <c r="S1773" s="50"/>
      <c r="T1773" s="64"/>
      <c r="U1773" s="54"/>
      <c r="V1773" s="54"/>
      <c r="W1773" s="64"/>
      <c r="X1773" s="112"/>
      <c r="Y1773" s="112"/>
      <c r="Z1773" s="53"/>
      <c r="AA1773" s="53"/>
    </row>
    <row r="1774" spans="1:27">
      <c r="A1774" s="120"/>
      <c r="B1774" s="54"/>
      <c r="C1774" s="50"/>
      <c r="D1774" s="53"/>
      <c r="E1774" s="50"/>
      <c r="F1774" s="50"/>
      <c r="G1774" s="50"/>
      <c r="H1774" s="53"/>
      <c r="I1774" s="53"/>
      <c r="J1774" s="53"/>
      <c r="K1774" s="53"/>
      <c r="L1774" s="53"/>
      <c r="M1774" s="54"/>
      <c r="N1774" s="50"/>
      <c r="O1774" s="59"/>
      <c r="P1774" s="61"/>
      <c r="Q1774" s="50"/>
      <c r="R1774" s="50"/>
      <c r="S1774" s="50"/>
      <c r="T1774" s="64"/>
      <c r="U1774" s="54"/>
      <c r="V1774" s="54"/>
      <c r="W1774" s="64"/>
      <c r="X1774" s="112"/>
      <c r="Y1774" s="112"/>
      <c r="Z1774" s="53"/>
      <c r="AA1774" s="53"/>
    </row>
    <row r="1775" spans="1:27">
      <c r="A1775" s="120"/>
      <c r="B1775" s="54"/>
      <c r="C1775" s="50"/>
      <c r="D1775" s="53"/>
      <c r="E1775" s="50"/>
      <c r="F1775" s="50"/>
      <c r="G1775" s="50"/>
      <c r="H1775" s="53"/>
      <c r="I1775" s="53"/>
      <c r="J1775" s="53"/>
      <c r="K1775" s="53"/>
      <c r="L1775" s="53"/>
      <c r="M1775" s="54"/>
      <c r="N1775" s="50"/>
      <c r="O1775" s="59"/>
      <c r="P1775" s="61"/>
      <c r="Q1775" s="50"/>
      <c r="R1775" s="50"/>
      <c r="S1775" s="50"/>
      <c r="T1775" s="64"/>
      <c r="U1775" s="54"/>
      <c r="V1775" s="54"/>
      <c r="W1775" s="64"/>
      <c r="X1775" s="112"/>
      <c r="Y1775" s="112"/>
      <c r="Z1775" s="53"/>
      <c r="AA1775" s="53"/>
    </row>
    <row r="1776" spans="1:27">
      <c r="A1776" s="120"/>
      <c r="B1776" s="54"/>
      <c r="C1776" s="50"/>
      <c r="D1776" s="53"/>
      <c r="E1776" s="50"/>
      <c r="F1776" s="50"/>
      <c r="G1776" s="50"/>
      <c r="H1776" s="53"/>
      <c r="I1776" s="53"/>
      <c r="J1776" s="53"/>
      <c r="K1776" s="53"/>
      <c r="L1776" s="53"/>
      <c r="M1776" s="54"/>
      <c r="N1776" s="50"/>
      <c r="O1776" s="59"/>
      <c r="P1776" s="61"/>
      <c r="Q1776" s="50"/>
      <c r="R1776" s="50"/>
      <c r="S1776" s="50"/>
      <c r="T1776" s="64"/>
      <c r="U1776" s="54"/>
      <c r="V1776" s="54"/>
      <c r="W1776" s="64"/>
      <c r="X1776" s="112"/>
      <c r="Y1776" s="112"/>
      <c r="Z1776" s="53"/>
      <c r="AA1776" s="53"/>
    </row>
    <row r="1777" spans="1:27">
      <c r="A1777" s="120"/>
      <c r="B1777" s="54"/>
      <c r="C1777" s="50"/>
      <c r="D1777" s="53"/>
      <c r="E1777" s="50"/>
      <c r="F1777" s="50"/>
      <c r="G1777" s="50"/>
      <c r="H1777" s="53"/>
      <c r="I1777" s="53"/>
      <c r="J1777" s="53"/>
      <c r="K1777" s="53"/>
      <c r="L1777" s="53"/>
      <c r="M1777" s="54"/>
      <c r="N1777" s="50"/>
      <c r="O1777" s="59"/>
      <c r="P1777" s="61"/>
      <c r="Q1777" s="50"/>
      <c r="R1777" s="50"/>
      <c r="S1777" s="50"/>
      <c r="T1777" s="64"/>
      <c r="U1777" s="54"/>
      <c r="V1777" s="54"/>
      <c r="W1777" s="64"/>
      <c r="X1777" s="112"/>
      <c r="Y1777" s="112"/>
      <c r="Z1777" s="53"/>
      <c r="AA1777" s="53"/>
    </row>
    <row r="1778" spans="1:27">
      <c r="A1778" s="120"/>
      <c r="B1778" s="54"/>
      <c r="C1778" s="50"/>
      <c r="D1778" s="53"/>
      <c r="E1778" s="50"/>
      <c r="F1778" s="50"/>
      <c r="G1778" s="50"/>
      <c r="H1778" s="53"/>
      <c r="I1778" s="53"/>
      <c r="J1778" s="53"/>
      <c r="K1778" s="53"/>
      <c r="L1778" s="53"/>
      <c r="M1778" s="54"/>
      <c r="N1778" s="50"/>
      <c r="O1778" s="59"/>
      <c r="P1778" s="61"/>
      <c r="Q1778" s="50"/>
      <c r="R1778" s="50"/>
      <c r="S1778" s="50"/>
      <c r="T1778" s="64"/>
      <c r="U1778" s="54"/>
      <c r="V1778" s="54"/>
      <c r="W1778" s="64"/>
      <c r="X1778" s="112"/>
      <c r="Y1778" s="112"/>
      <c r="Z1778" s="53"/>
      <c r="AA1778" s="53"/>
    </row>
    <row r="1779" spans="1:27">
      <c r="A1779" s="120"/>
      <c r="B1779" s="54"/>
      <c r="C1779" s="50"/>
      <c r="D1779" s="53"/>
      <c r="E1779" s="50"/>
      <c r="F1779" s="50"/>
      <c r="G1779" s="50"/>
      <c r="H1779" s="53"/>
      <c r="I1779" s="53"/>
      <c r="J1779" s="53"/>
      <c r="K1779" s="53"/>
      <c r="L1779" s="53"/>
      <c r="M1779" s="54"/>
      <c r="N1779" s="50"/>
      <c r="O1779" s="59"/>
      <c r="P1779" s="61"/>
      <c r="Q1779" s="50"/>
      <c r="R1779" s="50"/>
      <c r="S1779" s="50"/>
      <c r="T1779" s="64"/>
      <c r="U1779" s="54"/>
      <c r="V1779" s="54"/>
      <c r="W1779" s="64"/>
      <c r="X1779" s="112"/>
      <c r="Y1779" s="112"/>
      <c r="Z1779" s="53"/>
      <c r="AA1779" s="53"/>
    </row>
    <row r="1780" spans="1:27">
      <c r="A1780" s="120"/>
      <c r="B1780" s="54"/>
      <c r="C1780" s="50"/>
      <c r="D1780" s="53"/>
      <c r="E1780" s="50"/>
      <c r="F1780" s="50"/>
      <c r="G1780" s="50"/>
      <c r="H1780" s="53"/>
      <c r="I1780" s="53"/>
      <c r="J1780" s="53"/>
      <c r="K1780" s="53"/>
      <c r="L1780" s="53"/>
      <c r="M1780" s="54"/>
      <c r="N1780" s="50"/>
      <c r="O1780" s="59"/>
      <c r="P1780" s="61"/>
      <c r="Q1780" s="50"/>
      <c r="R1780" s="50"/>
      <c r="S1780" s="50"/>
      <c r="T1780" s="64"/>
      <c r="U1780" s="54"/>
      <c r="V1780" s="54"/>
      <c r="W1780" s="64"/>
      <c r="X1780" s="112"/>
      <c r="Y1780" s="112"/>
      <c r="Z1780" s="53"/>
      <c r="AA1780" s="53"/>
    </row>
    <row r="1781" spans="1:27">
      <c r="A1781" s="120"/>
      <c r="B1781" s="54"/>
      <c r="C1781" s="50"/>
      <c r="D1781" s="53"/>
      <c r="E1781" s="50"/>
      <c r="F1781" s="50"/>
      <c r="G1781" s="50"/>
      <c r="H1781" s="53"/>
      <c r="I1781" s="53"/>
      <c r="J1781" s="53"/>
      <c r="K1781" s="53"/>
      <c r="L1781" s="53"/>
      <c r="M1781" s="54"/>
      <c r="N1781" s="50"/>
      <c r="O1781" s="59"/>
      <c r="P1781" s="61"/>
      <c r="Q1781" s="50"/>
      <c r="R1781" s="50"/>
      <c r="S1781" s="50"/>
      <c r="T1781" s="64"/>
      <c r="U1781" s="54"/>
      <c r="V1781" s="54"/>
      <c r="W1781" s="64"/>
      <c r="X1781" s="112"/>
      <c r="Y1781" s="112"/>
      <c r="Z1781" s="53"/>
      <c r="AA1781" s="53"/>
    </row>
    <row r="1782" spans="1:27">
      <c r="A1782" s="120"/>
      <c r="B1782" s="54"/>
      <c r="C1782" s="50"/>
      <c r="D1782" s="53"/>
      <c r="E1782" s="50"/>
      <c r="F1782" s="50"/>
      <c r="G1782" s="50"/>
      <c r="H1782" s="53"/>
      <c r="I1782" s="53"/>
      <c r="J1782" s="53"/>
      <c r="K1782" s="53"/>
      <c r="L1782" s="53"/>
      <c r="M1782" s="54"/>
      <c r="N1782" s="50"/>
      <c r="O1782" s="59"/>
      <c r="P1782" s="61"/>
      <c r="Q1782" s="50"/>
      <c r="R1782" s="50"/>
      <c r="S1782" s="50"/>
      <c r="T1782" s="64"/>
      <c r="U1782" s="54"/>
      <c r="V1782" s="54"/>
      <c r="W1782" s="64"/>
      <c r="X1782" s="112"/>
      <c r="Y1782" s="112"/>
      <c r="Z1782" s="53"/>
      <c r="AA1782" s="53"/>
    </row>
    <row r="1783" spans="1:27">
      <c r="A1783" s="120"/>
      <c r="B1783" s="54"/>
      <c r="C1783" s="50"/>
      <c r="D1783" s="53"/>
      <c r="E1783" s="50"/>
      <c r="F1783" s="50"/>
      <c r="G1783" s="50"/>
      <c r="H1783" s="53"/>
      <c r="I1783" s="53"/>
      <c r="J1783" s="53"/>
      <c r="K1783" s="53"/>
      <c r="L1783" s="53"/>
      <c r="M1783" s="54"/>
      <c r="N1783" s="50"/>
      <c r="O1783" s="59"/>
      <c r="P1783" s="61"/>
      <c r="Q1783" s="50"/>
      <c r="R1783" s="50"/>
      <c r="S1783" s="50"/>
      <c r="T1783" s="64"/>
      <c r="U1783" s="54"/>
      <c r="V1783" s="54"/>
      <c r="W1783" s="64"/>
      <c r="X1783" s="112"/>
      <c r="Y1783" s="112"/>
      <c r="Z1783" s="53"/>
      <c r="AA1783" s="53"/>
    </row>
    <row r="1784" spans="1:27">
      <c r="A1784" s="120"/>
      <c r="B1784" s="54"/>
      <c r="C1784" s="50"/>
      <c r="D1784" s="53"/>
      <c r="E1784" s="50"/>
      <c r="F1784" s="50"/>
      <c r="G1784" s="50"/>
      <c r="H1784" s="53"/>
      <c r="I1784" s="53"/>
      <c r="J1784" s="53"/>
      <c r="K1784" s="53"/>
      <c r="L1784" s="53"/>
      <c r="M1784" s="54"/>
      <c r="N1784" s="50"/>
      <c r="O1784" s="59"/>
      <c r="P1784" s="61"/>
      <c r="Q1784" s="50"/>
      <c r="R1784" s="50"/>
      <c r="S1784" s="50"/>
      <c r="T1784" s="64"/>
      <c r="U1784" s="54"/>
      <c r="V1784" s="54"/>
      <c r="W1784" s="64"/>
      <c r="X1784" s="112"/>
      <c r="Y1784" s="112"/>
      <c r="Z1784" s="53"/>
      <c r="AA1784" s="53"/>
    </row>
    <row r="1785" spans="1:27">
      <c r="A1785" s="120"/>
      <c r="B1785" s="54"/>
      <c r="C1785" s="50"/>
      <c r="D1785" s="53"/>
      <c r="E1785" s="50"/>
      <c r="F1785" s="50"/>
      <c r="G1785" s="50"/>
      <c r="H1785" s="53"/>
      <c r="I1785" s="53"/>
      <c r="J1785" s="53"/>
      <c r="K1785" s="53"/>
      <c r="L1785" s="53"/>
      <c r="M1785" s="54"/>
      <c r="N1785" s="50"/>
      <c r="O1785" s="59"/>
      <c r="P1785" s="61"/>
      <c r="Q1785" s="50"/>
      <c r="R1785" s="50"/>
      <c r="S1785" s="50"/>
      <c r="T1785" s="64"/>
      <c r="U1785" s="54"/>
      <c r="V1785" s="54"/>
      <c r="W1785" s="64"/>
      <c r="X1785" s="112"/>
      <c r="Y1785" s="112"/>
      <c r="Z1785" s="53"/>
      <c r="AA1785" s="53"/>
    </row>
    <row r="1786" spans="1:27">
      <c r="A1786" s="120"/>
      <c r="B1786" s="54"/>
      <c r="C1786" s="50"/>
      <c r="D1786" s="53"/>
      <c r="E1786" s="50"/>
      <c r="F1786" s="50"/>
      <c r="G1786" s="50"/>
      <c r="H1786" s="53"/>
      <c r="I1786" s="53"/>
      <c r="J1786" s="53"/>
      <c r="K1786" s="53"/>
      <c r="L1786" s="53"/>
      <c r="M1786" s="54"/>
      <c r="N1786" s="50"/>
      <c r="O1786" s="59"/>
      <c r="P1786" s="61"/>
      <c r="Q1786" s="50"/>
      <c r="R1786" s="50"/>
      <c r="S1786" s="50"/>
      <c r="T1786" s="64"/>
      <c r="U1786" s="54"/>
      <c r="V1786" s="54"/>
      <c r="W1786" s="64"/>
      <c r="X1786" s="112"/>
      <c r="Y1786" s="112"/>
      <c r="Z1786" s="53"/>
      <c r="AA1786" s="53"/>
    </row>
    <row r="1787" spans="1:27">
      <c r="A1787" s="120"/>
      <c r="B1787" s="54"/>
      <c r="C1787" s="50"/>
      <c r="D1787" s="53"/>
      <c r="E1787" s="50"/>
      <c r="F1787" s="50"/>
      <c r="G1787" s="50"/>
      <c r="H1787" s="53"/>
      <c r="I1787" s="53"/>
      <c r="J1787" s="53"/>
      <c r="K1787" s="53"/>
      <c r="L1787" s="53"/>
      <c r="M1787" s="54"/>
      <c r="N1787" s="50"/>
      <c r="O1787" s="59"/>
      <c r="P1787" s="61"/>
      <c r="Q1787" s="50"/>
      <c r="R1787" s="50"/>
      <c r="S1787" s="50"/>
      <c r="T1787" s="64"/>
      <c r="U1787" s="54"/>
      <c r="V1787" s="54"/>
      <c r="W1787" s="64"/>
      <c r="X1787" s="112"/>
      <c r="Y1787" s="112"/>
      <c r="Z1787" s="53"/>
      <c r="AA1787" s="53"/>
    </row>
    <row r="1788" spans="1:27">
      <c r="A1788" s="120"/>
      <c r="B1788" s="54"/>
      <c r="C1788" s="50"/>
      <c r="D1788" s="53"/>
      <c r="E1788" s="50"/>
      <c r="F1788" s="50"/>
      <c r="G1788" s="50"/>
      <c r="H1788" s="53"/>
      <c r="I1788" s="53"/>
      <c r="J1788" s="53"/>
      <c r="K1788" s="53"/>
      <c r="L1788" s="53"/>
      <c r="M1788" s="54"/>
      <c r="N1788" s="50"/>
      <c r="O1788" s="59"/>
      <c r="P1788" s="61"/>
      <c r="Q1788" s="50"/>
      <c r="R1788" s="50"/>
      <c r="S1788" s="50"/>
      <c r="T1788" s="64"/>
      <c r="U1788" s="54"/>
      <c r="V1788" s="54"/>
      <c r="W1788" s="64"/>
      <c r="X1788" s="112"/>
      <c r="Y1788" s="112"/>
      <c r="Z1788" s="53"/>
      <c r="AA1788" s="53"/>
    </row>
    <row r="1789" spans="1:27">
      <c r="A1789" s="120"/>
      <c r="B1789" s="54"/>
      <c r="C1789" s="50"/>
      <c r="D1789" s="53"/>
      <c r="E1789" s="50"/>
      <c r="F1789" s="50"/>
      <c r="G1789" s="50"/>
      <c r="H1789" s="53"/>
      <c r="I1789" s="53"/>
      <c r="J1789" s="53"/>
      <c r="K1789" s="53"/>
      <c r="L1789" s="53"/>
      <c r="M1789" s="54"/>
      <c r="N1789" s="50"/>
      <c r="O1789" s="59"/>
      <c r="P1789" s="61"/>
      <c r="Q1789" s="50"/>
      <c r="R1789" s="50"/>
      <c r="S1789" s="50"/>
      <c r="T1789" s="64"/>
      <c r="U1789" s="54"/>
      <c r="V1789" s="54"/>
      <c r="W1789" s="64"/>
      <c r="X1789" s="112"/>
      <c r="Y1789" s="112"/>
      <c r="Z1789" s="53"/>
      <c r="AA1789" s="53"/>
    </row>
    <row r="1790" spans="1:27">
      <c r="A1790" s="120"/>
      <c r="B1790" s="54"/>
      <c r="C1790" s="50"/>
      <c r="D1790" s="53"/>
      <c r="E1790" s="50"/>
      <c r="F1790" s="50"/>
      <c r="G1790" s="50"/>
      <c r="H1790" s="53"/>
      <c r="I1790" s="53"/>
      <c r="J1790" s="53"/>
      <c r="K1790" s="53"/>
      <c r="L1790" s="53"/>
      <c r="M1790" s="54"/>
      <c r="N1790" s="50"/>
      <c r="O1790" s="59"/>
      <c r="P1790" s="61"/>
      <c r="Q1790" s="50"/>
      <c r="R1790" s="50"/>
      <c r="S1790" s="50"/>
      <c r="T1790" s="64"/>
      <c r="U1790" s="54"/>
      <c r="V1790" s="54"/>
      <c r="W1790" s="64"/>
      <c r="X1790" s="112"/>
      <c r="Y1790" s="112"/>
      <c r="Z1790" s="53"/>
      <c r="AA1790" s="53"/>
    </row>
    <row r="1791" spans="1:27">
      <c r="A1791" s="120"/>
      <c r="B1791" s="54"/>
      <c r="C1791" s="50"/>
      <c r="D1791" s="53"/>
      <c r="E1791" s="50"/>
      <c r="F1791" s="50"/>
      <c r="G1791" s="50"/>
      <c r="H1791" s="53"/>
      <c r="I1791" s="53"/>
      <c r="J1791" s="53"/>
      <c r="K1791" s="53"/>
      <c r="L1791" s="53"/>
      <c r="M1791" s="54"/>
      <c r="N1791" s="50"/>
      <c r="O1791" s="59"/>
      <c r="P1791" s="61"/>
      <c r="Q1791" s="50"/>
      <c r="R1791" s="50"/>
      <c r="S1791" s="50"/>
      <c r="T1791" s="64"/>
      <c r="U1791" s="54"/>
      <c r="V1791" s="54"/>
      <c r="W1791" s="64"/>
      <c r="X1791" s="112"/>
      <c r="Y1791" s="112"/>
      <c r="Z1791" s="53"/>
      <c r="AA1791" s="53"/>
    </row>
    <row r="1792" spans="1:27">
      <c r="A1792" s="120"/>
      <c r="B1792" s="54"/>
      <c r="C1792" s="50"/>
      <c r="D1792" s="53"/>
      <c r="E1792" s="50"/>
      <c r="F1792" s="50"/>
      <c r="G1792" s="50"/>
      <c r="H1792" s="53"/>
      <c r="I1792" s="53"/>
      <c r="J1792" s="53"/>
      <c r="K1792" s="53"/>
      <c r="L1792" s="53"/>
      <c r="M1792" s="54"/>
      <c r="N1792" s="50"/>
      <c r="O1792" s="59"/>
      <c r="P1792" s="61"/>
      <c r="Q1792" s="50"/>
      <c r="R1792" s="50"/>
      <c r="S1792" s="50"/>
      <c r="T1792" s="64"/>
      <c r="U1792" s="54"/>
      <c r="V1792" s="54"/>
      <c r="W1792" s="64"/>
      <c r="X1792" s="112"/>
      <c r="Y1792" s="112"/>
      <c r="Z1792" s="53"/>
      <c r="AA1792" s="53"/>
    </row>
    <row r="1793" spans="1:27">
      <c r="A1793" s="120"/>
      <c r="B1793" s="54"/>
      <c r="C1793" s="50"/>
      <c r="D1793" s="53"/>
      <c r="E1793" s="50"/>
      <c r="F1793" s="50"/>
      <c r="G1793" s="50"/>
      <c r="H1793" s="53"/>
      <c r="I1793" s="53"/>
      <c r="J1793" s="53"/>
      <c r="K1793" s="53"/>
      <c r="L1793" s="53"/>
      <c r="M1793" s="54"/>
      <c r="N1793" s="50"/>
      <c r="O1793" s="59"/>
      <c r="P1793" s="61"/>
      <c r="Q1793" s="50"/>
      <c r="R1793" s="50"/>
      <c r="S1793" s="50"/>
      <c r="T1793" s="64"/>
      <c r="U1793" s="54"/>
      <c r="V1793" s="54"/>
      <c r="W1793" s="64"/>
      <c r="X1793" s="112"/>
      <c r="Y1793" s="112"/>
      <c r="Z1793" s="53"/>
      <c r="AA1793" s="53"/>
    </row>
    <row r="1794" spans="1:27">
      <c r="A1794" s="120"/>
      <c r="B1794" s="54"/>
      <c r="C1794" s="50"/>
      <c r="D1794" s="53"/>
      <c r="E1794" s="50"/>
      <c r="F1794" s="50"/>
      <c r="G1794" s="50"/>
      <c r="H1794" s="53"/>
      <c r="I1794" s="53"/>
      <c r="J1794" s="53"/>
      <c r="K1794" s="53"/>
      <c r="L1794" s="53"/>
      <c r="M1794" s="54"/>
      <c r="N1794" s="50"/>
      <c r="O1794" s="59"/>
      <c r="P1794" s="61"/>
      <c r="Q1794" s="50"/>
      <c r="R1794" s="50"/>
      <c r="S1794" s="50"/>
      <c r="T1794" s="64"/>
      <c r="U1794" s="54"/>
      <c r="V1794" s="54"/>
      <c r="W1794" s="64"/>
      <c r="X1794" s="112"/>
      <c r="Y1794" s="112"/>
      <c r="Z1794" s="53"/>
      <c r="AA1794" s="53"/>
    </row>
    <row r="1795" spans="1:27">
      <c r="A1795" s="120"/>
      <c r="B1795" s="54"/>
      <c r="C1795" s="50"/>
      <c r="D1795" s="53"/>
      <c r="E1795" s="50"/>
      <c r="F1795" s="50"/>
      <c r="G1795" s="50"/>
      <c r="H1795" s="53"/>
      <c r="I1795" s="53"/>
      <c r="J1795" s="53"/>
      <c r="K1795" s="53"/>
      <c r="L1795" s="53"/>
      <c r="M1795" s="54"/>
      <c r="N1795" s="50"/>
      <c r="O1795" s="59"/>
      <c r="P1795" s="61"/>
      <c r="Q1795" s="50"/>
      <c r="R1795" s="50"/>
      <c r="S1795" s="50"/>
      <c r="T1795" s="64"/>
      <c r="U1795" s="54"/>
      <c r="V1795" s="54"/>
      <c r="W1795" s="64"/>
      <c r="X1795" s="112"/>
      <c r="Y1795" s="112"/>
      <c r="Z1795" s="53"/>
      <c r="AA1795" s="53"/>
    </row>
    <row r="1796" spans="1:27">
      <c r="A1796" s="120"/>
      <c r="B1796" s="54"/>
      <c r="C1796" s="50"/>
      <c r="D1796" s="53"/>
      <c r="E1796" s="50"/>
      <c r="F1796" s="50"/>
      <c r="G1796" s="50"/>
      <c r="H1796" s="53"/>
      <c r="I1796" s="53"/>
      <c r="J1796" s="53"/>
      <c r="K1796" s="53"/>
      <c r="L1796" s="53"/>
      <c r="M1796" s="54"/>
      <c r="N1796" s="50"/>
      <c r="O1796" s="59"/>
      <c r="P1796" s="61"/>
      <c r="Q1796" s="50"/>
      <c r="R1796" s="50"/>
      <c r="S1796" s="50"/>
      <c r="T1796" s="64"/>
      <c r="U1796" s="54"/>
      <c r="V1796" s="54"/>
      <c r="W1796" s="64"/>
      <c r="X1796" s="112"/>
      <c r="Y1796" s="112"/>
      <c r="Z1796" s="53"/>
      <c r="AA1796" s="53"/>
    </row>
    <row r="1797" spans="1:27">
      <c r="A1797" s="120"/>
      <c r="B1797" s="54"/>
      <c r="C1797" s="50"/>
      <c r="D1797" s="53"/>
      <c r="E1797" s="50"/>
      <c r="F1797" s="50"/>
      <c r="G1797" s="50"/>
      <c r="H1797" s="53"/>
      <c r="I1797" s="53"/>
      <c r="J1797" s="53"/>
      <c r="K1797" s="53"/>
      <c r="L1797" s="53"/>
      <c r="M1797" s="54"/>
      <c r="N1797" s="50"/>
      <c r="O1797" s="59"/>
      <c r="P1797" s="61"/>
      <c r="Q1797" s="50"/>
      <c r="R1797" s="50"/>
      <c r="S1797" s="50"/>
      <c r="T1797" s="64"/>
      <c r="U1797" s="54"/>
      <c r="V1797" s="54"/>
      <c r="W1797" s="64"/>
      <c r="X1797" s="112"/>
      <c r="Y1797" s="112"/>
      <c r="Z1797" s="53"/>
      <c r="AA1797" s="53"/>
    </row>
    <row r="1798" spans="1:27">
      <c r="A1798" s="120"/>
      <c r="B1798" s="54"/>
      <c r="C1798" s="50"/>
      <c r="D1798" s="53"/>
      <c r="E1798" s="50"/>
      <c r="F1798" s="50"/>
      <c r="G1798" s="50"/>
      <c r="H1798" s="53"/>
      <c r="I1798" s="53"/>
      <c r="J1798" s="53"/>
      <c r="K1798" s="53"/>
      <c r="L1798" s="53"/>
      <c r="M1798" s="54"/>
      <c r="N1798" s="50"/>
      <c r="O1798" s="59"/>
      <c r="P1798" s="61"/>
      <c r="Q1798" s="50"/>
      <c r="R1798" s="50"/>
      <c r="S1798" s="50"/>
      <c r="T1798" s="64"/>
      <c r="U1798" s="54"/>
      <c r="V1798" s="54"/>
      <c r="W1798" s="64"/>
      <c r="X1798" s="112"/>
      <c r="Y1798" s="112"/>
      <c r="Z1798" s="53"/>
      <c r="AA1798" s="53"/>
    </row>
    <row r="1799" spans="1:27">
      <c r="A1799" s="120"/>
      <c r="B1799" s="54"/>
      <c r="C1799" s="50"/>
      <c r="D1799" s="53"/>
      <c r="E1799" s="50"/>
      <c r="F1799" s="50"/>
      <c r="G1799" s="50"/>
      <c r="H1799" s="53"/>
      <c r="I1799" s="53"/>
      <c r="J1799" s="53"/>
      <c r="K1799" s="53"/>
      <c r="L1799" s="53"/>
      <c r="M1799" s="54"/>
      <c r="N1799" s="50"/>
      <c r="O1799" s="59"/>
      <c r="P1799" s="61"/>
      <c r="Q1799" s="50"/>
      <c r="R1799" s="50"/>
      <c r="S1799" s="50"/>
      <c r="T1799" s="64"/>
      <c r="U1799" s="54"/>
      <c r="V1799" s="54"/>
      <c r="W1799" s="64"/>
      <c r="X1799" s="112"/>
      <c r="Y1799" s="112"/>
      <c r="Z1799" s="53"/>
      <c r="AA1799" s="53"/>
    </row>
    <row r="1800" spans="1:27">
      <c r="A1800" s="120"/>
      <c r="B1800" s="54"/>
      <c r="C1800" s="50"/>
      <c r="D1800" s="53"/>
      <c r="E1800" s="50"/>
      <c r="F1800" s="50"/>
      <c r="G1800" s="50"/>
      <c r="H1800" s="53"/>
      <c r="I1800" s="53"/>
      <c r="J1800" s="53"/>
      <c r="K1800" s="53"/>
      <c r="L1800" s="53"/>
      <c r="M1800" s="54"/>
      <c r="N1800" s="50"/>
      <c r="O1800" s="59"/>
      <c r="P1800" s="61"/>
      <c r="Q1800" s="50"/>
      <c r="R1800" s="50"/>
      <c r="S1800" s="50"/>
      <c r="T1800" s="64"/>
      <c r="U1800" s="54"/>
      <c r="V1800" s="54"/>
      <c r="W1800" s="64"/>
      <c r="X1800" s="112"/>
      <c r="Y1800" s="112"/>
      <c r="Z1800" s="53"/>
      <c r="AA1800" s="53"/>
    </row>
    <row r="1801" spans="1:27">
      <c r="A1801" s="120"/>
      <c r="B1801" s="54"/>
      <c r="C1801" s="50"/>
      <c r="D1801" s="53"/>
      <c r="E1801" s="50"/>
      <c r="F1801" s="50"/>
      <c r="G1801" s="50"/>
      <c r="H1801" s="53"/>
      <c r="I1801" s="53"/>
      <c r="J1801" s="53"/>
      <c r="K1801" s="53"/>
      <c r="L1801" s="53"/>
      <c r="M1801" s="54"/>
      <c r="N1801" s="50"/>
      <c r="O1801" s="59"/>
      <c r="P1801" s="61"/>
      <c r="Q1801" s="50"/>
      <c r="R1801" s="50"/>
      <c r="S1801" s="50"/>
      <c r="T1801" s="64"/>
      <c r="U1801" s="54"/>
      <c r="V1801" s="54"/>
      <c r="W1801" s="64"/>
      <c r="X1801" s="112"/>
      <c r="Y1801" s="112"/>
      <c r="Z1801" s="53"/>
      <c r="AA1801" s="53"/>
    </row>
    <row r="1802" spans="1:27">
      <c r="A1802" s="120"/>
      <c r="B1802" s="54"/>
      <c r="C1802" s="50"/>
      <c r="D1802" s="53"/>
      <c r="E1802" s="50"/>
      <c r="F1802" s="50"/>
      <c r="G1802" s="50"/>
      <c r="H1802" s="53"/>
      <c r="I1802" s="53"/>
      <c r="J1802" s="53"/>
      <c r="K1802" s="53"/>
      <c r="L1802" s="53"/>
      <c r="M1802" s="54"/>
      <c r="N1802" s="50"/>
      <c r="O1802" s="59"/>
      <c r="P1802" s="61"/>
      <c r="Q1802" s="50"/>
      <c r="R1802" s="50"/>
      <c r="S1802" s="50"/>
      <c r="T1802" s="64"/>
      <c r="U1802" s="54"/>
      <c r="V1802" s="54"/>
      <c r="W1802" s="64"/>
      <c r="X1802" s="112"/>
      <c r="Y1802" s="112"/>
      <c r="Z1802" s="53"/>
      <c r="AA1802" s="53"/>
    </row>
    <row r="1803" spans="1:27">
      <c r="A1803" s="120"/>
      <c r="B1803" s="54"/>
      <c r="C1803" s="50"/>
      <c r="D1803" s="53"/>
      <c r="E1803" s="50"/>
      <c r="F1803" s="50"/>
      <c r="G1803" s="50"/>
      <c r="H1803" s="53"/>
      <c r="I1803" s="53"/>
      <c r="J1803" s="53"/>
      <c r="K1803" s="53"/>
      <c r="L1803" s="53"/>
      <c r="M1803" s="54"/>
      <c r="N1803" s="50"/>
      <c r="O1803" s="59"/>
      <c r="P1803" s="61"/>
      <c r="Q1803" s="50"/>
      <c r="R1803" s="50"/>
      <c r="S1803" s="50"/>
      <c r="T1803" s="64"/>
      <c r="U1803" s="54"/>
      <c r="V1803" s="54"/>
      <c r="W1803" s="64"/>
      <c r="X1803" s="112"/>
      <c r="Y1803" s="112"/>
      <c r="Z1803" s="53"/>
      <c r="AA1803" s="53"/>
    </row>
    <row r="1804" spans="1:27">
      <c r="A1804" s="120"/>
      <c r="B1804" s="54"/>
      <c r="C1804" s="50"/>
      <c r="D1804" s="53"/>
      <c r="E1804" s="50"/>
      <c r="F1804" s="50"/>
      <c r="G1804" s="50"/>
      <c r="H1804" s="53"/>
      <c r="I1804" s="53"/>
      <c r="J1804" s="53"/>
      <c r="K1804" s="53"/>
      <c r="L1804" s="53"/>
      <c r="M1804" s="54"/>
      <c r="N1804" s="50"/>
      <c r="O1804" s="59"/>
      <c r="P1804" s="61"/>
      <c r="Q1804" s="50"/>
      <c r="R1804" s="50"/>
      <c r="S1804" s="50"/>
      <c r="T1804" s="64"/>
      <c r="U1804" s="54"/>
      <c r="V1804" s="54"/>
      <c r="W1804" s="64"/>
      <c r="X1804" s="112"/>
      <c r="Y1804" s="112"/>
      <c r="Z1804" s="53"/>
      <c r="AA1804" s="53"/>
    </row>
    <row r="1805" spans="1:27">
      <c r="A1805" s="120"/>
      <c r="B1805" s="54"/>
      <c r="C1805" s="50"/>
      <c r="D1805" s="53"/>
      <c r="E1805" s="50"/>
      <c r="F1805" s="50"/>
      <c r="G1805" s="50"/>
      <c r="H1805" s="53"/>
      <c r="I1805" s="53"/>
      <c r="J1805" s="53"/>
      <c r="K1805" s="53"/>
      <c r="L1805" s="53"/>
      <c r="M1805" s="54"/>
      <c r="N1805" s="50"/>
      <c r="O1805" s="59"/>
      <c r="P1805" s="61"/>
      <c r="Q1805" s="50"/>
      <c r="R1805" s="50"/>
      <c r="S1805" s="50"/>
      <c r="T1805" s="64"/>
      <c r="U1805" s="54"/>
      <c r="V1805" s="54"/>
      <c r="W1805" s="64"/>
      <c r="X1805" s="112"/>
      <c r="Y1805" s="112"/>
      <c r="Z1805" s="53"/>
      <c r="AA1805" s="53"/>
    </row>
    <row r="1806" spans="1:27">
      <c r="A1806" s="120"/>
      <c r="B1806" s="54"/>
      <c r="C1806" s="50"/>
      <c r="D1806" s="53"/>
      <c r="E1806" s="50"/>
      <c r="F1806" s="50"/>
      <c r="G1806" s="50"/>
      <c r="H1806" s="53"/>
      <c r="I1806" s="53"/>
      <c r="J1806" s="53"/>
      <c r="K1806" s="53"/>
      <c r="L1806" s="53"/>
      <c r="M1806" s="54"/>
      <c r="N1806" s="50"/>
      <c r="O1806" s="59"/>
      <c r="P1806" s="61"/>
      <c r="Q1806" s="50"/>
      <c r="R1806" s="50"/>
      <c r="S1806" s="50"/>
      <c r="T1806" s="64"/>
      <c r="U1806" s="54"/>
      <c r="V1806" s="54"/>
      <c r="W1806" s="64"/>
      <c r="X1806" s="112"/>
      <c r="Y1806" s="112"/>
      <c r="Z1806" s="53"/>
      <c r="AA1806" s="53"/>
    </row>
    <row r="1807" spans="1:27">
      <c r="A1807" s="120"/>
      <c r="B1807" s="54"/>
      <c r="C1807" s="50"/>
      <c r="D1807" s="53"/>
      <c r="E1807" s="50"/>
      <c r="F1807" s="50"/>
      <c r="G1807" s="50"/>
      <c r="H1807" s="53"/>
      <c r="I1807" s="53"/>
      <c r="J1807" s="53"/>
      <c r="K1807" s="53"/>
      <c r="L1807" s="53"/>
      <c r="M1807" s="54"/>
      <c r="N1807" s="50"/>
      <c r="O1807" s="59"/>
      <c r="P1807" s="61"/>
      <c r="Q1807" s="50"/>
      <c r="R1807" s="50"/>
      <c r="S1807" s="50"/>
      <c r="T1807" s="64"/>
      <c r="U1807" s="54"/>
      <c r="V1807" s="54"/>
      <c r="W1807" s="64"/>
      <c r="X1807" s="112"/>
      <c r="Y1807" s="112"/>
      <c r="Z1807" s="53"/>
      <c r="AA1807" s="53"/>
    </row>
    <row r="1808" spans="1:27">
      <c r="A1808" s="120"/>
      <c r="B1808" s="54"/>
      <c r="C1808" s="50"/>
      <c r="D1808" s="53"/>
      <c r="E1808" s="50"/>
      <c r="F1808" s="50"/>
      <c r="G1808" s="50"/>
      <c r="H1808" s="53"/>
      <c r="I1808" s="53"/>
      <c r="J1808" s="53"/>
      <c r="K1808" s="53"/>
      <c r="L1808" s="53"/>
      <c r="M1808" s="54"/>
      <c r="N1808" s="50"/>
      <c r="O1808" s="59"/>
      <c r="P1808" s="61"/>
      <c r="Q1808" s="50"/>
      <c r="R1808" s="50"/>
      <c r="S1808" s="50"/>
      <c r="T1808" s="64"/>
      <c r="U1808" s="54"/>
      <c r="V1808" s="54"/>
      <c r="W1808" s="64"/>
      <c r="X1808" s="112"/>
      <c r="Y1808" s="112"/>
      <c r="Z1808" s="53"/>
      <c r="AA1808" s="53"/>
    </row>
    <row r="1809" spans="1:27">
      <c r="A1809" s="120"/>
      <c r="B1809" s="54"/>
      <c r="C1809" s="50"/>
      <c r="D1809" s="53"/>
      <c r="E1809" s="50"/>
      <c r="F1809" s="50"/>
      <c r="G1809" s="50"/>
      <c r="H1809" s="53"/>
      <c r="I1809" s="53"/>
      <c r="J1809" s="53"/>
      <c r="K1809" s="53"/>
      <c r="L1809" s="53"/>
      <c r="M1809" s="54"/>
      <c r="N1809" s="50"/>
      <c r="O1809" s="59"/>
      <c r="P1809" s="61"/>
      <c r="Q1809" s="50"/>
      <c r="R1809" s="50"/>
      <c r="S1809" s="50"/>
      <c r="T1809" s="64"/>
      <c r="U1809" s="54"/>
      <c r="V1809" s="54"/>
      <c r="W1809" s="64"/>
      <c r="X1809" s="112"/>
      <c r="Y1809" s="112"/>
      <c r="Z1809" s="53"/>
      <c r="AA1809" s="53"/>
    </row>
    <row r="1810" spans="1:27">
      <c r="A1810" s="120"/>
      <c r="B1810" s="54"/>
      <c r="C1810" s="50"/>
      <c r="D1810" s="53"/>
      <c r="E1810" s="50"/>
      <c r="F1810" s="50"/>
      <c r="G1810" s="50"/>
      <c r="H1810" s="53"/>
      <c r="I1810" s="53"/>
      <c r="J1810" s="53"/>
      <c r="K1810" s="53"/>
      <c r="L1810" s="53"/>
      <c r="M1810" s="54"/>
      <c r="N1810" s="50"/>
      <c r="O1810" s="59"/>
      <c r="P1810" s="61"/>
      <c r="Q1810" s="50"/>
      <c r="R1810" s="50"/>
      <c r="S1810" s="50"/>
      <c r="T1810" s="64"/>
      <c r="U1810" s="54"/>
      <c r="V1810" s="54"/>
      <c r="W1810" s="64"/>
      <c r="X1810" s="112"/>
      <c r="Y1810" s="112"/>
      <c r="Z1810" s="53"/>
      <c r="AA1810" s="53"/>
    </row>
    <row r="1811" spans="1:27">
      <c r="A1811" s="120"/>
      <c r="B1811" s="54"/>
      <c r="C1811" s="50"/>
      <c r="D1811" s="53"/>
      <c r="E1811" s="50"/>
      <c r="F1811" s="50"/>
      <c r="G1811" s="50"/>
      <c r="H1811" s="53"/>
      <c r="I1811" s="53"/>
      <c r="J1811" s="53"/>
      <c r="K1811" s="53"/>
      <c r="L1811" s="53"/>
      <c r="M1811" s="54"/>
      <c r="N1811" s="50"/>
      <c r="O1811" s="59"/>
      <c r="P1811" s="61"/>
      <c r="Q1811" s="50"/>
      <c r="R1811" s="50"/>
      <c r="S1811" s="50"/>
      <c r="T1811" s="64"/>
      <c r="U1811" s="54"/>
      <c r="V1811" s="54"/>
      <c r="W1811" s="64"/>
      <c r="X1811" s="112"/>
      <c r="Y1811" s="112"/>
      <c r="Z1811" s="53"/>
      <c r="AA1811" s="53"/>
    </row>
    <row r="1812" spans="1:27">
      <c r="A1812" s="120"/>
      <c r="B1812" s="54"/>
      <c r="C1812" s="50"/>
      <c r="D1812" s="53"/>
      <c r="E1812" s="50"/>
      <c r="F1812" s="50"/>
      <c r="G1812" s="50"/>
      <c r="H1812" s="53"/>
      <c r="I1812" s="53"/>
      <c r="J1812" s="53"/>
      <c r="K1812" s="53"/>
      <c r="L1812" s="53"/>
      <c r="M1812" s="54"/>
      <c r="N1812" s="50"/>
      <c r="O1812" s="59"/>
      <c r="P1812" s="61"/>
      <c r="Q1812" s="50"/>
      <c r="R1812" s="50"/>
      <c r="S1812" s="50"/>
      <c r="T1812" s="64"/>
      <c r="U1812" s="54"/>
      <c r="V1812" s="54"/>
      <c r="W1812" s="64"/>
      <c r="X1812" s="112"/>
      <c r="Y1812" s="112"/>
      <c r="Z1812" s="53"/>
      <c r="AA1812" s="53"/>
    </row>
    <row r="1813" spans="1:27">
      <c r="A1813" s="120"/>
      <c r="B1813" s="54"/>
      <c r="C1813" s="50"/>
      <c r="D1813" s="53"/>
      <c r="E1813" s="50"/>
      <c r="F1813" s="50"/>
      <c r="G1813" s="50"/>
      <c r="H1813" s="53"/>
      <c r="I1813" s="53"/>
      <c r="J1813" s="53"/>
      <c r="K1813" s="53"/>
      <c r="L1813" s="53"/>
      <c r="M1813" s="54"/>
      <c r="N1813" s="50"/>
      <c r="O1813" s="59"/>
      <c r="P1813" s="61"/>
      <c r="Q1813" s="50"/>
      <c r="R1813" s="50"/>
      <c r="S1813" s="50"/>
      <c r="T1813" s="64"/>
      <c r="U1813" s="54"/>
      <c r="V1813" s="54"/>
      <c r="W1813" s="64"/>
      <c r="X1813" s="112"/>
      <c r="Y1813" s="112"/>
      <c r="Z1813" s="53"/>
      <c r="AA1813" s="53"/>
    </row>
    <row r="1814" spans="1:27">
      <c r="A1814" s="120"/>
      <c r="B1814" s="54"/>
      <c r="C1814" s="50"/>
      <c r="D1814" s="53"/>
      <c r="E1814" s="50"/>
      <c r="F1814" s="50"/>
      <c r="G1814" s="50"/>
      <c r="H1814" s="53"/>
      <c r="I1814" s="53"/>
      <c r="J1814" s="53"/>
      <c r="K1814" s="53"/>
      <c r="L1814" s="53"/>
      <c r="M1814" s="54"/>
      <c r="N1814" s="50"/>
      <c r="O1814" s="59"/>
      <c r="P1814" s="61"/>
      <c r="Q1814" s="50"/>
      <c r="R1814" s="50"/>
      <c r="S1814" s="50"/>
      <c r="T1814" s="64"/>
      <c r="U1814" s="54"/>
      <c r="V1814" s="54"/>
      <c r="W1814" s="64"/>
      <c r="X1814" s="112"/>
      <c r="Y1814" s="112"/>
      <c r="Z1814" s="53"/>
      <c r="AA1814" s="53"/>
    </row>
    <row r="1815" spans="1:27">
      <c r="A1815" s="120"/>
      <c r="B1815" s="54"/>
      <c r="C1815" s="50"/>
      <c r="D1815" s="53"/>
      <c r="E1815" s="50"/>
      <c r="F1815" s="50"/>
      <c r="G1815" s="50"/>
      <c r="H1815" s="53"/>
      <c r="I1815" s="53"/>
      <c r="J1815" s="53"/>
      <c r="K1815" s="53"/>
      <c r="L1815" s="53"/>
      <c r="M1815" s="54"/>
      <c r="N1815" s="50"/>
      <c r="O1815" s="59"/>
      <c r="P1815" s="61"/>
      <c r="Q1815" s="50"/>
      <c r="R1815" s="50"/>
      <c r="S1815" s="50"/>
      <c r="T1815" s="64"/>
      <c r="U1815" s="54"/>
      <c r="V1815" s="54"/>
      <c r="W1815" s="64"/>
      <c r="X1815" s="112"/>
      <c r="Y1815" s="112"/>
      <c r="Z1815" s="53"/>
      <c r="AA1815" s="53"/>
    </row>
    <row r="1816" spans="1:27">
      <c r="A1816" s="120"/>
      <c r="B1816" s="54"/>
      <c r="C1816" s="50"/>
      <c r="D1816" s="53"/>
      <c r="E1816" s="50"/>
      <c r="F1816" s="50"/>
      <c r="G1816" s="50"/>
      <c r="H1816" s="53"/>
      <c r="I1816" s="53"/>
      <c r="J1816" s="53"/>
      <c r="K1816" s="53"/>
      <c r="L1816" s="53"/>
      <c r="M1816" s="54"/>
      <c r="N1816" s="50"/>
      <c r="O1816" s="59"/>
      <c r="P1816" s="61"/>
      <c r="Q1816" s="50"/>
      <c r="R1816" s="50"/>
      <c r="S1816" s="50"/>
      <c r="T1816" s="64"/>
      <c r="U1816" s="54"/>
      <c r="V1816" s="54"/>
      <c r="W1816" s="64"/>
      <c r="X1816" s="112"/>
      <c r="Y1816" s="112"/>
      <c r="Z1816" s="53"/>
      <c r="AA1816" s="53"/>
    </row>
    <row r="1817" spans="1:27">
      <c r="A1817" s="120"/>
      <c r="B1817" s="54"/>
      <c r="C1817" s="50"/>
      <c r="D1817" s="53"/>
      <c r="E1817" s="50"/>
      <c r="F1817" s="50"/>
      <c r="G1817" s="50"/>
      <c r="H1817" s="53"/>
      <c r="I1817" s="53"/>
      <c r="J1817" s="53"/>
      <c r="K1817" s="53"/>
      <c r="L1817" s="53"/>
      <c r="M1817" s="54"/>
      <c r="N1817" s="50"/>
      <c r="O1817" s="59"/>
      <c r="P1817" s="61"/>
      <c r="Q1817" s="50"/>
      <c r="R1817" s="50"/>
      <c r="S1817" s="50"/>
      <c r="T1817" s="64"/>
      <c r="U1817" s="54"/>
      <c r="V1817" s="54"/>
      <c r="W1817" s="64"/>
      <c r="X1817" s="112"/>
      <c r="Y1817" s="112"/>
      <c r="Z1817" s="53"/>
      <c r="AA1817" s="53"/>
    </row>
    <row r="1818" spans="1:27">
      <c r="A1818" s="120"/>
      <c r="B1818" s="54"/>
      <c r="C1818" s="50"/>
      <c r="D1818" s="53"/>
      <c r="E1818" s="50"/>
      <c r="F1818" s="50"/>
      <c r="G1818" s="50"/>
      <c r="H1818" s="53"/>
      <c r="I1818" s="53"/>
      <c r="J1818" s="53"/>
      <c r="K1818" s="53"/>
      <c r="L1818" s="53"/>
      <c r="M1818" s="54"/>
      <c r="N1818" s="50"/>
      <c r="O1818" s="59"/>
      <c r="P1818" s="61"/>
      <c r="Q1818" s="50"/>
      <c r="R1818" s="50"/>
      <c r="S1818" s="50"/>
      <c r="T1818" s="64"/>
      <c r="U1818" s="54"/>
      <c r="V1818" s="54"/>
      <c r="W1818" s="64"/>
      <c r="X1818" s="112"/>
      <c r="Y1818" s="112"/>
      <c r="Z1818" s="53"/>
      <c r="AA1818" s="53"/>
    </row>
    <row r="1819" spans="1:27">
      <c r="A1819" s="120"/>
      <c r="B1819" s="54"/>
      <c r="C1819" s="50"/>
      <c r="D1819" s="53"/>
      <c r="E1819" s="50"/>
      <c r="F1819" s="50"/>
      <c r="G1819" s="50"/>
      <c r="H1819" s="53"/>
      <c r="I1819" s="53"/>
      <c r="J1819" s="53"/>
      <c r="K1819" s="53"/>
      <c r="L1819" s="53"/>
      <c r="M1819" s="54"/>
      <c r="N1819" s="50"/>
      <c r="O1819" s="59"/>
      <c r="P1819" s="61"/>
      <c r="Q1819" s="50"/>
      <c r="R1819" s="50"/>
      <c r="S1819" s="50"/>
      <c r="T1819" s="64"/>
      <c r="U1819" s="54"/>
      <c r="V1819" s="54"/>
      <c r="W1819" s="64"/>
      <c r="X1819" s="112"/>
      <c r="Y1819" s="112"/>
      <c r="Z1819" s="53"/>
      <c r="AA1819" s="53"/>
    </row>
    <row r="1820" spans="1:27">
      <c r="A1820" s="120"/>
      <c r="B1820" s="54"/>
      <c r="C1820" s="50"/>
      <c r="D1820" s="53"/>
      <c r="E1820" s="50"/>
      <c r="F1820" s="50"/>
      <c r="G1820" s="50"/>
      <c r="H1820" s="53"/>
      <c r="I1820" s="53"/>
      <c r="J1820" s="53"/>
      <c r="K1820" s="53"/>
      <c r="L1820" s="53"/>
      <c r="M1820" s="54"/>
      <c r="N1820" s="50"/>
      <c r="O1820" s="59"/>
      <c r="P1820" s="61"/>
      <c r="Q1820" s="50"/>
      <c r="R1820" s="50"/>
      <c r="S1820" s="50"/>
      <c r="T1820" s="64"/>
      <c r="U1820" s="54"/>
      <c r="V1820" s="54"/>
      <c r="W1820" s="64"/>
      <c r="X1820" s="112"/>
      <c r="Y1820" s="112"/>
      <c r="Z1820" s="53"/>
      <c r="AA1820" s="53"/>
    </row>
    <row r="1821" spans="1:27">
      <c r="A1821" s="120"/>
      <c r="B1821" s="54"/>
      <c r="C1821" s="50"/>
      <c r="D1821" s="53"/>
      <c r="E1821" s="50"/>
      <c r="F1821" s="50"/>
      <c r="G1821" s="50"/>
      <c r="H1821" s="53"/>
      <c r="I1821" s="53"/>
      <c r="J1821" s="53"/>
      <c r="K1821" s="53"/>
      <c r="L1821" s="53"/>
      <c r="M1821" s="54"/>
      <c r="N1821" s="50"/>
      <c r="O1821" s="59"/>
      <c r="P1821" s="61"/>
      <c r="Q1821" s="50"/>
      <c r="R1821" s="50"/>
      <c r="S1821" s="50"/>
      <c r="T1821" s="64"/>
      <c r="U1821" s="54"/>
      <c r="V1821" s="54"/>
      <c r="W1821" s="64"/>
      <c r="X1821" s="112"/>
      <c r="Y1821" s="112"/>
      <c r="Z1821" s="53"/>
      <c r="AA1821" s="53"/>
    </row>
    <row r="1822" spans="1:27">
      <c r="A1822" s="120"/>
      <c r="B1822" s="54"/>
      <c r="C1822" s="50"/>
      <c r="D1822" s="53"/>
      <c r="E1822" s="50"/>
      <c r="F1822" s="50"/>
      <c r="G1822" s="50"/>
      <c r="H1822" s="53"/>
      <c r="I1822" s="53"/>
      <c r="J1822" s="53"/>
      <c r="K1822" s="53"/>
      <c r="L1822" s="53"/>
      <c r="M1822" s="54"/>
      <c r="N1822" s="50"/>
      <c r="O1822" s="59"/>
      <c r="P1822" s="61"/>
      <c r="Q1822" s="50"/>
      <c r="R1822" s="50"/>
      <c r="S1822" s="50"/>
      <c r="T1822" s="64"/>
      <c r="U1822" s="54"/>
      <c r="V1822" s="54"/>
      <c r="W1822" s="64"/>
      <c r="X1822" s="112"/>
      <c r="Y1822" s="112"/>
      <c r="Z1822" s="53"/>
      <c r="AA1822" s="53"/>
    </row>
    <row r="1823" spans="1:27">
      <c r="A1823" s="120"/>
      <c r="B1823" s="54"/>
      <c r="C1823" s="50"/>
      <c r="D1823" s="53"/>
      <c r="E1823" s="50"/>
      <c r="F1823" s="50"/>
      <c r="G1823" s="50"/>
      <c r="H1823" s="53"/>
      <c r="I1823" s="53"/>
      <c r="J1823" s="53"/>
      <c r="K1823" s="53"/>
      <c r="L1823" s="53"/>
      <c r="M1823" s="54"/>
      <c r="N1823" s="50"/>
      <c r="O1823" s="59"/>
      <c r="P1823" s="61"/>
      <c r="Q1823" s="50"/>
      <c r="R1823" s="50"/>
      <c r="S1823" s="50"/>
      <c r="T1823" s="64"/>
      <c r="U1823" s="54"/>
      <c r="V1823" s="54"/>
      <c r="W1823" s="64"/>
      <c r="X1823" s="112"/>
      <c r="Y1823" s="112"/>
      <c r="Z1823" s="53"/>
      <c r="AA1823" s="53"/>
    </row>
    <row r="1824" spans="1:27">
      <c r="A1824" s="120"/>
      <c r="B1824" s="54"/>
      <c r="C1824" s="50"/>
      <c r="D1824" s="53"/>
      <c r="E1824" s="50"/>
      <c r="F1824" s="50"/>
      <c r="G1824" s="50"/>
      <c r="H1824" s="53"/>
      <c r="I1824" s="53"/>
      <c r="J1824" s="53"/>
      <c r="K1824" s="53"/>
      <c r="L1824" s="53"/>
      <c r="M1824" s="54"/>
      <c r="N1824" s="50"/>
      <c r="O1824" s="59"/>
      <c r="P1824" s="61"/>
      <c r="Q1824" s="50"/>
      <c r="R1824" s="50"/>
      <c r="S1824" s="50"/>
      <c r="T1824" s="64"/>
      <c r="U1824" s="54"/>
      <c r="V1824" s="54"/>
      <c r="W1824" s="64"/>
      <c r="X1824" s="112"/>
      <c r="Y1824" s="112"/>
      <c r="Z1824" s="53"/>
      <c r="AA1824" s="53"/>
    </row>
    <row r="1825" spans="1:27">
      <c r="A1825" s="120"/>
      <c r="B1825" s="54"/>
      <c r="C1825" s="50"/>
      <c r="D1825" s="53"/>
      <c r="E1825" s="50"/>
      <c r="F1825" s="50"/>
      <c r="G1825" s="50"/>
      <c r="H1825" s="53"/>
      <c r="I1825" s="53"/>
      <c r="J1825" s="53"/>
      <c r="K1825" s="53"/>
      <c r="L1825" s="53"/>
      <c r="M1825" s="54"/>
      <c r="N1825" s="50"/>
      <c r="O1825" s="59"/>
      <c r="P1825" s="61"/>
      <c r="Q1825" s="50"/>
      <c r="R1825" s="50"/>
      <c r="S1825" s="50"/>
      <c r="T1825" s="64"/>
      <c r="U1825" s="54"/>
      <c r="V1825" s="54"/>
      <c r="W1825" s="64"/>
      <c r="X1825" s="112"/>
      <c r="Y1825" s="112"/>
      <c r="Z1825" s="53"/>
      <c r="AA1825" s="53"/>
    </row>
    <row r="1826" spans="1:27">
      <c r="A1826" s="120"/>
      <c r="B1826" s="54"/>
      <c r="C1826" s="50"/>
      <c r="D1826" s="53"/>
      <c r="E1826" s="50"/>
      <c r="F1826" s="50"/>
      <c r="G1826" s="50"/>
      <c r="H1826" s="53"/>
      <c r="I1826" s="53"/>
      <c r="J1826" s="53"/>
      <c r="K1826" s="53"/>
      <c r="L1826" s="53"/>
      <c r="M1826" s="54"/>
      <c r="N1826" s="50"/>
      <c r="O1826" s="59"/>
      <c r="P1826" s="61"/>
      <c r="Q1826" s="50"/>
      <c r="R1826" s="50"/>
      <c r="S1826" s="50"/>
      <c r="T1826" s="64"/>
      <c r="U1826" s="54"/>
      <c r="V1826" s="54"/>
      <c r="W1826" s="64"/>
      <c r="X1826" s="112"/>
      <c r="Y1826" s="112"/>
      <c r="Z1826" s="53"/>
      <c r="AA1826" s="53"/>
    </row>
    <row r="1827" spans="1:27">
      <c r="A1827" s="120"/>
      <c r="B1827" s="54"/>
      <c r="C1827" s="50"/>
      <c r="D1827" s="53"/>
      <c r="E1827" s="50"/>
      <c r="F1827" s="50"/>
      <c r="G1827" s="50"/>
      <c r="H1827" s="53"/>
      <c r="I1827" s="53"/>
      <c r="J1827" s="53"/>
      <c r="K1827" s="53"/>
      <c r="L1827" s="53"/>
      <c r="M1827" s="54"/>
      <c r="N1827" s="50"/>
      <c r="O1827" s="59"/>
      <c r="P1827" s="61"/>
      <c r="Q1827" s="50"/>
      <c r="R1827" s="50"/>
      <c r="S1827" s="50"/>
      <c r="T1827" s="64"/>
      <c r="U1827" s="54"/>
      <c r="V1827" s="54"/>
      <c r="W1827" s="64"/>
      <c r="X1827" s="112"/>
      <c r="Y1827" s="112"/>
      <c r="Z1827" s="53"/>
      <c r="AA1827" s="53"/>
    </row>
    <row r="1828" spans="1:27">
      <c r="A1828" s="120"/>
      <c r="B1828" s="54"/>
      <c r="C1828" s="50"/>
      <c r="D1828" s="53"/>
      <c r="E1828" s="50"/>
      <c r="F1828" s="50"/>
      <c r="G1828" s="50"/>
      <c r="H1828" s="53"/>
      <c r="I1828" s="53"/>
      <c r="J1828" s="53"/>
      <c r="K1828" s="53"/>
      <c r="L1828" s="53"/>
      <c r="M1828" s="54"/>
      <c r="N1828" s="50"/>
      <c r="O1828" s="59"/>
      <c r="P1828" s="61"/>
      <c r="Q1828" s="50"/>
      <c r="R1828" s="50"/>
      <c r="S1828" s="50"/>
      <c r="T1828" s="64"/>
      <c r="U1828" s="54"/>
      <c r="V1828" s="54"/>
      <c r="W1828" s="64"/>
      <c r="X1828" s="112"/>
      <c r="Y1828" s="112"/>
      <c r="Z1828" s="53"/>
      <c r="AA1828" s="53"/>
    </row>
    <row r="1829" spans="1:27">
      <c r="A1829" s="120"/>
      <c r="B1829" s="54"/>
      <c r="C1829" s="50"/>
      <c r="D1829" s="53"/>
      <c r="E1829" s="50"/>
      <c r="F1829" s="50"/>
      <c r="G1829" s="50"/>
      <c r="H1829" s="53"/>
      <c r="I1829" s="53"/>
      <c r="J1829" s="53"/>
      <c r="K1829" s="53"/>
      <c r="L1829" s="53"/>
      <c r="M1829" s="54"/>
      <c r="N1829" s="50"/>
      <c r="O1829" s="59"/>
      <c r="P1829" s="61"/>
      <c r="Q1829" s="50"/>
      <c r="R1829" s="50"/>
      <c r="S1829" s="50"/>
      <c r="T1829" s="64"/>
      <c r="U1829" s="54"/>
      <c r="V1829" s="54"/>
      <c r="W1829" s="64"/>
      <c r="X1829" s="112"/>
      <c r="Y1829" s="112"/>
      <c r="Z1829" s="53"/>
      <c r="AA1829" s="53"/>
    </row>
    <row r="1830" spans="1:27">
      <c r="A1830" s="120"/>
      <c r="B1830" s="54"/>
      <c r="C1830" s="50"/>
      <c r="D1830" s="53"/>
      <c r="E1830" s="50"/>
      <c r="F1830" s="50"/>
      <c r="G1830" s="50"/>
      <c r="H1830" s="53"/>
      <c r="I1830" s="53"/>
      <c r="J1830" s="53"/>
      <c r="K1830" s="53"/>
      <c r="L1830" s="53"/>
      <c r="M1830" s="54"/>
      <c r="N1830" s="50"/>
      <c r="O1830" s="59"/>
      <c r="P1830" s="61"/>
      <c r="Q1830" s="50"/>
      <c r="R1830" s="50"/>
      <c r="S1830" s="50"/>
      <c r="T1830" s="64"/>
      <c r="U1830" s="54"/>
      <c r="V1830" s="54"/>
      <c r="W1830" s="64"/>
      <c r="X1830" s="112"/>
      <c r="Y1830" s="112"/>
      <c r="Z1830" s="53"/>
      <c r="AA1830" s="53"/>
    </row>
    <row r="1831" spans="1:27">
      <c r="A1831" s="120"/>
      <c r="B1831" s="54"/>
      <c r="C1831" s="50"/>
      <c r="D1831" s="53"/>
      <c r="E1831" s="50"/>
      <c r="F1831" s="50"/>
      <c r="G1831" s="50"/>
      <c r="H1831" s="53"/>
      <c r="I1831" s="53"/>
      <c r="J1831" s="53"/>
      <c r="K1831" s="53"/>
      <c r="L1831" s="53"/>
      <c r="M1831" s="54"/>
      <c r="N1831" s="50"/>
      <c r="O1831" s="59"/>
      <c r="P1831" s="61"/>
      <c r="Q1831" s="50"/>
      <c r="R1831" s="50"/>
      <c r="S1831" s="50"/>
      <c r="T1831" s="64"/>
      <c r="U1831" s="54"/>
      <c r="V1831" s="54"/>
      <c r="W1831" s="64"/>
      <c r="X1831" s="112"/>
      <c r="Y1831" s="112"/>
      <c r="Z1831" s="53"/>
      <c r="AA1831" s="53"/>
    </row>
    <row r="1832" spans="1:27">
      <c r="A1832" s="120"/>
      <c r="B1832" s="54"/>
      <c r="C1832" s="50"/>
      <c r="D1832" s="53"/>
      <c r="E1832" s="50"/>
      <c r="F1832" s="50"/>
      <c r="G1832" s="50"/>
      <c r="H1832" s="53"/>
      <c r="I1832" s="53"/>
      <c r="J1832" s="53"/>
      <c r="K1832" s="53"/>
      <c r="L1832" s="53"/>
      <c r="M1832" s="54"/>
      <c r="N1832" s="50"/>
      <c r="O1832" s="59"/>
      <c r="P1832" s="61"/>
      <c r="Q1832" s="50"/>
      <c r="R1832" s="50"/>
      <c r="S1832" s="50"/>
      <c r="T1832" s="64"/>
      <c r="U1832" s="54"/>
      <c r="V1832" s="54"/>
      <c r="W1832" s="64"/>
      <c r="X1832" s="112"/>
      <c r="Y1832" s="112"/>
      <c r="Z1832" s="53"/>
      <c r="AA1832" s="53"/>
    </row>
    <row r="1833" spans="1:27">
      <c r="A1833" s="120"/>
      <c r="B1833" s="54"/>
      <c r="C1833" s="50"/>
      <c r="D1833" s="53"/>
      <c r="E1833" s="50"/>
      <c r="F1833" s="50"/>
      <c r="G1833" s="50"/>
      <c r="H1833" s="53"/>
      <c r="I1833" s="53"/>
      <c r="J1833" s="53"/>
      <c r="K1833" s="53"/>
      <c r="L1833" s="53"/>
      <c r="M1833" s="54"/>
      <c r="N1833" s="50"/>
      <c r="O1833" s="59"/>
      <c r="P1833" s="61"/>
      <c r="Q1833" s="50"/>
      <c r="R1833" s="50"/>
      <c r="S1833" s="50"/>
      <c r="T1833" s="64"/>
      <c r="U1833" s="54"/>
      <c r="V1833" s="54"/>
      <c r="W1833" s="64"/>
      <c r="X1833" s="112"/>
      <c r="Y1833" s="112"/>
      <c r="Z1833" s="53"/>
      <c r="AA1833" s="53"/>
    </row>
    <row r="1834" spans="1:27">
      <c r="A1834" s="120"/>
      <c r="B1834" s="54"/>
      <c r="C1834" s="50"/>
      <c r="D1834" s="53"/>
      <c r="E1834" s="50"/>
      <c r="F1834" s="50"/>
      <c r="G1834" s="50"/>
      <c r="H1834" s="53"/>
      <c r="I1834" s="53"/>
      <c r="J1834" s="53"/>
      <c r="K1834" s="53"/>
      <c r="L1834" s="53"/>
      <c r="M1834" s="54"/>
      <c r="N1834" s="50"/>
      <c r="O1834" s="59"/>
      <c r="P1834" s="61"/>
      <c r="Q1834" s="50"/>
      <c r="R1834" s="50"/>
      <c r="S1834" s="50"/>
      <c r="T1834" s="64"/>
      <c r="U1834" s="54"/>
      <c r="V1834" s="54"/>
      <c r="W1834" s="64"/>
      <c r="X1834" s="112"/>
      <c r="Y1834" s="112"/>
      <c r="Z1834" s="53"/>
      <c r="AA1834" s="53"/>
    </row>
    <row r="1835" spans="1:27">
      <c r="A1835" s="120"/>
      <c r="B1835" s="54"/>
      <c r="C1835" s="50"/>
      <c r="D1835" s="53"/>
      <c r="E1835" s="50"/>
      <c r="F1835" s="50"/>
      <c r="G1835" s="50"/>
      <c r="H1835" s="53"/>
      <c r="I1835" s="53"/>
      <c r="J1835" s="53"/>
      <c r="K1835" s="53"/>
      <c r="L1835" s="53"/>
      <c r="M1835" s="54"/>
      <c r="N1835" s="50"/>
      <c r="O1835" s="59"/>
      <c r="P1835" s="61"/>
      <c r="Q1835" s="50"/>
      <c r="R1835" s="50"/>
      <c r="S1835" s="50"/>
      <c r="T1835" s="64"/>
      <c r="U1835" s="54"/>
      <c r="V1835" s="54"/>
      <c r="W1835" s="64"/>
      <c r="X1835" s="112"/>
      <c r="Y1835" s="112"/>
      <c r="Z1835" s="53"/>
      <c r="AA1835" s="53"/>
    </row>
    <row r="1836" spans="1:27">
      <c r="A1836" s="120"/>
      <c r="B1836" s="54"/>
      <c r="C1836" s="50"/>
      <c r="D1836" s="53"/>
      <c r="E1836" s="50"/>
      <c r="F1836" s="50"/>
      <c r="G1836" s="50"/>
      <c r="H1836" s="53"/>
      <c r="I1836" s="53"/>
      <c r="J1836" s="53"/>
      <c r="K1836" s="53"/>
      <c r="L1836" s="53"/>
      <c r="M1836" s="54"/>
      <c r="N1836" s="50"/>
      <c r="O1836" s="59"/>
      <c r="P1836" s="61"/>
      <c r="Q1836" s="50"/>
      <c r="R1836" s="50"/>
      <c r="S1836" s="50"/>
      <c r="T1836" s="64"/>
      <c r="U1836" s="54"/>
      <c r="V1836" s="54"/>
      <c r="W1836" s="64"/>
      <c r="X1836" s="112"/>
      <c r="Y1836" s="112"/>
      <c r="Z1836" s="53"/>
      <c r="AA1836" s="53"/>
    </row>
    <row r="1837" spans="1:27">
      <c r="A1837" s="120"/>
      <c r="B1837" s="54"/>
      <c r="C1837" s="50"/>
      <c r="D1837" s="53"/>
      <c r="E1837" s="50"/>
      <c r="F1837" s="50"/>
      <c r="G1837" s="50"/>
      <c r="H1837" s="53"/>
      <c r="I1837" s="53"/>
      <c r="J1837" s="53"/>
      <c r="K1837" s="53"/>
      <c r="L1837" s="53"/>
      <c r="M1837" s="54"/>
      <c r="N1837" s="50"/>
      <c r="O1837" s="59"/>
      <c r="P1837" s="61"/>
      <c r="Q1837" s="50"/>
      <c r="R1837" s="50"/>
      <c r="S1837" s="50"/>
      <c r="T1837" s="64"/>
      <c r="U1837" s="54"/>
      <c r="V1837" s="54"/>
      <c r="W1837" s="64"/>
      <c r="X1837" s="112"/>
      <c r="Y1837" s="112"/>
      <c r="Z1837" s="53"/>
      <c r="AA1837" s="53"/>
    </row>
    <row r="1838" spans="1:27">
      <c r="A1838" s="120"/>
      <c r="B1838" s="54"/>
      <c r="C1838" s="50"/>
      <c r="D1838" s="53"/>
      <c r="E1838" s="50"/>
      <c r="F1838" s="50"/>
      <c r="G1838" s="50"/>
      <c r="H1838" s="53"/>
      <c r="I1838" s="53"/>
      <c r="J1838" s="53"/>
      <c r="K1838" s="53"/>
      <c r="L1838" s="53"/>
      <c r="M1838" s="54"/>
      <c r="N1838" s="50"/>
      <c r="O1838" s="59"/>
      <c r="P1838" s="61"/>
      <c r="Q1838" s="50"/>
      <c r="R1838" s="50"/>
      <c r="S1838" s="50"/>
      <c r="T1838" s="64"/>
      <c r="U1838" s="54"/>
      <c r="V1838" s="54"/>
      <c r="W1838" s="64"/>
      <c r="X1838" s="112"/>
      <c r="Y1838" s="112"/>
      <c r="Z1838" s="53"/>
      <c r="AA1838" s="53"/>
    </row>
    <row r="1839" spans="1:27">
      <c r="A1839" s="120"/>
      <c r="B1839" s="54"/>
      <c r="C1839" s="50"/>
      <c r="D1839" s="53"/>
      <c r="E1839" s="50"/>
      <c r="F1839" s="50"/>
      <c r="G1839" s="50"/>
      <c r="H1839" s="53"/>
      <c r="I1839" s="53"/>
      <c r="J1839" s="53"/>
      <c r="K1839" s="53"/>
      <c r="L1839" s="53"/>
      <c r="M1839" s="54"/>
      <c r="N1839" s="50"/>
      <c r="O1839" s="59"/>
      <c r="P1839" s="61"/>
      <c r="Q1839" s="50"/>
      <c r="R1839" s="50"/>
      <c r="S1839" s="50"/>
      <c r="T1839" s="64"/>
      <c r="U1839" s="54"/>
      <c r="V1839" s="54"/>
      <c r="W1839" s="64"/>
      <c r="X1839" s="112"/>
      <c r="Y1839" s="112"/>
      <c r="Z1839" s="53"/>
      <c r="AA1839" s="53"/>
    </row>
    <row r="1840" spans="1:27">
      <c r="A1840" s="120"/>
      <c r="B1840" s="54"/>
      <c r="C1840" s="50"/>
      <c r="D1840" s="53"/>
      <c r="E1840" s="50"/>
      <c r="F1840" s="50"/>
      <c r="G1840" s="50"/>
      <c r="H1840" s="53"/>
      <c r="I1840" s="53"/>
      <c r="J1840" s="53"/>
      <c r="K1840" s="53"/>
      <c r="L1840" s="53"/>
      <c r="M1840" s="54"/>
      <c r="N1840" s="50"/>
      <c r="O1840" s="59"/>
      <c r="P1840" s="61"/>
      <c r="Q1840" s="50"/>
      <c r="R1840" s="50"/>
      <c r="S1840" s="50"/>
      <c r="T1840" s="64"/>
      <c r="U1840" s="54"/>
      <c r="V1840" s="54"/>
      <c r="W1840" s="64"/>
      <c r="X1840" s="112"/>
      <c r="Y1840" s="112"/>
      <c r="Z1840" s="53"/>
      <c r="AA1840" s="53"/>
    </row>
    <row r="1841" spans="1:27">
      <c r="A1841" s="120"/>
      <c r="B1841" s="54"/>
      <c r="C1841" s="50"/>
      <c r="D1841" s="53"/>
      <c r="E1841" s="50"/>
      <c r="F1841" s="50"/>
      <c r="G1841" s="50"/>
      <c r="H1841" s="53"/>
      <c r="I1841" s="53"/>
      <c r="J1841" s="53"/>
      <c r="K1841" s="53"/>
      <c r="L1841" s="53"/>
      <c r="M1841" s="54"/>
      <c r="N1841" s="50"/>
      <c r="O1841" s="59"/>
      <c r="P1841" s="61"/>
      <c r="Q1841" s="50"/>
      <c r="R1841" s="50"/>
      <c r="S1841" s="50"/>
      <c r="T1841" s="64"/>
      <c r="U1841" s="54"/>
      <c r="V1841" s="54"/>
      <c r="W1841" s="64"/>
      <c r="X1841" s="112"/>
      <c r="Y1841" s="112"/>
      <c r="Z1841" s="53"/>
      <c r="AA1841" s="53"/>
    </row>
    <row r="1842" spans="1:27">
      <c r="A1842" s="120"/>
      <c r="B1842" s="54"/>
      <c r="C1842" s="50"/>
      <c r="D1842" s="53"/>
      <c r="E1842" s="50"/>
      <c r="F1842" s="50"/>
      <c r="G1842" s="50"/>
      <c r="H1842" s="53"/>
      <c r="I1842" s="53"/>
      <c r="J1842" s="53"/>
      <c r="K1842" s="53"/>
      <c r="L1842" s="53"/>
      <c r="M1842" s="54"/>
      <c r="N1842" s="50"/>
      <c r="O1842" s="59"/>
      <c r="P1842" s="61"/>
      <c r="Q1842" s="50"/>
      <c r="R1842" s="50"/>
      <c r="S1842" s="50"/>
      <c r="T1842" s="64"/>
      <c r="U1842" s="54"/>
      <c r="V1842" s="54"/>
      <c r="W1842" s="64"/>
      <c r="X1842" s="112"/>
      <c r="Y1842" s="112"/>
      <c r="Z1842" s="53"/>
      <c r="AA1842" s="53"/>
    </row>
    <row r="1843" spans="1:27">
      <c r="A1843" s="120"/>
      <c r="B1843" s="54"/>
      <c r="C1843" s="50"/>
      <c r="D1843" s="53"/>
      <c r="E1843" s="50"/>
      <c r="F1843" s="50"/>
      <c r="G1843" s="50"/>
      <c r="H1843" s="53"/>
      <c r="I1843" s="53"/>
      <c r="J1843" s="53"/>
      <c r="K1843" s="53"/>
      <c r="L1843" s="53"/>
      <c r="M1843" s="54"/>
      <c r="N1843" s="50"/>
      <c r="O1843" s="59"/>
      <c r="P1843" s="61"/>
      <c r="Q1843" s="50"/>
      <c r="R1843" s="50"/>
      <c r="S1843" s="50"/>
      <c r="T1843" s="64"/>
      <c r="U1843" s="54"/>
      <c r="V1843" s="54"/>
      <c r="W1843" s="64"/>
      <c r="X1843" s="112"/>
      <c r="Y1843" s="112"/>
      <c r="Z1843" s="53"/>
      <c r="AA1843" s="53"/>
    </row>
    <row r="1844" spans="1:27">
      <c r="A1844" s="120"/>
      <c r="B1844" s="54"/>
      <c r="C1844" s="50"/>
      <c r="D1844" s="53"/>
      <c r="E1844" s="50"/>
      <c r="F1844" s="50"/>
      <c r="G1844" s="50"/>
      <c r="H1844" s="53"/>
      <c r="I1844" s="53"/>
      <c r="J1844" s="53"/>
      <c r="K1844" s="53"/>
      <c r="L1844" s="53"/>
      <c r="M1844" s="54"/>
      <c r="N1844" s="50"/>
      <c r="O1844" s="59"/>
      <c r="P1844" s="61"/>
      <c r="Q1844" s="50"/>
      <c r="R1844" s="50"/>
      <c r="S1844" s="50"/>
      <c r="T1844" s="64"/>
      <c r="U1844" s="54"/>
      <c r="V1844" s="54"/>
      <c r="W1844" s="64"/>
      <c r="X1844" s="112"/>
      <c r="Y1844" s="112"/>
      <c r="Z1844" s="53"/>
      <c r="AA1844" s="53"/>
    </row>
    <row r="1845" spans="1:27">
      <c r="A1845" s="120"/>
      <c r="B1845" s="54"/>
      <c r="C1845" s="50"/>
      <c r="D1845" s="53"/>
      <c r="E1845" s="50"/>
      <c r="F1845" s="50"/>
      <c r="G1845" s="50"/>
      <c r="H1845" s="53"/>
      <c r="I1845" s="53"/>
      <c r="J1845" s="53"/>
      <c r="K1845" s="53"/>
      <c r="L1845" s="53"/>
      <c r="M1845" s="54"/>
      <c r="N1845" s="50"/>
      <c r="O1845" s="59"/>
      <c r="P1845" s="61"/>
      <c r="Q1845" s="50"/>
      <c r="R1845" s="50"/>
      <c r="S1845" s="50"/>
      <c r="T1845" s="64"/>
      <c r="U1845" s="54"/>
      <c r="V1845" s="54"/>
      <c r="W1845" s="64"/>
      <c r="X1845" s="112"/>
      <c r="Y1845" s="112"/>
      <c r="Z1845" s="53"/>
      <c r="AA1845" s="53"/>
    </row>
    <row r="1846" spans="1:27">
      <c r="A1846" s="120"/>
      <c r="B1846" s="54"/>
      <c r="C1846" s="50"/>
      <c r="D1846" s="53"/>
      <c r="E1846" s="50"/>
      <c r="F1846" s="50"/>
      <c r="G1846" s="50"/>
      <c r="H1846" s="53"/>
      <c r="I1846" s="53"/>
      <c r="J1846" s="53"/>
      <c r="K1846" s="53"/>
      <c r="L1846" s="53"/>
      <c r="M1846" s="54"/>
      <c r="N1846" s="50"/>
      <c r="O1846" s="59"/>
      <c r="P1846" s="61"/>
      <c r="Q1846" s="50"/>
      <c r="R1846" s="50"/>
      <c r="S1846" s="50"/>
      <c r="T1846" s="64"/>
      <c r="U1846" s="54"/>
      <c r="V1846" s="54"/>
      <c r="W1846" s="64"/>
      <c r="X1846" s="112"/>
      <c r="Y1846" s="112"/>
      <c r="Z1846" s="53"/>
      <c r="AA1846" s="53"/>
    </row>
    <row r="1847" spans="1:27">
      <c r="A1847" s="120"/>
      <c r="B1847" s="54"/>
      <c r="C1847" s="50"/>
      <c r="D1847" s="53"/>
      <c r="E1847" s="50"/>
      <c r="F1847" s="50"/>
      <c r="G1847" s="50"/>
      <c r="H1847" s="53"/>
      <c r="I1847" s="53"/>
      <c r="J1847" s="53"/>
      <c r="K1847" s="53"/>
      <c r="L1847" s="53"/>
      <c r="M1847" s="54"/>
      <c r="N1847" s="50"/>
      <c r="O1847" s="59"/>
      <c r="P1847" s="61"/>
      <c r="Q1847" s="50"/>
      <c r="R1847" s="50"/>
      <c r="S1847" s="50"/>
      <c r="T1847" s="64"/>
      <c r="U1847" s="54"/>
      <c r="V1847" s="54"/>
      <c r="W1847" s="64"/>
      <c r="X1847" s="112"/>
      <c r="Y1847" s="112"/>
      <c r="Z1847" s="53"/>
      <c r="AA1847" s="53"/>
    </row>
    <row r="1848" spans="1:27">
      <c r="A1848" s="120"/>
      <c r="B1848" s="54"/>
      <c r="C1848" s="50"/>
      <c r="D1848" s="53"/>
      <c r="E1848" s="50"/>
      <c r="F1848" s="50"/>
      <c r="G1848" s="50"/>
      <c r="H1848" s="53"/>
      <c r="I1848" s="53"/>
      <c r="J1848" s="53"/>
      <c r="K1848" s="53"/>
      <c r="L1848" s="53"/>
      <c r="M1848" s="54"/>
      <c r="N1848" s="50"/>
      <c r="O1848" s="59"/>
      <c r="P1848" s="61"/>
      <c r="Q1848" s="50"/>
      <c r="R1848" s="50"/>
      <c r="S1848" s="50"/>
      <c r="T1848" s="64"/>
      <c r="U1848" s="54"/>
      <c r="V1848" s="54"/>
      <c r="W1848" s="64"/>
      <c r="X1848" s="112"/>
      <c r="Y1848" s="112"/>
      <c r="Z1848" s="53"/>
      <c r="AA1848" s="53"/>
    </row>
    <row r="1849" spans="1:27">
      <c r="A1849" s="120"/>
      <c r="B1849" s="54"/>
      <c r="C1849" s="50"/>
      <c r="D1849" s="53"/>
      <c r="E1849" s="50"/>
      <c r="F1849" s="50"/>
      <c r="G1849" s="50"/>
      <c r="H1849" s="53"/>
      <c r="I1849" s="53"/>
      <c r="J1849" s="53"/>
      <c r="K1849" s="53"/>
      <c r="L1849" s="53"/>
      <c r="M1849" s="54"/>
      <c r="N1849" s="50"/>
      <c r="O1849" s="59"/>
      <c r="P1849" s="61"/>
      <c r="Q1849" s="50"/>
      <c r="R1849" s="50"/>
      <c r="S1849" s="50"/>
      <c r="T1849" s="64"/>
      <c r="U1849" s="54"/>
      <c r="V1849" s="54"/>
      <c r="W1849" s="64"/>
      <c r="X1849" s="112"/>
      <c r="Y1849" s="112"/>
      <c r="Z1849" s="53"/>
      <c r="AA1849" s="53"/>
    </row>
    <row r="1850" spans="1:27">
      <c r="A1850" s="120"/>
      <c r="B1850" s="54"/>
      <c r="C1850" s="50"/>
      <c r="D1850" s="53"/>
      <c r="E1850" s="50"/>
      <c r="F1850" s="50"/>
      <c r="G1850" s="50"/>
      <c r="H1850" s="53"/>
      <c r="I1850" s="53"/>
      <c r="J1850" s="53"/>
      <c r="K1850" s="53"/>
      <c r="L1850" s="53"/>
      <c r="M1850" s="54"/>
      <c r="N1850" s="50"/>
      <c r="O1850" s="59"/>
      <c r="P1850" s="61"/>
      <c r="Q1850" s="50"/>
      <c r="R1850" s="50"/>
      <c r="S1850" s="50"/>
      <c r="T1850" s="64"/>
      <c r="U1850" s="54"/>
      <c r="V1850" s="54"/>
      <c r="W1850" s="64"/>
      <c r="X1850" s="112"/>
      <c r="Y1850" s="112"/>
      <c r="Z1850" s="53"/>
      <c r="AA1850" s="53"/>
    </row>
    <row r="1851" spans="1:27">
      <c r="A1851" s="120"/>
      <c r="B1851" s="54"/>
      <c r="C1851" s="50"/>
      <c r="D1851" s="53"/>
      <c r="E1851" s="50"/>
      <c r="F1851" s="50"/>
      <c r="G1851" s="50"/>
      <c r="H1851" s="53"/>
      <c r="I1851" s="53"/>
      <c r="J1851" s="53"/>
      <c r="K1851" s="53"/>
      <c r="L1851" s="53"/>
      <c r="M1851" s="54"/>
      <c r="N1851" s="50"/>
      <c r="O1851" s="59"/>
      <c r="P1851" s="61"/>
      <c r="Q1851" s="50"/>
      <c r="R1851" s="50"/>
      <c r="S1851" s="50"/>
      <c r="T1851" s="64"/>
      <c r="U1851" s="54"/>
      <c r="V1851" s="54"/>
      <c r="W1851" s="64"/>
      <c r="X1851" s="112"/>
      <c r="Y1851" s="112"/>
      <c r="Z1851" s="53"/>
      <c r="AA1851" s="53"/>
    </row>
    <row r="1852" spans="1:27">
      <c r="A1852" s="120"/>
      <c r="B1852" s="54"/>
      <c r="C1852" s="50"/>
      <c r="D1852" s="53"/>
      <c r="E1852" s="50"/>
      <c r="F1852" s="50"/>
      <c r="G1852" s="50"/>
      <c r="H1852" s="53"/>
      <c r="I1852" s="53"/>
      <c r="J1852" s="53"/>
      <c r="K1852" s="53"/>
      <c r="L1852" s="53"/>
      <c r="M1852" s="54"/>
      <c r="N1852" s="50"/>
      <c r="O1852" s="59"/>
      <c r="P1852" s="61"/>
      <c r="Q1852" s="50"/>
      <c r="R1852" s="50"/>
      <c r="S1852" s="50"/>
      <c r="T1852" s="64"/>
      <c r="U1852" s="54"/>
      <c r="V1852" s="54"/>
      <c r="W1852" s="64"/>
      <c r="X1852" s="112"/>
      <c r="Y1852" s="112"/>
      <c r="Z1852" s="53"/>
      <c r="AA1852" s="53"/>
    </row>
    <row r="1853" spans="1:27">
      <c r="A1853" s="120"/>
      <c r="B1853" s="54"/>
      <c r="C1853" s="50"/>
      <c r="D1853" s="53"/>
      <c r="E1853" s="50"/>
      <c r="F1853" s="50"/>
      <c r="G1853" s="50"/>
      <c r="H1853" s="53"/>
      <c r="I1853" s="53"/>
      <c r="J1853" s="53"/>
      <c r="K1853" s="53"/>
      <c r="L1853" s="53"/>
      <c r="M1853" s="54"/>
      <c r="N1853" s="50"/>
      <c r="O1853" s="59"/>
      <c r="P1853" s="61"/>
      <c r="Q1853" s="50"/>
      <c r="R1853" s="50"/>
      <c r="S1853" s="50"/>
      <c r="T1853" s="64"/>
      <c r="U1853" s="54"/>
      <c r="V1853" s="54"/>
      <c r="W1853" s="64"/>
      <c r="X1853" s="112"/>
      <c r="Y1853" s="112"/>
      <c r="Z1853" s="53"/>
      <c r="AA1853" s="53"/>
    </row>
    <row r="1854" spans="1:27">
      <c r="A1854" s="120"/>
      <c r="B1854" s="54"/>
      <c r="C1854" s="50"/>
      <c r="D1854" s="53"/>
      <c r="E1854" s="50"/>
      <c r="F1854" s="50"/>
      <c r="G1854" s="50"/>
      <c r="H1854" s="53"/>
      <c r="I1854" s="53"/>
      <c r="J1854" s="53"/>
      <c r="K1854" s="53"/>
      <c r="L1854" s="53"/>
      <c r="M1854" s="54"/>
      <c r="N1854" s="50"/>
      <c r="O1854" s="59"/>
      <c r="P1854" s="61"/>
      <c r="Q1854" s="50"/>
      <c r="R1854" s="50"/>
      <c r="S1854" s="50"/>
      <c r="T1854" s="64"/>
      <c r="U1854" s="54"/>
      <c r="V1854" s="54"/>
      <c r="W1854" s="64"/>
      <c r="X1854" s="112"/>
      <c r="Y1854" s="112"/>
      <c r="Z1854" s="53"/>
      <c r="AA1854" s="53"/>
    </row>
    <row r="1855" spans="1:27">
      <c r="A1855" s="120"/>
      <c r="B1855" s="54"/>
      <c r="C1855" s="50"/>
      <c r="D1855" s="53"/>
      <c r="E1855" s="50"/>
      <c r="F1855" s="50"/>
      <c r="G1855" s="50"/>
      <c r="H1855" s="53"/>
      <c r="I1855" s="53"/>
      <c r="J1855" s="53"/>
      <c r="K1855" s="53"/>
      <c r="L1855" s="53"/>
      <c r="M1855" s="54"/>
      <c r="N1855" s="50"/>
      <c r="O1855" s="59"/>
      <c r="P1855" s="61"/>
      <c r="Q1855" s="50"/>
      <c r="R1855" s="50"/>
      <c r="S1855" s="50"/>
      <c r="T1855" s="64"/>
      <c r="U1855" s="54"/>
      <c r="V1855" s="54"/>
      <c r="W1855" s="64"/>
      <c r="X1855" s="112"/>
      <c r="Y1855" s="112"/>
      <c r="Z1855" s="53"/>
      <c r="AA1855" s="53"/>
    </row>
    <row r="1856" spans="1:27">
      <c r="A1856" s="120"/>
      <c r="B1856" s="54"/>
      <c r="C1856" s="50"/>
      <c r="D1856" s="53"/>
      <c r="E1856" s="50"/>
      <c r="F1856" s="50"/>
      <c r="G1856" s="50"/>
      <c r="H1856" s="53"/>
      <c r="I1856" s="53"/>
      <c r="J1856" s="53"/>
      <c r="K1856" s="53"/>
      <c r="L1856" s="53"/>
      <c r="M1856" s="54"/>
      <c r="N1856" s="50"/>
      <c r="O1856" s="59"/>
      <c r="P1856" s="61"/>
      <c r="Q1856" s="50"/>
      <c r="R1856" s="50"/>
      <c r="S1856" s="50"/>
      <c r="T1856" s="64"/>
      <c r="U1856" s="54"/>
      <c r="V1856" s="54"/>
      <c r="W1856" s="64"/>
      <c r="X1856" s="112"/>
      <c r="Y1856" s="112"/>
      <c r="Z1856" s="53"/>
      <c r="AA1856" s="53"/>
    </row>
    <row r="1857" spans="1:27">
      <c r="A1857" s="120"/>
      <c r="B1857" s="54"/>
      <c r="C1857" s="50"/>
      <c r="D1857" s="53"/>
      <c r="E1857" s="50"/>
      <c r="F1857" s="50"/>
      <c r="G1857" s="50"/>
      <c r="H1857" s="53"/>
      <c r="I1857" s="53"/>
      <c r="J1857" s="53"/>
      <c r="K1857" s="53"/>
      <c r="L1857" s="53"/>
      <c r="M1857" s="54"/>
      <c r="N1857" s="50"/>
      <c r="O1857" s="59"/>
      <c r="P1857" s="61"/>
      <c r="Q1857" s="50"/>
      <c r="R1857" s="50"/>
      <c r="S1857" s="50"/>
      <c r="T1857" s="64"/>
      <c r="U1857" s="54"/>
      <c r="V1857" s="54"/>
      <c r="W1857" s="64"/>
      <c r="X1857" s="112"/>
      <c r="Y1857" s="112"/>
      <c r="Z1857" s="53"/>
      <c r="AA1857" s="53"/>
    </row>
    <row r="1858" spans="1:27">
      <c r="A1858" s="120"/>
      <c r="B1858" s="54"/>
      <c r="C1858" s="50"/>
      <c r="D1858" s="53"/>
      <c r="E1858" s="50"/>
      <c r="F1858" s="50"/>
      <c r="G1858" s="50"/>
      <c r="H1858" s="53"/>
      <c r="I1858" s="53"/>
      <c r="J1858" s="53"/>
      <c r="K1858" s="53"/>
      <c r="L1858" s="53"/>
      <c r="M1858" s="54"/>
      <c r="N1858" s="50"/>
      <c r="O1858" s="59"/>
      <c r="P1858" s="61"/>
      <c r="Q1858" s="50"/>
      <c r="R1858" s="50"/>
      <c r="S1858" s="50"/>
      <c r="T1858" s="64"/>
      <c r="U1858" s="54"/>
      <c r="V1858" s="54"/>
      <c r="W1858" s="64"/>
      <c r="X1858" s="112"/>
      <c r="Y1858" s="112"/>
      <c r="Z1858" s="53"/>
      <c r="AA1858" s="53"/>
    </row>
    <row r="1859" spans="1:27">
      <c r="A1859" s="120"/>
      <c r="B1859" s="54"/>
      <c r="C1859" s="50"/>
      <c r="D1859" s="53"/>
      <c r="E1859" s="50"/>
      <c r="F1859" s="50"/>
      <c r="G1859" s="50"/>
      <c r="H1859" s="53"/>
      <c r="I1859" s="53"/>
      <c r="J1859" s="53"/>
      <c r="K1859" s="53"/>
      <c r="L1859" s="53"/>
      <c r="M1859" s="54"/>
      <c r="N1859" s="50"/>
      <c r="O1859" s="59"/>
      <c r="P1859" s="61"/>
      <c r="Q1859" s="50"/>
      <c r="R1859" s="50"/>
      <c r="S1859" s="50"/>
      <c r="T1859" s="64"/>
      <c r="U1859" s="54"/>
      <c r="V1859" s="54"/>
      <c r="W1859" s="64"/>
      <c r="X1859" s="112"/>
      <c r="Y1859" s="112"/>
      <c r="Z1859" s="53"/>
      <c r="AA1859" s="53"/>
    </row>
    <row r="1860" spans="1:27">
      <c r="A1860" s="120"/>
      <c r="B1860" s="54"/>
      <c r="C1860" s="50"/>
      <c r="D1860" s="53"/>
      <c r="E1860" s="50"/>
      <c r="F1860" s="50"/>
      <c r="G1860" s="50"/>
      <c r="H1860" s="53"/>
      <c r="I1860" s="53"/>
      <c r="J1860" s="53"/>
      <c r="K1860" s="53"/>
      <c r="L1860" s="53"/>
      <c r="M1860" s="54"/>
      <c r="N1860" s="50"/>
      <c r="O1860" s="59"/>
      <c r="P1860" s="61"/>
      <c r="Q1860" s="50"/>
      <c r="R1860" s="50"/>
      <c r="S1860" s="50"/>
      <c r="T1860" s="64"/>
      <c r="U1860" s="54"/>
      <c r="V1860" s="54"/>
      <c r="W1860" s="64"/>
      <c r="X1860" s="112"/>
      <c r="Y1860" s="112"/>
      <c r="Z1860" s="53"/>
      <c r="AA1860" s="53"/>
    </row>
    <row r="1861" spans="1:27">
      <c r="A1861" s="120"/>
      <c r="B1861" s="54"/>
      <c r="C1861" s="50"/>
      <c r="D1861" s="53"/>
      <c r="E1861" s="50"/>
      <c r="F1861" s="50"/>
      <c r="G1861" s="50"/>
      <c r="H1861" s="53"/>
      <c r="I1861" s="53"/>
      <c r="J1861" s="53"/>
      <c r="K1861" s="53"/>
      <c r="L1861" s="53"/>
      <c r="M1861" s="54"/>
      <c r="N1861" s="50"/>
      <c r="O1861" s="59"/>
      <c r="P1861" s="61"/>
      <c r="Q1861" s="50"/>
      <c r="R1861" s="50"/>
      <c r="S1861" s="50"/>
      <c r="T1861" s="64"/>
      <c r="U1861" s="54"/>
      <c r="V1861" s="54"/>
      <c r="W1861" s="64"/>
      <c r="X1861" s="112"/>
      <c r="Y1861" s="112"/>
      <c r="Z1861" s="53"/>
      <c r="AA1861" s="53"/>
    </row>
    <row r="1862" spans="1:27">
      <c r="A1862" s="120"/>
      <c r="B1862" s="54"/>
      <c r="C1862" s="50"/>
      <c r="D1862" s="53"/>
      <c r="E1862" s="50"/>
      <c r="F1862" s="50"/>
      <c r="G1862" s="50"/>
      <c r="H1862" s="53"/>
      <c r="I1862" s="53"/>
      <c r="J1862" s="53"/>
      <c r="K1862" s="53"/>
      <c r="L1862" s="53"/>
      <c r="M1862" s="54"/>
      <c r="N1862" s="50"/>
      <c r="O1862" s="59"/>
      <c r="P1862" s="61"/>
      <c r="Q1862" s="50"/>
      <c r="R1862" s="50"/>
      <c r="S1862" s="50"/>
      <c r="T1862" s="64"/>
      <c r="U1862" s="54"/>
      <c r="V1862" s="54"/>
      <c r="W1862" s="64"/>
      <c r="X1862" s="112"/>
      <c r="Y1862" s="112"/>
      <c r="Z1862" s="53"/>
      <c r="AA1862" s="53"/>
    </row>
    <row r="1863" spans="1:27">
      <c r="A1863" s="120"/>
      <c r="B1863" s="54"/>
      <c r="C1863" s="50"/>
      <c r="D1863" s="53"/>
      <c r="E1863" s="50"/>
      <c r="F1863" s="50"/>
      <c r="G1863" s="50"/>
      <c r="H1863" s="53"/>
      <c r="I1863" s="53"/>
      <c r="J1863" s="53"/>
      <c r="K1863" s="53"/>
      <c r="L1863" s="53"/>
      <c r="M1863" s="54"/>
      <c r="N1863" s="50"/>
      <c r="O1863" s="59"/>
      <c r="P1863" s="61"/>
      <c r="Q1863" s="50"/>
      <c r="R1863" s="50"/>
      <c r="S1863" s="50"/>
      <c r="T1863" s="64"/>
      <c r="U1863" s="54"/>
      <c r="V1863" s="54"/>
      <c r="W1863" s="64"/>
      <c r="X1863" s="112"/>
      <c r="Y1863" s="112"/>
      <c r="Z1863" s="53"/>
      <c r="AA1863" s="53"/>
    </row>
    <row r="1864" spans="1:27">
      <c r="A1864" s="120"/>
      <c r="B1864" s="54"/>
      <c r="C1864" s="50"/>
      <c r="D1864" s="53"/>
      <c r="E1864" s="50"/>
      <c r="F1864" s="50"/>
      <c r="G1864" s="50"/>
      <c r="H1864" s="53"/>
      <c r="I1864" s="53"/>
      <c r="J1864" s="53"/>
      <c r="K1864" s="53"/>
      <c r="L1864" s="53"/>
      <c r="M1864" s="54"/>
      <c r="N1864" s="50"/>
      <c r="O1864" s="59"/>
      <c r="P1864" s="61"/>
      <c r="Q1864" s="50"/>
      <c r="R1864" s="50"/>
      <c r="S1864" s="50"/>
      <c r="T1864" s="64"/>
      <c r="U1864" s="54"/>
      <c r="V1864" s="54"/>
      <c r="W1864" s="64"/>
      <c r="X1864" s="112"/>
      <c r="Y1864" s="112"/>
      <c r="Z1864" s="53"/>
      <c r="AA1864" s="53"/>
    </row>
    <row r="1865" spans="1:27">
      <c r="A1865" s="120"/>
      <c r="B1865" s="54"/>
      <c r="C1865" s="50"/>
      <c r="D1865" s="53"/>
      <c r="E1865" s="50"/>
      <c r="F1865" s="50"/>
      <c r="G1865" s="50"/>
      <c r="H1865" s="53"/>
      <c r="I1865" s="53"/>
      <c r="J1865" s="53"/>
      <c r="K1865" s="53"/>
      <c r="L1865" s="53"/>
      <c r="M1865" s="54"/>
      <c r="N1865" s="50"/>
      <c r="O1865" s="59"/>
      <c r="P1865" s="61"/>
      <c r="Q1865" s="50"/>
      <c r="R1865" s="50"/>
      <c r="S1865" s="50"/>
      <c r="T1865" s="64"/>
      <c r="U1865" s="54"/>
      <c r="V1865" s="54"/>
      <c r="W1865" s="64"/>
      <c r="X1865" s="112"/>
      <c r="Y1865" s="112"/>
      <c r="Z1865" s="53"/>
      <c r="AA1865" s="53"/>
    </row>
    <row r="1866" spans="1:27">
      <c r="A1866" s="120"/>
      <c r="B1866" s="54"/>
      <c r="C1866" s="50"/>
      <c r="D1866" s="53"/>
      <c r="E1866" s="50"/>
      <c r="F1866" s="50"/>
      <c r="G1866" s="50"/>
      <c r="H1866" s="53"/>
      <c r="I1866" s="53"/>
      <c r="J1866" s="53"/>
      <c r="K1866" s="53"/>
      <c r="L1866" s="53"/>
      <c r="M1866" s="54"/>
      <c r="N1866" s="50"/>
      <c r="O1866" s="59"/>
      <c r="P1866" s="61"/>
      <c r="Q1866" s="50"/>
      <c r="R1866" s="50"/>
      <c r="S1866" s="50"/>
      <c r="T1866" s="64"/>
      <c r="U1866" s="54"/>
      <c r="V1866" s="54"/>
      <c r="W1866" s="64"/>
      <c r="X1866" s="112"/>
      <c r="Y1866" s="112"/>
      <c r="Z1866" s="53"/>
      <c r="AA1866" s="53"/>
    </row>
    <row r="1867" spans="1:27">
      <c r="A1867" s="120"/>
      <c r="B1867" s="54"/>
      <c r="C1867" s="50"/>
      <c r="D1867" s="53"/>
      <c r="E1867" s="50"/>
      <c r="F1867" s="50"/>
      <c r="G1867" s="50"/>
      <c r="H1867" s="53"/>
      <c r="I1867" s="53"/>
      <c r="J1867" s="53"/>
      <c r="K1867" s="53"/>
      <c r="L1867" s="53"/>
      <c r="M1867" s="54"/>
      <c r="N1867" s="50"/>
      <c r="O1867" s="59"/>
      <c r="P1867" s="61"/>
      <c r="Q1867" s="50"/>
      <c r="R1867" s="50"/>
      <c r="S1867" s="50"/>
      <c r="T1867" s="64"/>
      <c r="U1867" s="54"/>
      <c r="V1867" s="54"/>
      <c r="W1867" s="64"/>
      <c r="X1867" s="112"/>
      <c r="Y1867" s="112"/>
      <c r="Z1867" s="53"/>
      <c r="AA1867" s="53"/>
    </row>
    <row r="1868" spans="1:27">
      <c r="A1868" s="120"/>
      <c r="B1868" s="54"/>
      <c r="C1868" s="50"/>
      <c r="D1868" s="53"/>
      <c r="E1868" s="50"/>
      <c r="F1868" s="50"/>
      <c r="G1868" s="50"/>
      <c r="H1868" s="53"/>
      <c r="I1868" s="53"/>
      <c r="J1868" s="53"/>
      <c r="K1868" s="53"/>
      <c r="L1868" s="53"/>
      <c r="M1868" s="54"/>
      <c r="N1868" s="50"/>
      <c r="O1868" s="59"/>
      <c r="P1868" s="61"/>
      <c r="Q1868" s="50"/>
      <c r="R1868" s="50"/>
      <c r="S1868" s="50"/>
      <c r="T1868" s="64"/>
      <c r="U1868" s="54"/>
      <c r="V1868" s="54"/>
      <c r="W1868" s="64"/>
      <c r="X1868" s="112"/>
      <c r="Y1868" s="112"/>
      <c r="Z1868" s="53"/>
      <c r="AA1868" s="53"/>
    </row>
    <row r="1869" spans="1:27">
      <c r="A1869" s="120"/>
      <c r="B1869" s="54"/>
      <c r="C1869" s="50"/>
      <c r="D1869" s="53"/>
      <c r="E1869" s="50"/>
      <c r="F1869" s="50"/>
      <c r="G1869" s="50"/>
      <c r="H1869" s="53"/>
      <c r="I1869" s="53"/>
      <c r="J1869" s="53"/>
      <c r="K1869" s="53"/>
      <c r="L1869" s="53"/>
      <c r="M1869" s="54"/>
      <c r="N1869" s="50"/>
      <c r="O1869" s="59"/>
      <c r="P1869" s="61"/>
      <c r="Q1869" s="50"/>
      <c r="R1869" s="50"/>
      <c r="S1869" s="50"/>
      <c r="T1869" s="64"/>
      <c r="U1869" s="54"/>
      <c r="V1869" s="54"/>
      <c r="W1869" s="64"/>
      <c r="X1869" s="112"/>
      <c r="Y1869" s="112"/>
      <c r="Z1869" s="53"/>
      <c r="AA1869" s="53"/>
    </row>
    <row r="1870" spans="1:27">
      <c r="A1870" s="120"/>
      <c r="B1870" s="54"/>
      <c r="C1870" s="50"/>
      <c r="D1870" s="53"/>
      <c r="E1870" s="50"/>
      <c r="F1870" s="50"/>
      <c r="G1870" s="50"/>
      <c r="H1870" s="53"/>
      <c r="I1870" s="53"/>
      <c r="J1870" s="53"/>
      <c r="K1870" s="53"/>
      <c r="L1870" s="53"/>
      <c r="M1870" s="54"/>
      <c r="N1870" s="50"/>
      <c r="O1870" s="59"/>
      <c r="P1870" s="61"/>
      <c r="Q1870" s="50"/>
      <c r="R1870" s="50"/>
      <c r="S1870" s="50"/>
      <c r="T1870" s="64"/>
      <c r="U1870" s="54"/>
      <c r="V1870" s="54"/>
      <c r="W1870" s="64"/>
      <c r="X1870" s="112"/>
      <c r="Y1870" s="112"/>
      <c r="Z1870" s="53"/>
      <c r="AA1870" s="53"/>
    </row>
    <row r="1871" spans="1:27">
      <c r="A1871" s="120"/>
      <c r="B1871" s="54"/>
      <c r="C1871" s="50"/>
      <c r="D1871" s="53"/>
      <c r="E1871" s="50"/>
      <c r="F1871" s="50"/>
      <c r="G1871" s="50"/>
      <c r="H1871" s="53"/>
      <c r="I1871" s="53"/>
      <c r="J1871" s="53"/>
      <c r="K1871" s="53"/>
      <c r="L1871" s="53"/>
      <c r="M1871" s="54"/>
      <c r="N1871" s="50"/>
      <c r="O1871" s="59"/>
      <c r="P1871" s="61"/>
      <c r="Q1871" s="50"/>
      <c r="R1871" s="50"/>
      <c r="S1871" s="50"/>
      <c r="T1871" s="64"/>
      <c r="U1871" s="54"/>
      <c r="V1871" s="54"/>
      <c r="W1871" s="64"/>
      <c r="X1871" s="112"/>
      <c r="Y1871" s="112"/>
      <c r="Z1871" s="53"/>
      <c r="AA1871" s="53"/>
    </row>
    <row r="1872" spans="1:27">
      <c r="A1872" s="120"/>
      <c r="B1872" s="54"/>
      <c r="C1872" s="50"/>
      <c r="D1872" s="53"/>
      <c r="E1872" s="50"/>
      <c r="F1872" s="50"/>
      <c r="G1872" s="50"/>
      <c r="H1872" s="53"/>
      <c r="I1872" s="53"/>
      <c r="J1872" s="53"/>
      <c r="K1872" s="53"/>
      <c r="L1872" s="53"/>
      <c r="M1872" s="54"/>
      <c r="N1872" s="50"/>
      <c r="O1872" s="59"/>
      <c r="P1872" s="61"/>
      <c r="Q1872" s="50"/>
      <c r="R1872" s="50"/>
      <c r="S1872" s="50"/>
      <c r="T1872" s="64"/>
      <c r="U1872" s="54"/>
      <c r="V1872" s="54"/>
      <c r="W1872" s="64"/>
      <c r="X1872" s="112"/>
      <c r="Y1872" s="112"/>
      <c r="Z1872" s="53"/>
      <c r="AA1872" s="53"/>
    </row>
    <row r="1873" spans="1:27">
      <c r="A1873" s="120"/>
      <c r="B1873" s="54"/>
      <c r="C1873" s="50"/>
      <c r="D1873" s="53"/>
      <c r="E1873" s="50"/>
      <c r="F1873" s="50"/>
      <c r="G1873" s="50"/>
      <c r="H1873" s="53"/>
      <c r="I1873" s="53"/>
      <c r="J1873" s="53"/>
      <c r="K1873" s="53"/>
      <c r="L1873" s="53"/>
      <c r="M1873" s="54"/>
      <c r="N1873" s="50"/>
      <c r="O1873" s="59"/>
      <c r="P1873" s="61"/>
      <c r="Q1873" s="50"/>
      <c r="R1873" s="50"/>
      <c r="S1873" s="50"/>
      <c r="T1873" s="64"/>
      <c r="U1873" s="54"/>
      <c r="V1873" s="54"/>
      <c r="W1873" s="64"/>
      <c r="X1873" s="112"/>
      <c r="Y1873" s="112"/>
      <c r="Z1873" s="53"/>
      <c r="AA1873" s="53"/>
    </row>
    <row r="1874" spans="1:27">
      <c r="A1874" s="120"/>
      <c r="B1874" s="54"/>
      <c r="C1874" s="50"/>
      <c r="D1874" s="53"/>
      <c r="E1874" s="50"/>
      <c r="F1874" s="50"/>
      <c r="G1874" s="50"/>
      <c r="H1874" s="53"/>
      <c r="I1874" s="53"/>
      <c r="J1874" s="53"/>
      <c r="K1874" s="53"/>
      <c r="L1874" s="53"/>
      <c r="M1874" s="54"/>
      <c r="N1874" s="50"/>
      <c r="O1874" s="59"/>
      <c r="P1874" s="61"/>
      <c r="Q1874" s="50"/>
      <c r="R1874" s="50"/>
      <c r="S1874" s="50"/>
      <c r="T1874" s="64"/>
      <c r="U1874" s="54"/>
      <c r="V1874" s="54"/>
      <c r="W1874" s="64"/>
      <c r="X1874" s="112"/>
      <c r="Y1874" s="112"/>
      <c r="Z1874" s="53"/>
      <c r="AA1874" s="53"/>
    </row>
    <row r="1875" spans="1:27">
      <c r="A1875" s="120"/>
      <c r="B1875" s="54"/>
      <c r="C1875" s="50"/>
      <c r="D1875" s="53"/>
      <c r="E1875" s="50"/>
      <c r="F1875" s="50"/>
      <c r="G1875" s="50"/>
      <c r="H1875" s="53"/>
      <c r="I1875" s="53"/>
      <c r="J1875" s="53"/>
      <c r="K1875" s="53"/>
      <c r="L1875" s="53"/>
      <c r="M1875" s="54"/>
      <c r="N1875" s="50"/>
      <c r="O1875" s="59"/>
      <c r="P1875" s="61"/>
      <c r="Q1875" s="50"/>
      <c r="R1875" s="50"/>
      <c r="S1875" s="50"/>
      <c r="T1875" s="64"/>
      <c r="U1875" s="54"/>
      <c r="V1875" s="54"/>
      <c r="W1875" s="64"/>
      <c r="X1875" s="112"/>
      <c r="Y1875" s="112"/>
      <c r="Z1875" s="53"/>
      <c r="AA1875" s="53"/>
    </row>
    <row r="1876" spans="1:27">
      <c r="A1876" s="120"/>
      <c r="B1876" s="54"/>
      <c r="C1876" s="50"/>
      <c r="D1876" s="53"/>
      <c r="E1876" s="50"/>
      <c r="F1876" s="50"/>
      <c r="G1876" s="50"/>
      <c r="H1876" s="53"/>
      <c r="I1876" s="53"/>
      <c r="J1876" s="53"/>
      <c r="K1876" s="53"/>
      <c r="L1876" s="53"/>
      <c r="M1876" s="54"/>
      <c r="N1876" s="50"/>
      <c r="O1876" s="59"/>
      <c r="P1876" s="61"/>
      <c r="Q1876" s="50"/>
      <c r="R1876" s="50"/>
      <c r="S1876" s="50"/>
      <c r="T1876" s="64"/>
      <c r="U1876" s="54"/>
      <c r="V1876" s="54"/>
      <c r="W1876" s="64"/>
      <c r="X1876" s="112"/>
      <c r="Y1876" s="112"/>
      <c r="Z1876" s="53"/>
      <c r="AA1876" s="53"/>
    </row>
    <row r="1877" spans="1:27">
      <c r="A1877" s="120"/>
      <c r="B1877" s="54"/>
      <c r="C1877" s="50"/>
      <c r="D1877" s="53"/>
      <c r="E1877" s="50"/>
      <c r="F1877" s="50"/>
      <c r="G1877" s="50"/>
      <c r="H1877" s="53"/>
      <c r="I1877" s="53"/>
      <c r="J1877" s="53"/>
      <c r="K1877" s="53"/>
      <c r="L1877" s="53"/>
      <c r="M1877" s="54"/>
      <c r="N1877" s="50"/>
      <c r="O1877" s="59"/>
      <c r="P1877" s="61"/>
      <c r="Q1877" s="50"/>
      <c r="R1877" s="50"/>
      <c r="S1877" s="50"/>
      <c r="T1877" s="64"/>
      <c r="U1877" s="54"/>
      <c r="V1877" s="54"/>
      <c r="W1877" s="64"/>
      <c r="X1877" s="112"/>
      <c r="Y1877" s="112"/>
      <c r="Z1877" s="53"/>
      <c r="AA1877" s="53"/>
    </row>
    <row r="1878" spans="1:27">
      <c r="A1878" s="120"/>
      <c r="B1878" s="54"/>
      <c r="C1878" s="50"/>
      <c r="D1878" s="53"/>
      <c r="E1878" s="50"/>
      <c r="F1878" s="50"/>
      <c r="G1878" s="50"/>
      <c r="H1878" s="53"/>
      <c r="I1878" s="53"/>
      <c r="J1878" s="53"/>
      <c r="K1878" s="53"/>
      <c r="L1878" s="53"/>
      <c r="M1878" s="54"/>
      <c r="N1878" s="50"/>
      <c r="O1878" s="59"/>
      <c r="P1878" s="61"/>
      <c r="Q1878" s="50"/>
      <c r="R1878" s="50"/>
      <c r="S1878" s="50"/>
      <c r="T1878" s="64"/>
      <c r="U1878" s="54"/>
      <c r="V1878" s="54"/>
      <c r="W1878" s="64"/>
      <c r="X1878" s="112"/>
      <c r="Y1878" s="112"/>
      <c r="Z1878" s="53"/>
      <c r="AA1878" s="53"/>
    </row>
    <row r="1879" spans="1:27">
      <c r="A1879" s="120"/>
      <c r="B1879" s="54"/>
      <c r="C1879" s="50"/>
      <c r="D1879" s="53"/>
      <c r="E1879" s="50"/>
      <c r="F1879" s="50"/>
      <c r="G1879" s="50"/>
      <c r="H1879" s="53"/>
      <c r="I1879" s="53"/>
      <c r="J1879" s="53"/>
      <c r="K1879" s="53"/>
      <c r="L1879" s="53"/>
      <c r="M1879" s="54"/>
      <c r="N1879" s="50"/>
      <c r="O1879" s="59"/>
      <c r="P1879" s="61"/>
      <c r="Q1879" s="50"/>
      <c r="R1879" s="50"/>
      <c r="S1879" s="50"/>
      <c r="T1879" s="64"/>
      <c r="U1879" s="54"/>
      <c r="V1879" s="54"/>
      <c r="W1879" s="64"/>
      <c r="X1879" s="112"/>
      <c r="Y1879" s="112"/>
      <c r="Z1879" s="53"/>
      <c r="AA1879" s="53"/>
    </row>
    <row r="1880" spans="1:27">
      <c r="A1880" s="120"/>
      <c r="B1880" s="54"/>
      <c r="C1880" s="50"/>
      <c r="D1880" s="53"/>
      <c r="E1880" s="50"/>
      <c r="F1880" s="50"/>
      <c r="G1880" s="50"/>
      <c r="H1880" s="53"/>
      <c r="I1880" s="53"/>
      <c r="J1880" s="53"/>
      <c r="K1880" s="53"/>
      <c r="L1880" s="53"/>
      <c r="M1880" s="54"/>
      <c r="N1880" s="50"/>
      <c r="O1880" s="59"/>
      <c r="P1880" s="61"/>
      <c r="Q1880" s="50"/>
      <c r="R1880" s="50"/>
      <c r="S1880" s="50"/>
      <c r="T1880" s="64"/>
      <c r="U1880" s="54"/>
      <c r="V1880" s="54"/>
      <c r="W1880" s="64"/>
      <c r="X1880" s="112"/>
      <c r="Y1880" s="112"/>
      <c r="Z1880" s="53"/>
      <c r="AA1880" s="53"/>
    </row>
    <row r="1881" spans="1:27">
      <c r="A1881" s="120"/>
      <c r="B1881" s="54"/>
      <c r="C1881" s="50"/>
      <c r="D1881" s="53"/>
      <c r="E1881" s="50"/>
      <c r="F1881" s="50"/>
      <c r="G1881" s="50"/>
      <c r="H1881" s="53"/>
      <c r="I1881" s="53"/>
      <c r="J1881" s="53"/>
      <c r="K1881" s="53"/>
      <c r="L1881" s="53"/>
      <c r="M1881" s="54"/>
      <c r="N1881" s="50"/>
      <c r="O1881" s="59"/>
      <c r="P1881" s="61"/>
      <c r="Q1881" s="50"/>
      <c r="R1881" s="50"/>
      <c r="S1881" s="50"/>
      <c r="T1881" s="64"/>
      <c r="U1881" s="54"/>
      <c r="V1881" s="54"/>
      <c r="W1881" s="64"/>
      <c r="X1881" s="112"/>
      <c r="Y1881" s="112"/>
      <c r="Z1881" s="53"/>
      <c r="AA1881" s="53"/>
    </row>
    <row r="1882" spans="1:27">
      <c r="A1882" s="120"/>
      <c r="B1882" s="54"/>
      <c r="C1882" s="50"/>
      <c r="D1882" s="53"/>
      <c r="E1882" s="50"/>
      <c r="F1882" s="50"/>
      <c r="G1882" s="50"/>
      <c r="H1882" s="53"/>
      <c r="I1882" s="53"/>
      <c r="J1882" s="53"/>
      <c r="K1882" s="53"/>
      <c r="L1882" s="53"/>
      <c r="M1882" s="54"/>
      <c r="N1882" s="50"/>
      <c r="O1882" s="59"/>
      <c r="P1882" s="61"/>
      <c r="Q1882" s="50"/>
      <c r="R1882" s="50"/>
      <c r="S1882" s="50"/>
      <c r="T1882" s="64"/>
      <c r="U1882" s="54"/>
      <c r="V1882" s="54"/>
      <c r="W1882" s="64"/>
      <c r="X1882" s="112"/>
      <c r="Y1882" s="112"/>
      <c r="Z1882" s="53"/>
      <c r="AA1882" s="53"/>
    </row>
    <row r="1883" spans="1:27">
      <c r="A1883" s="120"/>
      <c r="B1883" s="54"/>
      <c r="C1883" s="50"/>
      <c r="D1883" s="53"/>
      <c r="E1883" s="50"/>
      <c r="F1883" s="50"/>
      <c r="G1883" s="50"/>
      <c r="H1883" s="53"/>
      <c r="I1883" s="53"/>
      <c r="J1883" s="53"/>
      <c r="K1883" s="53"/>
      <c r="L1883" s="53"/>
      <c r="M1883" s="54"/>
      <c r="N1883" s="50"/>
      <c r="O1883" s="59"/>
      <c r="P1883" s="61"/>
      <c r="Q1883" s="50"/>
      <c r="R1883" s="50"/>
      <c r="S1883" s="50"/>
      <c r="T1883" s="64"/>
      <c r="U1883" s="54"/>
      <c r="V1883" s="54"/>
      <c r="W1883" s="64"/>
      <c r="X1883" s="112"/>
      <c r="Y1883" s="112"/>
      <c r="Z1883" s="53"/>
      <c r="AA1883" s="53"/>
    </row>
    <row r="1884" spans="1:27">
      <c r="A1884" s="120"/>
      <c r="B1884" s="54"/>
      <c r="C1884" s="50"/>
      <c r="D1884" s="53"/>
      <c r="E1884" s="50"/>
      <c r="F1884" s="50"/>
      <c r="G1884" s="50"/>
      <c r="H1884" s="53"/>
      <c r="I1884" s="53"/>
      <c r="J1884" s="53"/>
      <c r="K1884" s="53"/>
      <c r="L1884" s="53"/>
      <c r="M1884" s="54"/>
      <c r="N1884" s="50"/>
      <c r="O1884" s="59"/>
      <c r="P1884" s="61"/>
      <c r="Q1884" s="50"/>
      <c r="R1884" s="50"/>
      <c r="S1884" s="50"/>
      <c r="T1884" s="64"/>
      <c r="U1884" s="54"/>
      <c r="V1884" s="54"/>
      <c r="W1884" s="64"/>
      <c r="X1884" s="112"/>
      <c r="Y1884" s="112"/>
      <c r="Z1884" s="53"/>
      <c r="AA1884" s="53"/>
    </row>
    <row r="1885" spans="1:27">
      <c r="A1885" s="120"/>
      <c r="B1885" s="54"/>
      <c r="C1885" s="50"/>
      <c r="D1885" s="53"/>
      <c r="E1885" s="50"/>
      <c r="F1885" s="50"/>
      <c r="G1885" s="50"/>
      <c r="H1885" s="53"/>
      <c r="I1885" s="53"/>
      <c r="J1885" s="53"/>
      <c r="K1885" s="53"/>
      <c r="L1885" s="53"/>
      <c r="M1885" s="54"/>
      <c r="N1885" s="50"/>
      <c r="O1885" s="59"/>
      <c r="P1885" s="61"/>
      <c r="Q1885" s="50"/>
      <c r="R1885" s="50"/>
      <c r="S1885" s="50"/>
      <c r="T1885" s="64"/>
      <c r="U1885" s="54"/>
      <c r="V1885" s="54"/>
      <c r="W1885" s="64"/>
      <c r="X1885" s="112"/>
      <c r="Y1885" s="112"/>
      <c r="Z1885" s="53"/>
      <c r="AA1885" s="53"/>
    </row>
    <row r="1886" spans="1:27">
      <c r="A1886" s="120"/>
      <c r="B1886" s="54"/>
      <c r="C1886" s="50"/>
      <c r="D1886" s="53"/>
      <c r="E1886" s="50"/>
      <c r="F1886" s="50"/>
      <c r="G1886" s="50"/>
      <c r="H1886" s="53"/>
      <c r="I1886" s="53"/>
      <c r="J1886" s="53"/>
      <c r="K1886" s="53"/>
      <c r="L1886" s="53"/>
      <c r="M1886" s="54"/>
      <c r="N1886" s="50"/>
      <c r="O1886" s="59"/>
      <c r="P1886" s="61"/>
      <c r="Q1886" s="50"/>
      <c r="R1886" s="50"/>
      <c r="S1886" s="50"/>
      <c r="T1886" s="64"/>
      <c r="U1886" s="54"/>
      <c r="V1886" s="54"/>
      <c r="W1886" s="64"/>
      <c r="X1886" s="112"/>
      <c r="Y1886" s="112"/>
      <c r="Z1886" s="53"/>
      <c r="AA1886" s="53"/>
    </row>
    <row r="1887" spans="1:27">
      <c r="A1887" s="120"/>
      <c r="B1887" s="54"/>
      <c r="C1887" s="50"/>
      <c r="D1887" s="53"/>
      <c r="E1887" s="50"/>
      <c r="F1887" s="50"/>
      <c r="G1887" s="50"/>
      <c r="H1887" s="53"/>
      <c r="I1887" s="53"/>
      <c r="J1887" s="53"/>
      <c r="K1887" s="53"/>
      <c r="L1887" s="53"/>
      <c r="M1887" s="54"/>
      <c r="N1887" s="50"/>
      <c r="O1887" s="59"/>
      <c r="P1887" s="61"/>
      <c r="Q1887" s="50"/>
      <c r="R1887" s="50"/>
      <c r="S1887" s="50"/>
      <c r="T1887" s="64"/>
      <c r="U1887" s="54"/>
      <c r="V1887" s="54"/>
      <c r="W1887" s="64"/>
      <c r="X1887" s="112"/>
      <c r="Y1887" s="112"/>
      <c r="Z1887" s="53"/>
      <c r="AA1887" s="53"/>
    </row>
    <row r="1888" spans="1:27">
      <c r="A1888" s="120"/>
      <c r="B1888" s="54"/>
      <c r="C1888" s="50"/>
      <c r="D1888" s="53"/>
      <c r="E1888" s="50"/>
      <c r="F1888" s="50"/>
      <c r="G1888" s="50"/>
      <c r="H1888" s="53"/>
      <c r="I1888" s="53"/>
      <c r="J1888" s="53"/>
      <c r="K1888" s="53"/>
      <c r="L1888" s="53"/>
      <c r="M1888" s="54"/>
      <c r="N1888" s="50"/>
      <c r="O1888" s="59"/>
      <c r="P1888" s="61"/>
      <c r="Q1888" s="50"/>
      <c r="R1888" s="50"/>
      <c r="S1888" s="50"/>
      <c r="T1888" s="64"/>
      <c r="U1888" s="54"/>
      <c r="V1888" s="54"/>
      <c r="W1888" s="64"/>
      <c r="X1888" s="112"/>
      <c r="Y1888" s="112"/>
      <c r="Z1888" s="53"/>
      <c r="AA1888" s="53"/>
    </row>
    <row r="1889" spans="1:27">
      <c r="A1889" s="120"/>
      <c r="B1889" s="54"/>
      <c r="C1889" s="50"/>
      <c r="D1889" s="53"/>
      <c r="E1889" s="50"/>
      <c r="F1889" s="50"/>
      <c r="G1889" s="50"/>
      <c r="H1889" s="53"/>
      <c r="I1889" s="53"/>
      <c r="J1889" s="53"/>
      <c r="K1889" s="53"/>
      <c r="L1889" s="53"/>
      <c r="M1889" s="54"/>
      <c r="N1889" s="50"/>
      <c r="O1889" s="59"/>
      <c r="P1889" s="61"/>
      <c r="Q1889" s="50"/>
      <c r="R1889" s="50"/>
      <c r="S1889" s="50"/>
      <c r="T1889" s="64"/>
      <c r="U1889" s="54"/>
      <c r="V1889" s="54"/>
      <c r="W1889" s="64"/>
      <c r="X1889" s="112"/>
      <c r="Y1889" s="112"/>
      <c r="Z1889" s="53"/>
      <c r="AA1889" s="53"/>
    </row>
    <row r="1890" spans="1:27">
      <c r="A1890" s="120"/>
      <c r="B1890" s="54"/>
      <c r="C1890" s="50"/>
      <c r="D1890" s="53"/>
      <c r="E1890" s="50"/>
      <c r="F1890" s="50"/>
      <c r="G1890" s="50"/>
      <c r="H1890" s="53"/>
      <c r="I1890" s="53"/>
      <c r="J1890" s="53"/>
      <c r="K1890" s="53"/>
      <c r="L1890" s="53"/>
      <c r="M1890" s="54"/>
      <c r="N1890" s="50"/>
      <c r="O1890" s="59"/>
      <c r="P1890" s="61"/>
      <c r="Q1890" s="50"/>
      <c r="R1890" s="50"/>
      <c r="S1890" s="50"/>
      <c r="T1890" s="64"/>
      <c r="U1890" s="54"/>
      <c r="V1890" s="54"/>
      <c r="W1890" s="64"/>
      <c r="X1890" s="112"/>
      <c r="Y1890" s="112"/>
      <c r="Z1890" s="53"/>
      <c r="AA1890" s="53"/>
    </row>
    <row r="1891" spans="1:27">
      <c r="A1891" s="120"/>
      <c r="B1891" s="54"/>
      <c r="C1891" s="50"/>
      <c r="D1891" s="53"/>
      <c r="E1891" s="50"/>
      <c r="F1891" s="50"/>
      <c r="G1891" s="50"/>
      <c r="H1891" s="53"/>
      <c r="I1891" s="53"/>
      <c r="J1891" s="53"/>
      <c r="K1891" s="53"/>
      <c r="L1891" s="53"/>
      <c r="M1891" s="54"/>
      <c r="N1891" s="50"/>
      <c r="O1891" s="59"/>
      <c r="P1891" s="61"/>
      <c r="Q1891" s="50"/>
      <c r="R1891" s="50"/>
      <c r="S1891" s="50"/>
      <c r="T1891" s="64"/>
      <c r="U1891" s="54"/>
      <c r="V1891" s="54"/>
      <c r="W1891" s="64"/>
      <c r="X1891" s="112"/>
      <c r="Y1891" s="112"/>
      <c r="Z1891" s="53"/>
      <c r="AA1891" s="53"/>
    </row>
    <row r="1892" spans="1:27">
      <c r="A1892" s="120"/>
      <c r="B1892" s="54"/>
      <c r="C1892" s="50"/>
      <c r="D1892" s="53"/>
      <c r="E1892" s="50"/>
      <c r="F1892" s="50"/>
      <c r="G1892" s="50"/>
      <c r="H1892" s="53"/>
      <c r="I1892" s="53"/>
      <c r="J1892" s="53"/>
      <c r="K1892" s="53"/>
      <c r="L1892" s="53"/>
      <c r="M1892" s="54"/>
      <c r="N1892" s="50"/>
      <c r="O1892" s="59"/>
      <c r="P1892" s="61"/>
      <c r="Q1892" s="50"/>
      <c r="R1892" s="50"/>
      <c r="S1892" s="50"/>
      <c r="T1892" s="64"/>
      <c r="U1892" s="54"/>
      <c r="V1892" s="54"/>
      <c r="W1892" s="64"/>
      <c r="X1892" s="112"/>
      <c r="Y1892" s="112"/>
      <c r="Z1892" s="53"/>
      <c r="AA1892" s="53"/>
    </row>
    <row r="1893" spans="1:27">
      <c r="A1893" s="120"/>
      <c r="B1893" s="54"/>
      <c r="C1893" s="50"/>
      <c r="D1893" s="53"/>
      <c r="E1893" s="50"/>
      <c r="F1893" s="50"/>
      <c r="G1893" s="50"/>
      <c r="H1893" s="53"/>
      <c r="I1893" s="53"/>
      <c r="J1893" s="53"/>
      <c r="K1893" s="53"/>
      <c r="L1893" s="53"/>
      <c r="M1893" s="54"/>
      <c r="N1893" s="50"/>
      <c r="O1893" s="59"/>
      <c r="P1893" s="61"/>
      <c r="Q1893" s="50"/>
      <c r="R1893" s="50"/>
      <c r="S1893" s="50"/>
      <c r="T1893" s="64"/>
      <c r="U1893" s="54"/>
      <c r="V1893" s="54"/>
      <c r="W1893" s="64"/>
      <c r="X1893" s="112"/>
      <c r="Y1893" s="112"/>
      <c r="Z1893" s="53"/>
      <c r="AA1893" s="53"/>
    </row>
    <row r="1894" spans="1:27">
      <c r="A1894" s="120"/>
      <c r="B1894" s="54"/>
      <c r="C1894" s="50"/>
      <c r="D1894" s="53"/>
      <c r="E1894" s="50"/>
      <c r="F1894" s="50"/>
      <c r="G1894" s="50"/>
      <c r="H1894" s="53"/>
      <c r="I1894" s="53"/>
      <c r="J1894" s="53"/>
      <c r="K1894" s="53"/>
      <c r="L1894" s="53"/>
      <c r="M1894" s="54"/>
      <c r="N1894" s="50"/>
      <c r="O1894" s="59"/>
      <c r="P1894" s="61"/>
      <c r="Q1894" s="50"/>
      <c r="R1894" s="50"/>
      <c r="S1894" s="50"/>
      <c r="T1894" s="64"/>
      <c r="U1894" s="54"/>
      <c r="V1894" s="54"/>
      <c r="W1894" s="64"/>
      <c r="X1894" s="112"/>
      <c r="Y1894" s="112"/>
      <c r="Z1894" s="53"/>
      <c r="AA1894" s="53"/>
    </row>
    <row r="1895" spans="1:27">
      <c r="A1895" s="120"/>
      <c r="B1895" s="54"/>
      <c r="C1895" s="50"/>
      <c r="D1895" s="53"/>
      <c r="E1895" s="50"/>
      <c r="F1895" s="50"/>
      <c r="G1895" s="50"/>
      <c r="H1895" s="53"/>
      <c r="I1895" s="53"/>
      <c r="J1895" s="53"/>
      <c r="K1895" s="53"/>
      <c r="L1895" s="53"/>
      <c r="M1895" s="54"/>
      <c r="N1895" s="50"/>
      <c r="O1895" s="59"/>
      <c r="P1895" s="61"/>
      <c r="Q1895" s="50"/>
      <c r="R1895" s="50"/>
      <c r="S1895" s="50"/>
      <c r="T1895" s="64"/>
      <c r="U1895" s="54"/>
      <c r="V1895" s="54"/>
      <c r="W1895" s="64"/>
      <c r="X1895" s="112"/>
      <c r="Y1895" s="112"/>
      <c r="Z1895" s="53"/>
      <c r="AA1895" s="53"/>
    </row>
    <row r="1896" spans="1:27">
      <c r="A1896" s="120"/>
      <c r="B1896" s="54"/>
      <c r="C1896" s="50"/>
      <c r="D1896" s="53"/>
      <c r="E1896" s="50"/>
      <c r="F1896" s="50"/>
      <c r="G1896" s="50"/>
      <c r="H1896" s="53"/>
      <c r="I1896" s="53"/>
      <c r="J1896" s="53"/>
      <c r="K1896" s="53"/>
      <c r="L1896" s="53"/>
      <c r="M1896" s="54"/>
      <c r="N1896" s="50"/>
      <c r="O1896" s="59"/>
      <c r="P1896" s="61"/>
      <c r="Q1896" s="50"/>
      <c r="R1896" s="50"/>
      <c r="S1896" s="50"/>
      <c r="T1896" s="64"/>
      <c r="U1896" s="54"/>
      <c r="V1896" s="54"/>
      <c r="W1896" s="64"/>
      <c r="X1896" s="112"/>
      <c r="Y1896" s="112"/>
      <c r="Z1896" s="53"/>
      <c r="AA1896" s="53"/>
    </row>
    <row r="1897" spans="1:27">
      <c r="A1897" s="120"/>
      <c r="B1897" s="54"/>
      <c r="C1897" s="50"/>
      <c r="D1897" s="53"/>
      <c r="E1897" s="50"/>
      <c r="F1897" s="50"/>
      <c r="G1897" s="50"/>
      <c r="H1897" s="53"/>
      <c r="I1897" s="53"/>
      <c r="J1897" s="53"/>
      <c r="K1897" s="53"/>
      <c r="L1897" s="53"/>
      <c r="M1897" s="54"/>
      <c r="N1897" s="50"/>
      <c r="O1897" s="59"/>
      <c r="P1897" s="61"/>
      <c r="Q1897" s="50"/>
      <c r="R1897" s="50"/>
      <c r="S1897" s="50"/>
      <c r="T1897" s="64"/>
      <c r="U1897" s="54"/>
      <c r="V1897" s="54"/>
      <c r="W1897" s="64"/>
      <c r="X1897" s="112"/>
      <c r="Y1897" s="112"/>
      <c r="Z1897" s="53"/>
      <c r="AA1897" s="53"/>
    </row>
    <row r="1898" spans="1:27">
      <c r="A1898" s="120"/>
      <c r="B1898" s="54"/>
      <c r="C1898" s="50"/>
      <c r="D1898" s="53"/>
      <c r="E1898" s="50"/>
      <c r="F1898" s="50"/>
      <c r="G1898" s="50"/>
      <c r="H1898" s="53"/>
      <c r="I1898" s="53"/>
      <c r="J1898" s="53"/>
      <c r="K1898" s="53"/>
      <c r="L1898" s="53"/>
      <c r="M1898" s="54"/>
      <c r="N1898" s="50"/>
      <c r="O1898" s="59"/>
      <c r="P1898" s="61"/>
      <c r="Q1898" s="50"/>
      <c r="R1898" s="50"/>
      <c r="S1898" s="50"/>
      <c r="T1898" s="64"/>
      <c r="U1898" s="54"/>
      <c r="V1898" s="54"/>
      <c r="W1898" s="64"/>
      <c r="X1898" s="112"/>
      <c r="Y1898" s="112"/>
      <c r="Z1898" s="53"/>
      <c r="AA1898" s="53"/>
    </row>
    <row r="1899" spans="1:27">
      <c r="A1899" s="120"/>
      <c r="B1899" s="54"/>
      <c r="C1899" s="50"/>
      <c r="D1899" s="53"/>
      <c r="E1899" s="50"/>
      <c r="F1899" s="50"/>
      <c r="G1899" s="50"/>
      <c r="H1899" s="53"/>
      <c r="I1899" s="53"/>
      <c r="J1899" s="53"/>
      <c r="K1899" s="53"/>
      <c r="L1899" s="53"/>
      <c r="M1899" s="54"/>
      <c r="N1899" s="50"/>
      <c r="O1899" s="59"/>
      <c r="P1899" s="61"/>
      <c r="Q1899" s="50"/>
      <c r="R1899" s="50"/>
      <c r="S1899" s="50"/>
      <c r="T1899" s="64"/>
      <c r="U1899" s="54"/>
      <c r="V1899" s="54"/>
      <c r="W1899" s="64"/>
      <c r="X1899" s="112"/>
      <c r="Y1899" s="112"/>
      <c r="Z1899" s="53"/>
      <c r="AA1899" s="53"/>
    </row>
    <row r="1900" spans="1:27">
      <c r="A1900" s="120"/>
      <c r="B1900" s="54"/>
      <c r="C1900" s="50"/>
      <c r="D1900" s="53"/>
      <c r="E1900" s="50"/>
      <c r="F1900" s="50"/>
      <c r="G1900" s="50"/>
      <c r="H1900" s="53"/>
      <c r="I1900" s="53"/>
      <c r="J1900" s="53"/>
      <c r="K1900" s="53"/>
      <c r="L1900" s="53"/>
      <c r="M1900" s="54"/>
      <c r="N1900" s="50"/>
      <c r="O1900" s="59"/>
      <c r="P1900" s="61"/>
      <c r="Q1900" s="50"/>
      <c r="R1900" s="50"/>
      <c r="S1900" s="50"/>
      <c r="T1900" s="64"/>
      <c r="U1900" s="54"/>
      <c r="V1900" s="54"/>
      <c r="W1900" s="64"/>
      <c r="X1900" s="112"/>
      <c r="Y1900" s="112"/>
      <c r="Z1900" s="53"/>
      <c r="AA1900" s="53"/>
    </row>
    <row r="1901" spans="1:27">
      <c r="A1901" s="120"/>
      <c r="B1901" s="54"/>
      <c r="C1901" s="50"/>
      <c r="D1901" s="53"/>
      <c r="E1901" s="50"/>
      <c r="F1901" s="50"/>
      <c r="G1901" s="50"/>
      <c r="H1901" s="53"/>
      <c r="I1901" s="53"/>
      <c r="J1901" s="53"/>
      <c r="K1901" s="53"/>
      <c r="L1901" s="53"/>
      <c r="M1901" s="54"/>
      <c r="N1901" s="50"/>
      <c r="O1901" s="59"/>
      <c r="P1901" s="61"/>
      <c r="Q1901" s="50"/>
      <c r="R1901" s="50"/>
      <c r="S1901" s="50"/>
      <c r="T1901" s="64"/>
      <c r="U1901" s="54"/>
      <c r="V1901" s="54"/>
      <c r="W1901" s="64"/>
      <c r="X1901" s="112"/>
      <c r="Y1901" s="112"/>
      <c r="Z1901" s="53"/>
      <c r="AA1901" s="53"/>
    </row>
    <row r="1902" spans="1:27">
      <c r="A1902" s="120"/>
      <c r="B1902" s="54"/>
      <c r="C1902" s="50"/>
      <c r="D1902" s="53"/>
      <c r="E1902" s="50"/>
      <c r="F1902" s="50"/>
      <c r="G1902" s="50"/>
      <c r="H1902" s="53"/>
      <c r="I1902" s="53"/>
      <c r="J1902" s="53"/>
      <c r="K1902" s="53"/>
      <c r="L1902" s="53"/>
      <c r="M1902" s="54"/>
      <c r="N1902" s="50"/>
      <c r="O1902" s="59"/>
      <c r="P1902" s="61"/>
      <c r="Q1902" s="50"/>
      <c r="R1902" s="50"/>
      <c r="S1902" s="50"/>
      <c r="T1902" s="64"/>
      <c r="U1902" s="54"/>
      <c r="V1902" s="54"/>
      <c r="W1902" s="64"/>
      <c r="X1902" s="112"/>
      <c r="Y1902" s="112"/>
      <c r="Z1902" s="53"/>
      <c r="AA1902" s="53"/>
    </row>
    <row r="1903" spans="1:27">
      <c r="A1903" s="120"/>
      <c r="B1903" s="54"/>
      <c r="C1903" s="50"/>
      <c r="D1903" s="53"/>
      <c r="E1903" s="50"/>
      <c r="F1903" s="50"/>
      <c r="G1903" s="50"/>
      <c r="H1903" s="53"/>
      <c r="I1903" s="53"/>
      <c r="J1903" s="53"/>
      <c r="K1903" s="53"/>
      <c r="L1903" s="53"/>
      <c r="M1903" s="54"/>
      <c r="N1903" s="50"/>
      <c r="O1903" s="59"/>
      <c r="P1903" s="61"/>
      <c r="Q1903" s="50"/>
      <c r="R1903" s="50"/>
      <c r="S1903" s="50"/>
      <c r="T1903" s="64"/>
      <c r="U1903" s="54"/>
      <c r="V1903" s="54"/>
      <c r="W1903" s="64"/>
      <c r="X1903" s="112"/>
      <c r="Y1903" s="112"/>
      <c r="Z1903" s="53"/>
      <c r="AA1903" s="53"/>
    </row>
    <row r="1904" spans="1:27">
      <c r="A1904" s="120"/>
      <c r="B1904" s="54"/>
      <c r="C1904" s="50"/>
      <c r="D1904" s="53"/>
      <c r="E1904" s="50"/>
      <c r="F1904" s="50"/>
      <c r="G1904" s="50"/>
      <c r="H1904" s="53"/>
      <c r="I1904" s="53"/>
      <c r="J1904" s="53"/>
      <c r="K1904" s="53"/>
      <c r="L1904" s="53"/>
      <c r="M1904" s="54"/>
      <c r="N1904" s="50"/>
      <c r="O1904" s="59"/>
      <c r="P1904" s="61"/>
      <c r="Q1904" s="50"/>
      <c r="R1904" s="50"/>
      <c r="S1904" s="50"/>
      <c r="T1904" s="64"/>
      <c r="U1904" s="54"/>
      <c r="V1904" s="54"/>
      <c r="W1904" s="64"/>
      <c r="X1904" s="112"/>
      <c r="Y1904" s="112"/>
      <c r="Z1904" s="53"/>
      <c r="AA1904" s="53"/>
    </row>
    <row r="1905" spans="1:27">
      <c r="A1905" s="120"/>
      <c r="B1905" s="54"/>
      <c r="C1905" s="50"/>
      <c r="D1905" s="53"/>
      <c r="E1905" s="50"/>
      <c r="F1905" s="50"/>
      <c r="G1905" s="50"/>
      <c r="H1905" s="53"/>
      <c r="I1905" s="53"/>
      <c r="J1905" s="53"/>
      <c r="K1905" s="53"/>
      <c r="L1905" s="53"/>
      <c r="M1905" s="54"/>
      <c r="N1905" s="50"/>
      <c r="O1905" s="59"/>
      <c r="P1905" s="61"/>
      <c r="Q1905" s="50"/>
      <c r="R1905" s="50"/>
      <c r="S1905" s="50"/>
      <c r="T1905" s="64"/>
      <c r="U1905" s="54"/>
      <c r="V1905" s="54"/>
      <c r="W1905" s="64"/>
      <c r="X1905" s="112"/>
      <c r="Y1905" s="112"/>
      <c r="Z1905" s="53"/>
      <c r="AA1905" s="53"/>
    </row>
    <row r="1906" spans="1:27">
      <c r="A1906" s="120"/>
      <c r="B1906" s="54"/>
      <c r="C1906" s="50"/>
      <c r="D1906" s="53"/>
      <c r="E1906" s="50"/>
      <c r="F1906" s="50"/>
      <c r="G1906" s="50"/>
      <c r="H1906" s="53"/>
      <c r="I1906" s="53"/>
      <c r="J1906" s="53"/>
      <c r="K1906" s="53"/>
      <c r="L1906" s="53"/>
      <c r="M1906" s="54"/>
      <c r="N1906" s="50"/>
      <c r="O1906" s="59"/>
      <c r="P1906" s="61"/>
      <c r="Q1906" s="50"/>
      <c r="R1906" s="50"/>
      <c r="S1906" s="50"/>
      <c r="T1906" s="64"/>
      <c r="U1906" s="54"/>
      <c r="V1906" s="54"/>
      <c r="W1906" s="64"/>
      <c r="X1906" s="112"/>
      <c r="Y1906" s="112"/>
      <c r="Z1906" s="53"/>
      <c r="AA1906" s="53"/>
    </row>
    <row r="1907" spans="1:27">
      <c r="A1907" s="120"/>
      <c r="B1907" s="54"/>
      <c r="C1907" s="50"/>
      <c r="D1907" s="53"/>
      <c r="E1907" s="50"/>
      <c r="F1907" s="50"/>
      <c r="G1907" s="50"/>
      <c r="H1907" s="53"/>
      <c r="I1907" s="53"/>
      <c r="J1907" s="53"/>
      <c r="K1907" s="53"/>
      <c r="L1907" s="53"/>
      <c r="M1907" s="54"/>
      <c r="N1907" s="50"/>
      <c r="O1907" s="59"/>
      <c r="P1907" s="61"/>
      <c r="Q1907" s="50"/>
      <c r="R1907" s="50"/>
      <c r="S1907" s="50"/>
      <c r="T1907" s="64"/>
      <c r="U1907" s="54"/>
      <c r="V1907" s="54"/>
      <c r="W1907" s="64"/>
      <c r="X1907" s="112"/>
      <c r="Y1907" s="112"/>
      <c r="Z1907" s="53"/>
      <c r="AA1907" s="53"/>
    </row>
    <row r="1908" spans="1:27">
      <c r="A1908" s="120"/>
      <c r="B1908" s="54"/>
      <c r="C1908" s="50"/>
      <c r="D1908" s="53"/>
      <c r="E1908" s="50"/>
      <c r="F1908" s="50"/>
      <c r="G1908" s="50"/>
      <c r="H1908" s="53"/>
      <c r="I1908" s="53"/>
      <c r="J1908" s="53"/>
      <c r="K1908" s="53"/>
      <c r="L1908" s="53"/>
      <c r="M1908" s="54"/>
      <c r="N1908" s="50"/>
      <c r="O1908" s="59"/>
      <c r="P1908" s="61"/>
      <c r="Q1908" s="50"/>
      <c r="R1908" s="50"/>
      <c r="S1908" s="50"/>
      <c r="T1908" s="64"/>
      <c r="U1908" s="54"/>
      <c r="V1908" s="54"/>
      <c r="W1908" s="64"/>
      <c r="X1908" s="112"/>
      <c r="Y1908" s="112"/>
      <c r="Z1908" s="53"/>
      <c r="AA1908" s="53"/>
    </row>
    <row r="1909" spans="1:27">
      <c r="A1909" s="120"/>
      <c r="B1909" s="54"/>
      <c r="C1909" s="50"/>
      <c r="D1909" s="53"/>
      <c r="E1909" s="50"/>
      <c r="F1909" s="50"/>
      <c r="G1909" s="50"/>
      <c r="H1909" s="53"/>
      <c r="I1909" s="53"/>
      <c r="J1909" s="53"/>
      <c r="K1909" s="53"/>
      <c r="L1909" s="53"/>
      <c r="M1909" s="54"/>
      <c r="N1909" s="50"/>
      <c r="O1909" s="59"/>
      <c r="P1909" s="61"/>
      <c r="Q1909" s="50"/>
      <c r="R1909" s="50"/>
      <c r="S1909" s="50"/>
      <c r="T1909" s="64"/>
      <c r="U1909" s="54"/>
      <c r="V1909" s="54"/>
      <c r="W1909" s="64"/>
      <c r="X1909" s="112"/>
      <c r="Y1909" s="112"/>
      <c r="Z1909" s="53"/>
      <c r="AA1909" s="53"/>
    </row>
    <row r="1910" spans="1:27">
      <c r="A1910" s="120"/>
      <c r="B1910" s="54"/>
      <c r="C1910" s="50"/>
      <c r="D1910" s="53"/>
      <c r="E1910" s="50"/>
      <c r="F1910" s="50"/>
      <c r="G1910" s="50"/>
      <c r="H1910" s="53"/>
      <c r="I1910" s="53"/>
      <c r="J1910" s="53"/>
      <c r="K1910" s="53"/>
      <c r="L1910" s="53"/>
      <c r="M1910" s="54"/>
      <c r="N1910" s="50"/>
      <c r="O1910" s="59"/>
      <c r="P1910" s="61"/>
      <c r="Q1910" s="50"/>
      <c r="R1910" s="50"/>
      <c r="S1910" s="50"/>
      <c r="T1910" s="64"/>
      <c r="U1910" s="54"/>
      <c r="V1910" s="54"/>
      <c r="W1910" s="64"/>
      <c r="X1910" s="112"/>
      <c r="Y1910" s="112"/>
      <c r="Z1910" s="53"/>
      <c r="AA1910" s="53"/>
    </row>
    <row r="1911" spans="1:27">
      <c r="A1911" s="120"/>
      <c r="B1911" s="54"/>
      <c r="C1911" s="50"/>
      <c r="D1911" s="53"/>
      <c r="E1911" s="50"/>
      <c r="F1911" s="50"/>
      <c r="G1911" s="50"/>
      <c r="H1911" s="53"/>
      <c r="I1911" s="53"/>
      <c r="J1911" s="53"/>
      <c r="K1911" s="53"/>
      <c r="L1911" s="53"/>
      <c r="M1911" s="54"/>
      <c r="N1911" s="50"/>
      <c r="O1911" s="59"/>
      <c r="P1911" s="61"/>
      <c r="Q1911" s="50"/>
      <c r="R1911" s="50"/>
      <c r="S1911" s="50"/>
      <c r="T1911" s="64"/>
      <c r="U1911" s="54"/>
      <c r="V1911" s="54"/>
      <c r="W1911" s="64"/>
      <c r="X1911" s="112"/>
      <c r="Y1911" s="112"/>
      <c r="Z1911" s="53"/>
      <c r="AA1911" s="53"/>
    </row>
    <row r="1912" spans="1:27">
      <c r="A1912" s="120"/>
      <c r="B1912" s="54"/>
      <c r="C1912" s="50"/>
      <c r="D1912" s="53"/>
      <c r="E1912" s="50"/>
      <c r="F1912" s="50"/>
      <c r="G1912" s="50"/>
      <c r="H1912" s="53"/>
      <c r="I1912" s="53"/>
      <c r="J1912" s="53"/>
      <c r="K1912" s="53"/>
      <c r="L1912" s="53"/>
      <c r="M1912" s="54"/>
      <c r="N1912" s="50"/>
      <c r="O1912" s="59"/>
      <c r="P1912" s="61"/>
      <c r="Q1912" s="50"/>
      <c r="R1912" s="50"/>
      <c r="S1912" s="50"/>
      <c r="T1912" s="64"/>
      <c r="U1912" s="54"/>
      <c r="V1912" s="54"/>
      <c r="W1912" s="64"/>
      <c r="X1912" s="112"/>
      <c r="Y1912" s="112"/>
      <c r="Z1912" s="53"/>
      <c r="AA1912" s="53"/>
    </row>
    <row r="1913" spans="1:27">
      <c r="A1913" s="120"/>
      <c r="B1913" s="54"/>
      <c r="C1913" s="50"/>
      <c r="D1913" s="53"/>
      <c r="E1913" s="50"/>
      <c r="F1913" s="50"/>
      <c r="G1913" s="50"/>
      <c r="H1913" s="53"/>
      <c r="I1913" s="53"/>
      <c r="J1913" s="53"/>
      <c r="K1913" s="53"/>
      <c r="L1913" s="53"/>
      <c r="M1913" s="54"/>
      <c r="N1913" s="50"/>
      <c r="O1913" s="59"/>
      <c r="P1913" s="61"/>
      <c r="Q1913" s="50"/>
      <c r="R1913" s="50"/>
      <c r="S1913" s="50"/>
      <c r="T1913" s="64"/>
      <c r="U1913" s="54"/>
      <c r="V1913" s="54"/>
      <c r="W1913" s="64"/>
      <c r="X1913" s="112"/>
      <c r="Y1913" s="112"/>
      <c r="Z1913" s="53"/>
      <c r="AA1913" s="53"/>
    </row>
    <row r="1914" spans="1:27">
      <c r="A1914" s="120"/>
      <c r="B1914" s="54"/>
      <c r="C1914" s="50"/>
      <c r="D1914" s="53"/>
      <c r="E1914" s="50"/>
      <c r="F1914" s="50"/>
      <c r="G1914" s="50"/>
      <c r="H1914" s="53"/>
      <c r="I1914" s="53"/>
      <c r="J1914" s="53"/>
      <c r="K1914" s="53"/>
      <c r="L1914" s="53"/>
      <c r="M1914" s="54"/>
      <c r="N1914" s="50"/>
      <c r="O1914" s="59"/>
      <c r="P1914" s="61"/>
      <c r="Q1914" s="50"/>
      <c r="R1914" s="50"/>
      <c r="S1914" s="50"/>
      <c r="T1914" s="64"/>
      <c r="U1914" s="54"/>
      <c r="V1914" s="54"/>
      <c r="W1914" s="64"/>
      <c r="X1914" s="112"/>
      <c r="Y1914" s="112"/>
      <c r="Z1914" s="53"/>
      <c r="AA1914" s="53"/>
    </row>
    <row r="1915" spans="1:27">
      <c r="A1915" s="120"/>
      <c r="B1915" s="54"/>
      <c r="C1915" s="50"/>
      <c r="D1915" s="53"/>
      <c r="E1915" s="50"/>
      <c r="F1915" s="50"/>
      <c r="G1915" s="50"/>
      <c r="H1915" s="53"/>
      <c r="I1915" s="53"/>
      <c r="J1915" s="53"/>
      <c r="K1915" s="53"/>
      <c r="L1915" s="53"/>
      <c r="M1915" s="54"/>
      <c r="N1915" s="50"/>
      <c r="O1915" s="59"/>
      <c r="P1915" s="61"/>
      <c r="Q1915" s="50"/>
      <c r="R1915" s="50"/>
      <c r="S1915" s="50"/>
      <c r="T1915" s="64"/>
      <c r="U1915" s="54"/>
      <c r="V1915" s="54"/>
      <c r="W1915" s="64"/>
      <c r="X1915" s="112"/>
      <c r="Y1915" s="112"/>
      <c r="Z1915" s="53"/>
      <c r="AA1915" s="53"/>
    </row>
    <row r="1916" spans="1:27">
      <c r="A1916" s="120"/>
      <c r="B1916" s="54"/>
      <c r="C1916" s="50"/>
      <c r="D1916" s="53"/>
      <c r="E1916" s="50"/>
      <c r="F1916" s="50"/>
      <c r="G1916" s="50"/>
      <c r="H1916" s="53"/>
      <c r="I1916" s="53"/>
      <c r="J1916" s="53"/>
      <c r="K1916" s="53"/>
      <c r="L1916" s="53"/>
      <c r="M1916" s="54"/>
      <c r="N1916" s="50"/>
      <c r="O1916" s="59"/>
      <c r="P1916" s="61"/>
      <c r="Q1916" s="50"/>
      <c r="R1916" s="50"/>
      <c r="S1916" s="50"/>
      <c r="T1916" s="64"/>
      <c r="U1916" s="54"/>
      <c r="V1916" s="54"/>
      <c r="W1916" s="64"/>
      <c r="X1916" s="112"/>
      <c r="Y1916" s="112"/>
      <c r="Z1916" s="53"/>
      <c r="AA1916" s="53"/>
    </row>
    <row r="1917" spans="1:27">
      <c r="A1917" s="120"/>
      <c r="B1917" s="54"/>
      <c r="C1917" s="50"/>
      <c r="D1917" s="53"/>
      <c r="E1917" s="50"/>
      <c r="F1917" s="50"/>
      <c r="G1917" s="50"/>
      <c r="H1917" s="53"/>
      <c r="I1917" s="53"/>
      <c r="J1917" s="53"/>
      <c r="K1917" s="53"/>
      <c r="L1917" s="53"/>
      <c r="M1917" s="54"/>
      <c r="N1917" s="50"/>
      <c r="O1917" s="59"/>
      <c r="P1917" s="61"/>
      <c r="Q1917" s="50"/>
      <c r="R1917" s="50"/>
      <c r="S1917" s="50"/>
      <c r="T1917" s="64"/>
      <c r="U1917" s="54"/>
      <c r="V1917" s="54"/>
      <c r="W1917" s="64"/>
      <c r="X1917" s="112"/>
      <c r="Y1917" s="112"/>
      <c r="Z1917" s="53"/>
      <c r="AA1917" s="53"/>
    </row>
    <row r="1918" spans="1:27">
      <c r="A1918" s="120"/>
      <c r="B1918" s="54"/>
      <c r="C1918" s="50"/>
      <c r="D1918" s="53"/>
      <c r="E1918" s="50"/>
      <c r="F1918" s="50"/>
      <c r="G1918" s="50"/>
      <c r="H1918" s="53"/>
      <c r="I1918" s="53"/>
      <c r="J1918" s="53"/>
      <c r="K1918" s="53"/>
      <c r="L1918" s="53"/>
      <c r="M1918" s="54"/>
      <c r="N1918" s="50"/>
      <c r="O1918" s="59"/>
      <c r="P1918" s="61"/>
      <c r="Q1918" s="50"/>
      <c r="R1918" s="50"/>
      <c r="S1918" s="50"/>
      <c r="T1918" s="64"/>
      <c r="U1918" s="54"/>
      <c r="V1918" s="54"/>
      <c r="W1918" s="64"/>
      <c r="X1918" s="112"/>
      <c r="Y1918" s="112"/>
      <c r="Z1918" s="53"/>
      <c r="AA1918" s="53"/>
    </row>
    <row r="1919" spans="1:27">
      <c r="A1919" s="120"/>
      <c r="B1919" s="54"/>
      <c r="C1919" s="50"/>
      <c r="D1919" s="53"/>
      <c r="E1919" s="50"/>
      <c r="F1919" s="50"/>
      <c r="G1919" s="50"/>
      <c r="H1919" s="53"/>
      <c r="I1919" s="53"/>
      <c r="J1919" s="53"/>
      <c r="K1919" s="53"/>
      <c r="L1919" s="53"/>
      <c r="M1919" s="54"/>
      <c r="N1919" s="50"/>
      <c r="O1919" s="59"/>
      <c r="P1919" s="61"/>
      <c r="Q1919" s="50"/>
      <c r="R1919" s="50"/>
      <c r="S1919" s="50"/>
      <c r="T1919" s="64"/>
      <c r="U1919" s="54"/>
      <c r="V1919" s="54"/>
      <c r="W1919" s="64"/>
      <c r="X1919" s="112"/>
      <c r="Y1919" s="112"/>
      <c r="Z1919" s="53"/>
      <c r="AA1919" s="53"/>
    </row>
    <row r="1920" spans="1:27">
      <c r="A1920" s="120"/>
      <c r="B1920" s="54"/>
      <c r="C1920" s="50"/>
      <c r="D1920" s="53"/>
      <c r="E1920" s="50"/>
      <c r="F1920" s="50"/>
      <c r="G1920" s="50"/>
      <c r="H1920" s="53"/>
      <c r="I1920" s="53"/>
      <c r="J1920" s="53"/>
      <c r="K1920" s="53"/>
      <c r="L1920" s="53"/>
      <c r="M1920" s="54"/>
      <c r="N1920" s="50"/>
      <c r="O1920" s="59"/>
      <c r="P1920" s="61"/>
      <c r="Q1920" s="50"/>
      <c r="R1920" s="50"/>
      <c r="S1920" s="50"/>
      <c r="T1920" s="64"/>
      <c r="U1920" s="54"/>
      <c r="V1920" s="54"/>
      <c r="W1920" s="64"/>
      <c r="X1920" s="112"/>
      <c r="Y1920" s="112"/>
      <c r="Z1920" s="53"/>
      <c r="AA1920" s="53"/>
    </row>
    <row r="1921" spans="1:27">
      <c r="A1921" s="120"/>
      <c r="B1921" s="54"/>
      <c r="C1921" s="50"/>
      <c r="D1921" s="53"/>
      <c r="E1921" s="50"/>
      <c r="F1921" s="50"/>
      <c r="G1921" s="50"/>
      <c r="H1921" s="53"/>
      <c r="I1921" s="53"/>
      <c r="J1921" s="53"/>
      <c r="K1921" s="53"/>
      <c r="L1921" s="53"/>
      <c r="M1921" s="54"/>
      <c r="N1921" s="50"/>
      <c r="O1921" s="59"/>
      <c r="P1921" s="61"/>
      <c r="Q1921" s="50"/>
      <c r="R1921" s="50"/>
      <c r="S1921" s="50"/>
      <c r="T1921" s="64"/>
      <c r="U1921" s="54"/>
      <c r="V1921" s="54"/>
      <c r="W1921" s="64"/>
      <c r="X1921" s="112"/>
      <c r="Y1921" s="112"/>
      <c r="Z1921" s="53"/>
      <c r="AA1921" s="53"/>
    </row>
    <row r="1922" spans="1:27">
      <c r="A1922" s="120"/>
      <c r="B1922" s="54"/>
      <c r="C1922" s="50"/>
      <c r="D1922" s="53"/>
      <c r="E1922" s="50"/>
      <c r="F1922" s="50"/>
      <c r="G1922" s="50"/>
      <c r="H1922" s="53"/>
      <c r="I1922" s="53"/>
      <c r="J1922" s="53"/>
      <c r="K1922" s="53"/>
      <c r="L1922" s="53"/>
      <c r="M1922" s="54"/>
      <c r="N1922" s="50"/>
      <c r="O1922" s="59"/>
      <c r="P1922" s="61"/>
      <c r="Q1922" s="50"/>
      <c r="R1922" s="50"/>
      <c r="S1922" s="50"/>
      <c r="T1922" s="64"/>
      <c r="U1922" s="54"/>
      <c r="V1922" s="54"/>
      <c r="W1922" s="64"/>
      <c r="X1922" s="112"/>
      <c r="Y1922" s="112"/>
      <c r="Z1922" s="53"/>
      <c r="AA1922" s="53"/>
    </row>
    <row r="1923" spans="1:27">
      <c r="A1923" s="120"/>
      <c r="B1923" s="54"/>
      <c r="C1923" s="50"/>
      <c r="D1923" s="53"/>
      <c r="E1923" s="50"/>
      <c r="F1923" s="50"/>
      <c r="G1923" s="50"/>
      <c r="H1923" s="53"/>
      <c r="I1923" s="53"/>
      <c r="J1923" s="53"/>
      <c r="K1923" s="53"/>
      <c r="L1923" s="53"/>
      <c r="M1923" s="54"/>
      <c r="N1923" s="50"/>
      <c r="O1923" s="59"/>
      <c r="P1923" s="61"/>
      <c r="Q1923" s="50"/>
      <c r="R1923" s="50"/>
      <c r="S1923" s="50"/>
      <c r="T1923" s="64"/>
      <c r="U1923" s="54"/>
      <c r="V1923" s="54"/>
      <c r="W1923" s="64"/>
      <c r="X1923" s="112"/>
      <c r="Y1923" s="112"/>
      <c r="Z1923" s="53"/>
      <c r="AA1923" s="53"/>
    </row>
    <row r="1924" spans="1:27">
      <c r="A1924" s="120"/>
      <c r="B1924" s="54"/>
      <c r="C1924" s="50"/>
      <c r="D1924" s="53"/>
      <c r="E1924" s="50"/>
      <c r="F1924" s="50"/>
      <c r="G1924" s="50"/>
      <c r="H1924" s="53"/>
      <c r="I1924" s="53"/>
      <c r="J1924" s="53"/>
      <c r="K1924" s="53"/>
      <c r="L1924" s="53"/>
      <c r="M1924" s="54"/>
      <c r="N1924" s="50"/>
      <c r="O1924" s="59"/>
      <c r="P1924" s="61"/>
      <c r="Q1924" s="50"/>
      <c r="R1924" s="50"/>
      <c r="S1924" s="50"/>
      <c r="T1924" s="64"/>
      <c r="U1924" s="54"/>
      <c r="V1924" s="54"/>
      <c r="W1924" s="64"/>
      <c r="X1924" s="112"/>
      <c r="Y1924" s="112"/>
      <c r="Z1924" s="53"/>
      <c r="AA1924" s="53"/>
    </row>
    <row r="1925" spans="1:27">
      <c r="A1925" s="120"/>
      <c r="B1925" s="54"/>
      <c r="C1925" s="50"/>
      <c r="D1925" s="53"/>
      <c r="E1925" s="50"/>
      <c r="F1925" s="50"/>
      <c r="G1925" s="50"/>
      <c r="H1925" s="53"/>
      <c r="I1925" s="53"/>
      <c r="J1925" s="53"/>
      <c r="K1925" s="53"/>
      <c r="L1925" s="53"/>
      <c r="M1925" s="54"/>
      <c r="N1925" s="50"/>
      <c r="O1925" s="59"/>
      <c r="P1925" s="61"/>
      <c r="Q1925" s="50"/>
      <c r="R1925" s="50"/>
      <c r="S1925" s="50"/>
      <c r="T1925" s="64"/>
      <c r="U1925" s="54"/>
      <c r="V1925" s="54"/>
      <c r="W1925" s="64"/>
      <c r="X1925" s="112"/>
      <c r="Y1925" s="112"/>
      <c r="Z1925" s="53"/>
      <c r="AA1925" s="53"/>
    </row>
    <row r="1926" spans="1:27">
      <c r="A1926" s="120"/>
      <c r="B1926" s="54"/>
      <c r="C1926" s="50"/>
      <c r="D1926" s="53"/>
      <c r="E1926" s="50"/>
      <c r="F1926" s="50"/>
      <c r="G1926" s="50"/>
      <c r="H1926" s="53"/>
      <c r="I1926" s="53"/>
      <c r="J1926" s="53"/>
      <c r="K1926" s="53"/>
      <c r="L1926" s="53"/>
      <c r="M1926" s="54"/>
      <c r="N1926" s="50"/>
      <c r="O1926" s="59"/>
      <c r="P1926" s="61"/>
      <c r="Q1926" s="50"/>
      <c r="R1926" s="50"/>
      <c r="S1926" s="50"/>
      <c r="T1926" s="64"/>
      <c r="U1926" s="54"/>
      <c r="V1926" s="54"/>
      <c r="W1926" s="64"/>
      <c r="X1926" s="112"/>
      <c r="Y1926" s="112"/>
      <c r="Z1926" s="53"/>
      <c r="AA1926" s="53"/>
    </row>
    <row r="1927" spans="1:27">
      <c r="A1927" s="120"/>
      <c r="B1927" s="54"/>
      <c r="C1927" s="50"/>
      <c r="D1927" s="53"/>
      <c r="E1927" s="50"/>
      <c r="F1927" s="50"/>
      <c r="G1927" s="50"/>
      <c r="H1927" s="53"/>
      <c r="I1927" s="53"/>
      <c r="J1927" s="53"/>
      <c r="K1927" s="53"/>
      <c r="L1927" s="53"/>
      <c r="M1927" s="54"/>
      <c r="N1927" s="50"/>
      <c r="O1927" s="59"/>
      <c r="P1927" s="61"/>
      <c r="Q1927" s="50"/>
      <c r="R1927" s="50"/>
      <c r="S1927" s="50"/>
      <c r="T1927" s="64"/>
      <c r="U1927" s="54"/>
      <c r="V1927" s="54"/>
      <c r="W1927" s="64"/>
      <c r="X1927" s="112"/>
      <c r="Y1927" s="112"/>
      <c r="Z1927" s="53"/>
      <c r="AA1927" s="53"/>
    </row>
    <row r="1928" spans="1:27">
      <c r="A1928" s="120"/>
      <c r="B1928" s="54"/>
      <c r="C1928" s="50"/>
      <c r="D1928" s="53"/>
      <c r="E1928" s="50"/>
      <c r="F1928" s="50"/>
      <c r="G1928" s="50"/>
      <c r="H1928" s="53"/>
      <c r="I1928" s="53"/>
      <c r="J1928" s="53"/>
      <c r="K1928" s="53"/>
      <c r="L1928" s="53"/>
      <c r="M1928" s="54"/>
      <c r="N1928" s="50"/>
      <c r="O1928" s="59"/>
      <c r="P1928" s="61"/>
      <c r="Q1928" s="50"/>
      <c r="R1928" s="50"/>
      <c r="S1928" s="50"/>
      <c r="T1928" s="64"/>
      <c r="U1928" s="54"/>
      <c r="V1928" s="54"/>
      <c r="W1928" s="64"/>
      <c r="X1928" s="112"/>
      <c r="Y1928" s="112"/>
      <c r="Z1928" s="53"/>
      <c r="AA1928" s="53"/>
    </row>
    <row r="1929" spans="1:27">
      <c r="A1929" s="120"/>
      <c r="B1929" s="54"/>
      <c r="C1929" s="50"/>
      <c r="D1929" s="53"/>
      <c r="E1929" s="50"/>
      <c r="F1929" s="50"/>
      <c r="G1929" s="50"/>
      <c r="H1929" s="53"/>
      <c r="I1929" s="53"/>
      <c r="J1929" s="53"/>
      <c r="K1929" s="53"/>
      <c r="L1929" s="53"/>
      <c r="M1929" s="54"/>
      <c r="N1929" s="50"/>
      <c r="O1929" s="59"/>
      <c r="P1929" s="61"/>
      <c r="Q1929" s="50"/>
      <c r="R1929" s="50"/>
      <c r="S1929" s="50"/>
      <c r="T1929" s="64"/>
      <c r="U1929" s="54"/>
      <c r="V1929" s="54"/>
      <c r="W1929" s="64"/>
      <c r="X1929" s="112"/>
      <c r="Y1929" s="112"/>
      <c r="Z1929" s="53"/>
      <c r="AA1929" s="53"/>
    </row>
    <row r="1930" spans="1:27">
      <c r="A1930" s="120"/>
      <c r="B1930" s="54"/>
      <c r="C1930" s="50"/>
      <c r="D1930" s="53"/>
      <c r="E1930" s="50"/>
      <c r="F1930" s="50"/>
      <c r="G1930" s="50"/>
      <c r="H1930" s="53"/>
      <c r="I1930" s="53"/>
      <c r="J1930" s="53"/>
      <c r="K1930" s="53"/>
      <c r="L1930" s="53"/>
      <c r="M1930" s="54"/>
      <c r="N1930" s="50"/>
      <c r="O1930" s="59"/>
      <c r="P1930" s="61"/>
      <c r="Q1930" s="50"/>
      <c r="R1930" s="50"/>
      <c r="S1930" s="50"/>
      <c r="T1930" s="64"/>
      <c r="U1930" s="54"/>
      <c r="V1930" s="54"/>
      <c r="W1930" s="64"/>
      <c r="X1930" s="112"/>
      <c r="Y1930" s="112"/>
      <c r="Z1930" s="53"/>
      <c r="AA1930" s="53"/>
    </row>
    <row r="1931" spans="1:27">
      <c r="A1931" s="120"/>
      <c r="B1931" s="54"/>
      <c r="C1931" s="50"/>
      <c r="D1931" s="53"/>
      <c r="E1931" s="50"/>
      <c r="F1931" s="50"/>
      <c r="G1931" s="50"/>
      <c r="H1931" s="53"/>
      <c r="I1931" s="53"/>
      <c r="J1931" s="53"/>
      <c r="K1931" s="53"/>
      <c r="L1931" s="53"/>
      <c r="M1931" s="54"/>
      <c r="N1931" s="50"/>
      <c r="O1931" s="59"/>
      <c r="P1931" s="61"/>
      <c r="Q1931" s="50"/>
      <c r="R1931" s="50"/>
      <c r="S1931" s="50"/>
      <c r="T1931" s="64"/>
      <c r="U1931" s="54"/>
      <c r="V1931" s="54"/>
      <c r="W1931" s="64"/>
      <c r="X1931" s="112"/>
      <c r="Y1931" s="112"/>
      <c r="Z1931" s="53"/>
      <c r="AA1931" s="53"/>
    </row>
    <row r="1932" spans="1:27">
      <c r="A1932" s="120"/>
      <c r="B1932" s="54"/>
      <c r="C1932" s="50"/>
      <c r="D1932" s="53"/>
      <c r="E1932" s="50"/>
      <c r="F1932" s="50"/>
      <c r="G1932" s="50"/>
      <c r="H1932" s="53"/>
      <c r="I1932" s="53"/>
      <c r="J1932" s="53"/>
      <c r="K1932" s="53"/>
      <c r="L1932" s="53"/>
      <c r="M1932" s="54"/>
      <c r="N1932" s="50"/>
      <c r="O1932" s="59"/>
      <c r="P1932" s="61"/>
      <c r="Q1932" s="50"/>
      <c r="R1932" s="50"/>
      <c r="S1932" s="50"/>
      <c r="T1932" s="64"/>
      <c r="U1932" s="54"/>
      <c r="V1932" s="54"/>
      <c r="W1932" s="64"/>
      <c r="X1932" s="112"/>
      <c r="Y1932" s="112"/>
      <c r="Z1932" s="53"/>
      <c r="AA1932" s="53"/>
    </row>
    <row r="1933" spans="1:27">
      <c r="A1933" s="120"/>
      <c r="B1933" s="54"/>
      <c r="C1933" s="50"/>
      <c r="D1933" s="53"/>
      <c r="E1933" s="50"/>
      <c r="F1933" s="50"/>
      <c r="G1933" s="50"/>
      <c r="H1933" s="53"/>
      <c r="I1933" s="53"/>
      <c r="J1933" s="53"/>
      <c r="K1933" s="53"/>
      <c r="L1933" s="53"/>
      <c r="M1933" s="54"/>
      <c r="N1933" s="50"/>
      <c r="O1933" s="59"/>
      <c r="P1933" s="61"/>
      <c r="Q1933" s="50"/>
      <c r="R1933" s="50"/>
      <c r="S1933" s="50"/>
      <c r="T1933" s="64"/>
      <c r="U1933" s="54"/>
      <c r="V1933" s="54"/>
      <c r="W1933" s="64"/>
      <c r="X1933" s="112"/>
      <c r="Y1933" s="112"/>
      <c r="Z1933" s="53"/>
      <c r="AA1933" s="53"/>
    </row>
    <row r="1934" spans="1:27">
      <c r="A1934" s="120"/>
      <c r="B1934" s="54"/>
      <c r="C1934" s="50"/>
      <c r="D1934" s="53"/>
      <c r="E1934" s="50"/>
      <c r="F1934" s="50"/>
      <c r="G1934" s="50"/>
      <c r="H1934" s="53"/>
      <c r="I1934" s="53"/>
      <c r="J1934" s="53"/>
      <c r="K1934" s="53"/>
      <c r="L1934" s="53"/>
      <c r="M1934" s="54"/>
      <c r="N1934" s="50"/>
      <c r="O1934" s="59"/>
      <c r="P1934" s="61"/>
      <c r="Q1934" s="50"/>
      <c r="R1934" s="50"/>
      <c r="S1934" s="50"/>
      <c r="T1934" s="64"/>
      <c r="U1934" s="54"/>
      <c r="V1934" s="54"/>
      <c r="W1934" s="64"/>
      <c r="X1934" s="112"/>
      <c r="Y1934" s="112"/>
      <c r="Z1934" s="53"/>
      <c r="AA1934" s="53"/>
    </row>
    <row r="1935" spans="1:27">
      <c r="A1935" s="120"/>
      <c r="B1935" s="54"/>
      <c r="C1935" s="50"/>
      <c r="D1935" s="53"/>
      <c r="E1935" s="50"/>
      <c r="F1935" s="50"/>
      <c r="G1935" s="50"/>
      <c r="H1935" s="53"/>
      <c r="I1935" s="53"/>
      <c r="J1935" s="53"/>
      <c r="K1935" s="53"/>
      <c r="L1935" s="53"/>
      <c r="M1935" s="54"/>
      <c r="N1935" s="50"/>
      <c r="O1935" s="59"/>
      <c r="P1935" s="61"/>
      <c r="Q1935" s="50"/>
      <c r="R1935" s="50"/>
      <c r="S1935" s="50"/>
      <c r="T1935" s="64"/>
      <c r="U1935" s="54"/>
      <c r="V1935" s="54"/>
      <c r="W1935" s="64"/>
      <c r="X1935" s="112"/>
      <c r="Y1935" s="112"/>
      <c r="Z1935" s="53"/>
      <c r="AA1935" s="53"/>
    </row>
    <row r="1936" spans="1:27">
      <c r="A1936" s="120"/>
      <c r="B1936" s="54"/>
      <c r="C1936" s="50"/>
      <c r="D1936" s="53"/>
      <c r="E1936" s="50"/>
      <c r="F1936" s="50"/>
      <c r="G1936" s="50"/>
      <c r="H1936" s="53"/>
      <c r="I1936" s="53"/>
      <c r="J1936" s="53"/>
      <c r="K1936" s="53"/>
      <c r="L1936" s="53"/>
      <c r="M1936" s="54"/>
      <c r="N1936" s="50"/>
      <c r="O1936" s="59"/>
      <c r="P1936" s="61"/>
      <c r="Q1936" s="50"/>
      <c r="R1936" s="50"/>
      <c r="S1936" s="50"/>
      <c r="T1936" s="64"/>
      <c r="U1936" s="54"/>
      <c r="V1936" s="54"/>
      <c r="W1936" s="64"/>
      <c r="X1936" s="112"/>
      <c r="Y1936" s="112"/>
      <c r="Z1936" s="53"/>
      <c r="AA1936" s="53"/>
    </row>
    <row r="1937" spans="1:27">
      <c r="A1937" s="120"/>
      <c r="B1937" s="54"/>
      <c r="C1937" s="50"/>
      <c r="D1937" s="53"/>
      <c r="E1937" s="50"/>
      <c r="F1937" s="50"/>
      <c r="G1937" s="50"/>
      <c r="H1937" s="53"/>
      <c r="I1937" s="53"/>
      <c r="J1937" s="53"/>
      <c r="K1937" s="53"/>
      <c r="L1937" s="53"/>
      <c r="M1937" s="54"/>
      <c r="N1937" s="50"/>
      <c r="O1937" s="59"/>
      <c r="P1937" s="61"/>
      <c r="Q1937" s="50"/>
      <c r="R1937" s="50"/>
      <c r="S1937" s="50"/>
      <c r="T1937" s="64"/>
      <c r="U1937" s="54"/>
      <c r="V1937" s="54"/>
      <c r="W1937" s="64"/>
      <c r="X1937" s="112"/>
      <c r="Y1937" s="112"/>
      <c r="Z1937" s="53"/>
      <c r="AA1937" s="53"/>
    </row>
    <row r="1938" spans="1:27">
      <c r="A1938" s="120"/>
      <c r="B1938" s="54"/>
      <c r="C1938" s="50"/>
      <c r="D1938" s="53"/>
      <c r="E1938" s="50"/>
      <c r="F1938" s="50"/>
      <c r="G1938" s="50"/>
      <c r="H1938" s="53"/>
      <c r="I1938" s="53"/>
      <c r="J1938" s="53"/>
      <c r="K1938" s="53"/>
      <c r="L1938" s="53"/>
      <c r="M1938" s="54"/>
      <c r="N1938" s="50"/>
      <c r="O1938" s="59"/>
      <c r="P1938" s="61"/>
      <c r="Q1938" s="50"/>
      <c r="R1938" s="50"/>
      <c r="S1938" s="50"/>
      <c r="T1938" s="64"/>
      <c r="U1938" s="54"/>
      <c r="V1938" s="54"/>
      <c r="W1938" s="64"/>
      <c r="X1938" s="112"/>
      <c r="Y1938" s="112"/>
      <c r="Z1938" s="53"/>
      <c r="AA1938" s="53"/>
    </row>
    <row r="1939" spans="1:27">
      <c r="A1939" s="120"/>
      <c r="B1939" s="54"/>
      <c r="C1939" s="50"/>
      <c r="D1939" s="53"/>
      <c r="E1939" s="50"/>
      <c r="F1939" s="50"/>
      <c r="G1939" s="50"/>
      <c r="H1939" s="53"/>
      <c r="I1939" s="53"/>
      <c r="J1939" s="53"/>
      <c r="K1939" s="53"/>
      <c r="L1939" s="53"/>
      <c r="M1939" s="54"/>
      <c r="N1939" s="50"/>
      <c r="O1939" s="59"/>
      <c r="P1939" s="61"/>
      <c r="Q1939" s="50"/>
      <c r="R1939" s="50"/>
      <c r="S1939" s="50"/>
      <c r="T1939" s="64"/>
      <c r="U1939" s="54"/>
      <c r="V1939" s="54"/>
      <c r="W1939" s="64"/>
      <c r="X1939" s="112"/>
      <c r="Y1939" s="112"/>
      <c r="Z1939" s="53"/>
      <c r="AA1939" s="53"/>
    </row>
    <row r="1940" spans="1:27">
      <c r="A1940" s="120"/>
      <c r="B1940" s="54"/>
      <c r="C1940" s="50"/>
      <c r="D1940" s="53"/>
      <c r="E1940" s="50"/>
      <c r="F1940" s="50"/>
      <c r="G1940" s="50"/>
      <c r="H1940" s="53"/>
      <c r="I1940" s="53"/>
      <c r="J1940" s="53"/>
      <c r="K1940" s="53"/>
      <c r="L1940" s="53"/>
      <c r="M1940" s="54"/>
      <c r="N1940" s="50"/>
      <c r="O1940" s="59"/>
      <c r="P1940" s="61"/>
      <c r="Q1940" s="50"/>
      <c r="R1940" s="50"/>
      <c r="S1940" s="50"/>
      <c r="T1940" s="64"/>
      <c r="U1940" s="54"/>
      <c r="V1940" s="54"/>
      <c r="W1940" s="64"/>
      <c r="X1940" s="112"/>
      <c r="Y1940" s="112"/>
      <c r="Z1940" s="53"/>
      <c r="AA1940" s="53"/>
    </row>
    <row r="1941" spans="1:27">
      <c r="A1941" s="120"/>
      <c r="B1941" s="54"/>
      <c r="C1941" s="50"/>
      <c r="D1941" s="53"/>
      <c r="E1941" s="50"/>
      <c r="F1941" s="50"/>
      <c r="G1941" s="50"/>
      <c r="H1941" s="53"/>
      <c r="I1941" s="53"/>
      <c r="J1941" s="53"/>
      <c r="K1941" s="53"/>
      <c r="L1941" s="53"/>
      <c r="M1941" s="54"/>
      <c r="N1941" s="50"/>
      <c r="O1941" s="59"/>
      <c r="P1941" s="61"/>
      <c r="Q1941" s="50"/>
      <c r="R1941" s="50"/>
      <c r="S1941" s="50"/>
      <c r="T1941" s="64"/>
      <c r="U1941" s="54"/>
      <c r="V1941" s="54"/>
      <c r="W1941" s="64"/>
      <c r="X1941" s="112"/>
      <c r="Y1941" s="112"/>
      <c r="Z1941" s="53"/>
      <c r="AA1941" s="53"/>
    </row>
    <row r="1942" spans="1:27">
      <c r="A1942" s="120"/>
      <c r="B1942" s="54"/>
      <c r="C1942" s="50"/>
      <c r="D1942" s="53"/>
      <c r="E1942" s="50"/>
      <c r="F1942" s="50"/>
      <c r="G1942" s="50"/>
      <c r="H1942" s="53"/>
      <c r="I1942" s="53"/>
      <c r="J1942" s="53"/>
      <c r="K1942" s="53"/>
      <c r="L1942" s="53"/>
      <c r="M1942" s="54"/>
      <c r="N1942" s="50"/>
      <c r="O1942" s="59"/>
      <c r="P1942" s="61"/>
      <c r="Q1942" s="50"/>
      <c r="R1942" s="50"/>
      <c r="S1942" s="50"/>
      <c r="T1942" s="64"/>
      <c r="U1942" s="54"/>
      <c r="V1942" s="54"/>
      <c r="W1942" s="64"/>
      <c r="X1942" s="112"/>
      <c r="Y1942" s="112"/>
      <c r="Z1942" s="53"/>
      <c r="AA1942" s="53"/>
    </row>
    <row r="1943" spans="1:27">
      <c r="A1943" s="120"/>
      <c r="B1943" s="54"/>
      <c r="C1943" s="50"/>
      <c r="D1943" s="53"/>
      <c r="E1943" s="50"/>
      <c r="F1943" s="50"/>
      <c r="G1943" s="50"/>
      <c r="H1943" s="53"/>
      <c r="I1943" s="53"/>
      <c r="J1943" s="53"/>
      <c r="K1943" s="53"/>
      <c r="L1943" s="53"/>
      <c r="M1943" s="54"/>
      <c r="N1943" s="50"/>
      <c r="O1943" s="59"/>
      <c r="P1943" s="61"/>
      <c r="Q1943" s="50"/>
      <c r="R1943" s="50"/>
      <c r="S1943" s="50"/>
      <c r="T1943" s="64"/>
      <c r="U1943" s="54"/>
      <c r="V1943" s="54"/>
      <c r="W1943" s="64"/>
      <c r="X1943" s="112"/>
      <c r="Y1943" s="112"/>
      <c r="Z1943" s="53"/>
      <c r="AA1943" s="53"/>
    </row>
    <row r="1944" spans="1:27">
      <c r="A1944" s="120"/>
      <c r="B1944" s="54"/>
      <c r="C1944" s="50"/>
      <c r="D1944" s="53"/>
      <c r="E1944" s="50"/>
      <c r="F1944" s="50"/>
      <c r="G1944" s="50"/>
      <c r="H1944" s="53"/>
      <c r="I1944" s="53"/>
      <c r="J1944" s="53"/>
      <c r="K1944" s="53"/>
      <c r="L1944" s="53"/>
      <c r="M1944" s="54"/>
      <c r="N1944" s="50"/>
      <c r="O1944" s="59"/>
      <c r="P1944" s="61"/>
      <c r="Q1944" s="50"/>
      <c r="R1944" s="50"/>
      <c r="S1944" s="50"/>
      <c r="T1944" s="64"/>
      <c r="U1944" s="54"/>
      <c r="V1944" s="54"/>
      <c r="W1944" s="64"/>
      <c r="X1944" s="112"/>
      <c r="Y1944" s="112"/>
      <c r="Z1944" s="53"/>
      <c r="AA1944" s="53"/>
    </row>
    <row r="1945" spans="1:27">
      <c r="A1945" s="120"/>
      <c r="B1945" s="54"/>
      <c r="C1945" s="50"/>
      <c r="D1945" s="53"/>
      <c r="E1945" s="50"/>
      <c r="F1945" s="50"/>
      <c r="G1945" s="50"/>
      <c r="H1945" s="53"/>
      <c r="I1945" s="53"/>
      <c r="J1945" s="53"/>
      <c r="K1945" s="53"/>
      <c r="L1945" s="53"/>
      <c r="M1945" s="54"/>
      <c r="N1945" s="50"/>
      <c r="O1945" s="59"/>
      <c r="P1945" s="61"/>
      <c r="Q1945" s="50"/>
      <c r="R1945" s="50"/>
      <c r="S1945" s="50"/>
      <c r="T1945" s="64"/>
      <c r="U1945" s="54"/>
      <c r="V1945" s="54"/>
      <c r="W1945" s="64"/>
      <c r="X1945" s="112"/>
      <c r="Y1945" s="112"/>
      <c r="Z1945" s="53"/>
      <c r="AA1945" s="53"/>
    </row>
    <row r="1946" spans="1:27">
      <c r="A1946" s="120"/>
      <c r="B1946" s="54"/>
      <c r="C1946" s="50"/>
      <c r="D1946" s="53"/>
      <c r="E1946" s="50"/>
      <c r="F1946" s="50"/>
      <c r="G1946" s="50"/>
      <c r="H1946" s="53"/>
      <c r="I1946" s="53"/>
      <c r="J1946" s="53"/>
      <c r="K1946" s="53"/>
      <c r="L1946" s="53"/>
      <c r="M1946" s="54"/>
      <c r="N1946" s="50"/>
      <c r="O1946" s="59"/>
      <c r="P1946" s="61"/>
      <c r="Q1946" s="50"/>
      <c r="R1946" s="50"/>
      <c r="S1946" s="50"/>
      <c r="T1946" s="64"/>
      <c r="U1946" s="54"/>
      <c r="V1946" s="54"/>
      <c r="W1946" s="64"/>
      <c r="X1946" s="112"/>
      <c r="Y1946" s="112"/>
      <c r="Z1946" s="53"/>
      <c r="AA1946" s="53"/>
    </row>
    <row r="1947" spans="1:27">
      <c r="A1947" s="120"/>
      <c r="B1947" s="54"/>
      <c r="C1947" s="50"/>
      <c r="D1947" s="53"/>
      <c r="E1947" s="50"/>
      <c r="F1947" s="50"/>
      <c r="G1947" s="50"/>
      <c r="H1947" s="53"/>
      <c r="I1947" s="53"/>
      <c r="J1947" s="53"/>
      <c r="K1947" s="53"/>
      <c r="L1947" s="53"/>
      <c r="M1947" s="54"/>
      <c r="N1947" s="50"/>
      <c r="O1947" s="59"/>
      <c r="P1947" s="61"/>
      <c r="Q1947" s="50"/>
      <c r="R1947" s="50"/>
      <c r="S1947" s="50"/>
      <c r="T1947" s="64"/>
      <c r="U1947" s="54"/>
      <c r="V1947" s="54"/>
      <c r="W1947" s="64"/>
      <c r="X1947" s="112"/>
      <c r="Y1947" s="112"/>
      <c r="Z1947" s="53"/>
      <c r="AA1947" s="53"/>
    </row>
    <row r="1948" spans="1:27">
      <c r="A1948" s="120"/>
      <c r="B1948" s="54"/>
      <c r="C1948" s="50"/>
      <c r="D1948" s="53"/>
      <c r="E1948" s="50"/>
      <c r="F1948" s="50"/>
      <c r="G1948" s="50"/>
      <c r="H1948" s="53"/>
      <c r="I1948" s="53"/>
      <c r="J1948" s="53"/>
      <c r="K1948" s="53"/>
      <c r="L1948" s="53"/>
      <c r="M1948" s="54"/>
      <c r="N1948" s="50"/>
      <c r="O1948" s="59"/>
      <c r="P1948" s="61"/>
      <c r="Q1948" s="50"/>
      <c r="R1948" s="50"/>
      <c r="S1948" s="50"/>
      <c r="T1948" s="64"/>
      <c r="U1948" s="54"/>
      <c r="V1948" s="54"/>
      <c r="W1948" s="64"/>
      <c r="X1948" s="112"/>
      <c r="Y1948" s="112"/>
      <c r="Z1948" s="53"/>
      <c r="AA1948" s="53"/>
    </row>
    <row r="1949" spans="1:27">
      <c r="A1949" s="120"/>
      <c r="B1949" s="54"/>
      <c r="C1949" s="50"/>
      <c r="D1949" s="53"/>
      <c r="E1949" s="50"/>
      <c r="F1949" s="50"/>
      <c r="G1949" s="50"/>
      <c r="H1949" s="53"/>
      <c r="I1949" s="53"/>
      <c r="J1949" s="53"/>
      <c r="K1949" s="53"/>
      <c r="L1949" s="53"/>
      <c r="M1949" s="54"/>
      <c r="N1949" s="50"/>
      <c r="O1949" s="59"/>
      <c r="P1949" s="61"/>
      <c r="Q1949" s="50"/>
      <c r="R1949" s="50"/>
      <c r="S1949" s="50"/>
      <c r="T1949" s="64"/>
      <c r="U1949" s="54"/>
      <c r="V1949" s="54"/>
      <c r="W1949" s="64"/>
      <c r="X1949" s="112"/>
      <c r="Y1949" s="112"/>
      <c r="Z1949" s="53"/>
      <c r="AA1949" s="53"/>
    </row>
    <row r="1950" spans="1:27">
      <c r="A1950" s="120"/>
      <c r="B1950" s="54"/>
      <c r="C1950" s="50"/>
      <c r="D1950" s="53"/>
      <c r="E1950" s="50"/>
      <c r="F1950" s="50"/>
      <c r="G1950" s="50"/>
      <c r="H1950" s="53"/>
      <c r="I1950" s="53"/>
      <c r="J1950" s="53"/>
      <c r="K1950" s="53"/>
      <c r="L1950" s="53"/>
      <c r="M1950" s="54"/>
      <c r="N1950" s="50"/>
      <c r="O1950" s="59"/>
      <c r="P1950" s="61"/>
      <c r="Q1950" s="50"/>
      <c r="R1950" s="50"/>
      <c r="S1950" s="50"/>
      <c r="T1950" s="64"/>
      <c r="U1950" s="54"/>
      <c r="V1950" s="54"/>
      <c r="W1950" s="64"/>
      <c r="X1950" s="112"/>
      <c r="Y1950" s="112"/>
      <c r="Z1950" s="53"/>
      <c r="AA1950" s="53"/>
    </row>
    <row r="1951" spans="1:27">
      <c r="A1951" s="120"/>
      <c r="B1951" s="54"/>
      <c r="C1951" s="50"/>
      <c r="D1951" s="53"/>
      <c r="E1951" s="50"/>
      <c r="F1951" s="50"/>
      <c r="G1951" s="50"/>
      <c r="H1951" s="53"/>
      <c r="I1951" s="53"/>
      <c r="J1951" s="53"/>
      <c r="K1951" s="53"/>
      <c r="L1951" s="53"/>
      <c r="M1951" s="54"/>
      <c r="N1951" s="50"/>
      <c r="O1951" s="59"/>
      <c r="P1951" s="61"/>
      <c r="Q1951" s="50"/>
      <c r="R1951" s="50"/>
      <c r="S1951" s="50"/>
      <c r="T1951" s="64"/>
      <c r="U1951" s="54"/>
      <c r="V1951" s="54"/>
      <c r="W1951" s="64"/>
      <c r="X1951" s="112"/>
      <c r="Y1951" s="112"/>
      <c r="Z1951" s="53"/>
      <c r="AA1951" s="53"/>
    </row>
    <row r="1952" spans="1:27">
      <c r="A1952" s="120"/>
      <c r="B1952" s="54"/>
      <c r="C1952" s="50"/>
      <c r="D1952" s="53"/>
      <c r="E1952" s="50"/>
      <c r="F1952" s="50"/>
      <c r="G1952" s="50"/>
      <c r="H1952" s="53"/>
      <c r="I1952" s="53"/>
      <c r="J1952" s="53"/>
      <c r="K1952" s="53"/>
      <c r="L1952" s="53"/>
      <c r="M1952" s="54"/>
      <c r="N1952" s="50"/>
      <c r="O1952" s="59"/>
      <c r="P1952" s="61"/>
      <c r="Q1952" s="50"/>
      <c r="R1952" s="50"/>
      <c r="S1952" s="50"/>
      <c r="T1952" s="64"/>
      <c r="U1952" s="54"/>
      <c r="V1952" s="54"/>
      <c r="W1952" s="64"/>
      <c r="X1952" s="112"/>
      <c r="Y1952" s="112"/>
      <c r="Z1952" s="53"/>
      <c r="AA1952" s="53"/>
    </row>
    <row r="1953" spans="1:27">
      <c r="A1953" s="120"/>
      <c r="B1953" s="54"/>
      <c r="C1953" s="50"/>
      <c r="D1953" s="53"/>
      <c r="E1953" s="50"/>
      <c r="F1953" s="50"/>
      <c r="G1953" s="50"/>
      <c r="H1953" s="53"/>
      <c r="I1953" s="53"/>
      <c r="J1953" s="53"/>
      <c r="K1953" s="53"/>
      <c r="L1953" s="53"/>
      <c r="M1953" s="54"/>
      <c r="N1953" s="50"/>
      <c r="O1953" s="59"/>
      <c r="P1953" s="61"/>
      <c r="Q1953" s="50"/>
      <c r="R1953" s="50"/>
      <c r="S1953" s="50"/>
      <c r="T1953" s="64"/>
      <c r="U1953" s="54"/>
      <c r="V1953" s="54"/>
      <c r="W1953" s="64"/>
      <c r="X1953" s="112"/>
      <c r="Y1953" s="112"/>
      <c r="Z1953" s="53"/>
      <c r="AA1953" s="53"/>
    </row>
    <row r="1954" spans="1:27">
      <c r="A1954" s="120"/>
      <c r="B1954" s="54"/>
      <c r="C1954" s="50"/>
      <c r="D1954" s="53"/>
      <c r="E1954" s="50"/>
      <c r="F1954" s="50"/>
      <c r="G1954" s="50"/>
      <c r="H1954" s="53"/>
      <c r="I1954" s="53"/>
      <c r="J1954" s="53"/>
      <c r="K1954" s="53"/>
      <c r="L1954" s="53"/>
      <c r="M1954" s="54"/>
      <c r="N1954" s="50"/>
      <c r="O1954" s="59"/>
      <c r="P1954" s="61"/>
      <c r="Q1954" s="50"/>
      <c r="R1954" s="50"/>
      <c r="S1954" s="50"/>
      <c r="T1954" s="64"/>
      <c r="U1954" s="54"/>
      <c r="V1954" s="54"/>
      <c r="W1954" s="64"/>
      <c r="X1954" s="112"/>
      <c r="Y1954" s="112"/>
      <c r="Z1954" s="53"/>
      <c r="AA1954" s="53"/>
    </row>
    <row r="1955" spans="1:27">
      <c r="A1955" s="120"/>
      <c r="B1955" s="54"/>
      <c r="C1955" s="50"/>
      <c r="D1955" s="53"/>
      <c r="E1955" s="50"/>
      <c r="F1955" s="50"/>
      <c r="G1955" s="50"/>
      <c r="H1955" s="53"/>
      <c r="I1955" s="53"/>
      <c r="J1955" s="53"/>
      <c r="K1955" s="53"/>
      <c r="L1955" s="53"/>
      <c r="M1955" s="54"/>
      <c r="N1955" s="50"/>
      <c r="O1955" s="59"/>
      <c r="P1955" s="61"/>
      <c r="Q1955" s="50"/>
      <c r="R1955" s="50"/>
      <c r="S1955" s="50"/>
      <c r="T1955" s="64"/>
      <c r="U1955" s="54"/>
      <c r="V1955" s="54"/>
      <c r="W1955" s="64"/>
      <c r="X1955" s="112"/>
      <c r="Y1955" s="112"/>
      <c r="Z1955" s="53"/>
      <c r="AA1955" s="53"/>
    </row>
    <row r="1956" spans="1:27">
      <c r="A1956" s="120"/>
      <c r="B1956" s="54"/>
      <c r="C1956" s="50"/>
      <c r="D1956" s="53"/>
      <c r="E1956" s="50"/>
      <c r="F1956" s="50"/>
      <c r="G1956" s="50"/>
      <c r="H1956" s="53"/>
      <c r="I1956" s="53"/>
      <c r="J1956" s="53"/>
      <c r="K1956" s="53"/>
      <c r="L1956" s="53"/>
      <c r="M1956" s="54"/>
      <c r="N1956" s="50"/>
      <c r="O1956" s="59"/>
      <c r="P1956" s="61"/>
      <c r="Q1956" s="50"/>
      <c r="R1956" s="50"/>
      <c r="S1956" s="50"/>
      <c r="T1956" s="64"/>
      <c r="U1956" s="54"/>
      <c r="V1956" s="54"/>
      <c r="W1956" s="64"/>
      <c r="X1956" s="112"/>
      <c r="Y1956" s="112"/>
      <c r="Z1956" s="53"/>
      <c r="AA1956" s="53"/>
    </row>
    <row r="1957" spans="1:27">
      <c r="A1957" s="120"/>
      <c r="B1957" s="54"/>
      <c r="C1957" s="50"/>
      <c r="D1957" s="53"/>
      <c r="E1957" s="50"/>
      <c r="F1957" s="50"/>
      <c r="G1957" s="50"/>
      <c r="H1957" s="53"/>
      <c r="I1957" s="53"/>
      <c r="J1957" s="53"/>
      <c r="K1957" s="53"/>
      <c r="L1957" s="53"/>
      <c r="M1957" s="54"/>
      <c r="N1957" s="50"/>
      <c r="O1957" s="59"/>
      <c r="P1957" s="61"/>
      <c r="Q1957" s="50"/>
      <c r="R1957" s="50"/>
      <c r="S1957" s="50"/>
      <c r="T1957" s="64"/>
      <c r="U1957" s="54"/>
      <c r="V1957" s="54"/>
      <c r="W1957" s="64"/>
      <c r="X1957" s="112"/>
      <c r="Y1957" s="112"/>
      <c r="Z1957" s="53"/>
      <c r="AA1957" s="53"/>
    </row>
    <row r="1958" spans="1:27">
      <c r="A1958" s="120"/>
      <c r="B1958" s="54"/>
      <c r="C1958" s="50"/>
      <c r="D1958" s="53"/>
      <c r="E1958" s="50"/>
      <c r="F1958" s="50"/>
      <c r="G1958" s="50"/>
      <c r="H1958" s="53"/>
      <c r="I1958" s="53"/>
      <c r="J1958" s="53"/>
      <c r="K1958" s="53"/>
      <c r="L1958" s="53"/>
      <c r="M1958" s="54"/>
      <c r="N1958" s="50"/>
      <c r="O1958" s="59"/>
      <c r="P1958" s="61"/>
      <c r="Q1958" s="50"/>
      <c r="R1958" s="50"/>
      <c r="S1958" s="50"/>
      <c r="T1958" s="64"/>
      <c r="U1958" s="54"/>
      <c r="V1958" s="54"/>
      <c r="W1958" s="64"/>
      <c r="X1958" s="112"/>
      <c r="Y1958" s="112"/>
      <c r="Z1958" s="53"/>
      <c r="AA1958" s="53"/>
    </row>
    <row r="1959" spans="1:27">
      <c r="A1959" s="120"/>
      <c r="B1959" s="54"/>
      <c r="C1959" s="50"/>
      <c r="D1959" s="53"/>
      <c r="E1959" s="50"/>
      <c r="F1959" s="50"/>
      <c r="G1959" s="50"/>
      <c r="H1959" s="53"/>
      <c r="I1959" s="53"/>
      <c r="J1959" s="53"/>
      <c r="K1959" s="53"/>
      <c r="L1959" s="53"/>
      <c r="M1959" s="54"/>
      <c r="N1959" s="50"/>
      <c r="O1959" s="59"/>
      <c r="P1959" s="61"/>
      <c r="Q1959" s="50"/>
      <c r="R1959" s="50"/>
      <c r="S1959" s="50"/>
      <c r="T1959" s="64"/>
      <c r="U1959" s="54"/>
      <c r="V1959" s="54"/>
      <c r="W1959" s="64"/>
      <c r="X1959" s="112"/>
      <c r="Y1959" s="112"/>
      <c r="Z1959" s="53"/>
      <c r="AA1959" s="53"/>
    </row>
    <row r="1960" spans="1:27">
      <c r="A1960" s="120"/>
      <c r="B1960" s="54"/>
      <c r="C1960" s="50"/>
      <c r="D1960" s="53"/>
      <c r="E1960" s="50"/>
      <c r="F1960" s="50"/>
      <c r="G1960" s="50"/>
      <c r="H1960" s="53"/>
      <c r="I1960" s="53"/>
      <c r="J1960" s="53"/>
      <c r="K1960" s="53"/>
      <c r="L1960" s="53"/>
      <c r="M1960" s="54"/>
      <c r="N1960" s="50"/>
      <c r="O1960" s="59"/>
      <c r="P1960" s="61"/>
      <c r="Q1960" s="50"/>
      <c r="R1960" s="50"/>
      <c r="S1960" s="50"/>
      <c r="T1960" s="64"/>
      <c r="U1960" s="54"/>
      <c r="V1960" s="54"/>
      <c r="W1960" s="64"/>
      <c r="X1960" s="112"/>
      <c r="Y1960" s="112"/>
      <c r="Z1960" s="53"/>
      <c r="AA1960" s="53"/>
    </row>
    <row r="1961" spans="1:27">
      <c r="A1961" s="120"/>
      <c r="B1961" s="54"/>
      <c r="C1961" s="50"/>
      <c r="D1961" s="53"/>
      <c r="E1961" s="50"/>
      <c r="F1961" s="50"/>
      <c r="G1961" s="50"/>
      <c r="H1961" s="53"/>
      <c r="I1961" s="53"/>
      <c r="J1961" s="53"/>
      <c r="K1961" s="53"/>
      <c r="L1961" s="53"/>
      <c r="M1961" s="54"/>
      <c r="N1961" s="50"/>
      <c r="O1961" s="59"/>
      <c r="P1961" s="61"/>
      <c r="Q1961" s="50"/>
      <c r="R1961" s="50"/>
      <c r="S1961" s="50"/>
      <c r="T1961" s="64"/>
      <c r="U1961" s="54"/>
      <c r="V1961" s="54"/>
      <c r="W1961" s="64"/>
      <c r="X1961" s="112"/>
      <c r="Y1961" s="112"/>
      <c r="Z1961" s="53"/>
      <c r="AA1961" s="53"/>
    </row>
    <row r="1962" spans="1:27">
      <c r="A1962" s="120"/>
      <c r="B1962" s="54"/>
      <c r="C1962" s="50"/>
      <c r="D1962" s="53"/>
      <c r="E1962" s="50"/>
      <c r="F1962" s="50"/>
      <c r="G1962" s="50"/>
      <c r="H1962" s="53"/>
      <c r="I1962" s="53"/>
      <c r="J1962" s="53"/>
      <c r="K1962" s="53"/>
      <c r="L1962" s="53"/>
      <c r="M1962" s="54"/>
      <c r="N1962" s="50"/>
      <c r="O1962" s="59"/>
      <c r="P1962" s="61"/>
      <c r="Q1962" s="50"/>
      <c r="R1962" s="50"/>
      <c r="S1962" s="50"/>
      <c r="T1962" s="64"/>
      <c r="U1962" s="54"/>
      <c r="V1962" s="54"/>
      <c r="W1962" s="64"/>
      <c r="X1962" s="112"/>
      <c r="Y1962" s="112"/>
      <c r="Z1962" s="53"/>
      <c r="AA1962" s="53"/>
    </row>
    <row r="1963" spans="1:27">
      <c r="A1963" s="120"/>
      <c r="B1963" s="54"/>
      <c r="C1963" s="50"/>
      <c r="D1963" s="53"/>
      <c r="E1963" s="50"/>
      <c r="F1963" s="50"/>
      <c r="G1963" s="50"/>
      <c r="H1963" s="53"/>
      <c r="I1963" s="53"/>
      <c r="J1963" s="53"/>
      <c r="K1963" s="53"/>
      <c r="L1963" s="53"/>
      <c r="M1963" s="54"/>
      <c r="N1963" s="50"/>
      <c r="O1963" s="59"/>
      <c r="P1963" s="61"/>
      <c r="Q1963" s="50"/>
      <c r="R1963" s="50"/>
      <c r="S1963" s="50"/>
      <c r="T1963" s="64"/>
      <c r="U1963" s="54"/>
      <c r="V1963" s="54"/>
      <c r="W1963" s="64"/>
      <c r="X1963" s="112"/>
      <c r="Y1963" s="112"/>
      <c r="Z1963" s="53"/>
      <c r="AA1963" s="53"/>
    </row>
    <row r="1964" spans="1:27">
      <c r="A1964" s="120"/>
      <c r="B1964" s="54"/>
      <c r="C1964" s="50"/>
      <c r="D1964" s="53"/>
      <c r="E1964" s="50"/>
      <c r="F1964" s="50"/>
      <c r="G1964" s="50"/>
      <c r="H1964" s="53"/>
      <c r="I1964" s="53"/>
      <c r="J1964" s="53"/>
      <c r="K1964" s="53"/>
      <c r="L1964" s="53"/>
      <c r="M1964" s="54"/>
      <c r="N1964" s="50"/>
      <c r="O1964" s="59"/>
      <c r="P1964" s="61"/>
      <c r="Q1964" s="50"/>
      <c r="R1964" s="50"/>
      <c r="S1964" s="50"/>
      <c r="T1964" s="64"/>
      <c r="U1964" s="54"/>
      <c r="V1964" s="54"/>
      <c r="W1964" s="64"/>
      <c r="X1964" s="112"/>
      <c r="Y1964" s="112"/>
      <c r="Z1964" s="53"/>
      <c r="AA1964" s="53"/>
    </row>
    <row r="1965" spans="1:27">
      <c r="A1965" s="120"/>
      <c r="B1965" s="54"/>
      <c r="C1965" s="50"/>
      <c r="D1965" s="53"/>
      <c r="E1965" s="50"/>
      <c r="F1965" s="50"/>
      <c r="G1965" s="50"/>
      <c r="H1965" s="53"/>
      <c r="I1965" s="53"/>
      <c r="J1965" s="53"/>
      <c r="K1965" s="53"/>
      <c r="L1965" s="53"/>
      <c r="M1965" s="54"/>
      <c r="N1965" s="50"/>
      <c r="O1965" s="59"/>
      <c r="P1965" s="61"/>
      <c r="Q1965" s="50"/>
      <c r="R1965" s="50"/>
      <c r="S1965" s="50"/>
      <c r="T1965" s="64"/>
      <c r="U1965" s="54"/>
      <c r="V1965" s="54"/>
      <c r="W1965" s="64"/>
      <c r="X1965" s="112"/>
      <c r="Y1965" s="112"/>
      <c r="Z1965" s="53"/>
      <c r="AA1965" s="53"/>
    </row>
    <row r="1966" spans="1:27">
      <c r="A1966" s="120"/>
      <c r="B1966" s="54"/>
      <c r="C1966" s="50"/>
      <c r="D1966" s="53"/>
      <c r="E1966" s="50"/>
      <c r="F1966" s="50"/>
      <c r="G1966" s="50"/>
      <c r="H1966" s="53"/>
      <c r="I1966" s="53"/>
      <c r="J1966" s="53"/>
      <c r="K1966" s="53"/>
      <c r="L1966" s="53"/>
      <c r="M1966" s="54"/>
      <c r="N1966" s="50"/>
      <c r="O1966" s="59"/>
      <c r="P1966" s="61"/>
      <c r="Q1966" s="50"/>
      <c r="R1966" s="50"/>
      <c r="S1966" s="50"/>
      <c r="T1966" s="64"/>
      <c r="U1966" s="54"/>
      <c r="V1966" s="54"/>
      <c r="W1966" s="64"/>
      <c r="X1966" s="112"/>
      <c r="Y1966" s="112"/>
      <c r="Z1966" s="53"/>
      <c r="AA1966" s="53"/>
    </row>
    <row r="1967" spans="1:27">
      <c r="A1967" s="120"/>
      <c r="B1967" s="54"/>
      <c r="C1967" s="50"/>
      <c r="D1967" s="53"/>
      <c r="E1967" s="50"/>
      <c r="F1967" s="50"/>
      <c r="G1967" s="50"/>
      <c r="H1967" s="53"/>
      <c r="I1967" s="53"/>
      <c r="J1967" s="53"/>
      <c r="K1967" s="53"/>
      <c r="L1967" s="53"/>
      <c r="M1967" s="54"/>
      <c r="N1967" s="50"/>
      <c r="O1967" s="59"/>
      <c r="P1967" s="61"/>
      <c r="Q1967" s="50"/>
      <c r="R1967" s="50"/>
      <c r="S1967" s="50"/>
      <c r="T1967" s="64"/>
      <c r="U1967" s="54"/>
      <c r="V1967" s="54"/>
      <c r="W1967" s="64"/>
      <c r="X1967" s="112"/>
      <c r="Y1967" s="112"/>
      <c r="Z1967" s="53"/>
      <c r="AA1967" s="53"/>
    </row>
    <row r="1968" spans="1:27">
      <c r="A1968" s="120"/>
      <c r="B1968" s="54"/>
      <c r="C1968" s="50"/>
      <c r="D1968" s="53"/>
      <c r="E1968" s="50"/>
      <c r="F1968" s="50"/>
      <c r="G1968" s="50"/>
      <c r="H1968" s="53"/>
      <c r="I1968" s="53"/>
      <c r="J1968" s="53"/>
      <c r="K1968" s="53"/>
      <c r="L1968" s="53"/>
      <c r="M1968" s="54"/>
      <c r="N1968" s="50"/>
      <c r="O1968" s="59"/>
      <c r="P1968" s="61"/>
      <c r="Q1968" s="50"/>
      <c r="R1968" s="50"/>
      <c r="S1968" s="50"/>
      <c r="T1968" s="64"/>
      <c r="U1968" s="54"/>
      <c r="V1968" s="54"/>
      <c r="W1968" s="64"/>
      <c r="X1968" s="112"/>
      <c r="Y1968" s="112"/>
      <c r="Z1968" s="53"/>
      <c r="AA1968" s="53"/>
    </row>
    <row r="1969" spans="1:27">
      <c r="A1969" s="120"/>
      <c r="B1969" s="54"/>
      <c r="C1969" s="50"/>
      <c r="D1969" s="53"/>
      <c r="E1969" s="50"/>
      <c r="F1969" s="50"/>
      <c r="G1969" s="50"/>
      <c r="H1969" s="53"/>
      <c r="I1969" s="53"/>
      <c r="J1969" s="53"/>
      <c r="K1969" s="53"/>
      <c r="L1969" s="53"/>
      <c r="M1969" s="54"/>
      <c r="N1969" s="50"/>
      <c r="O1969" s="59"/>
      <c r="P1969" s="61"/>
      <c r="Q1969" s="50"/>
      <c r="R1969" s="50"/>
      <c r="S1969" s="50"/>
      <c r="T1969" s="64"/>
      <c r="U1969" s="54"/>
      <c r="V1969" s="54"/>
      <c r="W1969" s="64"/>
      <c r="X1969" s="112"/>
      <c r="Y1969" s="112"/>
      <c r="Z1969" s="53"/>
      <c r="AA1969" s="53"/>
    </row>
    <row r="1970" spans="1:27">
      <c r="A1970" s="120"/>
      <c r="B1970" s="54"/>
      <c r="C1970" s="50"/>
      <c r="D1970" s="53"/>
      <c r="E1970" s="50"/>
      <c r="F1970" s="50"/>
      <c r="G1970" s="50"/>
      <c r="H1970" s="53"/>
      <c r="I1970" s="53"/>
      <c r="J1970" s="53"/>
      <c r="K1970" s="53"/>
      <c r="L1970" s="53"/>
      <c r="M1970" s="54"/>
      <c r="N1970" s="50"/>
      <c r="O1970" s="59"/>
      <c r="P1970" s="61"/>
      <c r="Q1970" s="50"/>
      <c r="R1970" s="50"/>
      <c r="S1970" s="50"/>
      <c r="T1970" s="64"/>
      <c r="U1970" s="54"/>
      <c r="V1970" s="54"/>
      <c r="W1970" s="64"/>
      <c r="X1970" s="112"/>
      <c r="Y1970" s="112"/>
      <c r="Z1970" s="53"/>
      <c r="AA1970" s="53"/>
    </row>
    <row r="1971" spans="1:27">
      <c r="A1971" s="120"/>
      <c r="B1971" s="54"/>
      <c r="C1971" s="50"/>
      <c r="D1971" s="53"/>
      <c r="E1971" s="50"/>
      <c r="F1971" s="50"/>
      <c r="G1971" s="50"/>
      <c r="H1971" s="53"/>
      <c r="I1971" s="53"/>
      <c r="J1971" s="53"/>
      <c r="K1971" s="53"/>
      <c r="L1971" s="53"/>
      <c r="M1971" s="54"/>
      <c r="N1971" s="50"/>
      <c r="O1971" s="59"/>
      <c r="P1971" s="61"/>
      <c r="Q1971" s="50"/>
      <c r="R1971" s="50"/>
      <c r="S1971" s="50"/>
      <c r="T1971" s="64"/>
      <c r="U1971" s="54"/>
      <c r="V1971" s="54"/>
      <c r="W1971" s="64"/>
      <c r="X1971" s="112"/>
      <c r="Y1971" s="112"/>
      <c r="Z1971" s="53"/>
      <c r="AA1971" s="53"/>
    </row>
    <row r="1972" spans="1:27">
      <c r="A1972" s="120"/>
      <c r="B1972" s="54"/>
      <c r="C1972" s="50"/>
      <c r="D1972" s="53"/>
      <c r="E1972" s="50"/>
      <c r="F1972" s="50"/>
      <c r="G1972" s="50"/>
      <c r="H1972" s="53"/>
      <c r="I1972" s="53"/>
      <c r="J1972" s="53"/>
      <c r="K1972" s="53"/>
      <c r="L1972" s="53"/>
      <c r="M1972" s="54"/>
      <c r="N1972" s="50"/>
      <c r="O1972" s="59"/>
      <c r="P1972" s="61"/>
      <c r="Q1972" s="50"/>
      <c r="R1972" s="50"/>
      <c r="S1972" s="50"/>
      <c r="T1972" s="64"/>
      <c r="U1972" s="54"/>
      <c r="V1972" s="54"/>
      <c r="W1972" s="64"/>
      <c r="X1972" s="112"/>
      <c r="Y1972" s="112"/>
      <c r="Z1972" s="53"/>
      <c r="AA1972" s="53"/>
    </row>
    <row r="1973" spans="1:27">
      <c r="A1973" s="120"/>
      <c r="B1973" s="54"/>
      <c r="C1973" s="50"/>
      <c r="D1973" s="53"/>
      <c r="E1973" s="50"/>
      <c r="F1973" s="50"/>
      <c r="G1973" s="50"/>
      <c r="H1973" s="53"/>
      <c r="I1973" s="53"/>
      <c r="J1973" s="53"/>
      <c r="K1973" s="53"/>
      <c r="L1973" s="53"/>
      <c r="M1973" s="54"/>
      <c r="N1973" s="50"/>
      <c r="O1973" s="59"/>
      <c r="P1973" s="61"/>
      <c r="Q1973" s="50"/>
      <c r="R1973" s="50"/>
      <c r="S1973" s="50"/>
      <c r="T1973" s="64"/>
      <c r="U1973" s="54"/>
      <c r="V1973" s="54"/>
      <c r="W1973" s="64"/>
      <c r="X1973" s="112"/>
      <c r="Y1973" s="112"/>
      <c r="Z1973" s="53"/>
      <c r="AA1973" s="53"/>
    </row>
    <row r="1974" spans="1:27">
      <c r="A1974" s="120"/>
      <c r="B1974" s="54"/>
      <c r="C1974" s="50"/>
      <c r="D1974" s="53"/>
      <c r="E1974" s="50"/>
      <c r="F1974" s="50"/>
      <c r="G1974" s="50"/>
      <c r="H1974" s="53"/>
      <c r="I1974" s="53"/>
      <c r="J1974" s="53"/>
      <c r="K1974" s="53"/>
      <c r="L1974" s="53"/>
      <c r="M1974" s="54"/>
      <c r="N1974" s="50"/>
      <c r="O1974" s="59"/>
      <c r="P1974" s="61"/>
      <c r="Q1974" s="50"/>
      <c r="R1974" s="50"/>
      <c r="S1974" s="50"/>
      <c r="T1974" s="64"/>
      <c r="U1974" s="54"/>
      <c r="V1974" s="54"/>
      <c r="W1974" s="64"/>
      <c r="X1974" s="112"/>
      <c r="Y1974" s="112"/>
      <c r="Z1974" s="53"/>
      <c r="AA1974" s="53"/>
    </row>
    <row r="1975" spans="1:27">
      <c r="A1975" s="120"/>
      <c r="B1975" s="54"/>
      <c r="C1975" s="50"/>
      <c r="D1975" s="53"/>
      <c r="E1975" s="50"/>
      <c r="F1975" s="50"/>
      <c r="G1975" s="50"/>
      <c r="H1975" s="53"/>
      <c r="I1975" s="53"/>
      <c r="J1975" s="53"/>
      <c r="K1975" s="53"/>
      <c r="L1975" s="53"/>
      <c r="M1975" s="54"/>
      <c r="N1975" s="50"/>
      <c r="O1975" s="59"/>
      <c r="P1975" s="61"/>
      <c r="Q1975" s="50"/>
      <c r="R1975" s="50"/>
      <c r="S1975" s="50"/>
      <c r="T1975" s="64"/>
      <c r="U1975" s="54"/>
      <c r="V1975" s="54"/>
      <c r="W1975" s="64"/>
      <c r="X1975" s="112"/>
      <c r="Y1975" s="112"/>
      <c r="Z1975" s="53"/>
      <c r="AA1975" s="53"/>
    </row>
    <row r="1976" spans="1:27">
      <c r="A1976" s="120"/>
      <c r="B1976" s="54"/>
      <c r="C1976" s="50"/>
      <c r="D1976" s="53"/>
      <c r="E1976" s="50"/>
      <c r="F1976" s="50"/>
      <c r="G1976" s="50"/>
      <c r="H1976" s="53"/>
      <c r="I1976" s="53"/>
      <c r="J1976" s="53"/>
      <c r="K1976" s="53"/>
      <c r="L1976" s="53"/>
      <c r="M1976" s="54"/>
      <c r="N1976" s="50"/>
      <c r="O1976" s="59"/>
      <c r="P1976" s="61"/>
      <c r="Q1976" s="50"/>
      <c r="R1976" s="50"/>
      <c r="S1976" s="50"/>
      <c r="T1976" s="64"/>
      <c r="U1976" s="54"/>
      <c r="V1976" s="54"/>
      <c r="W1976" s="64"/>
      <c r="X1976" s="112"/>
      <c r="Y1976" s="112"/>
      <c r="Z1976" s="53"/>
      <c r="AA1976" s="53"/>
    </row>
    <row r="1977" spans="1:27">
      <c r="A1977" s="120"/>
      <c r="B1977" s="54"/>
      <c r="C1977" s="50"/>
      <c r="D1977" s="53"/>
      <c r="E1977" s="50"/>
      <c r="F1977" s="50"/>
      <c r="G1977" s="50"/>
      <c r="H1977" s="53"/>
      <c r="I1977" s="53"/>
      <c r="J1977" s="53"/>
      <c r="K1977" s="53"/>
      <c r="L1977" s="53"/>
      <c r="M1977" s="54"/>
      <c r="N1977" s="50"/>
      <c r="O1977" s="59"/>
      <c r="P1977" s="61"/>
      <c r="Q1977" s="50"/>
      <c r="R1977" s="50"/>
      <c r="S1977" s="50"/>
      <c r="T1977" s="64"/>
      <c r="U1977" s="54"/>
      <c r="V1977" s="54"/>
      <c r="W1977" s="64"/>
      <c r="X1977" s="112"/>
      <c r="Y1977" s="112"/>
      <c r="Z1977" s="53"/>
      <c r="AA1977" s="53"/>
    </row>
    <row r="1978" spans="1:27">
      <c r="A1978" s="120"/>
      <c r="B1978" s="54"/>
      <c r="C1978" s="50"/>
      <c r="D1978" s="53"/>
      <c r="E1978" s="50"/>
      <c r="F1978" s="50"/>
      <c r="G1978" s="50"/>
      <c r="H1978" s="53"/>
      <c r="I1978" s="53"/>
      <c r="J1978" s="53"/>
      <c r="K1978" s="53"/>
      <c r="L1978" s="53"/>
      <c r="M1978" s="54"/>
      <c r="N1978" s="50"/>
      <c r="O1978" s="59"/>
      <c r="P1978" s="61"/>
      <c r="Q1978" s="50"/>
      <c r="R1978" s="50"/>
      <c r="S1978" s="50"/>
      <c r="T1978" s="64"/>
      <c r="U1978" s="54"/>
      <c r="V1978" s="54"/>
      <c r="W1978" s="64"/>
      <c r="X1978" s="112"/>
      <c r="Y1978" s="112"/>
      <c r="Z1978" s="53"/>
      <c r="AA1978" s="53"/>
    </row>
    <row r="1979" spans="1:27">
      <c r="A1979" s="120"/>
      <c r="B1979" s="54"/>
      <c r="C1979" s="50"/>
      <c r="D1979" s="53"/>
      <c r="E1979" s="50"/>
      <c r="F1979" s="50"/>
      <c r="G1979" s="50"/>
      <c r="H1979" s="53"/>
      <c r="I1979" s="53"/>
      <c r="J1979" s="53"/>
      <c r="K1979" s="53"/>
      <c r="L1979" s="53"/>
      <c r="M1979" s="54"/>
      <c r="N1979" s="50"/>
      <c r="O1979" s="59"/>
      <c r="P1979" s="61"/>
      <c r="Q1979" s="50"/>
      <c r="R1979" s="50"/>
      <c r="S1979" s="50"/>
      <c r="T1979" s="64"/>
      <c r="U1979" s="54"/>
      <c r="V1979" s="54"/>
      <c r="W1979" s="64"/>
      <c r="X1979" s="112"/>
      <c r="Y1979" s="112"/>
      <c r="Z1979" s="53"/>
      <c r="AA1979" s="53"/>
    </row>
    <row r="1980" spans="1:27">
      <c r="A1980" s="120"/>
      <c r="B1980" s="54"/>
      <c r="C1980" s="50"/>
      <c r="D1980" s="53"/>
      <c r="E1980" s="50"/>
      <c r="F1980" s="50"/>
      <c r="G1980" s="50"/>
      <c r="H1980" s="53"/>
      <c r="I1980" s="53"/>
      <c r="J1980" s="53"/>
      <c r="K1980" s="53"/>
      <c r="L1980" s="53"/>
      <c r="M1980" s="54"/>
      <c r="N1980" s="50"/>
      <c r="O1980" s="59"/>
      <c r="P1980" s="61"/>
      <c r="Q1980" s="50"/>
      <c r="R1980" s="50"/>
      <c r="S1980" s="50"/>
      <c r="T1980" s="64"/>
      <c r="U1980" s="54"/>
      <c r="V1980" s="54"/>
      <c r="W1980" s="64"/>
      <c r="X1980" s="112"/>
      <c r="Y1980" s="112"/>
      <c r="Z1980" s="53"/>
      <c r="AA1980" s="53"/>
    </row>
    <row r="1981" spans="1:27">
      <c r="A1981" s="120"/>
      <c r="B1981" s="54"/>
      <c r="C1981" s="50"/>
      <c r="D1981" s="53"/>
      <c r="E1981" s="50"/>
      <c r="F1981" s="50"/>
      <c r="G1981" s="50"/>
      <c r="H1981" s="53"/>
      <c r="I1981" s="53"/>
      <c r="J1981" s="53"/>
      <c r="K1981" s="53"/>
      <c r="L1981" s="53"/>
      <c r="M1981" s="54"/>
      <c r="N1981" s="50"/>
      <c r="O1981" s="59"/>
      <c r="P1981" s="61"/>
      <c r="Q1981" s="50"/>
      <c r="R1981" s="50"/>
      <c r="S1981" s="50"/>
      <c r="T1981" s="64"/>
      <c r="U1981" s="54"/>
      <c r="V1981" s="54"/>
      <c r="W1981" s="64"/>
      <c r="X1981" s="112"/>
      <c r="Y1981" s="112"/>
      <c r="Z1981" s="53"/>
      <c r="AA1981" s="53"/>
    </row>
    <row r="1982" spans="1:27">
      <c r="A1982" s="120"/>
      <c r="B1982" s="54"/>
      <c r="C1982" s="50"/>
      <c r="D1982" s="53"/>
      <c r="E1982" s="50"/>
      <c r="F1982" s="50"/>
      <c r="G1982" s="50"/>
      <c r="H1982" s="53"/>
      <c r="I1982" s="53"/>
      <c r="J1982" s="53"/>
      <c r="K1982" s="53"/>
      <c r="L1982" s="53"/>
      <c r="M1982" s="54"/>
      <c r="N1982" s="50"/>
      <c r="O1982" s="59"/>
      <c r="P1982" s="61"/>
      <c r="Q1982" s="50"/>
      <c r="R1982" s="50"/>
      <c r="S1982" s="50"/>
      <c r="T1982" s="64"/>
      <c r="U1982" s="54"/>
      <c r="V1982" s="54"/>
      <c r="W1982" s="64"/>
      <c r="X1982" s="112"/>
      <c r="Y1982" s="112"/>
      <c r="Z1982" s="53"/>
      <c r="AA1982" s="53"/>
    </row>
    <row r="1983" spans="1:27">
      <c r="A1983" s="120"/>
      <c r="B1983" s="54"/>
      <c r="C1983" s="50"/>
      <c r="D1983" s="53"/>
      <c r="E1983" s="50"/>
      <c r="F1983" s="50"/>
      <c r="G1983" s="50"/>
      <c r="H1983" s="53"/>
      <c r="I1983" s="53"/>
      <c r="J1983" s="53"/>
      <c r="K1983" s="53"/>
      <c r="L1983" s="53"/>
      <c r="M1983" s="54"/>
      <c r="N1983" s="50"/>
      <c r="O1983" s="59"/>
      <c r="P1983" s="61"/>
      <c r="Q1983" s="50"/>
      <c r="R1983" s="50"/>
      <c r="S1983" s="50"/>
      <c r="T1983" s="64"/>
      <c r="U1983" s="54"/>
      <c r="V1983" s="54"/>
      <c r="W1983" s="64"/>
      <c r="X1983" s="112"/>
      <c r="Y1983" s="112"/>
      <c r="Z1983" s="53"/>
      <c r="AA1983" s="53"/>
    </row>
    <row r="1984" spans="1:27">
      <c r="A1984" s="120"/>
      <c r="B1984" s="54"/>
      <c r="C1984" s="50"/>
      <c r="D1984" s="53"/>
      <c r="E1984" s="50"/>
      <c r="F1984" s="50"/>
      <c r="G1984" s="50"/>
      <c r="H1984" s="53"/>
      <c r="I1984" s="53"/>
      <c r="J1984" s="53"/>
      <c r="K1984" s="53"/>
      <c r="L1984" s="53"/>
      <c r="M1984" s="54"/>
      <c r="N1984" s="50"/>
      <c r="O1984" s="59"/>
      <c r="P1984" s="61"/>
      <c r="Q1984" s="50"/>
      <c r="R1984" s="50"/>
      <c r="S1984" s="50"/>
      <c r="T1984" s="64"/>
      <c r="U1984" s="54"/>
      <c r="V1984" s="54"/>
      <c r="W1984" s="64"/>
      <c r="X1984" s="112"/>
      <c r="Y1984" s="112"/>
      <c r="Z1984" s="53"/>
      <c r="AA1984" s="53"/>
    </row>
    <row r="1985" spans="1:27">
      <c r="A1985" s="120"/>
      <c r="B1985" s="54"/>
      <c r="C1985" s="50"/>
      <c r="D1985" s="53"/>
      <c r="E1985" s="50"/>
      <c r="F1985" s="50"/>
      <c r="G1985" s="50"/>
      <c r="H1985" s="53"/>
      <c r="I1985" s="53"/>
      <c r="J1985" s="53"/>
      <c r="K1985" s="53"/>
      <c r="L1985" s="53"/>
      <c r="M1985" s="54"/>
      <c r="N1985" s="50"/>
      <c r="O1985" s="59"/>
      <c r="P1985" s="61"/>
      <c r="Q1985" s="50"/>
      <c r="R1985" s="50"/>
      <c r="S1985" s="50"/>
      <c r="T1985" s="64"/>
      <c r="U1985" s="54"/>
      <c r="V1985" s="54"/>
      <c r="W1985" s="64"/>
      <c r="X1985" s="112"/>
      <c r="Y1985" s="112"/>
      <c r="Z1985" s="53"/>
      <c r="AA1985" s="53"/>
    </row>
    <row r="1986" spans="1:27">
      <c r="A1986" s="120"/>
      <c r="B1986" s="54"/>
      <c r="C1986" s="50"/>
      <c r="D1986" s="53"/>
      <c r="E1986" s="50"/>
      <c r="F1986" s="50"/>
      <c r="G1986" s="50"/>
      <c r="H1986" s="53"/>
      <c r="I1986" s="53"/>
      <c r="J1986" s="53"/>
      <c r="K1986" s="53"/>
      <c r="L1986" s="53"/>
      <c r="M1986" s="54"/>
      <c r="N1986" s="50"/>
      <c r="O1986" s="59"/>
      <c r="P1986" s="61"/>
      <c r="Q1986" s="50"/>
      <c r="R1986" s="50"/>
      <c r="S1986" s="50"/>
      <c r="T1986" s="64"/>
      <c r="U1986" s="54"/>
      <c r="V1986" s="54"/>
      <c r="W1986" s="64"/>
      <c r="X1986" s="112"/>
      <c r="Y1986" s="112"/>
      <c r="Z1986" s="53"/>
      <c r="AA1986" s="53"/>
    </row>
    <row r="1987" spans="1:27">
      <c r="A1987" s="120"/>
      <c r="B1987" s="54"/>
      <c r="C1987" s="50"/>
      <c r="D1987" s="53"/>
      <c r="E1987" s="50"/>
      <c r="F1987" s="50"/>
      <c r="G1987" s="50"/>
      <c r="H1987" s="53"/>
      <c r="I1987" s="53"/>
      <c r="J1987" s="53"/>
      <c r="K1987" s="53"/>
      <c r="L1987" s="53"/>
      <c r="M1987" s="54"/>
      <c r="N1987" s="50"/>
      <c r="O1987" s="59"/>
      <c r="P1987" s="61"/>
      <c r="Q1987" s="50"/>
      <c r="R1987" s="50"/>
      <c r="S1987" s="50"/>
      <c r="T1987" s="64"/>
      <c r="U1987" s="54"/>
      <c r="V1987" s="54"/>
      <c r="W1987" s="64"/>
      <c r="X1987" s="112"/>
      <c r="Y1987" s="112"/>
      <c r="Z1987" s="53"/>
      <c r="AA1987" s="53"/>
    </row>
    <row r="1988" spans="1:27">
      <c r="A1988" s="120"/>
      <c r="B1988" s="54"/>
      <c r="C1988" s="50"/>
      <c r="D1988" s="53"/>
      <c r="E1988" s="50"/>
      <c r="F1988" s="50"/>
      <c r="G1988" s="50"/>
      <c r="H1988" s="53"/>
      <c r="I1988" s="53"/>
      <c r="J1988" s="53"/>
      <c r="K1988" s="53"/>
      <c r="L1988" s="53"/>
      <c r="M1988" s="54"/>
      <c r="N1988" s="50"/>
      <c r="O1988" s="59"/>
      <c r="P1988" s="61"/>
      <c r="Q1988" s="50"/>
      <c r="R1988" s="50"/>
      <c r="S1988" s="50"/>
      <c r="T1988" s="64"/>
      <c r="U1988" s="54"/>
      <c r="V1988" s="54"/>
      <c r="W1988" s="64"/>
      <c r="X1988" s="112"/>
      <c r="Y1988" s="112"/>
      <c r="Z1988" s="53"/>
      <c r="AA1988" s="53"/>
    </row>
    <row r="1989" spans="1:27">
      <c r="A1989" s="120"/>
      <c r="B1989" s="54"/>
      <c r="C1989" s="50"/>
      <c r="D1989" s="53"/>
      <c r="E1989" s="50"/>
      <c r="F1989" s="50"/>
      <c r="G1989" s="50"/>
      <c r="H1989" s="53"/>
      <c r="I1989" s="53"/>
      <c r="J1989" s="53"/>
      <c r="K1989" s="53"/>
      <c r="L1989" s="53"/>
      <c r="M1989" s="54"/>
      <c r="N1989" s="50"/>
      <c r="O1989" s="59"/>
      <c r="P1989" s="61"/>
      <c r="Q1989" s="50"/>
      <c r="R1989" s="50"/>
      <c r="S1989" s="50"/>
      <c r="T1989" s="64"/>
      <c r="U1989" s="54"/>
      <c r="V1989" s="54"/>
      <c r="W1989" s="64"/>
      <c r="X1989" s="112"/>
      <c r="Y1989" s="112"/>
      <c r="Z1989" s="53"/>
      <c r="AA1989" s="53"/>
    </row>
    <row r="1990" spans="1:27">
      <c r="A1990" s="120"/>
      <c r="B1990" s="54"/>
      <c r="C1990" s="50"/>
      <c r="D1990" s="53"/>
      <c r="E1990" s="50"/>
      <c r="F1990" s="50"/>
      <c r="G1990" s="50"/>
      <c r="H1990" s="53"/>
      <c r="I1990" s="53"/>
      <c r="J1990" s="53"/>
      <c r="K1990" s="53"/>
      <c r="L1990" s="53"/>
      <c r="M1990" s="54"/>
      <c r="N1990" s="50"/>
      <c r="O1990" s="59"/>
      <c r="P1990" s="61"/>
      <c r="Q1990" s="50"/>
      <c r="R1990" s="50"/>
      <c r="S1990" s="50"/>
      <c r="T1990" s="64"/>
      <c r="U1990" s="54"/>
      <c r="V1990" s="54"/>
      <c r="W1990" s="64"/>
      <c r="X1990" s="112"/>
      <c r="Y1990" s="112"/>
      <c r="Z1990" s="53"/>
      <c r="AA1990" s="53"/>
    </row>
    <row r="1991" spans="1:27">
      <c r="A1991" s="120"/>
      <c r="B1991" s="54"/>
      <c r="C1991" s="50"/>
      <c r="D1991" s="53"/>
      <c r="E1991" s="50"/>
      <c r="F1991" s="50"/>
      <c r="G1991" s="50"/>
      <c r="H1991" s="53"/>
      <c r="I1991" s="53"/>
      <c r="J1991" s="53"/>
      <c r="K1991" s="53"/>
      <c r="L1991" s="53"/>
      <c r="M1991" s="54"/>
      <c r="N1991" s="50"/>
      <c r="O1991" s="59"/>
      <c r="P1991" s="61"/>
      <c r="Q1991" s="50"/>
      <c r="R1991" s="50"/>
      <c r="S1991" s="50"/>
      <c r="T1991" s="64"/>
      <c r="U1991" s="54"/>
      <c r="V1991" s="54"/>
      <c r="W1991" s="64"/>
      <c r="X1991" s="112"/>
      <c r="Y1991" s="112"/>
      <c r="Z1991" s="53"/>
      <c r="AA1991" s="53"/>
    </row>
    <row r="1992" spans="1:27">
      <c r="A1992" s="120"/>
      <c r="B1992" s="54"/>
      <c r="C1992" s="50"/>
      <c r="D1992" s="53"/>
      <c r="E1992" s="50"/>
      <c r="F1992" s="50"/>
      <c r="G1992" s="50"/>
      <c r="H1992" s="53"/>
      <c r="I1992" s="53"/>
      <c r="J1992" s="53"/>
      <c r="K1992" s="53"/>
      <c r="L1992" s="53"/>
      <c r="M1992" s="54"/>
      <c r="N1992" s="50"/>
      <c r="O1992" s="59"/>
      <c r="P1992" s="61"/>
      <c r="Q1992" s="50"/>
      <c r="R1992" s="50"/>
      <c r="S1992" s="50"/>
      <c r="T1992" s="64"/>
      <c r="U1992" s="54"/>
      <c r="V1992" s="54"/>
      <c r="W1992" s="64"/>
      <c r="X1992" s="112"/>
      <c r="Y1992" s="112"/>
      <c r="Z1992" s="53"/>
      <c r="AA1992" s="53"/>
    </row>
    <row r="1993" spans="1:27">
      <c r="A1993" s="120"/>
      <c r="B1993" s="54"/>
      <c r="C1993" s="50"/>
      <c r="D1993" s="53"/>
      <c r="E1993" s="50"/>
      <c r="F1993" s="50"/>
      <c r="G1993" s="50"/>
      <c r="H1993" s="53"/>
      <c r="I1993" s="53"/>
      <c r="J1993" s="53"/>
      <c r="K1993" s="53"/>
      <c r="L1993" s="53"/>
      <c r="M1993" s="54"/>
      <c r="N1993" s="50"/>
      <c r="O1993" s="59"/>
      <c r="P1993" s="61"/>
      <c r="Q1993" s="50"/>
      <c r="R1993" s="50"/>
      <c r="S1993" s="50"/>
      <c r="T1993" s="64"/>
      <c r="U1993" s="54"/>
      <c r="V1993" s="54"/>
      <c r="W1993" s="64"/>
      <c r="X1993" s="112"/>
      <c r="Y1993" s="112"/>
      <c r="Z1993" s="53"/>
      <c r="AA1993" s="53"/>
    </row>
    <row r="1994" spans="1:27">
      <c r="A1994" s="120"/>
      <c r="B1994" s="54"/>
      <c r="C1994" s="50"/>
      <c r="D1994" s="53"/>
      <c r="E1994" s="50"/>
      <c r="F1994" s="50"/>
      <c r="G1994" s="50"/>
      <c r="H1994" s="53"/>
      <c r="I1994" s="53"/>
      <c r="J1994" s="53"/>
      <c r="K1994" s="53"/>
      <c r="L1994" s="53"/>
      <c r="M1994" s="54"/>
      <c r="N1994" s="50"/>
      <c r="O1994" s="59"/>
      <c r="P1994" s="61"/>
      <c r="Q1994" s="50"/>
      <c r="R1994" s="50"/>
      <c r="S1994" s="50"/>
      <c r="T1994" s="64"/>
      <c r="U1994" s="54"/>
      <c r="V1994" s="54"/>
      <c r="W1994" s="64"/>
      <c r="X1994" s="112"/>
      <c r="Y1994" s="112"/>
      <c r="Z1994" s="53"/>
      <c r="AA1994" s="53"/>
    </row>
    <row r="1995" spans="1:27">
      <c r="A1995" s="120"/>
      <c r="B1995" s="54"/>
      <c r="C1995" s="50"/>
      <c r="D1995" s="53"/>
      <c r="E1995" s="50"/>
      <c r="F1995" s="50"/>
      <c r="G1995" s="50"/>
      <c r="H1995" s="53"/>
      <c r="I1995" s="53"/>
      <c r="J1995" s="53"/>
      <c r="K1995" s="53"/>
      <c r="L1995" s="53"/>
      <c r="M1995" s="54"/>
      <c r="N1995" s="50"/>
      <c r="O1995" s="59"/>
      <c r="P1995" s="61"/>
      <c r="Q1995" s="50"/>
      <c r="R1995" s="50"/>
      <c r="S1995" s="50"/>
      <c r="T1995" s="64"/>
      <c r="U1995" s="54"/>
      <c r="V1995" s="54"/>
      <c r="W1995" s="64"/>
      <c r="X1995" s="112"/>
      <c r="Y1995" s="112"/>
      <c r="Z1995" s="53"/>
      <c r="AA1995" s="53"/>
    </row>
    <row r="1996" spans="1:27">
      <c r="A1996" s="120"/>
      <c r="B1996" s="54"/>
      <c r="C1996" s="50"/>
      <c r="D1996" s="53"/>
      <c r="E1996" s="50"/>
      <c r="F1996" s="50"/>
      <c r="G1996" s="50"/>
      <c r="H1996" s="53"/>
      <c r="I1996" s="53"/>
      <c r="J1996" s="53"/>
      <c r="K1996" s="53"/>
      <c r="L1996" s="53"/>
      <c r="M1996" s="54"/>
      <c r="N1996" s="50"/>
      <c r="O1996" s="59"/>
      <c r="P1996" s="61"/>
      <c r="Q1996" s="50"/>
      <c r="R1996" s="50"/>
      <c r="S1996" s="50"/>
      <c r="T1996" s="64"/>
      <c r="U1996" s="54"/>
      <c r="V1996" s="54"/>
      <c r="W1996" s="64"/>
      <c r="X1996" s="112"/>
      <c r="Y1996" s="112"/>
      <c r="Z1996" s="53"/>
      <c r="AA1996" s="53"/>
    </row>
    <row r="1997" spans="1:27">
      <c r="A1997" s="120"/>
      <c r="B1997" s="54"/>
      <c r="C1997" s="50"/>
      <c r="D1997" s="53"/>
      <c r="E1997" s="50"/>
      <c r="F1997" s="50"/>
      <c r="G1997" s="50"/>
      <c r="H1997" s="53"/>
      <c r="I1997" s="53"/>
      <c r="J1997" s="53"/>
      <c r="K1997" s="53"/>
      <c r="L1997" s="53"/>
      <c r="M1997" s="54"/>
      <c r="N1997" s="50"/>
      <c r="O1997" s="59"/>
      <c r="P1997" s="61"/>
      <c r="Q1997" s="50"/>
      <c r="R1997" s="50"/>
      <c r="S1997" s="50"/>
      <c r="T1997" s="64"/>
      <c r="U1997" s="54"/>
      <c r="V1997" s="54"/>
      <c r="W1997" s="64"/>
      <c r="X1997" s="112"/>
      <c r="Y1997" s="112"/>
      <c r="Z1997" s="53"/>
      <c r="AA1997" s="53"/>
    </row>
    <row r="1998" spans="1:27">
      <c r="A1998" s="120"/>
      <c r="B1998" s="54"/>
      <c r="C1998" s="50"/>
      <c r="D1998" s="53"/>
      <c r="E1998" s="50"/>
      <c r="F1998" s="50"/>
      <c r="G1998" s="50"/>
      <c r="H1998" s="53"/>
      <c r="I1998" s="53"/>
      <c r="J1998" s="53"/>
      <c r="K1998" s="53"/>
      <c r="L1998" s="53"/>
      <c r="M1998" s="54"/>
      <c r="N1998" s="50"/>
      <c r="O1998" s="59"/>
      <c r="P1998" s="61"/>
      <c r="Q1998" s="50"/>
      <c r="R1998" s="50"/>
      <c r="S1998" s="50"/>
      <c r="T1998" s="64"/>
      <c r="U1998" s="54"/>
      <c r="V1998" s="54"/>
      <c r="W1998" s="64"/>
      <c r="X1998" s="112"/>
      <c r="Y1998" s="112"/>
      <c r="Z1998" s="53"/>
      <c r="AA1998" s="53"/>
    </row>
    <row r="1999" spans="1:27">
      <c r="A1999" s="120"/>
      <c r="B1999" s="54"/>
      <c r="C1999" s="50"/>
      <c r="D1999" s="53"/>
      <c r="E1999" s="50"/>
      <c r="F1999" s="50"/>
      <c r="G1999" s="50"/>
      <c r="H1999" s="53"/>
      <c r="I1999" s="53"/>
      <c r="J1999" s="53"/>
      <c r="K1999" s="53"/>
      <c r="L1999" s="53"/>
      <c r="M1999" s="54"/>
      <c r="N1999" s="50"/>
      <c r="O1999" s="59"/>
      <c r="P1999" s="61"/>
      <c r="Q1999" s="50"/>
      <c r="R1999" s="50"/>
      <c r="S1999" s="50"/>
      <c r="T1999" s="64"/>
      <c r="U1999" s="54"/>
      <c r="V1999" s="54"/>
      <c r="W1999" s="64"/>
      <c r="X1999" s="112"/>
      <c r="Y1999" s="112"/>
      <c r="Z1999" s="53"/>
      <c r="AA1999" s="53"/>
    </row>
    <row r="2000" spans="1:27">
      <c r="A2000" s="120"/>
      <c r="B2000" s="54"/>
      <c r="C2000" s="50"/>
      <c r="D2000" s="53"/>
      <c r="E2000" s="50"/>
      <c r="F2000" s="50"/>
      <c r="G2000" s="50"/>
      <c r="H2000" s="53"/>
      <c r="I2000" s="53"/>
      <c r="J2000" s="53"/>
      <c r="K2000" s="53"/>
      <c r="L2000" s="53"/>
      <c r="M2000" s="54"/>
      <c r="N2000" s="50"/>
      <c r="O2000" s="59"/>
      <c r="P2000" s="61"/>
      <c r="Q2000" s="50"/>
      <c r="R2000" s="50"/>
      <c r="S2000" s="50"/>
      <c r="T2000" s="64"/>
      <c r="U2000" s="54"/>
      <c r="V2000" s="54"/>
      <c r="W2000" s="64"/>
      <c r="X2000" s="112"/>
      <c r="Y2000" s="112"/>
      <c r="Z2000" s="53"/>
      <c r="AA2000" s="53"/>
    </row>
    <row r="2001" spans="1:27">
      <c r="A2001" s="120"/>
      <c r="B2001" s="54"/>
      <c r="C2001" s="50"/>
      <c r="D2001" s="53"/>
      <c r="E2001" s="50"/>
      <c r="F2001" s="50"/>
      <c r="G2001" s="50"/>
      <c r="H2001" s="53"/>
      <c r="I2001" s="53"/>
      <c r="J2001" s="53"/>
      <c r="K2001" s="53"/>
      <c r="L2001" s="53"/>
      <c r="M2001" s="54"/>
      <c r="N2001" s="50"/>
      <c r="O2001" s="59"/>
      <c r="P2001" s="61"/>
      <c r="Q2001" s="50"/>
      <c r="R2001" s="50"/>
      <c r="S2001" s="50"/>
      <c r="T2001" s="64"/>
      <c r="U2001" s="54"/>
      <c r="V2001" s="54"/>
      <c r="W2001" s="64"/>
      <c r="X2001" s="112"/>
      <c r="Y2001" s="112"/>
      <c r="Z2001" s="53"/>
      <c r="AA2001" s="53"/>
    </row>
    <row r="2002" spans="1:27">
      <c r="A2002" s="120"/>
      <c r="B2002" s="54"/>
      <c r="C2002" s="50"/>
      <c r="D2002" s="53"/>
      <c r="E2002" s="50"/>
      <c r="F2002" s="50"/>
      <c r="G2002" s="50"/>
      <c r="H2002" s="53"/>
      <c r="I2002" s="53"/>
      <c r="J2002" s="53"/>
      <c r="K2002" s="53"/>
      <c r="L2002" s="53"/>
      <c r="M2002" s="54"/>
      <c r="N2002" s="50"/>
      <c r="O2002" s="59"/>
      <c r="P2002" s="61"/>
      <c r="Q2002" s="50"/>
      <c r="R2002" s="50"/>
      <c r="S2002" s="50"/>
      <c r="T2002" s="64"/>
      <c r="U2002" s="54"/>
      <c r="V2002" s="54"/>
      <c r="W2002" s="64"/>
      <c r="X2002" s="112"/>
      <c r="Y2002" s="112"/>
      <c r="Z2002" s="53"/>
      <c r="AA2002" s="53"/>
    </row>
    <row r="2003" spans="1:27">
      <c r="A2003" s="120"/>
      <c r="B2003" s="54"/>
      <c r="C2003" s="50"/>
      <c r="D2003" s="53"/>
      <c r="E2003" s="50"/>
      <c r="F2003" s="50"/>
      <c r="G2003" s="50"/>
      <c r="H2003" s="53"/>
      <c r="I2003" s="53"/>
      <c r="J2003" s="53"/>
      <c r="K2003" s="53"/>
      <c r="L2003" s="53"/>
      <c r="M2003" s="54"/>
      <c r="N2003" s="50"/>
      <c r="O2003" s="59"/>
      <c r="P2003" s="61"/>
      <c r="Q2003" s="50"/>
      <c r="R2003" s="50"/>
      <c r="S2003" s="50"/>
      <c r="T2003" s="64"/>
      <c r="U2003" s="54"/>
      <c r="V2003" s="54"/>
      <c r="W2003" s="64"/>
      <c r="X2003" s="112"/>
      <c r="Y2003" s="112"/>
      <c r="Z2003" s="53"/>
      <c r="AA2003" s="53"/>
    </row>
    <row r="2004" spans="1:27">
      <c r="A2004" s="120"/>
      <c r="B2004" s="54"/>
      <c r="C2004" s="50"/>
      <c r="D2004" s="53"/>
      <c r="E2004" s="50"/>
      <c r="F2004" s="50"/>
      <c r="G2004" s="50"/>
      <c r="H2004" s="53"/>
      <c r="I2004" s="53"/>
      <c r="J2004" s="53"/>
      <c r="K2004" s="53"/>
      <c r="L2004" s="53"/>
      <c r="M2004" s="54"/>
      <c r="N2004" s="50"/>
      <c r="O2004" s="59"/>
      <c r="P2004" s="61"/>
      <c r="Q2004" s="50"/>
      <c r="R2004" s="50"/>
      <c r="S2004" s="50"/>
      <c r="T2004" s="64"/>
      <c r="U2004" s="54"/>
      <c r="V2004" s="54"/>
      <c r="W2004" s="64"/>
      <c r="X2004" s="112"/>
      <c r="Y2004" s="112"/>
      <c r="Z2004" s="53"/>
      <c r="AA2004" s="53"/>
    </row>
    <row r="2005" spans="1:27">
      <c r="A2005" s="120"/>
      <c r="B2005" s="54"/>
      <c r="C2005" s="50"/>
      <c r="D2005" s="53"/>
      <c r="E2005" s="50"/>
      <c r="F2005" s="50"/>
      <c r="G2005" s="50"/>
      <c r="H2005" s="53"/>
      <c r="I2005" s="53"/>
      <c r="J2005" s="53"/>
      <c r="K2005" s="53"/>
      <c r="L2005" s="53"/>
      <c r="M2005" s="54"/>
      <c r="N2005" s="50"/>
      <c r="O2005" s="59"/>
      <c r="P2005" s="61"/>
      <c r="Q2005" s="50"/>
      <c r="R2005" s="50"/>
      <c r="S2005" s="50"/>
      <c r="T2005" s="64"/>
      <c r="U2005" s="54"/>
      <c r="V2005" s="54"/>
      <c r="W2005" s="64"/>
      <c r="X2005" s="112"/>
      <c r="Y2005" s="112"/>
      <c r="Z2005" s="53"/>
      <c r="AA2005" s="53"/>
    </row>
    <row r="2006" spans="1:27">
      <c r="A2006" s="120"/>
      <c r="B2006" s="54"/>
      <c r="C2006" s="50"/>
      <c r="D2006" s="53"/>
      <c r="E2006" s="50"/>
      <c r="F2006" s="50"/>
      <c r="G2006" s="50"/>
      <c r="H2006" s="53"/>
      <c r="I2006" s="53"/>
      <c r="J2006" s="53"/>
      <c r="K2006" s="53"/>
      <c r="L2006" s="53"/>
      <c r="M2006" s="54"/>
      <c r="N2006" s="50"/>
      <c r="O2006" s="59"/>
      <c r="P2006" s="61"/>
      <c r="Q2006" s="50"/>
      <c r="R2006" s="50"/>
      <c r="S2006" s="50"/>
      <c r="T2006" s="64"/>
      <c r="U2006" s="54"/>
      <c r="V2006" s="54"/>
      <c r="W2006" s="64"/>
      <c r="X2006" s="112"/>
      <c r="Y2006" s="112"/>
      <c r="Z2006" s="53"/>
      <c r="AA2006" s="53"/>
    </row>
    <row r="2007" spans="1:27">
      <c r="A2007" s="120"/>
      <c r="B2007" s="54"/>
      <c r="C2007" s="50"/>
      <c r="D2007" s="53"/>
      <c r="E2007" s="50"/>
      <c r="F2007" s="50"/>
      <c r="G2007" s="50"/>
      <c r="H2007" s="53"/>
      <c r="I2007" s="53"/>
      <c r="J2007" s="53"/>
      <c r="K2007" s="53"/>
      <c r="L2007" s="53"/>
      <c r="M2007" s="54"/>
      <c r="N2007" s="50"/>
      <c r="O2007" s="59"/>
      <c r="P2007" s="61"/>
      <c r="Q2007" s="50"/>
      <c r="R2007" s="50"/>
      <c r="S2007" s="50"/>
      <c r="T2007" s="64"/>
      <c r="U2007" s="54"/>
      <c r="V2007" s="54"/>
      <c r="W2007" s="64"/>
      <c r="X2007" s="112"/>
      <c r="Y2007" s="112"/>
      <c r="Z2007" s="53"/>
      <c r="AA2007" s="53"/>
    </row>
    <row r="2008" spans="1:27">
      <c r="A2008" s="120"/>
      <c r="B2008" s="54"/>
      <c r="C2008" s="50"/>
      <c r="D2008" s="53"/>
      <c r="E2008" s="50"/>
      <c r="F2008" s="50"/>
      <c r="G2008" s="50"/>
      <c r="H2008" s="53"/>
      <c r="I2008" s="53"/>
      <c r="J2008" s="53"/>
      <c r="K2008" s="53"/>
      <c r="L2008" s="53"/>
      <c r="M2008" s="54"/>
      <c r="N2008" s="50"/>
      <c r="O2008" s="59"/>
      <c r="P2008" s="61"/>
      <c r="Q2008" s="50"/>
      <c r="R2008" s="50"/>
      <c r="S2008" s="50"/>
      <c r="T2008" s="64"/>
      <c r="U2008" s="54"/>
      <c r="V2008" s="54"/>
      <c r="W2008" s="64"/>
      <c r="X2008" s="112"/>
      <c r="Y2008" s="112"/>
      <c r="Z2008" s="53"/>
      <c r="AA2008" s="53"/>
    </row>
    <row r="2009" spans="1:27">
      <c r="A2009" s="120"/>
      <c r="B2009" s="54"/>
      <c r="C2009" s="50"/>
      <c r="D2009" s="53"/>
      <c r="E2009" s="50"/>
      <c r="F2009" s="50"/>
      <c r="G2009" s="50"/>
      <c r="H2009" s="53"/>
      <c r="I2009" s="53"/>
      <c r="J2009" s="53"/>
      <c r="K2009" s="53"/>
      <c r="L2009" s="53"/>
      <c r="M2009" s="54"/>
      <c r="N2009" s="50"/>
      <c r="O2009" s="59"/>
      <c r="P2009" s="61"/>
      <c r="Q2009" s="50"/>
      <c r="R2009" s="50"/>
      <c r="S2009" s="50"/>
      <c r="T2009" s="64"/>
      <c r="U2009" s="54"/>
      <c r="V2009" s="54"/>
      <c r="W2009" s="64"/>
      <c r="X2009" s="112"/>
      <c r="Y2009" s="112"/>
      <c r="Z2009" s="53"/>
      <c r="AA2009" s="53"/>
    </row>
    <row r="2010" spans="1:27">
      <c r="A2010" s="120"/>
      <c r="B2010" s="54"/>
      <c r="C2010" s="50"/>
      <c r="D2010" s="53"/>
      <c r="E2010" s="50"/>
      <c r="F2010" s="50"/>
      <c r="G2010" s="50"/>
      <c r="H2010" s="53"/>
      <c r="I2010" s="53"/>
      <c r="J2010" s="53"/>
      <c r="K2010" s="53"/>
      <c r="L2010" s="53"/>
      <c r="M2010" s="54"/>
      <c r="N2010" s="50"/>
      <c r="O2010" s="59"/>
      <c r="P2010" s="61"/>
      <c r="Q2010" s="50"/>
      <c r="R2010" s="50"/>
      <c r="S2010" s="50"/>
      <c r="T2010" s="64"/>
      <c r="U2010" s="54"/>
      <c r="V2010" s="54"/>
      <c r="W2010" s="64"/>
      <c r="X2010" s="112"/>
      <c r="Y2010" s="112"/>
      <c r="Z2010" s="53"/>
      <c r="AA2010" s="53"/>
    </row>
    <row r="2011" spans="1:27">
      <c r="A2011" s="120"/>
      <c r="B2011" s="54"/>
      <c r="C2011" s="50"/>
      <c r="D2011" s="53"/>
      <c r="E2011" s="50"/>
      <c r="F2011" s="50"/>
      <c r="G2011" s="50"/>
      <c r="H2011" s="53"/>
      <c r="I2011" s="53"/>
      <c r="J2011" s="53"/>
      <c r="K2011" s="53"/>
      <c r="L2011" s="53"/>
      <c r="M2011" s="54"/>
      <c r="N2011" s="50"/>
      <c r="O2011" s="59"/>
      <c r="P2011" s="61"/>
      <c r="Q2011" s="50"/>
      <c r="R2011" s="50"/>
      <c r="S2011" s="50"/>
      <c r="T2011" s="64"/>
      <c r="U2011" s="54"/>
      <c r="V2011" s="54"/>
      <c r="W2011" s="64"/>
      <c r="X2011" s="112"/>
      <c r="Y2011" s="112"/>
      <c r="Z2011" s="53"/>
      <c r="AA2011" s="53"/>
    </row>
    <row r="2012" spans="1:27">
      <c r="A2012" s="120"/>
      <c r="B2012" s="54"/>
      <c r="C2012" s="50"/>
      <c r="D2012" s="53"/>
      <c r="E2012" s="50"/>
      <c r="F2012" s="50"/>
      <c r="G2012" s="50"/>
      <c r="H2012" s="53"/>
      <c r="I2012" s="53"/>
      <c r="J2012" s="53"/>
      <c r="K2012" s="53"/>
      <c r="L2012" s="53"/>
      <c r="M2012" s="54"/>
      <c r="N2012" s="50"/>
      <c r="O2012" s="59"/>
      <c r="P2012" s="61"/>
      <c r="Q2012" s="50"/>
      <c r="R2012" s="50"/>
      <c r="S2012" s="50"/>
      <c r="T2012" s="64"/>
      <c r="U2012" s="54"/>
      <c r="V2012" s="54"/>
      <c r="W2012" s="64"/>
      <c r="X2012" s="112"/>
      <c r="Y2012" s="112"/>
      <c r="Z2012" s="53"/>
      <c r="AA2012" s="53"/>
    </row>
    <row r="2013" spans="1:27">
      <c r="A2013" s="120"/>
      <c r="B2013" s="54"/>
      <c r="C2013" s="50"/>
      <c r="D2013" s="53"/>
      <c r="E2013" s="50"/>
      <c r="F2013" s="50"/>
      <c r="G2013" s="50"/>
      <c r="H2013" s="53"/>
      <c r="I2013" s="53"/>
      <c r="J2013" s="53"/>
      <c r="K2013" s="53"/>
      <c r="L2013" s="53"/>
      <c r="M2013" s="54"/>
      <c r="N2013" s="50"/>
      <c r="O2013" s="59"/>
      <c r="P2013" s="61"/>
      <c r="Q2013" s="50"/>
      <c r="R2013" s="50"/>
      <c r="S2013" s="50"/>
      <c r="T2013" s="64"/>
      <c r="U2013" s="54"/>
      <c r="V2013" s="54"/>
      <c r="W2013" s="64"/>
      <c r="X2013" s="112"/>
      <c r="Y2013" s="112"/>
      <c r="Z2013" s="53"/>
      <c r="AA2013" s="53"/>
    </row>
    <row r="2014" spans="1:27">
      <c r="A2014" s="120"/>
      <c r="B2014" s="54"/>
      <c r="C2014" s="50"/>
      <c r="D2014" s="53"/>
      <c r="E2014" s="50"/>
      <c r="F2014" s="50"/>
      <c r="G2014" s="50"/>
      <c r="H2014" s="53"/>
      <c r="I2014" s="53"/>
      <c r="J2014" s="53"/>
      <c r="K2014" s="53"/>
      <c r="L2014" s="53"/>
      <c r="M2014" s="54"/>
      <c r="N2014" s="50"/>
      <c r="O2014" s="59"/>
      <c r="P2014" s="61"/>
      <c r="Q2014" s="50"/>
      <c r="R2014" s="50"/>
      <c r="S2014" s="50"/>
      <c r="T2014" s="64"/>
      <c r="U2014" s="54"/>
      <c r="V2014" s="54"/>
      <c r="W2014" s="64"/>
      <c r="X2014" s="112"/>
      <c r="Y2014" s="112"/>
      <c r="Z2014" s="53"/>
      <c r="AA2014" s="53"/>
    </row>
    <row r="2015" spans="1:27">
      <c r="A2015" s="120"/>
      <c r="B2015" s="54"/>
      <c r="C2015" s="50"/>
      <c r="D2015" s="53"/>
      <c r="E2015" s="50"/>
      <c r="F2015" s="50"/>
      <c r="G2015" s="50"/>
      <c r="H2015" s="53"/>
      <c r="I2015" s="53"/>
      <c r="J2015" s="53"/>
      <c r="K2015" s="53"/>
      <c r="L2015" s="53"/>
      <c r="M2015" s="54"/>
      <c r="N2015" s="50"/>
      <c r="O2015" s="59"/>
      <c r="P2015" s="61"/>
      <c r="Q2015" s="50"/>
      <c r="R2015" s="50"/>
      <c r="S2015" s="50"/>
      <c r="T2015" s="64"/>
      <c r="U2015" s="54"/>
      <c r="V2015" s="54"/>
      <c r="W2015" s="64"/>
      <c r="X2015" s="112"/>
      <c r="Y2015" s="112"/>
      <c r="Z2015" s="53"/>
      <c r="AA2015" s="53"/>
    </row>
    <row r="2016" spans="1:27">
      <c r="A2016" s="120"/>
      <c r="B2016" s="54"/>
      <c r="C2016" s="50"/>
      <c r="D2016" s="53"/>
      <c r="E2016" s="50"/>
      <c r="F2016" s="50"/>
      <c r="G2016" s="50"/>
      <c r="H2016" s="53"/>
      <c r="I2016" s="53"/>
      <c r="J2016" s="53"/>
      <c r="K2016" s="53"/>
      <c r="L2016" s="53"/>
      <c r="M2016" s="54"/>
      <c r="N2016" s="50"/>
      <c r="O2016" s="59"/>
      <c r="P2016" s="61"/>
      <c r="Q2016" s="50"/>
      <c r="R2016" s="50"/>
      <c r="S2016" s="50"/>
      <c r="T2016" s="64"/>
      <c r="U2016" s="54"/>
      <c r="V2016" s="54"/>
      <c r="W2016" s="64"/>
      <c r="X2016" s="112"/>
      <c r="Y2016" s="112"/>
      <c r="Z2016" s="53"/>
      <c r="AA2016" s="53"/>
    </row>
    <row r="2017" spans="1:27">
      <c r="A2017" s="120"/>
      <c r="B2017" s="54"/>
      <c r="C2017" s="50"/>
      <c r="D2017" s="53"/>
      <c r="E2017" s="50"/>
      <c r="F2017" s="50"/>
      <c r="G2017" s="50"/>
      <c r="H2017" s="53"/>
      <c r="I2017" s="53"/>
      <c r="J2017" s="53"/>
      <c r="K2017" s="53"/>
      <c r="L2017" s="53"/>
      <c r="M2017" s="54"/>
      <c r="N2017" s="50"/>
      <c r="O2017" s="59"/>
      <c r="P2017" s="61"/>
      <c r="Q2017" s="50"/>
      <c r="R2017" s="50"/>
      <c r="S2017" s="50"/>
      <c r="T2017" s="64"/>
      <c r="U2017" s="54"/>
      <c r="V2017" s="54"/>
      <c r="W2017" s="64"/>
      <c r="X2017" s="112"/>
      <c r="Y2017" s="112"/>
      <c r="Z2017" s="53"/>
      <c r="AA2017" s="53"/>
    </row>
    <row r="2018" spans="1:27">
      <c r="A2018" s="120"/>
      <c r="B2018" s="54"/>
      <c r="C2018" s="50"/>
      <c r="D2018" s="53"/>
      <c r="E2018" s="50"/>
      <c r="F2018" s="50"/>
      <c r="G2018" s="50"/>
      <c r="H2018" s="53"/>
      <c r="I2018" s="53"/>
      <c r="J2018" s="53"/>
      <c r="K2018" s="53"/>
      <c r="L2018" s="53"/>
      <c r="M2018" s="54"/>
      <c r="N2018" s="50"/>
      <c r="O2018" s="59"/>
      <c r="P2018" s="61"/>
      <c r="Q2018" s="50"/>
      <c r="R2018" s="50"/>
      <c r="S2018" s="50"/>
      <c r="T2018" s="64"/>
      <c r="U2018" s="54"/>
      <c r="V2018" s="54"/>
      <c r="W2018" s="64"/>
      <c r="X2018" s="112"/>
      <c r="Y2018" s="112"/>
      <c r="Z2018" s="53"/>
      <c r="AA2018" s="53"/>
    </row>
    <row r="2019" spans="1:27">
      <c r="A2019" s="120"/>
      <c r="B2019" s="54"/>
      <c r="C2019" s="50"/>
      <c r="D2019" s="53"/>
      <c r="E2019" s="50"/>
      <c r="F2019" s="50"/>
      <c r="G2019" s="50"/>
      <c r="H2019" s="53"/>
      <c r="I2019" s="53"/>
      <c r="J2019" s="53"/>
      <c r="K2019" s="53"/>
      <c r="L2019" s="53"/>
      <c r="M2019" s="54"/>
      <c r="N2019" s="50"/>
      <c r="O2019" s="59"/>
      <c r="P2019" s="61"/>
      <c r="Q2019" s="50"/>
      <c r="R2019" s="50"/>
      <c r="S2019" s="50"/>
      <c r="T2019" s="64"/>
      <c r="U2019" s="54"/>
      <c r="V2019" s="54"/>
      <c r="W2019" s="64"/>
      <c r="X2019" s="112"/>
      <c r="Y2019" s="112"/>
      <c r="Z2019" s="53"/>
      <c r="AA2019" s="53"/>
    </row>
    <row r="2020" spans="1:27">
      <c r="A2020" s="120"/>
      <c r="B2020" s="54"/>
      <c r="C2020" s="50"/>
      <c r="D2020" s="53"/>
      <c r="E2020" s="50"/>
      <c r="F2020" s="50"/>
      <c r="G2020" s="50"/>
      <c r="H2020" s="53"/>
      <c r="I2020" s="53"/>
      <c r="J2020" s="53"/>
      <c r="K2020" s="53"/>
      <c r="L2020" s="53"/>
      <c r="M2020" s="54"/>
      <c r="N2020" s="50"/>
      <c r="O2020" s="59"/>
      <c r="P2020" s="61"/>
      <c r="Q2020" s="50"/>
      <c r="R2020" s="50"/>
      <c r="S2020" s="50"/>
      <c r="T2020" s="64"/>
      <c r="U2020" s="54"/>
      <c r="V2020" s="54"/>
      <c r="W2020" s="64"/>
      <c r="X2020" s="112"/>
      <c r="Y2020" s="112"/>
      <c r="Z2020" s="53"/>
      <c r="AA2020" s="53"/>
    </row>
    <row r="2021" spans="1:27">
      <c r="A2021" s="120"/>
      <c r="B2021" s="54"/>
      <c r="C2021" s="50"/>
      <c r="D2021" s="53"/>
      <c r="E2021" s="50"/>
      <c r="F2021" s="50"/>
      <c r="G2021" s="50"/>
      <c r="H2021" s="53"/>
      <c r="I2021" s="53"/>
      <c r="J2021" s="53"/>
      <c r="K2021" s="53"/>
      <c r="L2021" s="53"/>
      <c r="M2021" s="54"/>
      <c r="N2021" s="50"/>
      <c r="O2021" s="59"/>
      <c r="P2021" s="61"/>
      <c r="Q2021" s="50"/>
      <c r="R2021" s="50"/>
      <c r="S2021" s="50"/>
      <c r="T2021" s="64"/>
      <c r="U2021" s="54"/>
      <c r="V2021" s="54"/>
      <c r="W2021" s="64"/>
      <c r="X2021" s="112"/>
      <c r="Y2021" s="112"/>
      <c r="Z2021" s="53"/>
      <c r="AA2021" s="53"/>
    </row>
    <row r="2022" spans="1:27">
      <c r="A2022" s="120"/>
      <c r="B2022" s="54"/>
      <c r="C2022" s="50"/>
      <c r="D2022" s="53"/>
      <c r="E2022" s="50"/>
      <c r="F2022" s="50"/>
      <c r="G2022" s="50"/>
      <c r="H2022" s="53"/>
      <c r="I2022" s="53"/>
      <c r="J2022" s="53"/>
      <c r="K2022" s="53"/>
      <c r="L2022" s="53"/>
      <c r="M2022" s="54"/>
      <c r="N2022" s="50"/>
      <c r="O2022" s="59"/>
      <c r="P2022" s="61"/>
      <c r="Q2022" s="50"/>
      <c r="R2022" s="50"/>
      <c r="S2022" s="50"/>
      <c r="T2022" s="64"/>
      <c r="U2022" s="54"/>
      <c r="V2022" s="54"/>
      <c r="W2022" s="64"/>
      <c r="X2022" s="112"/>
      <c r="Y2022" s="112"/>
      <c r="Z2022" s="53"/>
      <c r="AA2022" s="53"/>
    </row>
    <row r="2023" spans="1:27">
      <c r="A2023" s="120"/>
      <c r="B2023" s="54"/>
      <c r="C2023" s="50"/>
      <c r="D2023" s="53"/>
      <c r="E2023" s="50"/>
      <c r="F2023" s="50"/>
      <c r="G2023" s="50"/>
      <c r="H2023" s="53"/>
      <c r="I2023" s="53"/>
      <c r="J2023" s="53"/>
      <c r="K2023" s="53"/>
      <c r="L2023" s="53"/>
      <c r="M2023" s="54"/>
      <c r="N2023" s="50"/>
      <c r="O2023" s="59"/>
      <c r="P2023" s="61"/>
      <c r="Q2023" s="50"/>
      <c r="R2023" s="50"/>
      <c r="S2023" s="50"/>
      <c r="T2023" s="64"/>
      <c r="U2023" s="54"/>
      <c r="V2023" s="54"/>
      <c r="W2023" s="64"/>
      <c r="X2023" s="112"/>
      <c r="Y2023" s="112"/>
      <c r="Z2023" s="53"/>
      <c r="AA2023" s="53"/>
    </row>
    <row r="2024" spans="1:27">
      <c r="A2024" s="120"/>
      <c r="B2024" s="54"/>
      <c r="C2024" s="50"/>
      <c r="D2024" s="53"/>
      <c r="E2024" s="50"/>
      <c r="F2024" s="50"/>
      <c r="G2024" s="50"/>
      <c r="H2024" s="53"/>
      <c r="I2024" s="53"/>
      <c r="J2024" s="53"/>
      <c r="K2024" s="53"/>
      <c r="L2024" s="53"/>
      <c r="M2024" s="54"/>
      <c r="N2024" s="50"/>
      <c r="O2024" s="59"/>
      <c r="P2024" s="61"/>
      <c r="Q2024" s="50"/>
      <c r="R2024" s="50"/>
      <c r="S2024" s="50"/>
      <c r="T2024" s="64"/>
      <c r="U2024" s="54"/>
      <c r="V2024" s="54"/>
      <c r="W2024" s="64"/>
      <c r="X2024" s="112"/>
      <c r="Y2024" s="112"/>
      <c r="Z2024" s="53"/>
      <c r="AA2024" s="53"/>
    </row>
    <row r="2025" spans="1:27">
      <c r="A2025" s="120"/>
      <c r="B2025" s="54"/>
      <c r="C2025" s="50"/>
      <c r="D2025" s="53"/>
      <c r="E2025" s="50"/>
      <c r="F2025" s="50"/>
      <c r="G2025" s="50"/>
      <c r="H2025" s="53"/>
      <c r="I2025" s="53"/>
      <c r="J2025" s="53"/>
      <c r="K2025" s="53"/>
      <c r="L2025" s="53"/>
      <c r="M2025" s="54"/>
      <c r="N2025" s="50"/>
      <c r="O2025" s="59"/>
      <c r="P2025" s="61"/>
      <c r="Q2025" s="50"/>
      <c r="R2025" s="50"/>
      <c r="S2025" s="50"/>
      <c r="T2025" s="64"/>
      <c r="U2025" s="54"/>
      <c r="V2025" s="54"/>
      <c r="W2025" s="64"/>
      <c r="X2025" s="112"/>
      <c r="Y2025" s="112"/>
      <c r="Z2025" s="53"/>
      <c r="AA2025" s="53"/>
    </row>
    <row r="2026" spans="1:27">
      <c r="A2026" s="120"/>
      <c r="B2026" s="54"/>
      <c r="C2026" s="50"/>
      <c r="D2026" s="53"/>
      <c r="E2026" s="50"/>
      <c r="F2026" s="50"/>
      <c r="G2026" s="50"/>
      <c r="H2026" s="53"/>
      <c r="I2026" s="53"/>
      <c r="J2026" s="53"/>
      <c r="K2026" s="53"/>
      <c r="L2026" s="53"/>
      <c r="M2026" s="54"/>
      <c r="N2026" s="50"/>
      <c r="O2026" s="59"/>
      <c r="P2026" s="61"/>
      <c r="Q2026" s="50"/>
      <c r="R2026" s="50"/>
      <c r="S2026" s="50"/>
      <c r="T2026" s="64"/>
      <c r="U2026" s="54"/>
      <c r="V2026" s="54"/>
      <c r="W2026" s="64"/>
      <c r="X2026" s="112"/>
      <c r="Y2026" s="112"/>
      <c r="Z2026" s="53"/>
      <c r="AA2026" s="53"/>
    </row>
    <row r="2027" spans="1:27">
      <c r="A2027" s="120"/>
      <c r="B2027" s="54"/>
      <c r="C2027" s="50"/>
      <c r="D2027" s="53"/>
      <c r="E2027" s="50"/>
      <c r="F2027" s="50"/>
      <c r="G2027" s="50"/>
      <c r="H2027" s="53"/>
      <c r="I2027" s="53"/>
      <c r="J2027" s="53"/>
      <c r="K2027" s="53"/>
      <c r="L2027" s="53"/>
      <c r="M2027" s="54"/>
      <c r="N2027" s="50"/>
      <c r="O2027" s="59"/>
      <c r="P2027" s="61"/>
      <c r="Q2027" s="50"/>
      <c r="R2027" s="50"/>
      <c r="S2027" s="50"/>
      <c r="T2027" s="64"/>
      <c r="U2027" s="54"/>
      <c r="V2027" s="54"/>
      <c r="W2027" s="64"/>
      <c r="X2027" s="112"/>
      <c r="Y2027" s="112"/>
      <c r="Z2027" s="53"/>
      <c r="AA2027" s="53"/>
    </row>
    <row r="2028" spans="1:27">
      <c r="A2028" s="120"/>
      <c r="B2028" s="54"/>
      <c r="C2028" s="50"/>
      <c r="D2028" s="53"/>
      <c r="E2028" s="50"/>
      <c r="F2028" s="50"/>
      <c r="G2028" s="50"/>
      <c r="H2028" s="53"/>
      <c r="I2028" s="53"/>
      <c r="J2028" s="53"/>
      <c r="K2028" s="53"/>
      <c r="L2028" s="53"/>
      <c r="M2028" s="54"/>
      <c r="N2028" s="50"/>
      <c r="O2028" s="59"/>
      <c r="P2028" s="61"/>
      <c r="Q2028" s="50"/>
      <c r="R2028" s="50"/>
      <c r="S2028" s="50"/>
      <c r="T2028" s="64"/>
      <c r="U2028" s="54"/>
      <c r="V2028" s="54"/>
      <c r="W2028" s="64"/>
      <c r="X2028" s="112"/>
      <c r="Y2028" s="112"/>
      <c r="Z2028" s="53"/>
      <c r="AA2028" s="53"/>
    </row>
    <row r="2029" spans="1:27">
      <c r="A2029" s="120"/>
      <c r="B2029" s="54"/>
      <c r="C2029" s="50"/>
      <c r="D2029" s="53"/>
      <c r="E2029" s="50"/>
      <c r="F2029" s="50"/>
      <c r="G2029" s="50"/>
      <c r="H2029" s="53"/>
      <c r="I2029" s="53"/>
      <c r="J2029" s="53"/>
      <c r="K2029" s="53"/>
      <c r="L2029" s="53"/>
      <c r="M2029" s="54"/>
      <c r="N2029" s="50"/>
      <c r="O2029" s="59"/>
      <c r="P2029" s="61"/>
      <c r="Q2029" s="50"/>
      <c r="R2029" s="50"/>
      <c r="S2029" s="50"/>
      <c r="T2029" s="64"/>
      <c r="U2029" s="54"/>
      <c r="V2029" s="54"/>
      <c r="W2029" s="64"/>
      <c r="X2029" s="112"/>
      <c r="Y2029" s="112"/>
      <c r="Z2029" s="53"/>
      <c r="AA2029" s="53"/>
    </row>
    <row r="2030" spans="1:27">
      <c r="A2030" s="120"/>
      <c r="B2030" s="54"/>
      <c r="C2030" s="50"/>
      <c r="D2030" s="53"/>
      <c r="E2030" s="50"/>
      <c r="F2030" s="50"/>
      <c r="G2030" s="50"/>
      <c r="H2030" s="53"/>
      <c r="I2030" s="53"/>
      <c r="J2030" s="53"/>
      <c r="K2030" s="53"/>
      <c r="L2030" s="53"/>
      <c r="M2030" s="54"/>
      <c r="N2030" s="50"/>
      <c r="O2030" s="59"/>
      <c r="P2030" s="61"/>
      <c r="Q2030" s="50"/>
      <c r="R2030" s="50"/>
      <c r="S2030" s="50"/>
      <c r="T2030" s="64"/>
      <c r="U2030" s="54"/>
      <c r="V2030" s="54"/>
      <c r="W2030" s="64"/>
      <c r="X2030" s="112"/>
      <c r="Y2030" s="112"/>
      <c r="Z2030" s="53"/>
      <c r="AA2030" s="53"/>
    </row>
    <row r="2031" spans="1:27">
      <c r="A2031" s="120"/>
      <c r="B2031" s="54"/>
      <c r="C2031" s="50"/>
      <c r="D2031" s="53"/>
      <c r="E2031" s="50"/>
      <c r="F2031" s="50"/>
      <c r="G2031" s="50"/>
      <c r="H2031" s="53"/>
      <c r="I2031" s="53"/>
      <c r="J2031" s="53"/>
      <c r="K2031" s="53"/>
      <c r="L2031" s="53"/>
      <c r="M2031" s="54"/>
      <c r="N2031" s="50"/>
      <c r="O2031" s="59"/>
      <c r="P2031" s="61"/>
      <c r="Q2031" s="50"/>
      <c r="R2031" s="50"/>
      <c r="S2031" s="50"/>
      <c r="T2031" s="64"/>
      <c r="U2031" s="54"/>
      <c r="V2031" s="54"/>
      <c r="W2031" s="64"/>
      <c r="X2031" s="112"/>
      <c r="Y2031" s="112"/>
      <c r="Z2031" s="53"/>
      <c r="AA2031" s="53"/>
    </row>
    <row r="2032" spans="1:27">
      <c r="A2032" s="120"/>
      <c r="B2032" s="54"/>
      <c r="C2032" s="50"/>
      <c r="D2032" s="53"/>
      <c r="E2032" s="50"/>
      <c r="F2032" s="50"/>
      <c r="G2032" s="50"/>
      <c r="H2032" s="53"/>
      <c r="I2032" s="53"/>
      <c r="J2032" s="53"/>
      <c r="K2032" s="53"/>
      <c r="L2032" s="53"/>
      <c r="M2032" s="54"/>
      <c r="N2032" s="50"/>
      <c r="O2032" s="59"/>
      <c r="P2032" s="61"/>
      <c r="Q2032" s="50"/>
      <c r="R2032" s="50"/>
      <c r="S2032" s="50"/>
      <c r="T2032" s="64"/>
      <c r="U2032" s="54"/>
      <c r="V2032" s="54"/>
      <c r="W2032" s="64"/>
      <c r="X2032" s="112"/>
      <c r="Y2032" s="112"/>
      <c r="Z2032" s="53"/>
      <c r="AA2032" s="53"/>
    </row>
    <row r="2033" spans="1:27">
      <c r="A2033" s="120"/>
      <c r="B2033" s="54"/>
      <c r="C2033" s="50"/>
      <c r="D2033" s="53"/>
      <c r="E2033" s="50"/>
      <c r="F2033" s="50"/>
      <c r="G2033" s="50"/>
      <c r="H2033" s="53"/>
      <c r="I2033" s="53"/>
      <c r="J2033" s="53"/>
      <c r="K2033" s="53"/>
      <c r="L2033" s="53"/>
      <c r="M2033" s="54"/>
      <c r="N2033" s="50"/>
      <c r="O2033" s="59"/>
      <c r="P2033" s="61"/>
      <c r="Q2033" s="50"/>
      <c r="R2033" s="50"/>
      <c r="S2033" s="50"/>
      <c r="T2033" s="64"/>
      <c r="U2033" s="54"/>
      <c r="V2033" s="54"/>
      <c r="W2033" s="64"/>
      <c r="X2033" s="112"/>
      <c r="Y2033" s="112"/>
      <c r="Z2033" s="53"/>
      <c r="AA2033" s="53"/>
    </row>
    <row r="2034" spans="1:27">
      <c r="A2034" s="120"/>
      <c r="B2034" s="54"/>
      <c r="C2034" s="50"/>
      <c r="D2034" s="53"/>
      <c r="E2034" s="50"/>
      <c r="F2034" s="50"/>
      <c r="G2034" s="50"/>
      <c r="H2034" s="53"/>
      <c r="I2034" s="53"/>
      <c r="J2034" s="53"/>
      <c r="K2034" s="53"/>
      <c r="L2034" s="53"/>
      <c r="M2034" s="54"/>
      <c r="N2034" s="50"/>
      <c r="O2034" s="59"/>
      <c r="P2034" s="61"/>
      <c r="Q2034" s="50"/>
      <c r="R2034" s="50"/>
      <c r="S2034" s="50"/>
      <c r="T2034" s="64"/>
      <c r="U2034" s="54"/>
      <c r="V2034" s="54"/>
      <c r="W2034" s="64"/>
      <c r="X2034" s="112"/>
      <c r="Y2034" s="112"/>
      <c r="Z2034" s="53"/>
      <c r="AA2034" s="53"/>
    </row>
    <row r="2035" spans="1:27">
      <c r="A2035" s="120"/>
      <c r="B2035" s="54"/>
      <c r="C2035" s="50"/>
      <c r="D2035" s="53"/>
      <c r="E2035" s="50"/>
      <c r="F2035" s="50"/>
      <c r="G2035" s="50"/>
      <c r="H2035" s="53"/>
      <c r="I2035" s="53"/>
      <c r="J2035" s="53"/>
      <c r="K2035" s="53"/>
      <c r="L2035" s="53"/>
      <c r="M2035" s="54"/>
      <c r="N2035" s="50"/>
      <c r="O2035" s="59"/>
      <c r="P2035" s="61"/>
      <c r="Q2035" s="50"/>
      <c r="R2035" s="50"/>
      <c r="S2035" s="50"/>
      <c r="T2035" s="64"/>
      <c r="U2035" s="54"/>
      <c r="V2035" s="54"/>
      <c r="W2035" s="64"/>
      <c r="X2035" s="112"/>
      <c r="Y2035" s="112"/>
      <c r="Z2035" s="53"/>
      <c r="AA2035" s="53"/>
    </row>
    <row r="2036" spans="1:27">
      <c r="A2036" s="120"/>
      <c r="B2036" s="54"/>
      <c r="C2036" s="50"/>
      <c r="D2036" s="53"/>
      <c r="E2036" s="50"/>
      <c r="F2036" s="50"/>
      <c r="G2036" s="50"/>
      <c r="H2036" s="53"/>
      <c r="I2036" s="53"/>
      <c r="J2036" s="53"/>
      <c r="K2036" s="53"/>
      <c r="L2036" s="53"/>
      <c r="M2036" s="54"/>
      <c r="N2036" s="50"/>
      <c r="O2036" s="59"/>
      <c r="P2036" s="61"/>
      <c r="Q2036" s="50"/>
      <c r="R2036" s="50"/>
      <c r="S2036" s="50"/>
      <c r="T2036" s="64"/>
      <c r="U2036" s="54"/>
      <c r="V2036" s="54"/>
      <c r="W2036" s="64"/>
      <c r="X2036" s="112"/>
      <c r="Y2036" s="112"/>
      <c r="Z2036" s="53"/>
      <c r="AA2036" s="53"/>
    </row>
    <row r="2037" spans="1:27">
      <c r="A2037" s="120"/>
      <c r="B2037" s="54"/>
      <c r="C2037" s="50"/>
      <c r="D2037" s="53"/>
      <c r="E2037" s="50"/>
      <c r="F2037" s="50"/>
      <c r="G2037" s="50"/>
      <c r="H2037" s="53"/>
      <c r="I2037" s="53"/>
      <c r="J2037" s="53"/>
      <c r="K2037" s="53"/>
      <c r="L2037" s="53"/>
      <c r="M2037" s="54"/>
      <c r="N2037" s="50"/>
      <c r="O2037" s="59"/>
      <c r="P2037" s="61"/>
      <c r="Q2037" s="50"/>
      <c r="R2037" s="50"/>
      <c r="S2037" s="50"/>
      <c r="T2037" s="64"/>
      <c r="U2037" s="54"/>
      <c r="V2037" s="54"/>
      <c r="W2037" s="64"/>
      <c r="X2037" s="112"/>
      <c r="Y2037" s="112"/>
      <c r="Z2037" s="53"/>
      <c r="AA2037" s="53"/>
    </row>
    <row r="2038" spans="1:27">
      <c r="A2038" s="120"/>
      <c r="B2038" s="54"/>
      <c r="C2038" s="50"/>
      <c r="D2038" s="53"/>
      <c r="E2038" s="50"/>
      <c r="F2038" s="50"/>
      <c r="G2038" s="50"/>
      <c r="H2038" s="53"/>
      <c r="I2038" s="53"/>
      <c r="J2038" s="53"/>
      <c r="K2038" s="53"/>
      <c r="L2038" s="53"/>
      <c r="M2038" s="54"/>
      <c r="N2038" s="50"/>
      <c r="O2038" s="59"/>
      <c r="P2038" s="61"/>
      <c r="Q2038" s="50"/>
      <c r="R2038" s="50"/>
      <c r="S2038" s="50"/>
      <c r="T2038" s="64"/>
      <c r="U2038" s="54"/>
      <c r="V2038" s="54"/>
      <c r="W2038" s="64"/>
      <c r="X2038" s="112"/>
      <c r="Y2038" s="112"/>
      <c r="Z2038" s="53"/>
      <c r="AA2038" s="53"/>
    </row>
    <row r="2039" spans="1:27">
      <c r="A2039" s="120"/>
      <c r="B2039" s="54"/>
      <c r="C2039" s="50"/>
      <c r="D2039" s="53"/>
      <c r="E2039" s="50"/>
      <c r="F2039" s="50"/>
      <c r="G2039" s="50"/>
      <c r="H2039" s="53"/>
      <c r="I2039" s="53"/>
      <c r="J2039" s="53"/>
      <c r="K2039" s="53"/>
      <c r="L2039" s="53"/>
      <c r="M2039" s="54"/>
      <c r="N2039" s="50"/>
      <c r="O2039" s="59"/>
      <c r="P2039" s="61"/>
      <c r="Q2039" s="50"/>
      <c r="R2039" s="50"/>
      <c r="S2039" s="50"/>
      <c r="T2039" s="64"/>
      <c r="U2039" s="54"/>
      <c r="V2039" s="54"/>
      <c r="W2039" s="64"/>
      <c r="X2039" s="112"/>
      <c r="Y2039" s="112"/>
      <c r="Z2039" s="53"/>
      <c r="AA2039" s="53"/>
    </row>
    <row r="2040" spans="1:27">
      <c r="A2040" s="120"/>
      <c r="B2040" s="54"/>
      <c r="C2040" s="50"/>
      <c r="D2040" s="53"/>
      <c r="E2040" s="50"/>
      <c r="F2040" s="50"/>
      <c r="G2040" s="50"/>
      <c r="H2040" s="53"/>
      <c r="I2040" s="53"/>
      <c r="J2040" s="53"/>
      <c r="K2040" s="53"/>
      <c r="L2040" s="53"/>
      <c r="M2040" s="54"/>
      <c r="N2040" s="50"/>
      <c r="O2040" s="59"/>
      <c r="P2040" s="61"/>
      <c r="Q2040" s="50"/>
      <c r="R2040" s="50"/>
      <c r="S2040" s="50"/>
      <c r="T2040" s="64"/>
      <c r="U2040" s="54"/>
      <c r="V2040" s="54"/>
      <c r="W2040" s="64"/>
      <c r="X2040" s="112"/>
      <c r="Y2040" s="112"/>
      <c r="Z2040" s="53"/>
      <c r="AA2040" s="53"/>
    </row>
    <row r="2041" spans="1:27">
      <c r="A2041" s="120"/>
      <c r="B2041" s="54"/>
      <c r="C2041" s="50"/>
      <c r="D2041" s="53"/>
      <c r="E2041" s="50"/>
      <c r="F2041" s="50"/>
      <c r="G2041" s="50"/>
      <c r="H2041" s="53"/>
      <c r="I2041" s="53"/>
      <c r="J2041" s="53"/>
      <c r="K2041" s="53"/>
      <c r="L2041" s="53"/>
      <c r="M2041" s="54"/>
      <c r="N2041" s="50"/>
      <c r="O2041" s="59"/>
      <c r="P2041" s="61"/>
      <c r="Q2041" s="50"/>
      <c r="R2041" s="50"/>
      <c r="S2041" s="50"/>
      <c r="T2041" s="64"/>
      <c r="U2041" s="54"/>
      <c r="V2041" s="54"/>
      <c r="W2041" s="64"/>
      <c r="X2041" s="112"/>
      <c r="Y2041" s="112"/>
      <c r="Z2041" s="53"/>
      <c r="AA2041" s="53"/>
    </row>
    <row r="2042" spans="1:27">
      <c r="A2042" s="120"/>
      <c r="B2042" s="54"/>
      <c r="C2042" s="50"/>
      <c r="D2042" s="53"/>
      <c r="E2042" s="50"/>
      <c r="F2042" s="50"/>
      <c r="G2042" s="50"/>
      <c r="H2042" s="53"/>
      <c r="I2042" s="53"/>
      <c r="J2042" s="53"/>
      <c r="K2042" s="53"/>
      <c r="L2042" s="53"/>
      <c r="M2042" s="54"/>
      <c r="N2042" s="50"/>
      <c r="O2042" s="59"/>
      <c r="P2042" s="61"/>
      <c r="Q2042" s="50"/>
      <c r="R2042" s="50"/>
      <c r="S2042" s="50"/>
      <c r="T2042" s="64"/>
      <c r="U2042" s="54"/>
      <c r="V2042" s="54"/>
      <c r="W2042" s="64"/>
      <c r="X2042" s="112"/>
      <c r="Y2042" s="112"/>
      <c r="Z2042" s="53"/>
      <c r="AA2042" s="53"/>
    </row>
    <row r="2043" spans="1:27">
      <c r="A2043" s="120"/>
      <c r="B2043" s="54"/>
      <c r="C2043" s="50"/>
      <c r="D2043" s="53"/>
      <c r="E2043" s="50"/>
      <c r="F2043" s="50"/>
      <c r="G2043" s="50"/>
      <c r="H2043" s="53"/>
      <c r="I2043" s="53"/>
      <c r="J2043" s="53"/>
      <c r="K2043" s="53"/>
      <c r="L2043" s="53"/>
      <c r="M2043" s="54"/>
      <c r="N2043" s="50"/>
      <c r="O2043" s="59"/>
      <c r="P2043" s="61"/>
      <c r="Q2043" s="50"/>
      <c r="R2043" s="50"/>
      <c r="S2043" s="50"/>
      <c r="T2043" s="64"/>
      <c r="U2043" s="54"/>
      <c r="V2043" s="54"/>
      <c r="W2043" s="64"/>
      <c r="X2043" s="112"/>
      <c r="Y2043" s="112"/>
      <c r="Z2043" s="53"/>
      <c r="AA2043" s="53"/>
    </row>
    <row r="2044" spans="1:27">
      <c r="A2044" s="120"/>
      <c r="B2044" s="54"/>
      <c r="C2044" s="50"/>
      <c r="D2044" s="53"/>
      <c r="E2044" s="50"/>
      <c r="F2044" s="50"/>
      <c r="G2044" s="50"/>
      <c r="H2044" s="53"/>
      <c r="I2044" s="53"/>
      <c r="J2044" s="53"/>
      <c r="K2044" s="53"/>
      <c r="L2044" s="53"/>
      <c r="M2044" s="54"/>
      <c r="N2044" s="50"/>
      <c r="O2044" s="59"/>
      <c r="P2044" s="61"/>
      <c r="Q2044" s="50"/>
      <c r="R2044" s="50"/>
      <c r="S2044" s="50"/>
      <c r="T2044" s="64"/>
      <c r="U2044" s="54"/>
      <c r="V2044" s="54"/>
      <c r="W2044" s="64"/>
      <c r="X2044" s="112"/>
      <c r="Y2044" s="112"/>
      <c r="Z2044" s="53"/>
      <c r="AA2044" s="53"/>
    </row>
    <row r="2045" spans="1:27">
      <c r="A2045" s="120"/>
      <c r="B2045" s="54"/>
      <c r="C2045" s="50"/>
      <c r="D2045" s="53"/>
      <c r="E2045" s="50"/>
      <c r="F2045" s="50"/>
      <c r="G2045" s="50"/>
      <c r="H2045" s="53"/>
      <c r="I2045" s="53"/>
      <c r="J2045" s="53"/>
      <c r="K2045" s="53"/>
      <c r="L2045" s="53"/>
      <c r="M2045" s="54"/>
      <c r="N2045" s="50"/>
      <c r="O2045" s="59"/>
      <c r="P2045" s="61"/>
      <c r="Q2045" s="50"/>
      <c r="R2045" s="50"/>
      <c r="S2045" s="50"/>
      <c r="T2045" s="64"/>
      <c r="U2045" s="54"/>
      <c r="V2045" s="54"/>
      <c r="W2045" s="64"/>
      <c r="X2045" s="112"/>
      <c r="Y2045" s="112"/>
      <c r="Z2045" s="53"/>
      <c r="AA2045" s="53"/>
    </row>
    <row r="2046" spans="1:27">
      <c r="A2046" s="120"/>
      <c r="B2046" s="54"/>
      <c r="C2046" s="50"/>
      <c r="D2046" s="53"/>
      <c r="E2046" s="50"/>
      <c r="F2046" s="50"/>
      <c r="G2046" s="50"/>
      <c r="H2046" s="53"/>
      <c r="I2046" s="53"/>
      <c r="J2046" s="53"/>
      <c r="K2046" s="53"/>
      <c r="L2046" s="53"/>
      <c r="M2046" s="54"/>
      <c r="N2046" s="50"/>
      <c r="O2046" s="59"/>
      <c r="P2046" s="61"/>
      <c r="Q2046" s="50"/>
      <c r="R2046" s="50"/>
      <c r="S2046" s="50"/>
      <c r="T2046" s="64"/>
      <c r="U2046" s="54"/>
      <c r="V2046" s="54"/>
      <c r="W2046" s="64"/>
      <c r="X2046" s="112"/>
      <c r="Y2046" s="112"/>
      <c r="Z2046" s="53"/>
      <c r="AA2046" s="53"/>
    </row>
    <row r="2047" spans="1:27">
      <c r="A2047" s="120"/>
      <c r="B2047" s="54"/>
      <c r="C2047" s="50"/>
      <c r="D2047" s="53"/>
      <c r="E2047" s="50"/>
      <c r="F2047" s="50"/>
      <c r="G2047" s="50"/>
      <c r="H2047" s="53"/>
      <c r="I2047" s="53"/>
      <c r="J2047" s="53"/>
      <c r="K2047" s="53"/>
      <c r="L2047" s="53"/>
      <c r="M2047" s="54"/>
      <c r="N2047" s="50"/>
      <c r="O2047" s="59"/>
      <c r="P2047" s="61"/>
      <c r="Q2047" s="50"/>
      <c r="R2047" s="50"/>
      <c r="S2047" s="50"/>
      <c r="T2047" s="64"/>
      <c r="U2047" s="54"/>
      <c r="V2047" s="54"/>
      <c r="W2047" s="64"/>
      <c r="X2047" s="112"/>
      <c r="Y2047" s="112"/>
      <c r="Z2047" s="53"/>
      <c r="AA2047" s="53"/>
    </row>
    <row r="2048" spans="1:27">
      <c r="A2048" s="120"/>
      <c r="B2048" s="54"/>
      <c r="C2048" s="50"/>
      <c r="D2048" s="53"/>
      <c r="E2048" s="50"/>
      <c r="F2048" s="50"/>
      <c r="G2048" s="50"/>
      <c r="H2048" s="53"/>
      <c r="I2048" s="53"/>
      <c r="J2048" s="53"/>
      <c r="K2048" s="53"/>
      <c r="L2048" s="53"/>
      <c r="M2048" s="54"/>
      <c r="N2048" s="50"/>
      <c r="O2048" s="59"/>
      <c r="P2048" s="61"/>
      <c r="Q2048" s="50"/>
      <c r="R2048" s="50"/>
      <c r="S2048" s="50"/>
      <c r="T2048" s="64"/>
      <c r="U2048" s="54"/>
      <c r="V2048" s="54"/>
      <c r="W2048" s="64"/>
      <c r="X2048" s="112"/>
      <c r="Y2048" s="112"/>
      <c r="Z2048" s="53"/>
      <c r="AA2048" s="53"/>
    </row>
    <row r="2049" spans="1:27">
      <c r="A2049" s="120"/>
      <c r="B2049" s="54"/>
      <c r="C2049" s="50"/>
      <c r="D2049" s="53"/>
      <c r="E2049" s="50"/>
      <c r="F2049" s="50"/>
      <c r="G2049" s="50"/>
      <c r="H2049" s="53"/>
      <c r="I2049" s="53"/>
      <c r="J2049" s="53"/>
      <c r="K2049" s="53"/>
      <c r="L2049" s="53"/>
      <c r="M2049" s="54"/>
      <c r="N2049" s="50"/>
      <c r="O2049" s="59"/>
      <c r="P2049" s="61"/>
      <c r="Q2049" s="50"/>
      <c r="R2049" s="50"/>
      <c r="S2049" s="50"/>
      <c r="T2049" s="64"/>
      <c r="U2049" s="54"/>
      <c r="V2049" s="54"/>
      <c r="W2049" s="64"/>
      <c r="X2049" s="112"/>
      <c r="Y2049" s="112"/>
      <c r="Z2049" s="53"/>
      <c r="AA2049" s="53"/>
    </row>
    <row r="2050" spans="1:27">
      <c r="A2050" s="120"/>
      <c r="B2050" s="54"/>
      <c r="C2050" s="50"/>
      <c r="D2050" s="53"/>
      <c r="E2050" s="50"/>
      <c r="F2050" s="50"/>
      <c r="G2050" s="50"/>
      <c r="H2050" s="53"/>
      <c r="I2050" s="53"/>
      <c r="J2050" s="53"/>
      <c r="K2050" s="53"/>
      <c r="L2050" s="53"/>
      <c r="M2050" s="54"/>
      <c r="N2050" s="50"/>
      <c r="O2050" s="59"/>
      <c r="P2050" s="61"/>
      <c r="Q2050" s="50"/>
      <c r="R2050" s="50"/>
      <c r="S2050" s="50"/>
      <c r="T2050" s="64"/>
      <c r="U2050" s="54"/>
      <c r="V2050" s="54"/>
      <c r="W2050" s="64"/>
      <c r="X2050" s="112"/>
      <c r="Y2050" s="112"/>
      <c r="Z2050" s="53"/>
      <c r="AA2050" s="53"/>
    </row>
    <row r="2051" spans="1:27">
      <c r="A2051" s="120"/>
      <c r="B2051" s="54"/>
      <c r="C2051" s="50"/>
      <c r="D2051" s="53"/>
      <c r="E2051" s="50"/>
      <c r="F2051" s="50"/>
      <c r="G2051" s="50"/>
      <c r="H2051" s="53"/>
      <c r="I2051" s="53"/>
      <c r="J2051" s="53"/>
      <c r="K2051" s="53"/>
      <c r="L2051" s="53"/>
      <c r="M2051" s="54"/>
      <c r="N2051" s="50"/>
      <c r="O2051" s="59"/>
      <c r="P2051" s="61"/>
      <c r="Q2051" s="50"/>
      <c r="R2051" s="50"/>
      <c r="S2051" s="50"/>
      <c r="T2051" s="64"/>
      <c r="U2051" s="54"/>
      <c r="V2051" s="54"/>
      <c r="W2051" s="64"/>
      <c r="X2051" s="112"/>
      <c r="Y2051" s="112"/>
      <c r="Z2051" s="53"/>
      <c r="AA2051" s="53"/>
    </row>
    <row r="2052" spans="1:27">
      <c r="A2052" s="120"/>
      <c r="B2052" s="54"/>
      <c r="C2052" s="50"/>
      <c r="D2052" s="53"/>
      <c r="E2052" s="50"/>
      <c r="F2052" s="50"/>
      <c r="G2052" s="50"/>
      <c r="H2052" s="53"/>
      <c r="I2052" s="53"/>
      <c r="J2052" s="53"/>
      <c r="K2052" s="53"/>
      <c r="L2052" s="53"/>
      <c r="M2052" s="54"/>
      <c r="N2052" s="50"/>
      <c r="O2052" s="59"/>
      <c r="P2052" s="61"/>
      <c r="Q2052" s="50"/>
      <c r="R2052" s="50"/>
      <c r="S2052" s="50"/>
      <c r="T2052" s="64"/>
      <c r="U2052" s="54"/>
      <c r="V2052" s="54"/>
      <c r="W2052" s="64"/>
      <c r="X2052" s="112"/>
      <c r="Y2052" s="112"/>
      <c r="Z2052" s="53"/>
      <c r="AA2052" s="53"/>
    </row>
    <row r="2053" spans="1:27">
      <c r="A2053" s="120"/>
      <c r="B2053" s="54"/>
      <c r="C2053" s="50"/>
      <c r="D2053" s="53"/>
      <c r="E2053" s="50"/>
      <c r="F2053" s="50"/>
      <c r="G2053" s="50"/>
      <c r="H2053" s="53"/>
      <c r="I2053" s="53"/>
      <c r="J2053" s="53"/>
      <c r="K2053" s="53"/>
      <c r="L2053" s="53"/>
      <c r="M2053" s="54"/>
      <c r="N2053" s="50"/>
      <c r="O2053" s="59"/>
      <c r="P2053" s="61"/>
      <c r="Q2053" s="50"/>
      <c r="R2053" s="50"/>
      <c r="S2053" s="50"/>
      <c r="T2053" s="64"/>
      <c r="U2053" s="54"/>
      <c r="V2053" s="54"/>
      <c r="W2053" s="64"/>
      <c r="X2053" s="112"/>
      <c r="Y2053" s="112"/>
      <c r="Z2053" s="53"/>
      <c r="AA2053" s="53"/>
    </row>
    <row r="2054" spans="1:27">
      <c r="A2054" s="120"/>
      <c r="B2054" s="54"/>
      <c r="C2054" s="50"/>
      <c r="D2054" s="53"/>
      <c r="E2054" s="50"/>
      <c r="F2054" s="50"/>
      <c r="G2054" s="50"/>
      <c r="H2054" s="53"/>
      <c r="I2054" s="53"/>
      <c r="J2054" s="53"/>
      <c r="K2054" s="53"/>
      <c r="L2054" s="53"/>
      <c r="M2054" s="54"/>
      <c r="N2054" s="50"/>
      <c r="O2054" s="59"/>
      <c r="P2054" s="61"/>
      <c r="Q2054" s="50"/>
      <c r="R2054" s="50"/>
      <c r="S2054" s="50"/>
      <c r="T2054" s="64"/>
      <c r="U2054" s="54"/>
      <c r="V2054" s="54"/>
      <c r="W2054" s="64"/>
      <c r="X2054" s="112"/>
      <c r="Y2054" s="112"/>
      <c r="Z2054" s="53"/>
      <c r="AA2054" s="53"/>
    </row>
    <row r="2055" spans="1:27">
      <c r="A2055" s="120"/>
      <c r="B2055" s="54"/>
      <c r="C2055" s="50"/>
      <c r="D2055" s="53"/>
      <c r="E2055" s="50"/>
      <c r="F2055" s="50"/>
      <c r="G2055" s="50"/>
      <c r="H2055" s="53"/>
      <c r="I2055" s="53"/>
      <c r="J2055" s="53"/>
      <c r="K2055" s="53"/>
      <c r="L2055" s="53"/>
      <c r="M2055" s="54"/>
      <c r="N2055" s="50"/>
      <c r="O2055" s="59"/>
      <c r="P2055" s="61"/>
      <c r="Q2055" s="50"/>
      <c r="R2055" s="50"/>
      <c r="S2055" s="50"/>
      <c r="T2055" s="64"/>
      <c r="U2055" s="54"/>
      <c r="V2055" s="54"/>
      <c r="W2055" s="64"/>
      <c r="X2055" s="112"/>
      <c r="Y2055" s="112"/>
      <c r="Z2055" s="53"/>
      <c r="AA2055" s="53"/>
    </row>
    <row r="2056" spans="1:27">
      <c r="A2056" s="120"/>
      <c r="B2056" s="54"/>
      <c r="C2056" s="50"/>
      <c r="D2056" s="53"/>
      <c r="E2056" s="50"/>
      <c r="F2056" s="50"/>
      <c r="G2056" s="50"/>
      <c r="H2056" s="53"/>
      <c r="I2056" s="53"/>
      <c r="J2056" s="53"/>
      <c r="K2056" s="53"/>
      <c r="L2056" s="53"/>
      <c r="M2056" s="54"/>
      <c r="N2056" s="50"/>
      <c r="O2056" s="59"/>
      <c r="P2056" s="61"/>
      <c r="Q2056" s="50"/>
      <c r="R2056" s="50"/>
      <c r="S2056" s="50"/>
      <c r="T2056" s="64"/>
      <c r="U2056" s="54"/>
      <c r="V2056" s="54"/>
      <c r="W2056" s="64"/>
      <c r="X2056" s="112"/>
      <c r="Y2056" s="112"/>
      <c r="Z2056" s="53"/>
      <c r="AA2056" s="53"/>
    </row>
    <row r="2057" spans="1:27">
      <c r="A2057" s="120"/>
      <c r="B2057" s="54"/>
      <c r="C2057" s="50"/>
      <c r="D2057" s="53"/>
      <c r="E2057" s="50"/>
      <c r="F2057" s="50"/>
      <c r="G2057" s="50"/>
      <c r="H2057" s="53"/>
      <c r="I2057" s="53"/>
      <c r="J2057" s="53"/>
      <c r="K2057" s="53"/>
      <c r="L2057" s="53"/>
      <c r="M2057" s="54"/>
      <c r="N2057" s="50"/>
      <c r="O2057" s="59"/>
      <c r="P2057" s="61"/>
      <c r="Q2057" s="50"/>
      <c r="R2057" s="50"/>
      <c r="S2057" s="50"/>
      <c r="T2057" s="64"/>
      <c r="U2057" s="54"/>
      <c r="V2057" s="54"/>
      <c r="W2057" s="64"/>
      <c r="X2057" s="112"/>
      <c r="Y2057" s="112"/>
      <c r="Z2057" s="53"/>
      <c r="AA2057" s="53"/>
    </row>
    <row r="2058" spans="1:27">
      <c r="A2058" s="120"/>
      <c r="B2058" s="54"/>
      <c r="C2058" s="50"/>
      <c r="D2058" s="53"/>
      <c r="E2058" s="50"/>
      <c r="F2058" s="50"/>
      <c r="G2058" s="50"/>
      <c r="H2058" s="53"/>
      <c r="I2058" s="53"/>
      <c r="J2058" s="53"/>
      <c r="K2058" s="53"/>
      <c r="L2058" s="53"/>
      <c r="M2058" s="54"/>
      <c r="N2058" s="50"/>
      <c r="O2058" s="59"/>
      <c r="P2058" s="61"/>
      <c r="Q2058" s="50"/>
      <c r="R2058" s="50"/>
      <c r="S2058" s="50"/>
      <c r="T2058" s="64"/>
      <c r="U2058" s="54"/>
      <c r="V2058" s="54"/>
      <c r="W2058" s="64"/>
      <c r="X2058" s="112"/>
      <c r="Y2058" s="112"/>
      <c r="Z2058" s="53"/>
      <c r="AA2058" s="53"/>
    </row>
    <row r="2059" spans="1:27">
      <c r="A2059" s="120"/>
      <c r="B2059" s="54"/>
      <c r="C2059" s="50"/>
      <c r="D2059" s="53"/>
      <c r="E2059" s="50"/>
      <c r="F2059" s="50"/>
      <c r="G2059" s="50"/>
      <c r="H2059" s="53"/>
      <c r="I2059" s="53"/>
      <c r="J2059" s="53"/>
      <c r="K2059" s="53"/>
      <c r="L2059" s="53"/>
      <c r="M2059" s="54"/>
      <c r="N2059" s="50"/>
      <c r="O2059" s="59"/>
      <c r="P2059" s="61"/>
      <c r="Q2059" s="50"/>
      <c r="R2059" s="50"/>
      <c r="S2059" s="50"/>
      <c r="T2059" s="64"/>
      <c r="U2059" s="54"/>
      <c r="V2059" s="54"/>
      <c r="W2059" s="64"/>
      <c r="X2059" s="112"/>
      <c r="Y2059" s="112"/>
      <c r="Z2059" s="53"/>
      <c r="AA2059" s="53"/>
    </row>
    <row r="2060" spans="1:27">
      <c r="A2060" s="120"/>
      <c r="B2060" s="54"/>
      <c r="C2060" s="50"/>
      <c r="D2060" s="53"/>
      <c r="E2060" s="50"/>
      <c r="F2060" s="50"/>
      <c r="G2060" s="50"/>
      <c r="H2060" s="53"/>
      <c r="I2060" s="53"/>
      <c r="J2060" s="53"/>
      <c r="K2060" s="53"/>
      <c r="L2060" s="53"/>
      <c r="M2060" s="54"/>
      <c r="N2060" s="50"/>
      <c r="O2060" s="59"/>
      <c r="P2060" s="61"/>
      <c r="Q2060" s="50"/>
      <c r="R2060" s="50"/>
      <c r="S2060" s="50"/>
      <c r="T2060" s="64"/>
      <c r="U2060" s="54"/>
      <c r="V2060" s="54"/>
      <c r="W2060" s="64"/>
      <c r="X2060" s="112"/>
      <c r="Y2060" s="112"/>
      <c r="Z2060" s="53"/>
      <c r="AA2060" s="53"/>
    </row>
    <row r="2061" spans="1:27">
      <c r="A2061" s="120"/>
      <c r="B2061" s="54"/>
      <c r="C2061" s="50"/>
      <c r="D2061" s="53"/>
      <c r="E2061" s="50"/>
      <c r="F2061" s="50"/>
      <c r="G2061" s="50"/>
      <c r="H2061" s="53"/>
      <c r="I2061" s="53"/>
      <c r="J2061" s="53"/>
      <c r="K2061" s="53"/>
      <c r="L2061" s="53"/>
      <c r="M2061" s="54"/>
      <c r="N2061" s="50"/>
      <c r="O2061" s="59"/>
      <c r="P2061" s="61"/>
      <c r="Q2061" s="50"/>
      <c r="R2061" s="50"/>
      <c r="S2061" s="50"/>
      <c r="T2061" s="64"/>
      <c r="U2061" s="54"/>
      <c r="V2061" s="54"/>
      <c r="W2061" s="64"/>
      <c r="X2061" s="112"/>
      <c r="Y2061" s="112"/>
      <c r="Z2061" s="53"/>
      <c r="AA2061" s="53"/>
    </row>
    <row r="2062" spans="1:27">
      <c r="A2062" s="120"/>
      <c r="B2062" s="54"/>
      <c r="C2062" s="50"/>
      <c r="D2062" s="53"/>
      <c r="E2062" s="50"/>
      <c r="F2062" s="50"/>
      <c r="G2062" s="50"/>
      <c r="H2062" s="53"/>
      <c r="I2062" s="53"/>
      <c r="J2062" s="53"/>
      <c r="K2062" s="53"/>
      <c r="L2062" s="53"/>
      <c r="M2062" s="54"/>
      <c r="N2062" s="50"/>
      <c r="O2062" s="59"/>
      <c r="P2062" s="61"/>
      <c r="Q2062" s="50"/>
      <c r="R2062" s="50"/>
      <c r="S2062" s="50"/>
      <c r="T2062" s="64"/>
      <c r="U2062" s="54"/>
      <c r="V2062" s="54"/>
      <c r="W2062" s="64"/>
      <c r="X2062" s="112"/>
      <c r="Y2062" s="112"/>
      <c r="Z2062" s="53"/>
      <c r="AA2062" s="53"/>
    </row>
    <row r="2063" spans="1:27">
      <c r="A2063" s="120"/>
      <c r="B2063" s="54"/>
      <c r="C2063" s="50"/>
      <c r="D2063" s="53"/>
      <c r="E2063" s="50"/>
      <c r="F2063" s="50"/>
      <c r="G2063" s="50"/>
      <c r="H2063" s="53"/>
      <c r="I2063" s="53"/>
      <c r="J2063" s="53"/>
      <c r="K2063" s="53"/>
      <c r="L2063" s="53"/>
      <c r="M2063" s="54"/>
      <c r="N2063" s="50"/>
      <c r="O2063" s="59"/>
      <c r="P2063" s="61"/>
      <c r="Q2063" s="50"/>
      <c r="R2063" s="50"/>
      <c r="S2063" s="50"/>
      <c r="T2063" s="64"/>
      <c r="U2063" s="54"/>
      <c r="V2063" s="54"/>
      <c r="W2063" s="64"/>
      <c r="X2063" s="112"/>
      <c r="Y2063" s="112"/>
      <c r="Z2063" s="53"/>
      <c r="AA2063" s="53"/>
    </row>
    <row r="2064" spans="1:27">
      <c r="A2064" s="120"/>
      <c r="B2064" s="54"/>
      <c r="C2064" s="50"/>
      <c r="D2064" s="53"/>
      <c r="E2064" s="50"/>
      <c r="F2064" s="50"/>
      <c r="G2064" s="50"/>
      <c r="H2064" s="53"/>
      <c r="I2064" s="53"/>
      <c r="J2064" s="53"/>
      <c r="K2064" s="53"/>
      <c r="L2064" s="53"/>
      <c r="M2064" s="54"/>
      <c r="N2064" s="50"/>
      <c r="O2064" s="59"/>
      <c r="P2064" s="61"/>
      <c r="Q2064" s="50"/>
      <c r="R2064" s="50"/>
      <c r="S2064" s="50"/>
      <c r="T2064" s="64"/>
      <c r="U2064" s="54"/>
      <c r="V2064" s="54"/>
      <c r="W2064" s="64"/>
      <c r="X2064" s="112"/>
      <c r="Y2064" s="112"/>
      <c r="Z2064" s="53"/>
      <c r="AA2064" s="53"/>
    </row>
    <row r="2065" spans="1:27">
      <c r="A2065" s="120"/>
      <c r="B2065" s="54"/>
      <c r="C2065" s="50"/>
      <c r="D2065" s="53"/>
      <c r="E2065" s="50"/>
      <c r="F2065" s="50"/>
      <c r="G2065" s="50"/>
      <c r="H2065" s="53"/>
      <c r="I2065" s="53"/>
      <c r="J2065" s="53"/>
      <c r="K2065" s="53"/>
      <c r="L2065" s="53"/>
      <c r="M2065" s="54"/>
      <c r="N2065" s="50"/>
      <c r="O2065" s="59"/>
      <c r="P2065" s="61"/>
      <c r="Q2065" s="50"/>
      <c r="R2065" s="50"/>
      <c r="S2065" s="50"/>
      <c r="T2065" s="64"/>
      <c r="U2065" s="54"/>
      <c r="V2065" s="54"/>
      <c r="W2065" s="64"/>
      <c r="X2065" s="112"/>
      <c r="Y2065" s="112"/>
      <c r="Z2065" s="53"/>
      <c r="AA2065" s="53"/>
    </row>
    <row r="2066" spans="1:27">
      <c r="A2066" s="120"/>
      <c r="B2066" s="54"/>
      <c r="C2066" s="50"/>
      <c r="D2066" s="53"/>
      <c r="E2066" s="50"/>
      <c r="F2066" s="50"/>
      <c r="G2066" s="50"/>
      <c r="H2066" s="53"/>
      <c r="I2066" s="53"/>
      <c r="J2066" s="53"/>
      <c r="K2066" s="53"/>
      <c r="L2066" s="53"/>
      <c r="M2066" s="54"/>
      <c r="N2066" s="50"/>
      <c r="O2066" s="59"/>
      <c r="P2066" s="61"/>
      <c r="Q2066" s="50"/>
      <c r="R2066" s="50"/>
      <c r="S2066" s="50"/>
      <c r="T2066" s="64"/>
      <c r="U2066" s="54"/>
      <c r="V2066" s="54"/>
      <c r="W2066" s="64"/>
      <c r="X2066" s="112"/>
      <c r="Y2066" s="112"/>
      <c r="Z2066" s="53"/>
      <c r="AA2066" s="53"/>
    </row>
    <row r="2067" spans="1:27">
      <c r="A2067" s="120"/>
      <c r="B2067" s="54"/>
      <c r="C2067" s="50"/>
      <c r="D2067" s="53"/>
      <c r="E2067" s="50"/>
      <c r="F2067" s="50"/>
      <c r="G2067" s="50"/>
      <c r="H2067" s="53"/>
      <c r="I2067" s="53"/>
      <c r="J2067" s="53"/>
      <c r="K2067" s="53"/>
      <c r="L2067" s="53"/>
      <c r="M2067" s="54"/>
      <c r="N2067" s="50"/>
      <c r="O2067" s="59"/>
      <c r="P2067" s="61"/>
      <c r="Q2067" s="50"/>
      <c r="R2067" s="50"/>
      <c r="S2067" s="50"/>
      <c r="T2067" s="64"/>
      <c r="U2067" s="54"/>
      <c r="V2067" s="54"/>
      <c r="W2067" s="64"/>
      <c r="X2067" s="112"/>
      <c r="Y2067" s="112"/>
      <c r="Z2067" s="53"/>
      <c r="AA2067" s="53"/>
    </row>
    <row r="2068" spans="1:27">
      <c r="A2068" s="120"/>
      <c r="B2068" s="54"/>
      <c r="C2068" s="50"/>
      <c r="D2068" s="53"/>
      <c r="E2068" s="50"/>
      <c r="F2068" s="50"/>
      <c r="G2068" s="50"/>
      <c r="H2068" s="53"/>
      <c r="I2068" s="53"/>
      <c r="J2068" s="53"/>
      <c r="K2068" s="53"/>
      <c r="L2068" s="53"/>
      <c r="M2068" s="54"/>
      <c r="N2068" s="50"/>
      <c r="O2068" s="59"/>
      <c r="P2068" s="61"/>
      <c r="Q2068" s="50"/>
      <c r="R2068" s="50"/>
      <c r="S2068" s="50"/>
      <c r="T2068" s="64"/>
      <c r="U2068" s="54"/>
      <c r="V2068" s="54"/>
      <c r="W2068" s="64"/>
      <c r="X2068" s="112"/>
      <c r="Y2068" s="112"/>
      <c r="Z2068" s="53"/>
      <c r="AA2068" s="53"/>
    </row>
    <row r="2069" spans="1:27">
      <c r="A2069" s="120"/>
      <c r="B2069" s="54"/>
      <c r="C2069" s="50"/>
      <c r="D2069" s="53"/>
      <c r="E2069" s="50"/>
      <c r="F2069" s="50"/>
      <c r="G2069" s="50"/>
      <c r="H2069" s="53"/>
      <c r="I2069" s="53"/>
      <c r="J2069" s="53"/>
      <c r="K2069" s="53"/>
      <c r="L2069" s="53"/>
      <c r="M2069" s="54"/>
      <c r="N2069" s="50"/>
      <c r="O2069" s="59"/>
      <c r="P2069" s="61"/>
      <c r="Q2069" s="50"/>
      <c r="R2069" s="50"/>
      <c r="S2069" s="50"/>
      <c r="T2069" s="64"/>
      <c r="U2069" s="54"/>
      <c r="V2069" s="54"/>
      <c r="W2069" s="64"/>
      <c r="X2069" s="112"/>
      <c r="Y2069" s="112"/>
      <c r="Z2069" s="53"/>
      <c r="AA2069" s="53"/>
    </row>
    <row r="2070" spans="1:27">
      <c r="A2070" s="120"/>
      <c r="B2070" s="54"/>
      <c r="C2070" s="50"/>
      <c r="D2070" s="53"/>
      <c r="E2070" s="50"/>
      <c r="F2070" s="50"/>
      <c r="G2070" s="50"/>
      <c r="H2070" s="53"/>
      <c r="I2070" s="53"/>
      <c r="J2070" s="53"/>
      <c r="K2070" s="53"/>
      <c r="L2070" s="53"/>
      <c r="M2070" s="54"/>
      <c r="N2070" s="50"/>
      <c r="O2070" s="59"/>
      <c r="P2070" s="61"/>
      <c r="Q2070" s="50"/>
      <c r="R2070" s="50"/>
      <c r="S2070" s="50"/>
      <c r="T2070" s="64"/>
      <c r="U2070" s="54"/>
      <c r="V2070" s="54"/>
      <c r="W2070" s="64"/>
      <c r="X2070" s="112"/>
      <c r="Y2070" s="112"/>
      <c r="Z2070" s="53"/>
      <c r="AA2070" s="53"/>
    </row>
    <row r="2071" spans="1:27">
      <c r="A2071" s="120"/>
      <c r="B2071" s="54"/>
      <c r="C2071" s="50"/>
      <c r="D2071" s="53"/>
      <c r="E2071" s="50"/>
      <c r="F2071" s="50"/>
      <c r="G2071" s="50"/>
      <c r="H2071" s="53"/>
      <c r="I2071" s="53"/>
      <c r="J2071" s="53"/>
      <c r="K2071" s="53"/>
      <c r="L2071" s="53"/>
      <c r="M2071" s="54"/>
      <c r="N2071" s="50"/>
      <c r="O2071" s="59"/>
      <c r="P2071" s="61"/>
      <c r="Q2071" s="50"/>
      <c r="R2071" s="50"/>
      <c r="S2071" s="50"/>
      <c r="T2071" s="64"/>
      <c r="U2071" s="54"/>
      <c r="V2071" s="54"/>
      <c r="W2071" s="64"/>
      <c r="X2071" s="112"/>
      <c r="Y2071" s="112"/>
      <c r="Z2071" s="53"/>
      <c r="AA2071" s="53"/>
    </row>
    <row r="2072" spans="1:27">
      <c r="A2072" s="120"/>
      <c r="B2072" s="54"/>
      <c r="C2072" s="50"/>
      <c r="D2072" s="53"/>
      <c r="E2072" s="50"/>
      <c r="F2072" s="50"/>
      <c r="G2072" s="50"/>
      <c r="H2072" s="53"/>
      <c r="I2072" s="53"/>
      <c r="J2072" s="53"/>
      <c r="K2072" s="53"/>
      <c r="L2072" s="53"/>
      <c r="M2072" s="54"/>
      <c r="N2072" s="50"/>
      <c r="O2072" s="59"/>
      <c r="P2072" s="61"/>
      <c r="Q2072" s="50"/>
      <c r="R2072" s="50"/>
      <c r="S2072" s="50"/>
      <c r="T2072" s="64"/>
      <c r="U2072" s="54"/>
      <c r="V2072" s="54"/>
      <c r="W2072" s="64"/>
      <c r="X2072" s="112"/>
      <c r="Y2072" s="112"/>
      <c r="Z2072" s="53"/>
      <c r="AA2072" s="53"/>
    </row>
    <row r="2073" spans="1:27">
      <c r="A2073" s="120"/>
      <c r="B2073" s="54"/>
      <c r="C2073" s="50"/>
      <c r="D2073" s="53"/>
      <c r="E2073" s="50"/>
      <c r="F2073" s="50"/>
      <c r="G2073" s="50"/>
      <c r="H2073" s="53"/>
      <c r="I2073" s="53"/>
      <c r="J2073" s="53"/>
      <c r="K2073" s="53"/>
      <c r="L2073" s="53"/>
      <c r="M2073" s="54"/>
      <c r="N2073" s="50"/>
      <c r="O2073" s="59"/>
      <c r="P2073" s="61"/>
      <c r="Q2073" s="50"/>
      <c r="R2073" s="50"/>
      <c r="S2073" s="50"/>
      <c r="T2073" s="64"/>
      <c r="U2073" s="54"/>
      <c r="V2073" s="54"/>
      <c r="W2073" s="64"/>
      <c r="X2073" s="112"/>
      <c r="Y2073" s="112"/>
      <c r="Z2073" s="53"/>
      <c r="AA2073" s="53"/>
    </row>
    <row r="2074" spans="1:27">
      <c r="A2074" s="120"/>
      <c r="B2074" s="54"/>
      <c r="C2074" s="50"/>
      <c r="D2074" s="53"/>
      <c r="E2074" s="50"/>
      <c r="F2074" s="50"/>
      <c r="G2074" s="50"/>
      <c r="H2074" s="53"/>
      <c r="I2074" s="53"/>
      <c r="J2074" s="53"/>
      <c r="K2074" s="53"/>
      <c r="L2074" s="53"/>
      <c r="M2074" s="54"/>
      <c r="N2074" s="50"/>
      <c r="O2074" s="59"/>
      <c r="P2074" s="61"/>
      <c r="Q2074" s="50"/>
      <c r="R2074" s="50"/>
      <c r="S2074" s="50"/>
      <c r="T2074" s="64"/>
      <c r="U2074" s="54"/>
      <c r="V2074" s="54"/>
      <c r="W2074" s="64"/>
      <c r="X2074" s="112"/>
      <c r="Y2074" s="112"/>
      <c r="Z2074" s="53"/>
      <c r="AA2074" s="53"/>
    </row>
    <row r="2075" spans="1:27">
      <c r="A2075" s="120"/>
      <c r="B2075" s="54"/>
      <c r="C2075" s="50"/>
      <c r="D2075" s="53"/>
      <c r="E2075" s="50"/>
      <c r="F2075" s="50"/>
      <c r="G2075" s="50"/>
      <c r="H2075" s="53"/>
      <c r="I2075" s="53"/>
      <c r="J2075" s="53"/>
      <c r="K2075" s="53"/>
      <c r="L2075" s="53"/>
      <c r="M2075" s="54"/>
      <c r="N2075" s="50"/>
      <c r="O2075" s="59"/>
      <c r="P2075" s="61"/>
      <c r="Q2075" s="50"/>
      <c r="R2075" s="50"/>
      <c r="S2075" s="50"/>
      <c r="T2075" s="64"/>
      <c r="U2075" s="54"/>
      <c r="V2075" s="54"/>
      <c r="W2075" s="64"/>
      <c r="X2075" s="112"/>
      <c r="Y2075" s="112"/>
      <c r="Z2075" s="53"/>
      <c r="AA2075" s="53"/>
    </row>
    <row r="2076" spans="1:27">
      <c r="A2076" s="120"/>
      <c r="B2076" s="54"/>
      <c r="C2076" s="50"/>
      <c r="D2076" s="53"/>
      <c r="E2076" s="50"/>
      <c r="F2076" s="50"/>
      <c r="G2076" s="50"/>
      <c r="H2076" s="53"/>
      <c r="I2076" s="53"/>
      <c r="J2076" s="53"/>
      <c r="K2076" s="53"/>
      <c r="L2076" s="53"/>
      <c r="M2076" s="54"/>
      <c r="N2076" s="50"/>
      <c r="O2076" s="59"/>
      <c r="P2076" s="61"/>
      <c r="Q2076" s="50"/>
      <c r="R2076" s="50"/>
      <c r="S2076" s="50"/>
      <c r="T2076" s="64"/>
      <c r="U2076" s="54"/>
      <c r="V2076" s="54"/>
      <c r="W2076" s="64"/>
      <c r="X2076" s="112"/>
      <c r="Y2076" s="112"/>
      <c r="Z2076" s="53"/>
      <c r="AA2076" s="53"/>
    </row>
    <row r="2077" spans="1:27">
      <c r="A2077" s="120"/>
      <c r="B2077" s="54"/>
      <c r="C2077" s="50"/>
      <c r="D2077" s="53"/>
      <c r="E2077" s="50"/>
      <c r="F2077" s="50"/>
      <c r="G2077" s="50"/>
      <c r="H2077" s="53"/>
      <c r="I2077" s="53"/>
      <c r="J2077" s="53"/>
      <c r="K2077" s="53"/>
      <c r="L2077" s="53"/>
      <c r="M2077" s="54"/>
      <c r="N2077" s="50"/>
      <c r="O2077" s="59"/>
      <c r="P2077" s="61"/>
      <c r="Q2077" s="50"/>
      <c r="R2077" s="50"/>
      <c r="S2077" s="50"/>
      <c r="T2077" s="64"/>
      <c r="U2077" s="54"/>
      <c r="V2077" s="54"/>
      <c r="W2077" s="64"/>
      <c r="X2077" s="112"/>
      <c r="Y2077" s="112"/>
      <c r="Z2077" s="53"/>
      <c r="AA2077" s="53"/>
    </row>
    <row r="2078" spans="1:27">
      <c r="A2078" s="120"/>
      <c r="B2078" s="54"/>
      <c r="C2078" s="50"/>
      <c r="D2078" s="53"/>
      <c r="E2078" s="50"/>
      <c r="F2078" s="50"/>
      <c r="G2078" s="50"/>
      <c r="H2078" s="53"/>
      <c r="I2078" s="53"/>
      <c r="J2078" s="53"/>
      <c r="K2078" s="53"/>
      <c r="L2078" s="53"/>
      <c r="M2078" s="54"/>
      <c r="N2078" s="50"/>
      <c r="O2078" s="59"/>
      <c r="P2078" s="61"/>
      <c r="Q2078" s="50"/>
      <c r="R2078" s="50"/>
      <c r="S2078" s="50"/>
      <c r="T2078" s="64"/>
      <c r="U2078" s="54"/>
      <c r="V2078" s="54"/>
      <c r="W2078" s="64"/>
      <c r="X2078" s="112"/>
      <c r="Y2078" s="112"/>
      <c r="Z2078" s="53"/>
      <c r="AA2078" s="53"/>
    </row>
    <row r="2079" spans="1:27">
      <c r="A2079" s="120"/>
      <c r="B2079" s="54"/>
      <c r="C2079" s="50"/>
      <c r="D2079" s="53"/>
      <c r="E2079" s="50"/>
      <c r="F2079" s="50"/>
      <c r="G2079" s="50"/>
      <c r="H2079" s="53"/>
      <c r="I2079" s="53"/>
      <c r="J2079" s="53"/>
      <c r="K2079" s="53"/>
      <c r="L2079" s="53"/>
      <c r="M2079" s="54"/>
      <c r="N2079" s="50"/>
      <c r="O2079" s="59"/>
      <c r="P2079" s="61"/>
      <c r="Q2079" s="50"/>
      <c r="R2079" s="50"/>
      <c r="S2079" s="50"/>
      <c r="T2079" s="64"/>
      <c r="U2079" s="54"/>
      <c r="V2079" s="54"/>
      <c r="W2079" s="64"/>
      <c r="X2079" s="112"/>
      <c r="Y2079" s="112"/>
      <c r="Z2079" s="53"/>
      <c r="AA2079" s="53"/>
    </row>
    <row r="2080" spans="1:27">
      <c r="A2080" s="120"/>
      <c r="B2080" s="54"/>
      <c r="C2080" s="50"/>
      <c r="D2080" s="53"/>
      <c r="E2080" s="50"/>
      <c r="F2080" s="50"/>
      <c r="G2080" s="50"/>
      <c r="H2080" s="53"/>
      <c r="I2080" s="53"/>
      <c r="J2080" s="53"/>
      <c r="K2080" s="53"/>
      <c r="L2080" s="53"/>
      <c r="M2080" s="54"/>
      <c r="N2080" s="50"/>
      <c r="O2080" s="59"/>
      <c r="P2080" s="61"/>
      <c r="Q2080" s="50"/>
      <c r="R2080" s="50"/>
      <c r="S2080" s="50"/>
      <c r="T2080" s="64"/>
      <c r="U2080" s="54"/>
      <c r="V2080" s="54"/>
      <c r="W2080" s="64"/>
      <c r="X2080" s="112"/>
      <c r="Y2080" s="112"/>
      <c r="Z2080" s="53"/>
      <c r="AA2080" s="53"/>
    </row>
    <row r="2081" spans="1:27">
      <c r="A2081" s="120"/>
      <c r="B2081" s="54"/>
      <c r="C2081" s="50"/>
      <c r="D2081" s="53"/>
      <c r="E2081" s="50"/>
      <c r="F2081" s="50"/>
      <c r="G2081" s="50"/>
      <c r="H2081" s="53"/>
      <c r="I2081" s="53"/>
      <c r="J2081" s="53"/>
      <c r="K2081" s="53"/>
      <c r="L2081" s="53"/>
      <c r="M2081" s="54"/>
      <c r="N2081" s="50"/>
      <c r="O2081" s="59"/>
      <c r="P2081" s="61"/>
      <c r="Q2081" s="50"/>
      <c r="R2081" s="50"/>
      <c r="S2081" s="50"/>
      <c r="T2081" s="64"/>
      <c r="U2081" s="54"/>
      <c r="V2081" s="54"/>
      <c r="W2081" s="64"/>
      <c r="X2081" s="112"/>
      <c r="Y2081" s="112"/>
      <c r="Z2081" s="53"/>
      <c r="AA2081" s="53"/>
    </row>
    <row r="2082" spans="1:27">
      <c r="A2082" s="120"/>
      <c r="B2082" s="54"/>
      <c r="C2082" s="50"/>
      <c r="D2082" s="53"/>
      <c r="E2082" s="50"/>
      <c r="F2082" s="50"/>
      <c r="G2082" s="50"/>
      <c r="H2082" s="53"/>
      <c r="I2082" s="53"/>
      <c r="J2082" s="53"/>
      <c r="K2082" s="53"/>
      <c r="L2082" s="53"/>
      <c r="M2082" s="54"/>
      <c r="N2082" s="50"/>
      <c r="O2082" s="59"/>
      <c r="P2082" s="61"/>
      <c r="Q2082" s="50"/>
      <c r="R2082" s="50"/>
      <c r="S2082" s="50"/>
      <c r="T2082" s="64"/>
      <c r="U2082" s="54"/>
      <c r="V2082" s="54"/>
      <c r="W2082" s="64"/>
      <c r="X2082" s="112"/>
      <c r="Y2082" s="112"/>
      <c r="Z2082" s="53"/>
      <c r="AA2082" s="53"/>
    </row>
    <row r="2083" spans="1:27">
      <c r="A2083" s="120"/>
      <c r="B2083" s="54"/>
      <c r="C2083" s="50"/>
      <c r="D2083" s="53"/>
      <c r="E2083" s="50"/>
      <c r="F2083" s="50"/>
      <c r="G2083" s="50"/>
      <c r="H2083" s="53"/>
      <c r="I2083" s="53"/>
      <c r="J2083" s="53"/>
      <c r="K2083" s="53"/>
      <c r="L2083" s="53"/>
      <c r="M2083" s="54"/>
      <c r="N2083" s="50"/>
      <c r="O2083" s="59"/>
      <c r="P2083" s="61"/>
      <c r="Q2083" s="50"/>
      <c r="R2083" s="50"/>
      <c r="S2083" s="50"/>
      <c r="T2083" s="64"/>
      <c r="U2083" s="54"/>
      <c r="V2083" s="54"/>
      <c r="W2083" s="64"/>
      <c r="X2083" s="112"/>
      <c r="Y2083" s="112"/>
      <c r="Z2083" s="53"/>
      <c r="AA2083" s="53"/>
    </row>
    <row r="2084" spans="1:27">
      <c r="A2084" s="120"/>
      <c r="B2084" s="54"/>
      <c r="C2084" s="50"/>
      <c r="D2084" s="53"/>
      <c r="E2084" s="50"/>
      <c r="F2084" s="50"/>
      <c r="G2084" s="50"/>
      <c r="H2084" s="53"/>
      <c r="I2084" s="53"/>
      <c r="J2084" s="53"/>
      <c r="K2084" s="53"/>
      <c r="L2084" s="53"/>
      <c r="M2084" s="54"/>
      <c r="N2084" s="50"/>
      <c r="O2084" s="59"/>
      <c r="P2084" s="61"/>
      <c r="Q2084" s="50"/>
      <c r="R2084" s="50"/>
      <c r="S2084" s="50"/>
      <c r="T2084" s="64"/>
      <c r="U2084" s="54"/>
      <c r="V2084" s="54"/>
      <c r="W2084" s="64"/>
      <c r="X2084" s="112"/>
      <c r="Y2084" s="112"/>
      <c r="Z2084" s="53"/>
      <c r="AA2084" s="53"/>
    </row>
    <row r="2085" spans="1:27">
      <c r="A2085" s="120"/>
      <c r="B2085" s="54"/>
      <c r="C2085" s="50"/>
      <c r="D2085" s="53"/>
      <c r="E2085" s="50"/>
      <c r="F2085" s="50"/>
      <c r="G2085" s="50"/>
      <c r="H2085" s="53"/>
      <c r="I2085" s="53"/>
      <c r="J2085" s="53"/>
      <c r="K2085" s="53"/>
      <c r="L2085" s="53"/>
      <c r="M2085" s="54"/>
      <c r="N2085" s="50"/>
      <c r="O2085" s="59"/>
      <c r="P2085" s="61"/>
      <c r="Q2085" s="50"/>
      <c r="R2085" s="50"/>
      <c r="S2085" s="50"/>
      <c r="T2085" s="64"/>
      <c r="U2085" s="54"/>
      <c r="V2085" s="54"/>
      <c r="W2085" s="64"/>
      <c r="X2085" s="112"/>
      <c r="Y2085" s="112"/>
      <c r="Z2085" s="53"/>
      <c r="AA2085" s="53"/>
    </row>
    <row r="2086" spans="1:27">
      <c r="A2086" s="120"/>
      <c r="B2086" s="54"/>
      <c r="C2086" s="50"/>
      <c r="D2086" s="53"/>
      <c r="E2086" s="50"/>
      <c r="F2086" s="50"/>
      <c r="G2086" s="50"/>
      <c r="H2086" s="53"/>
      <c r="I2086" s="53"/>
      <c r="J2086" s="53"/>
      <c r="K2086" s="53"/>
      <c r="L2086" s="53"/>
      <c r="M2086" s="54"/>
      <c r="N2086" s="50"/>
      <c r="O2086" s="59"/>
      <c r="P2086" s="61"/>
      <c r="Q2086" s="50"/>
      <c r="R2086" s="50"/>
      <c r="S2086" s="50"/>
      <c r="T2086" s="64"/>
      <c r="U2086" s="54"/>
      <c r="V2086" s="54"/>
      <c r="W2086" s="64"/>
      <c r="X2086" s="112"/>
      <c r="Y2086" s="112"/>
      <c r="Z2086" s="53"/>
      <c r="AA2086" s="53"/>
    </row>
    <row r="2087" spans="1:27">
      <c r="A2087" s="120"/>
      <c r="B2087" s="54"/>
      <c r="C2087" s="50"/>
      <c r="D2087" s="53"/>
      <c r="E2087" s="50"/>
      <c r="F2087" s="50"/>
      <c r="G2087" s="50"/>
      <c r="H2087" s="53"/>
      <c r="I2087" s="53"/>
      <c r="J2087" s="53"/>
      <c r="K2087" s="53"/>
      <c r="L2087" s="53"/>
      <c r="M2087" s="54"/>
      <c r="N2087" s="50"/>
      <c r="O2087" s="59"/>
      <c r="P2087" s="61"/>
      <c r="Q2087" s="50"/>
      <c r="R2087" s="50"/>
      <c r="S2087" s="50"/>
      <c r="T2087" s="64"/>
      <c r="U2087" s="54"/>
      <c r="V2087" s="54"/>
      <c r="W2087" s="64"/>
      <c r="X2087" s="112"/>
      <c r="Y2087" s="112"/>
      <c r="Z2087" s="53"/>
      <c r="AA2087" s="53"/>
    </row>
    <row r="2088" spans="1:27">
      <c r="A2088" s="120"/>
      <c r="B2088" s="54"/>
      <c r="C2088" s="50"/>
      <c r="D2088" s="53"/>
      <c r="E2088" s="50"/>
      <c r="F2088" s="50"/>
      <c r="G2088" s="50"/>
      <c r="H2088" s="53"/>
      <c r="I2088" s="53"/>
      <c r="J2088" s="53"/>
      <c r="K2088" s="53"/>
      <c r="L2088" s="53"/>
      <c r="M2088" s="54"/>
      <c r="N2088" s="50"/>
      <c r="O2088" s="59"/>
      <c r="P2088" s="61"/>
      <c r="Q2088" s="50"/>
      <c r="R2088" s="50"/>
      <c r="S2088" s="50"/>
      <c r="T2088" s="64"/>
      <c r="U2088" s="54"/>
      <c r="V2088" s="54"/>
      <c r="W2088" s="64"/>
      <c r="X2088" s="112"/>
      <c r="Y2088" s="112"/>
      <c r="Z2088" s="53"/>
      <c r="AA2088" s="53"/>
    </row>
    <row r="2089" spans="1:27">
      <c r="A2089" s="120"/>
      <c r="B2089" s="54"/>
      <c r="C2089" s="50"/>
      <c r="D2089" s="53"/>
      <c r="E2089" s="50"/>
      <c r="F2089" s="50"/>
      <c r="G2089" s="50"/>
      <c r="H2089" s="53"/>
      <c r="I2089" s="53"/>
      <c r="J2089" s="53"/>
      <c r="K2089" s="53"/>
      <c r="L2089" s="53"/>
      <c r="M2089" s="54"/>
      <c r="N2089" s="50"/>
      <c r="O2089" s="59"/>
      <c r="P2089" s="61"/>
      <c r="Q2089" s="50"/>
      <c r="R2089" s="50"/>
      <c r="S2089" s="50"/>
      <c r="T2089" s="64"/>
      <c r="U2089" s="54"/>
      <c r="V2089" s="54"/>
      <c r="W2089" s="64"/>
      <c r="X2089" s="112"/>
      <c r="Y2089" s="112"/>
      <c r="Z2089" s="53"/>
      <c r="AA2089" s="53"/>
    </row>
    <row r="2090" spans="1:27">
      <c r="A2090" s="120"/>
      <c r="B2090" s="54"/>
      <c r="C2090" s="50"/>
      <c r="D2090" s="53"/>
      <c r="E2090" s="50"/>
      <c r="F2090" s="50"/>
      <c r="G2090" s="50"/>
      <c r="H2090" s="53"/>
      <c r="I2090" s="53"/>
      <c r="J2090" s="53"/>
      <c r="K2090" s="53"/>
      <c r="L2090" s="53"/>
      <c r="M2090" s="54"/>
      <c r="N2090" s="50"/>
      <c r="O2090" s="59"/>
      <c r="P2090" s="61"/>
      <c r="Q2090" s="50"/>
      <c r="R2090" s="50"/>
      <c r="S2090" s="50"/>
      <c r="T2090" s="64"/>
      <c r="U2090" s="54"/>
      <c r="V2090" s="54"/>
      <c r="W2090" s="64"/>
      <c r="X2090" s="112"/>
      <c r="Y2090" s="112"/>
      <c r="Z2090" s="53"/>
      <c r="AA2090" s="53"/>
    </row>
    <row r="2091" spans="1:27">
      <c r="A2091" s="120"/>
      <c r="B2091" s="54"/>
      <c r="C2091" s="50"/>
      <c r="D2091" s="53"/>
      <c r="E2091" s="50"/>
      <c r="F2091" s="50"/>
      <c r="G2091" s="50"/>
      <c r="H2091" s="53"/>
      <c r="I2091" s="53"/>
      <c r="J2091" s="53"/>
      <c r="K2091" s="53"/>
      <c r="L2091" s="53"/>
      <c r="M2091" s="54"/>
      <c r="N2091" s="50"/>
      <c r="O2091" s="59"/>
      <c r="P2091" s="61"/>
      <c r="Q2091" s="50"/>
      <c r="R2091" s="50"/>
      <c r="S2091" s="50"/>
      <c r="T2091" s="64"/>
      <c r="U2091" s="54"/>
      <c r="V2091" s="54"/>
      <c r="W2091" s="64"/>
      <c r="X2091" s="112"/>
      <c r="Y2091" s="112"/>
      <c r="Z2091" s="53"/>
      <c r="AA2091" s="53"/>
    </row>
    <row r="2092" spans="1:27">
      <c r="A2092" s="120"/>
      <c r="B2092" s="54"/>
      <c r="C2092" s="50"/>
      <c r="D2092" s="53"/>
      <c r="E2092" s="50"/>
      <c r="F2092" s="50"/>
      <c r="G2092" s="50"/>
      <c r="H2092" s="53"/>
      <c r="I2092" s="53"/>
      <c r="J2092" s="53"/>
      <c r="K2092" s="53"/>
      <c r="L2092" s="53"/>
      <c r="M2092" s="54"/>
      <c r="N2092" s="50"/>
      <c r="O2092" s="59"/>
      <c r="P2092" s="61"/>
      <c r="Q2092" s="50"/>
      <c r="R2092" s="50"/>
      <c r="S2092" s="50"/>
      <c r="T2092" s="64"/>
      <c r="U2092" s="54"/>
      <c r="V2092" s="54"/>
      <c r="W2092" s="64"/>
      <c r="X2092" s="112"/>
      <c r="Y2092" s="112"/>
      <c r="Z2092" s="53"/>
      <c r="AA2092" s="53"/>
    </row>
    <row r="2093" spans="1:27">
      <c r="A2093" s="120"/>
      <c r="B2093" s="54"/>
      <c r="C2093" s="50"/>
      <c r="D2093" s="53"/>
      <c r="E2093" s="50"/>
      <c r="F2093" s="50"/>
      <c r="G2093" s="50"/>
      <c r="H2093" s="53"/>
      <c r="I2093" s="53"/>
      <c r="J2093" s="53"/>
      <c r="K2093" s="53"/>
      <c r="L2093" s="53"/>
      <c r="M2093" s="54"/>
      <c r="N2093" s="50"/>
      <c r="O2093" s="59"/>
      <c r="P2093" s="61"/>
      <c r="Q2093" s="50"/>
      <c r="R2093" s="50"/>
      <c r="S2093" s="50"/>
      <c r="T2093" s="64"/>
      <c r="U2093" s="54"/>
      <c r="V2093" s="54"/>
      <c r="W2093" s="64"/>
      <c r="X2093" s="112"/>
      <c r="Y2093" s="112"/>
      <c r="Z2093" s="53"/>
      <c r="AA2093" s="53"/>
    </row>
    <row r="2094" spans="1:27">
      <c r="A2094" s="120"/>
      <c r="B2094" s="54"/>
      <c r="C2094" s="50"/>
      <c r="D2094" s="53"/>
      <c r="E2094" s="50"/>
      <c r="F2094" s="50"/>
      <c r="G2094" s="50"/>
      <c r="H2094" s="53"/>
      <c r="I2094" s="53"/>
      <c r="J2094" s="53"/>
      <c r="K2094" s="53"/>
      <c r="L2094" s="53"/>
      <c r="M2094" s="54"/>
      <c r="N2094" s="50"/>
      <c r="O2094" s="59"/>
      <c r="P2094" s="61"/>
      <c r="Q2094" s="50"/>
      <c r="R2094" s="50"/>
      <c r="S2094" s="50"/>
      <c r="T2094" s="64"/>
      <c r="U2094" s="54"/>
      <c r="V2094" s="54"/>
      <c r="W2094" s="64"/>
      <c r="X2094" s="112"/>
      <c r="Y2094" s="112"/>
      <c r="Z2094" s="53"/>
      <c r="AA2094" s="53"/>
    </row>
    <row r="2095" spans="1:27">
      <c r="A2095" s="120"/>
      <c r="B2095" s="54"/>
      <c r="C2095" s="50"/>
      <c r="D2095" s="53"/>
      <c r="E2095" s="50"/>
      <c r="F2095" s="50"/>
      <c r="G2095" s="50"/>
      <c r="H2095" s="53"/>
      <c r="I2095" s="53"/>
      <c r="J2095" s="53"/>
      <c r="K2095" s="53"/>
      <c r="L2095" s="53"/>
      <c r="M2095" s="54"/>
      <c r="N2095" s="50"/>
      <c r="O2095" s="59"/>
      <c r="P2095" s="61"/>
      <c r="Q2095" s="50"/>
      <c r="R2095" s="50"/>
      <c r="S2095" s="50"/>
      <c r="T2095" s="64"/>
      <c r="U2095" s="54"/>
      <c r="V2095" s="54"/>
      <c r="W2095" s="64"/>
      <c r="X2095" s="112"/>
      <c r="Y2095" s="112"/>
      <c r="Z2095" s="53"/>
      <c r="AA2095" s="53"/>
    </row>
    <row r="2096" spans="1:27">
      <c r="A2096" s="120"/>
      <c r="B2096" s="54"/>
      <c r="C2096" s="50"/>
      <c r="D2096" s="53"/>
      <c r="E2096" s="50"/>
      <c r="F2096" s="50"/>
      <c r="G2096" s="50"/>
      <c r="H2096" s="53"/>
      <c r="I2096" s="53"/>
      <c r="J2096" s="53"/>
      <c r="K2096" s="53"/>
      <c r="L2096" s="53"/>
      <c r="M2096" s="54"/>
      <c r="N2096" s="50"/>
      <c r="O2096" s="59"/>
      <c r="P2096" s="61"/>
      <c r="Q2096" s="50"/>
      <c r="R2096" s="50"/>
      <c r="S2096" s="50"/>
      <c r="T2096" s="64"/>
      <c r="U2096" s="54"/>
      <c r="V2096" s="54"/>
      <c r="W2096" s="64"/>
      <c r="X2096" s="112"/>
      <c r="Y2096" s="112"/>
      <c r="Z2096" s="53"/>
      <c r="AA2096" s="53"/>
    </row>
    <row r="2097" spans="1:27">
      <c r="A2097" s="120"/>
      <c r="B2097" s="54"/>
      <c r="C2097" s="50"/>
      <c r="D2097" s="53"/>
      <c r="E2097" s="50"/>
      <c r="F2097" s="50"/>
      <c r="G2097" s="50"/>
      <c r="H2097" s="53"/>
      <c r="I2097" s="53"/>
      <c r="J2097" s="53"/>
      <c r="K2097" s="53"/>
      <c r="L2097" s="53"/>
      <c r="M2097" s="54"/>
      <c r="N2097" s="50"/>
      <c r="O2097" s="59"/>
      <c r="P2097" s="61"/>
      <c r="Q2097" s="50"/>
      <c r="R2097" s="50"/>
      <c r="S2097" s="50"/>
      <c r="T2097" s="64"/>
      <c r="U2097" s="54"/>
      <c r="V2097" s="54"/>
      <c r="W2097" s="64"/>
      <c r="X2097" s="112"/>
      <c r="Y2097" s="112"/>
      <c r="Z2097" s="53"/>
      <c r="AA2097" s="53"/>
    </row>
    <row r="2098" spans="1:27">
      <c r="A2098" s="120"/>
      <c r="B2098" s="54"/>
      <c r="C2098" s="50"/>
      <c r="D2098" s="53"/>
      <c r="E2098" s="50"/>
      <c r="F2098" s="50"/>
      <c r="G2098" s="50"/>
      <c r="H2098" s="53"/>
      <c r="I2098" s="53"/>
      <c r="J2098" s="53"/>
      <c r="K2098" s="53"/>
      <c r="L2098" s="53"/>
      <c r="M2098" s="54"/>
      <c r="N2098" s="50"/>
      <c r="O2098" s="59"/>
      <c r="P2098" s="61"/>
      <c r="Q2098" s="50"/>
      <c r="R2098" s="50"/>
      <c r="S2098" s="50"/>
      <c r="T2098" s="64"/>
      <c r="U2098" s="54"/>
      <c r="V2098" s="54"/>
      <c r="W2098" s="64"/>
      <c r="X2098" s="112"/>
      <c r="Y2098" s="112"/>
      <c r="Z2098" s="53"/>
      <c r="AA2098" s="53"/>
    </row>
    <row r="2099" spans="1:27">
      <c r="A2099" s="120"/>
      <c r="B2099" s="54"/>
      <c r="C2099" s="50"/>
      <c r="D2099" s="53"/>
      <c r="E2099" s="50"/>
      <c r="F2099" s="50"/>
      <c r="G2099" s="50"/>
      <c r="H2099" s="53"/>
      <c r="I2099" s="53"/>
      <c r="J2099" s="53"/>
      <c r="K2099" s="53"/>
      <c r="L2099" s="53"/>
      <c r="M2099" s="54"/>
      <c r="N2099" s="50"/>
      <c r="O2099" s="59"/>
      <c r="P2099" s="61"/>
      <c r="Q2099" s="50"/>
      <c r="R2099" s="50"/>
      <c r="S2099" s="50"/>
      <c r="T2099" s="64"/>
      <c r="U2099" s="54"/>
      <c r="V2099" s="54"/>
      <c r="W2099" s="64"/>
      <c r="X2099" s="112"/>
      <c r="Y2099" s="112"/>
      <c r="Z2099" s="53"/>
      <c r="AA2099" s="53"/>
    </row>
    <row r="2100" spans="1:27">
      <c r="A2100" s="120"/>
      <c r="B2100" s="54"/>
      <c r="C2100" s="50"/>
      <c r="D2100" s="53"/>
      <c r="E2100" s="50"/>
      <c r="F2100" s="50"/>
      <c r="G2100" s="50"/>
      <c r="H2100" s="53"/>
      <c r="I2100" s="53"/>
      <c r="J2100" s="53"/>
      <c r="K2100" s="53"/>
      <c r="L2100" s="53"/>
      <c r="M2100" s="54"/>
      <c r="N2100" s="50"/>
      <c r="O2100" s="59"/>
      <c r="P2100" s="61"/>
      <c r="Q2100" s="50"/>
      <c r="R2100" s="50"/>
      <c r="S2100" s="50"/>
      <c r="T2100" s="64"/>
      <c r="U2100" s="54"/>
      <c r="V2100" s="54"/>
      <c r="W2100" s="64"/>
      <c r="X2100" s="112"/>
      <c r="Y2100" s="112"/>
      <c r="Z2100" s="53"/>
      <c r="AA2100" s="53"/>
    </row>
    <row r="2101" spans="1:27">
      <c r="A2101" s="120"/>
      <c r="B2101" s="54"/>
      <c r="C2101" s="50"/>
      <c r="D2101" s="53"/>
      <c r="E2101" s="50"/>
      <c r="F2101" s="50"/>
      <c r="G2101" s="50"/>
      <c r="H2101" s="53"/>
      <c r="I2101" s="53"/>
      <c r="J2101" s="53"/>
      <c r="K2101" s="53"/>
      <c r="L2101" s="53"/>
      <c r="M2101" s="54"/>
      <c r="N2101" s="50"/>
      <c r="O2101" s="59"/>
      <c r="P2101" s="61"/>
      <c r="Q2101" s="50"/>
      <c r="R2101" s="50"/>
      <c r="S2101" s="50"/>
      <c r="T2101" s="64"/>
      <c r="U2101" s="54"/>
      <c r="V2101" s="54"/>
      <c r="W2101" s="64"/>
      <c r="X2101" s="112"/>
      <c r="Y2101" s="112"/>
      <c r="Z2101" s="53"/>
      <c r="AA2101" s="53"/>
    </row>
    <row r="2102" spans="1:27">
      <c r="A2102" s="120"/>
      <c r="B2102" s="54"/>
      <c r="C2102" s="50"/>
      <c r="D2102" s="53"/>
      <c r="E2102" s="50"/>
      <c r="F2102" s="50"/>
      <c r="G2102" s="50"/>
      <c r="H2102" s="53"/>
      <c r="I2102" s="53"/>
      <c r="J2102" s="53"/>
      <c r="K2102" s="53"/>
      <c r="L2102" s="53"/>
      <c r="M2102" s="54"/>
      <c r="N2102" s="50"/>
      <c r="O2102" s="59"/>
      <c r="P2102" s="61"/>
      <c r="Q2102" s="50"/>
      <c r="R2102" s="50"/>
      <c r="S2102" s="50"/>
      <c r="T2102" s="64"/>
      <c r="U2102" s="54"/>
      <c r="V2102" s="54"/>
      <c r="W2102" s="64"/>
      <c r="X2102" s="112"/>
      <c r="Y2102" s="112"/>
      <c r="Z2102" s="53"/>
      <c r="AA2102" s="53"/>
    </row>
    <row r="2103" spans="1:27">
      <c r="A2103" s="120"/>
      <c r="B2103" s="54"/>
      <c r="C2103" s="50"/>
      <c r="D2103" s="53"/>
      <c r="E2103" s="50"/>
      <c r="F2103" s="50"/>
      <c r="G2103" s="50"/>
      <c r="H2103" s="53"/>
      <c r="I2103" s="53"/>
      <c r="J2103" s="53"/>
      <c r="K2103" s="53"/>
      <c r="L2103" s="53"/>
      <c r="M2103" s="54"/>
      <c r="N2103" s="50"/>
      <c r="O2103" s="59"/>
      <c r="P2103" s="61"/>
      <c r="Q2103" s="50"/>
      <c r="R2103" s="50"/>
      <c r="S2103" s="50"/>
      <c r="T2103" s="64"/>
      <c r="U2103" s="54"/>
      <c r="V2103" s="54"/>
      <c r="W2103" s="64"/>
      <c r="X2103" s="112"/>
      <c r="Y2103" s="112"/>
      <c r="Z2103" s="53"/>
      <c r="AA2103" s="53"/>
    </row>
    <row r="2104" spans="1:27">
      <c r="A2104" s="120"/>
      <c r="B2104" s="54"/>
      <c r="C2104" s="50"/>
      <c r="D2104" s="53"/>
      <c r="E2104" s="50"/>
      <c r="F2104" s="50"/>
      <c r="G2104" s="50"/>
      <c r="H2104" s="53"/>
      <c r="I2104" s="53"/>
      <c r="J2104" s="53"/>
      <c r="K2104" s="53"/>
      <c r="L2104" s="53"/>
      <c r="M2104" s="54"/>
      <c r="N2104" s="50"/>
      <c r="O2104" s="59"/>
      <c r="P2104" s="61"/>
      <c r="Q2104" s="50"/>
      <c r="R2104" s="50"/>
      <c r="S2104" s="50"/>
      <c r="T2104" s="64"/>
      <c r="U2104" s="54"/>
      <c r="V2104" s="54"/>
      <c r="W2104" s="64"/>
      <c r="X2104" s="112"/>
      <c r="Y2104" s="112"/>
      <c r="Z2104" s="53"/>
      <c r="AA2104" s="53"/>
    </row>
    <row r="2105" spans="1:27">
      <c r="A2105" s="120"/>
      <c r="B2105" s="54"/>
      <c r="C2105" s="50"/>
      <c r="D2105" s="53"/>
      <c r="E2105" s="50"/>
      <c r="F2105" s="50"/>
      <c r="G2105" s="50"/>
      <c r="H2105" s="53"/>
      <c r="I2105" s="53"/>
      <c r="J2105" s="53"/>
      <c r="K2105" s="53"/>
      <c r="L2105" s="53"/>
      <c r="M2105" s="54"/>
      <c r="N2105" s="50"/>
      <c r="O2105" s="59"/>
      <c r="P2105" s="61"/>
      <c r="Q2105" s="50"/>
      <c r="R2105" s="50"/>
      <c r="S2105" s="50"/>
      <c r="T2105" s="64"/>
      <c r="U2105" s="54"/>
      <c r="V2105" s="54"/>
      <c r="W2105" s="64"/>
      <c r="X2105" s="112"/>
      <c r="Y2105" s="112"/>
      <c r="Z2105" s="53"/>
      <c r="AA2105" s="53"/>
    </row>
    <row r="2106" spans="1:27">
      <c r="A2106" s="120"/>
      <c r="B2106" s="54"/>
      <c r="C2106" s="50"/>
      <c r="D2106" s="53"/>
      <c r="E2106" s="50"/>
      <c r="F2106" s="50"/>
      <c r="G2106" s="50"/>
      <c r="H2106" s="53"/>
      <c r="I2106" s="53"/>
      <c r="J2106" s="53"/>
      <c r="K2106" s="53"/>
      <c r="L2106" s="53"/>
      <c r="M2106" s="54"/>
      <c r="N2106" s="50"/>
      <c r="O2106" s="59"/>
      <c r="P2106" s="61"/>
      <c r="Q2106" s="50"/>
      <c r="R2106" s="50"/>
      <c r="S2106" s="50"/>
      <c r="T2106" s="64"/>
      <c r="U2106" s="54"/>
      <c r="V2106" s="54"/>
      <c r="W2106" s="64"/>
      <c r="X2106" s="112"/>
      <c r="Y2106" s="112"/>
      <c r="Z2106" s="53"/>
      <c r="AA2106" s="53"/>
    </row>
    <row r="2107" spans="1:27">
      <c r="A2107" s="120"/>
      <c r="B2107" s="54"/>
      <c r="C2107" s="50"/>
      <c r="D2107" s="53"/>
      <c r="E2107" s="50"/>
      <c r="F2107" s="50"/>
      <c r="G2107" s="50"/>
      <c r="H2107" s="53"/>
      <c r="I2107" s="53"/>
      <c r="J2107" s="53"/>
      <c r="K2107" s="53"/>
      <c r="L2107" s="53"/>
      <c r="M2107" s="54"/>
      <c r="N2107" s="50"/>
      <c r="O2107" s="59"/>
      <c r="P2107" s="61"/>
      <c r="Q2107" s="50"/>
      <c r="R2107" s="50"/>
      <c r="S2107" s="50"/>
      <c r="T2107" s="64"/>
      <c r="U2107" s="54"/>
      <c r="V2107" s="54"/>
      <c r="W2107" s="64"/>
      <c r="X2107" s="112"/>
      <c r="Y2107" s="112"/>
      <c r="Z2107" s="53"/>
      <c r="AA2107" s="53"/>
    </row>
    <row r="2108" spans="1:27">
      <c r="A2108" s="120"/>
      <c r="B2108" s="54"/>
      <c r="C2108" s="50"/>
      <c r="D2108" s="53"/>
      <c r="E2108" s="50"/>
      <c r="F2108" s="50"/>
      <c r="G2108" s="50"/>
      <c r="H2108" s="53"/>
      <c r="I2108" s="53"/>
      <c r="J2108" s="53"/>
      <c r="K2108" s="53"/>
      <c r="L2108" s="53"/>
      <c r="M2108" s="54"/>
      <c r="N2108" s="50"/>
      <c r="O2108" s="59"/>
      <c r="P2108" s="61"/>
      <c r="Q2108" s="50"/>
      <c r="R2108" s="50"/>
      <c r="S2108" s="50"/>
      <c r="T2108" s="64"/>
      <c r="U2108" s="54"/>
      <c r="V2108" s="54"/>
      <c r="W2108" s="64"/>
      <c r="X2108" s="112"/>
      <c r="Y2108" s="112"/>
      <c r="Z2108" s="53"/>
      <c r="AA2108" s="53"/>
    </row>
    <row r="2109" spans="1:27">
      <c r="A2109" s="120"/>
      <c r="B2109" s="54"/>
      <c r="C2109" s="50"/>
      <c r="D2109" s="53"/>
      <c r="E2109" s="50"/>
      <c r="F2109" s="50"/>
      <c r="G2109" s="50"/>
      <c r="H2109" s="53"/>
      <c r="I2109" s="53"/>
      <c r="J2109" s="53"/>
      <c r="K2109" s="53"/>
      <c r="L2109" s="53"/>
      <c r="M2109" s="54"/>
      <c r="N2109" s="50"/>
      <c r="O2109" s="59"/>
      <c r="P2109" s="61"/>
      <c r="Q2109" s="50"/>
      <c r="R2109" s="50"/>
      <c r="S2109" s="50"/>
      <c r="T2109" s="64"/>
      <c r="U2109" s="54"/>
      <c r="V2109" s="54"/>
      <c r="W2109" s="64"/>
      <c r="X2109" s="112"/>
      <c r="Y2109" s="112"/>
      <c r="Z2109" s="53"/>
      <c r="AA2109" s="53"/>
    </row>
    <row r="2110" spans="1:27">
      <c r="A2110" s="120"/>
      <c r="B2110" s="54"/>
      <c r="C2110" s="50"/>
      <c r="D2110" s="53"/>
      <c r="E2110" s="50"/>
      <c r="F2110" s="50"/>
      <c r="G2110" s="50"/>
      <c r="H2110" s="53"/>
      <c r="I2110" s="53"/>
      <c r="J2110" s="53"/>
      <c r="K2110" s="53"/>
      <c r="L2110" s="53"/>
      <c r="M2110" s="54"/>
      <c r="N2110" s="50"/>
      <c r="O2110" s="59"/>
      <c r="P2110" s="61"/>
      <c r="Q2110" s="50"/>
      <c r="R2110" s="50"/>
      <c r="S2110" s="50"/>
      <c r="T2110" s="64"/>
      <c r="U2110" s="54"/>
      <c r="V2110" s="54"/>
      <c r="W2110" s="64"/>
      <c r="X2110" s="112"/>
      <c r="Y2110" s="112"/>
      <c r="Z2110" s="53"/>
      <c r="AA2110" s="53"/>
    </row>
    <row r="2111" spans="1:27">
      <c r="A2111" s="120"/>
      <c r="B2111" s="54"/>
      <c r="C2111" s="50"/>
      <c r="D2111" s="53"/>
      <c r="E2111" s="50"/>
      <c r="F2111" s="50"/>
      <c r="G2111" s="50"/>
      <c r="H2111" s="53"/>
      <c r="I2111" s="53"/>
      <c r="J2111" s="53"/>
      <c r="K2111" s="53"/>
      <c r="L2111" s="53"/>
      <c r="M2111" s="54"/>
      <c r="N2111" s="50"/>
      <c r="O2111" s="59"/>
      <c r="P2111" s="61"/>
      <c r="Q2111" s="50"/>
      <c r="R2111" s="50"/>
      <c r="S2111" s="50"/>
      <c r="T2111" s="64"/>
      <c r="U2111" s="54"/>
      <c r="V2111" s="54"/>
      <c r="W2111" s="64"/>
      <c r="X2111" s="112"/>
      <c r="Y2111" s="112"/>
      <c r="Z2111" s="53"/>
      <c r="AA2111" s="53"/>
    </row>
    <row r="2112" spans="1:27">
      <c r="A2112" s="120"/>
      <c r="B2112" s="54"/>
      <c r="C2112" s="50"/>
      <c r="D2112" s="53"/>
      <c r="E2112" s="50"/>
      <c r="F2112" s="50"/>
      <c r="G2112" s="50"/>
      <c r="H2112" s="53"/>
      <c r="I2112" s="53"/>
      <c r="J2112" s="53"/>
      <c r="K2112" s="53"/>
      <c r="L2112" s="53"/>
      <c r="M2112" s="54"/>
      <c r="N2112" s="50"/>
      <c r="O2112" s="59"/>
      <c r="P2112" s="61"/>
      <c r="Q2112" s="50"/>
      <c r="R2112" s="50"/>
      <c r="S2112" s="50"/>
      <c r="T2112" s="64"/>
      <c r="U2112" s="54"/>
      <c r="V2112" s="54"/>
      <c r="W2112" s="64"/>
      <c r="X2112" s="112"/>
      <c r="Y2112" s="112"/>
      <c r="Z2112" s="53"/>
      <c r="AA2112" s="53"/>
    </row>
    <row r="2113" spans="1:27">
      <c r="A2113" s="120"/>
      <c r="B2113" s="54"/>
      <c r="C2113" s="50"/>
      <c r="D2113" s="53"/>
      <c r="E2113" s="50"/>
      <c r="F2113" s="50"/>
      <c r="G2113" s="50"/>
      <c r="H2113" s="53"/>
      <c r="I2113" s="53"/>
      <c r="J2113" s="53"/>
      <c r="K2113" s="53"/>
      <c r="L2113" s="53"/>
      <c r="M2113" s="54"/>
      <c r="N2113" s="50"/>
      <c r="O2113" s="59"/>
      <c r="P2113" s="61"/>
      <c r="Q2113" s="50"/>
      <c r="R2113" s="50"/>
      <c r="S2113" s="50"/>
      <c r="T2113" s="64"/>
      <c r="U2113" s="54"/>
      <c r="V2113" s="54"/>
      <c r="W2113" s="64"/>
      <c r="X2113" s="112"/>
      <c r="Y2113" s="112"/>
      <c r="Z2113" s="53"/>
      <c r="AA2113" s="53"/>
    </row>
    <row r="2114" spans="1:27">
      <c r="A2114" s="120"/>
      <c r="B2114" s="54"/>
      <c r="C2114" s="50"/>
      <c r="D2114" s="53"/>
      <c r="E2114" s="50"/>
      <c r="F2114" s="50"/>
      <c r="G2114" s="50"/>
      <c r="H2114" s="53"/>
      <c r="I2114" s="53"/>
      <c r="J2114" s="53"/>
      <c r="K2114" s="53"/>
      <c r="L2114" s="53"/>
      <c r="M2114" s="54"/>
      <c r="N2114" s="50"/>
      <c r="O2114" s="59"/>
      <c r="P2114" s="61"/>
      <c r="Q2114" s="50"/>
      <c r="R2114" s="50"/>
      <c r="S2114" s="50"/>
      <c r="T2114" s="64"/>
      <c r="U2114" s="54"/>
      <c r="V2114" s="54"/>
      <c r="W2114" s="64"/>
      <c r="X2114" s="112"/>
      <c r="Y2114" s="112"/>
      <c r="Z2114" s="53"/>
      <c r="AA2114" s="53"/>
    </row>
    <row r="2115" spans="1:27">
      <c r="A2115" s="120"/>
      <c r="B2115" s="54"/>
      <c r="C2115" s="50"/>
      <c r="D2115" s="53"/>
      <c r="E2115" s="50"/>
      <c r="F2115" s="50"/>
      <c r="G2115" s="50"/>
      <c r="H2115" s="53"/>
      <c r="I2115" s="53"/>
      <c r="J2115" s="53"/>
      <c r="K2115" s="53"/>
      <c r="L2115" s="53"/>
      <c r="M2115" s="54"/>
      <c r="N2115" s="50"/>
      <c r="O2115" s="59"/>
      <c r="P2115" s="61"/>
      <c r="Q2115" s="50"/>
      <c r="R2115" s="50"/>
      <c r="S2115" s="50"/>
      <c r="T2115" s="64"/>
      <c r="U2115" s="54"/>
      <c r="V2115" s="54"/>
      <c r="W2115" s="64"/>
      <c r="X2115" s="112"/>
      <c r="Y2115" s="112"/>
      <c r="Z2115" s="53"/>
      <c r="AA2115" s="53"/>
    </row>
    <row r="2116" spans="1:27">
      <c r="A2116" s="120"/>
      <c r="B2116" s="54"/>
      <c r="C2116" s="50"/>
      <c r="D2116" s="53"/>
      <c r="E2116" s="50"/>
      <c r="F2116" s="50"/>
      <c r="G2116" s="50"/>
      <c r="H2116" s="53"/>
      <c r="I2116" s="53"/>
      <c r="J2116" s="53"/>
      <c r="K2116" s="53"/>
      <c r="L2116" s="53"/>
      <c r="M2116" s="54"/>
      <c r="N2116" s="50"/>
      <c r="O2116" s="59"/>
      <c r="P2116" s="61"/>
      <c r="Q2116" s="50"/>
      <c r="R2116" s="50"/>
      <c r="S2116" s="50"/>
      <c r="T2116" s="64"/>
      <c r="U2116" s="54"/>
      <c r="V2116" s="54"/>
      <c r="W2116" s="64"/>
      <c r="X2116" s="112"/>
      <c r="Y2116" s="112"/>
      <c r="Z2116" s="53"/>
      <c r="AA2116" s="53"/>
    </row>
    <row r="2117" spans="1:27">
      <c r="A2117" s="120"/>
      <c r="B2117" s="54"/>
      <c r="C2117" s="50"/>
      <c r="D2117" s="53"/>
      <c r="E2117" s="50"/>
      <c r="F2117" s="50"/>
      <c r="G2117" s="50"/>
      <c r="H2117" s="53"/>
      <c r="I2117" s="53"/>
      <c r="J2117" s="53"/>
      <c r="K2117" s="53"/>
      <c r="L2117" s="53"/>
      <c r="M2117" s="54"/>
      <c r="N2117" s="50"/>
      <c r="O2117" s="59"/>
      <c r="P2117" s="61"/>
      <c r="Q2117" s="50"/>
      <c r="R2117" s="50"/>
      <c r="S2117" s="50"/>
      <c r="T2117" s="64"/>
      <c r="U2117" s="54"/>
      <c r="V2117" s="54"/>
      <c r="W2117" s="64"/>
      <c r="X2117" s="112"/>
      <c r="Y2117" s="112"/>
      <c r="Z2117" s="53"/>
      <c r="AA2117" s="53"/>
    </row>
    <row r="2118" spans="1:27">
      <c r="A2118" s="120"/>
      <c r="B2118" s="54"/>
      <c r="C2118" s="50"/>
      <c r="D2118" s="53"/>
      <c r="E2118" s="50"/>
      <c r="F2118" s="50"/>
      <c r="G2118" s="50"/>
      <c r="H2118" s="53"/>
      <c r="I2118" s="53"/>
      <c r="J2118" s="53"/>
      <c r="K2118" s="53"/>
      <c r="L2118" s="53"/>
      <c r="M2118" s="54"/>
      <c r="N2118" s="50"/>
      <c r="O2118" s="59"/>
      <c r="P2118" s="61"/>
      <c r="Q2118" s="50"/>
      <c r="R2118" s="50"/>
      <c r="S2118" s="50"/>
      <c r="T2118" s="64"/>
      <c r="U2118" s="54"/>
      <c r="V2118" s="54"/>
      <c r="W2118" s="64"/>
      <c r="X2118" s="112"/>
      <c r="Y2118" s="112"/>
      <c r="Z2118" s="53"/>
      <c r="AA2118" s="53"/>
    </row>
    <row r="2119" spans="1:27">
      <c r="A2119" s="120"/>
      <c r="B2119" s="54"/>
      <c r="C2119" s="50"/>
      <c r="D2119" s="53"/>
      <c r="E2119" s="50"/>
      <c r="F2119" s="50"/>
      <c r="G2119" s="50"/>
      <c r="H2119" s="53"/>
      <c r="I2119" s="53"/>
      <c r="J2119" s="53"/>
      <c r="K2119" s="53"/>
      <c r="L2119" s="53"/>
      <c r="M2119" s="54"/>
      <c r="N2119" s="50"/>
      <c r="O2119" s="59"/>
      <c r="P2119" s="61"/>
      <c r="Q2119" s="50"/>
      <c r="R2119" s="50"/>
      <c r="S2119" s="50"/>
      <c r="T2119" s="64"/>
      <c r="U2119" s="54"/>
      <c r="V2119" s="54"/>
      <c r="W2119" s="64"/>
      <c r="X2119" s="112"/>
      <c r="Y2119" s="112"/>
      <c r="Z2119" s="53"/>
      <c r="AA2119" s="53"/>
    </row>
    <row r="2120" spans="1:27">
      <c r="A2120" s="120"/>
      <c r="B2120" s="54"/>
      <c r="C2120" s="50"/>
      <c r="D2120" s="53"/>
      <c r="E2120" s="50"/>
      <c r="F2120" s="50"/>
      <c r="G2120" s="50"/>
      <c r="H2120" s="53"/>
      <c r="I2120" s="53"/>
      <c r="J2120" s="53"/>
      <c r="K2120" s="53"/>
      <c r="L2120" s="53"/>
      <c r="M2120" s="54"/>
      <c r="N2120" s="50"/>
      <c r="O2120" s="59"/>
      <c r="P2120" s="61"/>
      <c r="Q2120" s="50"/>
      <c r="R2120" s="50"/>
      <c r="S2120" s="50"/>
      <c r="T2120" s="64"/>
      <c r="U2120" s="54"/>
      <c r="V2120" s="54"/>
      <c r="W2120" s="64"/>
      <c r="X2120" s="112"/>
      <c r="Y2120" s="112"/>
      <c r="Z2120" s="53"/>
      <c r="AA2120" s="53"/>
    </row>
    <row r="2121" spans="1:27">
      <c r="A2121" s="120"/>
      <c r="B2121" s="54"/>
      <c r="C2121" s="50"/>
      <c r="D2121" s="53"/>
      <c r="E2121" s="50"/>
      <c r="F2121" s="50"/>
      <c r="G2121" s="50"/>
      <c r="H2121" s="53"/>
      <c r="I2121" s="53"/>
      <c r="J2121" s="53"/>
      <c r="K2121" s="53"/>
      <c r="L2121" s="53"/>
      <c r="M2121" s="54"/>
      <c r="N2121" s="50"/>
      <c r="O2121" s="59"/>
      <c r="P2121" s="61"/>
      <c r="Q2121" s="50"/>
      <c r="R2121" s="50"/>
      <c r="S2121" s="50"/>
      <c r="T2121" s="64"/>
      <c r="U2121" s="54"/>
      <c r="V2121" s="54"/>
      <c r="W2121" s="64"/>
      <c r="X2121" s="112"/>
      <c r="Y2121" s="112"/>
      <c r="Z2121" s="53"/>
      <c r="AA2121" s="53"/>
    </row>
    <row r="2122" spans="1:27">
      <c r="A2122" s="120"/>
      <c r="B2122" s="54"/>
      <c r="C2122" s="50"/>
      <c r="D2122" s="53"/>
      <c r="E2122" s="50"/>
      <c r="F2122" s="50"/>
      <c r="G2122" s="50"/>
      <c r="H2122" s="53"/>
      <c r="I2122" s="53"/>
      <c r="J2122" s="53"/>
      <c r="K2122" s="53"/>
      <c r="L2122" s="53"/>
      <c r="M2122" s="54"/>
      <c r="N2122" s="50"/>
      <c r="O2122" s="59"/>
      <c r="P2122" s="61"/>
      <c r="Q2122" s="50"/>
      <c r="R2122" s="50"/>
      <c r="S2122" s="50"/>
      <c r="T2122" s="64"/>
      <c r="U2122" s="54"/>
      <c r="V2122" s="54"/>
      <c r="W2122" s="64"/>
      <c r="X2122" s="112"/>
      <c r="Y2122" s="112"/>
      <c r="Z2122" s="53"/>
      <c r="AA2122" s="53"/>
    </row>
    <row r="2123" spans="1:27">
      <c r="A2123" s="120"/>
      <c r="B2123" s="54"/>
      <c r="C2123" s="50"/>
      <c r="D2123" s="53"/>
      <c r="E2123" s="50"/>
      <c r="F2123" s="50"/>
      <c r="G2123" s="50"/>
      <c r="H2123" s="53"/>
      <c r="I2123" s="53"/>
      <c r="J2123" s="53"/>
      <c r="K2123" s="53"/>
      <c r="L2123" s="53"/>
      <c r="M2123" s="54"/>
      <c r="N2123" s="50"/>
      <c r="O2123" s="59"/>
      <c r="P2123" s="61"/>
      <c r="Q2123" s="50"/>
      <c r="R2123" s="50"/>
      <c r="S2123" s="50"/>
      <c r="T2123" s="64"/>
      <c r="U2123" s="54"/>
      <c r="V2123" s="54"/>
      <c r="W2123" s="64"/>
      <c r="X2123" s="112"/>
      <c r="Y2123" s="112"/>
      <c r="Z2123" s="53"/>
      <c r="AA2123" s="53"/>
    </row>
    <row r="2124" spans="1:27">
      <c r="A2124" s="120"/>
      <c r="B2124" s="54"/>
      <c r="C2124" s="50"/>
      <c r="D2124" s="53"/>
      <c r="E2124" s="50"/>
      <c r="F2124" s="50"/>
      <c r="G2124" s="50"/>
      <c r="H2124" s="53"/>
      <c r="I2124" s="53"/>
      <c r="J2124" s="53"/>
      <c r="K2124" s="53"/>
      <c r="L2124" s="53"/>
      <c r="M2124" s="54"/>
      <c r="N2124" s="50"/>
      <c r="O2124" s="59"/>
      <c r="P2124" s="61"/>
      <c r="Q2124" s="50"/>
      <c r="R2124" s="50"/>
      <c r="S2124" s="50"/>
      <c r="T2124" s="64"/>
      <c r="U2124" s="54"/>
      <c r="V2124" s="54"/>
      <c r="W2124" s="64"/>
      <c r="X2124" s="112"/>
      <c r="Y2124" s="112"/>
      <c r="Z2124" s="53"/>
      <c r="AA2124" s="53"/>
    </row>
    <row r="2125" spans="1:27">
      <c r="A2125" s="120"/>
      <c r="B2125" s="54"/>
      <c r="C2125" s="50"/>
      <c r="D2125" s="53"/>
      <c r="E2125" s="50"/>
      <c r="F2125" s="50"/>
      <c r="G2125" s="50"/>
      <c r="H2125" s="53"/>
      <c r="I2125" s="53"/>
      <c r="J2125" s="53"/>
      <c r="K2125" s="53"/>
      <c r="L2125" s="53"/>
      <c r="M2125" s="54"/>
      <c r="N2125" s="50"/>
      <c r="O2125" s="59"/>
      <c r="P2125" s="61"/>
      <c r="Q2125" s="50"/>
      <c r="R2125" s="50"/>
      <c r="S2125" s="50"/>
      <c r="T2125" s="64"/>
      <c r="U2125" s="54"/>
      <c r="V2125" s="54"/>
      <c r="W2125" s="64"/>
      <c r="X2125" s="112"/>
      <c r="Y2125" s="112"/>
      <c r="Z2125" s="53"/>
      <c r="AA2125" s="53"/>
    </row>
    <row r="2126" spans="1:27">
      <c r="A2126" s="120"/>
      <c r="B2126" s="54"/>
      <c r="C2126" s="50"/>
      <c r="D2126" s="53"/>
      <c r="E2126" s="50"/>
      <c r="F2126" s="50"/>
      <c r="G2126" s="50"/>
      <c r="H2126" s="53"/>
      <c r="I2126" s="53"/>
      <c r="J2126" s="53"/>
      <c r="K2126" s="53"/>
      <c r="L2126" s="53"/>
      <c r="M2126" s="54"/>
      <c r="N2126" s="50"/>
      <c r="O2126" s="59"/>
      <c r="P2126" s="61"/>
      <c r="Q2126" s="50"/>
      <c r="R2126" s="50"/>
      <c r="S2126" s="50"/>
      <c r="T2126" s="64"/>
      <c r="U2126" s="54"/>
      <c r="V2126" s="54"/>
      <c r="W2126" s="64"/>
      <c r="X2126" s="112"/>
      <c r="Y2126" s="112"/>
      <c r="Z2126" s="53"/>
      <c r="AA2126" s="53"/>
    </row>
    <row r="2127" spans="1:27">
      <c r="A2127" s="120"/>
      <c r="B2127" s="54"/>
      <c r="C2127" s="50"/>
      <c r="D2127" s="53"/>
      <c r="E2127" s="50"/>
      <c r="F2127" s="50"/>
      <c r="G2127" s="50"/>
      <c r="H2127" s="53"/>
      <c r="I2127" s="53"/>
      <c r="J2127" s="53"/>
      <c r="K2127" s="53"/>
      <c r="L2127" s="53"/>
      <c r="M2127" s="54"/>
      <c r="N2127" s="50"/>
      <c r="O2127" s="59"/>
      <c r="P2127" s="61"/>
      <c r="Q2127" s="50"/>
      <c r="R2127" s="50"/>
      <c r="S2127" s="50"/>
      <c r="T2127" s="64"/>
      <c r="U2127" s="54"/>
      <c r="V2127" s="54"/>
      <c r="W2127" s="64"/>
      <c r="X2127" s="112"/>
      <c r="Y2127" s="112"/>
      <c r="Z2127" s="53"/>
      <c r="AA2127" s="53"/>
    </row>
    <row r="2128" spans="1:27">
      <c r="A2128" s="120"/>
      <c r="B2128" s="54"/>
      <c r="C2128" s="50"/>
      <c r="D2128" s="53"/>
      <c r="E2128" s="50"/>
      <c r="F2128" s="50"/>
      <c r="G2128" s="50"/>
      <c r="H2128" s="53"/>
      <c r="I2128" s="53"/>
      <c r="J2128" s="53"/>
      <c r="K2128" s="53"/>
      <c r="L2128" s="53"/>
      <c r="M2128" s="54"/>
      <c r="N2128" s="50"/>
      <c r="O2128" s="59"/>
      <c r="P2128" s="61"/>
      <c r="Q2128" s="50"/>
      <c r="R2128" s="50"/>
      <c r="S2128" s="50"/>
      <c r="T2128" s="64"/>
      <c r="U2128" s="54"/>
      <c r="V2128" s="54"/>
      <c r="W2128" s="64"/>
      <c r="X2128" s="112"/>
      <c r="Y2128" s="112"/>
      <c r="Z2128" s="53"/>
      <c r="AA2128" s="53"/>
    </row>
    <row r="2129" spans="1:27">
      <c r="A2129" s="120"/>
      <c r="B2129" s="54"/>
      <c r="C2129" s="50"/>
      <c r="D2129" s="53"/>
      <c r="E2129" s="50"/>
      <c r="F2129" s="50"/>
      <c r="G2129" s="50"/>
      <c r="H2129" s="53"/>
      <c r="I2129" s="53"/>
      <c r="J2129" s="53"/>
      <c r="K2129" s="53"/>
      <c r="L2129" s="53"/>
      <c r="M2129" s="54"/>
      <c r="N2129" s="50"/>
      <c r="O2129" s="59"/>
      <c r="P2129" s="61"/>
      <c r="Q2129" s="50"/>
      <c r="R2129" s="50"/>
      <c r="S2129" s="50"/>
      <c r="T2129" s="64"/>
      <c r="U2129" s="54"/>
      <c r="V2129" s="54"/>
      <c r="W2129" s="64"/>
      <c r="X2129" s="112"/>
      <c r="Y2129" s="112"/>
      <c r="Z2129" s="53"/>
      <c r="AA2129" s="53"/>
    </row>
    <row r="2130" spans="1:27">
      <c r="A2130" s="120"/>
      <c r="B2130" s="54"/>
      <c r="C2130" s="50"/>
      <c r="D2130" s="53"/>
      <c r="E2130" s="50"/>
      <c r="F2130" s="50"/>
      <c r="G2130" s="50"/>
      <c r="H2130" s="53"/>
      <c r="I2130" s="53"/>
      <c r="J2130" s="53"/>
      <c r="K2130" s="53"/>
      <c r="L2130" s="53"/>
      <c r="M2130" s="54"/>
      <c r="N2130" s="50"/>
      <c r="O2130" s="59"/>
      <c r="P2130" s="61"/>
      <c r="Q2130" s="50"/>
      <c r="R2130" s="50"/>
      <c r="S2130" s="50"/>
      <c r="T2130" s="64"/>
      <c r="U2130" s="54"/>
      <c r="V2130" s="54"/>
      <c r="W2130" s="64"/>
      <c r="X2130" s="112"/>
      <c r="Y2130" s="112"/>
      <c r="Z2130" s="53"/>
      <c r="AA2130" s="53"/>
    </row>
    <row r="2131" spans="1:27">
      <c r="A2131" s="120"/>
      <c r="B2131" s="54"/>
      <c r="C2131" s="50"/>
      <c r="D2131" s="53"/>
      <c r="E2131" s="50"/>
      <c r="F2131" s="50"/>
      <c r="G2131" s="50"/>
      <c r="H2131" s="53"/>
      <c r="I2131" s="53"/>
      <c r="J2131" s="53"/>
      <c r="K2131" s="53"/>
      <c r="L2131" s="53"/>
      <c r="M2131" s="54"/>
      <c r="N2131" s="50"/>
      <c r="O2131" s="59"/>
      <c r="P2131" s="61"/>
      <c r="Q2131" s="50"/>
      <c r="R2131" s="50"/>
      <c r="S2131" s="50"/>
      <c r="T2131" s="64"/>
      <c r="U2131" s="54"/>
      <c r="V2131" s="54"/>
      <c r="W2131" s="64"/>
      <c r="X2131" s="112"/>
      <c r="Y2131" s="112"/>
      <c r="Z2131" s="53"/>
      <c r="AA2131" s="53"/>
    </row>
    <row r="2132" spans="1:27">
      <c r="A2132" s="120"/>
      <c r="B2132" s="54"/>
      <c r="C2132" s="50"/>
      <c r="D2132" s="53"/>
      <c r="E2132" s="50"/>
      <c r="F2132" s="50"/>
      <c r="G2132" s="50"/>
      <c r="H2132" s="53"/>
      <c r="I2132" s="53"/>
      <c r="J2132" s="53"/>
      <c r="K2132" s="53"/>
      <c r="L2132" s="53"/>
      <c r="M2132" s="54"/>
      <c r="N2132" s="50"/>
      <c r="O2132" s="59"/>
      <c r="P2132" s="61"/>
      <c r="Q2132" s="50"/>
      <c r="R2132" s="50"/>
      <c r="S2132" s="50"/>
      <c r="T2132" s="64"/>
      <c r="U2132" s="54"/>
      <c r="V2132" s="54"/>
      <c r="W2132" s="64"/>
      <c r="X2132" s="112"/>
      <c r="Y2132" s="112"/>
      <c r="Z2132" s="53"/>
      <c r="AA2132" s="53"/>
    </row>
    <row r="2133" spans="1:27">
      <c r="A2133" s="120"/>
      <c r="B2133" s="54"/>
      <c r="C2133" s="50"/>
      <c r="D2133" s="53"/>
      <c r="E2133" s="50"/>
      <c r="F2133" s="50"/>
      <c r="G2133" s="50"/>
      <c r="H2133" s="53"/>
      <c r="I2133" s="53"/>
      <c r="J2133" s="53"/>
      <c r="K2133" s="53"/>
      <c r="L2133" s="53"/>
      <c r="M2133" s="54"/>
      <c r="N2133" s="50"/>
      <c r="O2133" s="59"/>
      <c r="P2133" s="61"/>
      <c r="Q2133" s="50"/>
      <c r="R2133" s="50"/>
      <c r="S2133" s="50"/>
      <c r="T2133" s="64"/>
      <c r="U2133" s="54"/>
      <c r="V2133" s="54"/>
      <c r="W2133" s="64"/>
      <c r="X2133" s="112"/>
      <c r="Y2133" s="112"/>
      <c r="Z2133" s="53"/>
      <c r="AA2133" s="53"/>
    </row>
    <row r="2134" spans="1:27">
      <c r="A2134" s="120"/>
      <c r="B2134" s="54"/>
      <c r="C2134" s="50"/>
      <c r="D2134" s="53"/>
      <c r="E2134" s="50"/>
      <c r="F2134" s="50"/>
      <c r="G2134" s="50"/>
      <c r="H2134" s="53"/>
      <c r="I2134" s="53"/>
      <c r="J2134" s="53"/>
      <c r="K2134" s="53"/>
      <c r="L2134" s="53"/>
      <c r="M2134" s="54"/>
      <c r="N2134" s="50"/>
      <c r="O2134" s="59"/>
      <c r="P2134" s="61"/>
      <c r="Q2134" s="50"/>
      <c r="R2134" s="50"/>
      <c r="S2134" s="50"/>
      <c r="T2134" s="64"/>
      <c r="U2134" s="54"/>
      <c r="V2134" s="54"/>
      <c r="W2134" s="64"/>
      <c r="X2134" s="112"/>
      <c r="Y2134" s="112"/>
      <c r="Z2134" s="53"/>
      <c r="AA2134" s="53"/>
    </row>
    <row r="2135" spans="1:27">
      <c r="A2135" s="120"/>
      <c r="B2135" s="54"/>
      <c r="C2135" s="50"/>
      <c r="D2135" s="53"/>
      <c r="E2135" s="50"/>
      <c r="F2135" s="50"/>
      <c r="G2135" s="50"/>
      <c r="H2135" s="53"/>
      <c r="I2135" s="53"/>
      <c r="J2135" s="53"/>
      <c r="K2135" s="53"/>
      <c r="L2135" s="53"/>
      <c r="M2135" s="54"/>
      <c r="N2135" s="50"/>
      <c r="O2135" s="59"/>
      <c r="P2135" s="61"/>
      <c r="Q2135" s="50"/>
      <c r="R2135" s="50"/>
      <c r="S2135" s="50"/>
      <c r="T2135" s="64"/>
      <c r="U2135" s="54"/>
      <c r="V2135" s="54"/>
      <c r="W2135" s="64"/>
      <c r="X2135" s="112"/>
      <c r="Y2135" s="112"/>
      <c r="Z2135" s="53"/>
      <c r="AA2135" s="53"/>
    </row>
    <row r="2136" spans="1:27">
      <c r="A2136" s="120"/>
      <c r="B2136" s="54"/>
      <c r="C2136" s="50"/>
      <c r="D2136" s="53"/>
      <c r="E2136" s="50"/>
      <c r="F2136" s="50"/>
      <c r="G2136" s="50"/>
      <c r="H2136" s="53"/>
      <c r="I2136" s="53"/>
      <c r="J2136" s="53"/>
      <c r="K2136" s="53"/>
      <c r="L2136" s="53"/>
      <c r="M2136" s="54"/>
      <c r="N2136" s="50"/>
      <c r="O2136" s="59"/>
      <c r="P2136" s="61"/>
      <c r="Q2136" s="50"/>
      <c r="R2136" s="50"/>
      <c r="S2136" s="50"/>
      <c r="T2136" s="64"/>
      <c r="U2136" s="54"/>
      <c r="V2136" s="54"/>
      <c r="W2136" s="64"/>
      <c r="X2136" s="112"/>
      <c r="Y2136" s="112"/>
      <c r="Z2136" s="53"/>
      <c r="AA2136" s="53"/>
    </row>
    <row r="2137" spans="1:27">
      <c r="A2137" s="120"/>
      <c r="B2137" s="54"/>
      <c r="C2137" s="50"/>
      <c r="D2137" s="53"/>
      <c r="E2137" s="50"/>
      <c r="F2137" s="50"/>
      <c r="G2137" s="50"/>
      <c r="H2137" s="53"/>
      <c r="I2137" s="53"/>
      <c r="J2137" s="53"/>
      <c r="K2137" s="53"/>
      <c r="L2137" s="53"/>
      <c r="M2137" s="54"/>
      <c r="N2137" s="50"/>
      <c r="O2137" s="59"/>
      <c r="P2137" s="61"/>
      <c r="Q2137" s="50"/>
      <c r="R2137" s="50"/>
      <c r="S2137" s="50"/>
      <c r="T2137" s="64"/>
      <c r="U2137" s="54"/>
      <c r="V2137" s="54"/>
      <c r="W2137" s="64"/>
      <c r="X2137" s="112"/>
      <c r="Y2137" s="112"/>
      <c r="Z2137" s="53"/>
      <c r="AA2137" s="53"/>
    </row>
    <row r="2138" spans="1:27">
      <c r="A2138" s="120"/>
      <c r="B2138" s="54"/>
      <c r="C2138" s="50"/>
      <c r="D2138" s="53"/>
      <c r="E2138" s="50"/>
      <c r="F2138" s="50"/>
      <c r="G2138" s="50"/>
      <c r="H2138" s="53"/>
      <c r="I2138" s="53"/>
      <c r="J2138" s="53"/>
      <c r="K2138" s="53"/>
      <c r="L2138" s="53"/>
      <c r="M2138" s="54"/>
      <c r="N2138" s="50"/>
      <c r="O2138" s="59"/>
      <c r="P2138" s="61"/>
      <c r="Q2138" s="50"/>
      <c r="R2138" s="50"/>
      <c r="S2138" s="50"/>
      <c r="T2138" s="64"/>
      <c r="U2138" s="54"/>
      <c r="V2138" s="54"/>
      <c r="W2138" s="64"/>
      <c r="X2138" s="112"/>
      <c r="Y2138" s="112"/>
      <c r="Z2138" s="53"/>
      <c r="AA2138" s="53"/>
    </row>
    <row r="2139" spans="1:27">
      <c r="A2139" s="120"/>
      <c r="B2139" s="54"/>
      <c r="C2139" s="50"/>
      <c r="D2139" s="53"/>
      <c r="E2139" s="50"/>
      <c r="F2139" s="50"/>
      <c r="G2139" s="50"/>
      <c r="H2139" s="53"/>
      <c r="I2139" s="53"/>
      <c r="J2139" s="53"/>
      <c r="K2139" s="53"/>
      <c r="L2139" s="53"/>
      <c r="M2139" s="54"/>
      <c r="N2139" s="50"/>
      <c r="O2139" s="59"/>
      <c r="P2139" s="61"/>
      <c r="Q2139" s="50"/>
      <c r="R2139" s="50"/>
      <c r="S2139" s="50"/>
      <c r="T2139" s="64"/>
      <c r="U2139" s="54"/>
      <c r="V2139" s="54"/>
      <c r="W2139" s="64"/>
      <c r="X2139" s="112"/>
      <c r="Y2139" s="112"/>
      <c r="Z2139" s="53"/>
      <c r="AA2139" s="53"/>
    </row>
    <row r="2140" spans="1:27">
      <c r="A2140" s="120"/>
      <c r="B2140" s="54"/>
      <c r="C2140" s="50"/>
      <c r="D2140" s="53"/>
      <c r="E2140" s="50"/>
      <c r="F2140" s="50"/>
      <c r="G2140" s="50"/>
      <c r="H2140" s="53"/>
      <c r="I2140" s="53"/>
      <c r="J2140" s="53"/>
      <c r="K2140" s="53"/>
      <c r="L2140" s="53"/>
      <c r="M2140" s="54"/>
      <c r="N2140" s="50"/>
      <c r="O2140" s="59"/>
      <c r="P2140" s="61"/>
      <c r="Q2140" s="50"/>
      <c r="R2140" s="50"/>
      <c r="S2140" s="50"/>
      <c r="T2140" s="64"/>
      <c r="U2140" s="54"/>
      <c r="V2140" s="54"/>
      <c r="W2140" s="64"/>
      <c r="X2140" s="112"/>
      <c r="Y2140" s="112"/>
      <c r="Z2140" s="53"/>
      <c r="AA2140" s="53"/>
    </row>
    <row r="2141" spans="1:27">
      <c r="A2141" s="120"/>
      <c r="B2141" s="54"/>
      <c r="C2141" s="50"/>
      <c r="D2141" s="53"/>
      <c r="E2141" s="50"/>
      <c r="F2141" s="50"/>
      <c r="G2141" s="50"/>
      <c r="H2141" s="53"/>
      <c r="I2141" s="53"/>
      <c r="J2141" s="53"/>
      <c r="K2141" s="53"/>
      <c r="L2141" s="53"/>
      <c r="M2141" s="54"/>
      <c r="N2141" s="50"/>
      <c r="O2141" s="59"/>
      <c r="P2141" s="61"/>
      <c r="Q2141" s="50"/>
      <c r="R2141" s="50"/>
      <c r="S2141" s="50"/>
      <c r="T2141" s="64"/>
      <c r="U2141" s="54"/>
      <c r="V2141" s="54"/>
      <c r="W2141" s="64"/>
      <c r="X2141" s="112"/>
      <c r="Y2141" s="112"/>
      <c r="Z2141" s="53"/>
      <c r="AA2141" s="53"/>
    </row>
    <row r="2142" spans="1:27">
      <c r="A2142" s="120"/>
      <c r="B2142" s="54"/>
      <c r="C2142" s="50"/>
      <c r="D2142" s="53"/>
      <c r="E2142" s="50"/>
      <c r="F2142" s="50"/>
      <c r="G2142" s="50"/>
      <c r="H2142" s="53"/>
      <c r="I2142" s="53"/>
      <c r="J2142" s="53"/>
      <c r="K2142" s="53"/>
      <c r="L2142" s="53"/>
      <c r="M2142" s="54"/>
      <c r="N2142" s="50"/>
      <c r="O2142" s="59"/>
      <c r="P2142" s="61"/>
      <c r="Q2142" s="50"/>
      <c r="R2142" s="50"/>
      <c r="S2142" s="50"/>
      <c r="T2142" s="64"/>
      <c r="U2142" s="54"/>
      <c r="V2142" s="54"/>
      <c r="W2142" s="64"/>
      <c r="X2142" s="112"/>
      <c r="Y2142" s="112"/>
      <c r="Z2142" s="53"/>
      <c r="AA2142" s="53"/>
    </row>
    <row r="2143" spans="1:27">
      <c r="A2143" s="120"/>
      <c r="B2143" s="54"/>
      <c r="C2143" s="50"/>
      <c r="D2143" s="53"/>
      <c r="E2143" s="50"/>
      <c r="F2143" s="50"/>
      <c r="G2143" s="50"/>
      <c r="H2143" s="53"/>
      <c r="I2143" s="53"/>
      <c r="J2143" s="53"/>
      <c r="K2143" s="53"/>
      <c r="L2143" s="53"/>
      <c r="M2143" s="54"/>
      <c r="N2143" s="50"/>
      <c r="O2143" s="59"/>
      <c r="P2143" s="61"/>
      <c r="Q2143" s="50"/>
      <c r="R2143" s="50"/>
      <c r="S2143" s="50"/>
      <c r="T2143" s="64"/>
      <c r="U2143" s="54"/>
      <c r="V2143" s="54"/>
      <c r="W2143" s="64"/>
      <c r="X2143" s="112"/>
      <c r="Y2143" s="112"/>
      <c r="Z2143" s="53"/>
      <c r="AA2143" s="53"/>
    </row>
    <row r="2144" spans="1:27">
      <c r="A2144" s="120"/>
      <c r="B2144" s="54"/>
      <c r="C2144" s="50"/>
      <c r="D2144" s="53"/>
      <c r="E2144" s="50"/>
      <c r="F2144" s="50"/>
      <c r="G2144" s="50"/>
      <c r="H2144" s="53"/>
      <c r="I2144" s="53"/>
      <c r="J2144" s="53"/>
      <c r="K2144" s="53"/>
      <c r="L2144" s="53"/>
      <c r="M2144" s="54"/>
      <c r="N2144" s="50"/>
      <c r="O2144" s="59"/>
      <c r="P2144" s="61"/>
      <c r="Q2144" s="50"/>
      <c r="R2144" s="50"/>
      <c r="S2144" s="50"/>
      <c r="T2144" s="64"/>
      <c r="U2144" s="54"/>
      <c r="V2144" s="54"/>
      <c r="W2144" s="64"/>
      <c r="X2144" s="112"/>
      <c r="Y2144" s="112"/>
      <c r="Z2144" s="53"/>
      <c r="AA2144" s="53"/>
    </row>
    <row r="2145" spans="1:27">
      <c r="A2145" s="120"/>
      <c r="B2145" s="54"/>
      <c r="C2145" s="50"/>
      <c r="D2145" s="53"/>
      <c r="E2145" s="50"/>
      <c r="F2145" s="50"/>
      <c r="G2145" s="50"/>
      <c r="H2145" s="53"/>
      <c r="I2145" s="53"/>
      <c r="J2145" s="53"/>
      <c r="K2145" s="53"/>
      <c r="L2145" s="53"/>
      <c r="M2145" s="54"/>
      <c r="N2145" s="50"/>
      <c r="O2145" s="59"/>
      <c r="P2145" s="61"/>
      <c r="Q2145" s="50"/>
      <c r="R2145" s="50"/>
      <c r="S2145" s="50"/>
      <c r="T2145" s="64"/>
      <c r="U2145" s="54"/>
      <c r="V2145" s="54"/>
      <c r="W2145" s="64"/>
      <c r="X2145" s="112"/>
      <c r="Y2145" s="112"/>
      <c r="Z2145" s="53"/>
      <c r="AA2145" s="53"/>
    </row>
    <row r="2146" spans="1:27">
      <c r="A2146" s="120"/>
      <c r="B2146" s="54"/>
      <c r="C2146" s="50"/>
      <c r="D2146" s="53"/>
      <c r="E2146" s="50"/>
      <c r="F2146" s="50"/>
      <c r="G2146" s="50"/>
      <c r="H2146" s="53"/>
      <c r="I2146" s="53"/>
      <c r="J2146" s="53"/>
      <c r="K2146" s="53"/>
      <c r="L2146" s="53"/>
      <c r="M2146" s="54"/>
      <c r="N2146" s="50"/>
      <c r="O2146" s="59"/>
      <c r="P2146" s="61"/>
      <c r="Q2146" s="50"/>
      <c r="R2146" s="50"/>
      <c r="S2146" s="50"/>
      <c r="T2146" s="64"/>
      <c r="U2146" s="54"/>
      <c r="V2146" s="54"/>
      <c r="W2146" s="64"/>
      <c r="X2146" s="112"/>
      <c r="Y2146" s="112"/>
      <c r="Z2146" s="53"/>
      <c r="AA2146" s="53"/>
    </row>
    <row r="2147" spans="1:27">
      <c r="A2147" s="120"/>
      <c r="B2147" s="54"/>
      <c r="C2147" s="50"/>
      <c r="D2147" s="53"/>
      <c r="E2147" s="50"/>
      <c r="F2147" s="50"/>
      <c r="G2147" s="50"/>
      <c r="H2147" s="53"/>
      <c r="I2147" s="53"/>
      <c r="J2147" s="53"/>
      <c r="K2147" s="53"/>
      <c r="L2147" s="53"/>
      <c r="M2147" s="54"/>
      <c r="N2147" s="50"/>
      <c r="O2147" s="59"/>
      <c r="P2147" s="61"/>
      <c r="Q2147" s="50"/>
      <c r="R2147" s="50"/>
      <c r="S2147" s="50"/>
      <c r="T2147" s="64"/>
      <c r="U2147" s="54"/>
      <c r="V2147" s="54"/>
      <c r="W2147" s="64"/>
      <c r="X2147" s="112"/>
      <c r="Y2147" s="112"/>
      <c r="Z2147" s="53"/>
      <c r="AA2147" s="53"/>
    </row>
    <row r="2148" spans="1:27">
      <c r="A2148" s="120"/>
      <c r="B2148" s="54"/>
      <c r="C2148" s="50"/>
      <c r="D2148" s="53"/>
      <c r="E2148" s="50"/>
      <c r="F2148" s="50"/>
      <c r="G2148" s="50"/>
      <c r="H2148" s="53"/>
      <c r="I2148" s="53"/>
      <c r="J2148" s="53"/>
      <c r="K2148" s="53"/>
      <c r="L2148" s="53"/>
      <c r="M2148" s="54"/>
      <c r="N2148" s="50"/>
      <c r="O2148" s="59"/>
      <c r="P2148" s="61"/>
      <c r="Q2148" s="50"/>
      <c r="R2148" s="50"/>
      <c r="S2148" s="50"/>
      <c r="T2148" s="64"/>
      <c r="U2148" s="54"/>
      <c r="V2148" s="54"/>
      <c r="W2148" s="64"/>
      <c r="X2148" s="112"/>
      <c r="Y2148" s="112"/>
      <c r="Z2148" s="53"/>
      <c r="AA2148" s="53"/>
    </row>
    <row r="2149" spans="1:27">
      <c r="A2149" s="120"/>
      <c r="B2149" s="54"/>
      <c r="C2149" s="50"/>
      <c r="D2149" s="53"/>
      <c r="E2149" s="50"/>
      <c r="F2149" s="50"/>
      <c r="G2149" s="50"/>
      <c r="H2149" s="53"/>
      <c r="I2149" s="53"/>
      <c r="J2149" s="53"/>
      <c r="K2149" s="53"/>
      <c r="L2149" s="53"/>
      <c r="M2149" s="54"/>
      <c r="N2149" s="50"/>
      <c r="O2149" s="59"/>
      <c r="P2149" s="61"/>
      <c r="Q2149" s="50"/>
      <c r="R2149" s="50"/>
      <c r="S2149" s="50"/>
      <c r="T2149" s="64"/>
      <c r="U2149" s="54"/>
      <c r="V2149" s="54"/>
      <c r="W2149" s="64"/>
      <c r="X2149" s="112"/>
      <c r="Y2149" s="112"/>
      <c r="Z2149" s="53"/>
      <c r="AA2149" s="53"/>
    </row>
    <row r="2150" spans="1:27">
      <c r="A2150" s="120"/>
      <c r="B2150" s="54"/>
      <c r="C2150" s="50"/>
      <c r="D2150" s="53"/>
      <c r="E2150" s="50"/>
      <c r="F2150" s="50"/>
      <c r="G2150" s="50"/>
      <c r="H2150" s="53"/>
      <c r="I2150" s="53"/>
      <c r="J2150" s="53"/>
      <c r="K2150" s="53"/>
      <c r="L2150" s="53"/>
      <c r="M2150" s="54"/>
      <c r="N2150" s="50"/>
      <c r="O2150" s="59"/>
      <c r="P2150" s="61"/>
      <c r="Q2150" s="50"/>
      <c r="R2150" s="50"/>
      <c r="S2150" s="50"/>
      <c r="T2150" s="64"/>
      <c r="U2150" s="54"/>
      <c r="V2150" s="54"/>
      <c r="W2150" s="64"/>
      <c r="X2150" s="112"/>
      <c r="Y2150" s="112"/>
      <c r="Z2150" s="53"/>
      <c r="AA2150" s="53"/>
    </row>
    <row r="2151" spans="1:27">
      <c r="A2151" s="120"/>
      <c r="B2151" s="54"/>
      <c r="C2151" s="50"/>
      <c r="D2151" s="53"/>
      <c r="E2151" s="50"/>
      <c r="F2151" s="50"/>
      <c r="G2151" s="50"/>
      <c r="H2151" s="53"/>
      <c r="I2151" s="53"/>
      <c r="J2151" s="53"/>
      <c r="K2151" s="53"/>
      <c r="L2151" s="53"/>
      <c r="M2151" s="54"/>
      <c r="N2151" s="50"/>
      <c r="O2151" s="59"/>
      <c r="P2151" s="61"/>
      <c r="Q2151" s="50"/>
      <c r="R2151" s="50"/>
      <c r="S2151" s="50"/>
      <c r="T2151" s="64"/>
      <c r="U2151" s="54"/>
      <c r="V2151" s="54"/>
      <c r="W2151" s="64"/>
      <c r="X2151" s="112"/>
      <c r="Y2151" s="112"/>
      <c r="Z2151" s="53"/>
      <c r="AA2151" s="53"/>
    </row>
    <row r="2152" spans="1:27">
      <c r="A2152" s="120"/>
      <c r="B2152" s="54"/>
      <c r="C2152" s="50"/>
      <c r="D2152" s="53"/>
      <c r="E2152" s="50"/>
      <c r="F2152" s="50"/>
      <c r="G2152" s="50"/>
      <c r="H2152" s="53"/>
      <c r="I2152" s="53"/>
      <c r="J2152" s="53"/>
      <c r="K2152" s="53"/>
      <c r="L2152" s="53"/>
      <c r="M2152" s="54"/>
      <c r="N2152" s="50"/>
      <c r="O2152" s="59"/>
      <c r="P2152" s="61"/>
      <c r="Q2152" s="50"/>
      <c r="R2152" s="50"/>
      <c r="S2152" s="50"/>
      <c r="T2152" s="64"/>
      <c r="U2152" s="54"/>
      <c r="V2152" s="54"/>
      <c r="W2152" s="64"/>
      <c r="X2152" s="112"/>
      <c r="Y2152" s="112"/>
      <c r="Z2152" s="53"/>
      <c r="AA2152" s="53"/>
    </row>
    <row r="2153" spans="1:27">
      <c r="A2153" s="120"/>
      <c r="B2153" s="54"/>
      <c r="C2153" s="50"/>
      <c r="D2153" s="53"/>
      <c r="E2153" s="50"/>
      <c r="F2153" s="50"/>
      <c r="G2153" s="50"/>
      <c r="H2153" s="53"/>
      <c r="I2153" s="53"/>
      <c r="J2153" s="53"/>
      <c r="K2153" s="53"/>
      <c r="L2153" s="53"/>
      <c r="M2153" s="54"/>
      <c r="N2153" s="50"/>
      <c r="O2153" s="59"/>
      <c r="P2153" s="61"/>
      <c r="Q2153" s="50"/>
      <c r="R2153" s="50"/>
      <c r="S2153" s="50"/>
      <c r="T2153" s="64"/>
      <c r="U2153" s="54"/>
      <c r="V2153" s="54"/>
      <c r="W2153" s="64"/>
      <c r="X2153" s="112"/>
      <c r="Y2153" s="112"/>
      <c r="Z2153" s="53"/>
      <c r="AA2153" s="53"/>
    </row>
    <row r="2154" spans="1:27">
      <c r="A2154" s="120"/>
      <c r="B2154" s="54"/>
      <c r="C2154" s="50"/>
      <c r="D2154" s="53"/>
      <c r="E2154" s="50"/>
      <c r="F2154" s="50"/>
      <c r="G2154" s="50"/>
      <c r="H2154" s="53"/>
      <c r="I2154" s="53"/>
      <c r="J2154" s="53"/>
      <c r="K2154" s="53"/>
      <c r="L2154" s="53"/>
      <c r="M2154" s="54"/>
      <c r="N2154" s="50"/>
      <c r="O2154" s="59"/>
      <c r="P2154" s="61"/>
      <c r="Q2154" s="50"/>
      <c r="R2154" s="50"/>
      <c r="S2154" s="50"/>
      <c r="T2154" s="64"/>
      <c r="U2154" s="54"/>
      <c r="V2154" s="54"/>
      <c r="W2154" s="64"/>
      <c r="X2154" s="112"/>
      <c r="Y2154" s="112"/>
      <c r="Z2154" s="53"/>
      <c r="AA2154" s="53"/>
    </row>
    <row r="2155" spans="1:27">
      <c r="A2155" s="120"/>
      <c r="B2155" s="54"/>
      <c r="C2155" s="50"/>
      <c r="D2155" s="53"/>
      <c r="E2155" s="50"/>
      <c r="F2155" s="50"/>
      <c r="G2155" s="50"/>
      <c r="H2155" s="53"/>
      <c r="I2155" s="53"/>
      <c r="J2155" s="53"/>
      <c r="K2155" s="53"/>
      <c r="L2155" s="53"/>
      <c r="M2155" s="54"/>
      <c r="N2155" s="50"/>
      <c r="O2155" s="59"/>
      <c r="P2155" s="61"/>
      <c r="Q2155" s="50"/>
      <c r="R2155" s="50"/>
      <c r="S2155" s="50"/>
      <c r="T2155" s="64"/>
      <c r="U2155" s="54"/>
      <c r="V2155" s="54"/>
      <c r="W2155" s="64"/>
      <c r="X2155" s="112"/>
      <c r="Y2155" s="112"/>
      <c r="Z2155" s="53"/>
      <c r="AA2155" s="53"/>
    </row>
    <row r="2156" spans="1:27">
      <c r="A2156" s="120"/>
      <c r="B2156" s="54"/>
      <c r="C2156" s="50"/>
      <c r="D2156" s="53"/>
      <c r="E2156" s="50"/>
      <c r="F2156" s="50"/>
      <c r="G2156" s="50"/>
      <c r="H2156" s="53"/>
      <c r="I2156" s="53"/>
      <c r="J2156" s="53"/>
      <c r="K2156" s="53"/>
      <c r="L2156" s="53"/>
      <c r="M2156" s="54"/>
      <c r="N2156" s="50"/>
      <c r="O2156" s="59"/>
      <c r="P2156" s="61"/>
      <c r="Q2156" s="50"/>
      <c r="R2156" s="50"/>
      <c r="S2156" s="50"/>
      <c r="T2156" s="64"/>
      <c r="U2156" s="54"/>
      <c r="V2156" s="54"/>
      <c r="W2156" s="64"/>
      <c r="X2156" s="112"/>
      <c r="Y2156" s="112"/>
      <c r="Z2156" s="53"/>
      <c r="AA2156" s="53"/>
    </row>
    <row r="2157" spans="1:27">
      <c r="A2157" s="120"/>
      <c r="B2157" s="54"/>
      <c r="C2157" s="50"/>
      <c r="D2157" s="53"/>
      <c r="E2157" s="50"/>
      <c r="F2157" s="50"/>
      <c r="G2157" s="50"/>
      <c r="H2157" s="53"/>
      <c r="I2157" s="53"/>
      <c r="J2157" s="53"/>
      <c r="K2157" s="53"/>
      <c r="L2157" s="53"/>
      <c r="M2157" s="54"/>
      <c r="N2157" s="50"/>
      <c r="O2157" s="59"/>
      <c r="P2157" s="61"/>
      <c r="Q2157" s="50"/>
      <c r="R2157" s="50"/>
      <c r="S2157" s="50"/>
      <c r="T2157" s="64"/>
      <c r="U2157" s="54"/>
      <c r="V2157" s="54"/>
      <c r="W2157" s="64"/>
      <c r="X2157" s="112"/>
      <c r="Y2157" s="112"/>
      <c r="Z2157" s="53"/>
      <c r="AA2157" s="53"/>
    </row>
    <row r="2158" spans="1:27">
      <c r="A2158" s="120"/>
      <c r="B2158" s="54"/>
      <c r="C2158" s="50"/>
      <c r="D2158" s="53"/>
      <c r="E2158" s="50"/>
      <c r="F2158" s="50"/>
      <c r="G2158" s="50"/>
      <c r="H2158" s="53"/>
      <c r="I2158" s="53"/>
      <c r="J2158" s="53"/>
      <c r="K2158" s="53"/>
      <c r="L2158" s="53"/>
      <c r="M2158" s="54"/>
      <c r="N2158" s="50"/>
      <c r="O2158" s="59"/>
      <c r="P2158" s="61"/>
      <c r="Q2158" s="50"/>
      <c r="R2158" s="50"/>
      <c r="S2158" s="50"/>
      <c r="T2158" s="64"/>
      <c r="U2158" s="54"/>
      <c r="V2158" s="54"/>
      <c r="W2158" s="64"/>
      <c r="X2158" s="112"/>
      <c r="Y2158" s="112"/>
      <c r="Z2158" s="53"/>
      <c r="AA2158" s="53"/>
    </row>
    <row r="2159" spans="1:27">
      <c r="A2159" s="120"/>
      <c r="B2159" s="54"/>
      <c r="C2159" s="50"/>
      <c r="D2159" s="53"/>
      <c r="E2159" s="50"/>
      <c r="F2159" s="50"/>
      <c r="G2159" s="50"/>
      <c r="H2159" s="53"/>
      <c r="I2159" s="53"/>
      <c r="J2159" s="53"/>
      <c r="K2159" s="53"/>
      <c r="L2159" s="53"/>
      <c r="M2159" s="54"/>
      <c r="N2159" s="50"/>
      <c r="O2159" s="59"/>
      <c r="P2159" s="61"/>
      <c r="Q2159" s="50"/>
      <c r="R2159" s="50"/>
      <c r="S2159" s="50"/>
      <c r="T2159" s="64"/>
      <c r="U2159" s="54"/>
      <c r="V2159" s="54"/>
      <c r="W2159" s="64"/>
      <c r="X2159" s="112"/>
      <c r="Y2159" s="112"/>
      <c r="Z2159" s="53"/>
      <c r="AA2159" s="53"/>
    </row>
    <row r="2160" spans="1:27">
      <c r="A2160" s="120"/>
      <c r="B2160" s="54"/>
      <c r="C2160" s="50"/>
      <c r="D2160" s="53"/>
      <c r="E2160" s="50"/>
      <c r="F2160" s="50"/>
      <c r="G2160" s="50"/>
      <c r="H2160" s="53"/>
      <c r="I2160" s="53"/>
      <c r="J2160" s="53"/>
      <c r="K2160" s="53"/>
      <c r="L2160" s="53"/>
      <c r="M2160" s="54"/>
      <c r="N2160" s="50"/>
      <c r="O2160" s="59"/>
      <c r="P2160" s="61"/>
      <c r="Q2160" s="50"/>
      <c r="R2160" s="50"/>
      <c r="S2160" s="50"/>
      <c r="T2160" s="64"/>
      <c r="U2160" s="54"/>
      <c r="V2160" s="54"/>
      <c r="W2160" s="64"/>
      <c r="X2160" s="112"/>
      <c r="Y2160" s="112"/>
      <c r="Z2160" s="53"/>
      <c r="AA2160" s="53"/>
    </row>
    <row r="2161" spans="1:27">
      <c r="A2161" s="120"/>
      <c r="B2161" s="54"/>
      <c r="C2161" s="50"/>
      <c r="D2161" s="53"/>
      <c r="E2161" s="50"/>
      <c r="F2161" s="50"/>
      <c r="G2161" s="50"/>
      <c r="H2161" s="53"/>
      <c r="I2161" s="53"/>
      <c r="J2161" s="53"/>
      <c r="K2161" s="53"/>
      <c r="L2161" s="53"/>
      <c r="M2161" s="54"/>
      <c r="N2161" s="50"/>
      <c r="O2161" s="59"/>
      <c r="P2161" s="61"/>
      <c r="Q2161" s="50"/>
      <c r="R2161" s="50"/>
      <c r="S2161" s="50"/>
      <c r="T2161" s="64"/>
      <c r="U2161" s="54"/>
      <c r="V2161" s="54"/>
      <c r="W2161" s="64"/>
      <c r="X2161" s="112"/>
      <c r="Y2161" s="112"/>
      <c r="Z2161" s="53"/>
      <c r="AA2161" s="53"/>
    </row>
    <row r="2162" spans="1:27">
      <c r="A2162" s="120"/>
      <c r="B2162" s="54"/>
      <c r="C2162" s="50"/>
      <c r="D2162" s="53"/>
      <c r="E2162" s="50"/>
      <c r="F2162" s="50"/>
      <c r="G2162" s="50"/>
      <c r="H2162" s="53"/>
      <c r="I2162" s="53"/>
      <c r="J2162" s="53"/>
      <c r="K2162" s="53"/>
      <c r="L2162" s="53"/>
      <c r="M2162" s="54"/>
      <c r="N2162" s="50"/>
      <c r="O2162" s="59"/>
      <c r="P2162" s="61"/>
      <c r="Q2162" s="50"/>
      <c r="R2162" s="50"/>
      <c r="S2162" s="50"/>
      <c r="T2162" s="64"/>
      <c r="U2162" s="54"/>
      <c r="V2162" s="54"/>
      <c r="W2162" s="64"/>
      <c r="X2162" s="112"/>
      <c r="Y2162" s="112"/>
      <c r="Z2162" s="53"/>
      <c r="AA2162" s="53"/>
    </row>
    <row r="2163" spans="1:27">
      <c r="A2163" s="120"/>
      <c r="B2163" s="54"/>
      <c r="C2163" s="50"/>
      <c r="D2163" s="53"/>
      <c r="E2163" s="50"/>
      <c r="F2163" s="50"/>
      <c r="G2163" s="50"/>
      <c r="H2163" s="53"/>
      <c r="I2163" s="53"/>
      <c r="J2163" s="53"/>
      <c r="K2163" s="53"/>
      <c r="L2163" s="53"/>
      <c r="M2163" s="54"/>
      <c r="N2163" s="50"/>
      <c r="O2163" s="59"/>
      <c r="P2163" s="61"/>
      <c r="Q2163" s="50"/>
      <c r="R2163" s="50"/>
      <c r="S2163" s="50"/>
      <c r="T2163" s="64"/>
      <c r="U2163" s="54"/>
      <c r="V2163" s="54"/>
      <c r="W2163" s="64"/>
      <c r="X2163" s="112"/>
      <c r="Y2163" s="112"/>
      <c r="Z2163" s="53"/>
      <c r="AA2163" s="53"/>
    </row>
    <row r="2164" spans="1:27">
      <c r="A2164" s="120"/>
      <c r="B2164" s="54"/>
      <c r="C2164" s="50"/>
      <c r="D2164" s="53"/>
      <c r="E2164" s="50"/>
      <c r="F2164" s="50"/>
      <c r="G2164" s="50"/>
      <c r="H2164" s="53"/>
      <c r="I2164" s="53"/>
      <c r="J2164" s="53"/>
      <c r="K2164" s="53"/>
      <c r="L2164" s="53"/>
      <c r="M2164" s="54"/>
      <c r="N2164" s="50"/>
      <c r="O2164" s="59"/>
      <c r="P2164" s="61"/>
      <c r="Q2164" s="50"/>
      <c r="R2164" s="50"/>
      <c r="S2164" s="50"/>
      <c r="T2164" s="64"/>
      <c r="U2164" s="54"/>
      <c r="V2164" s="54"/>
      <c r="W2164" s="64"/>
      <c r="X2164" s="112"/>
      <c r="Y2164" s="112"/>
      <c r="Z2164" s="53"/>
      <c r="AA2164" s="53"/>
    </row>
    <row r="2165" spans="1:27">
      <c r="A2165" s="120"/>
      <c r="B2165" s="54"/>
      <c r="C2165" s="50"/>
      <c r="D2165" s="53"/>
      <c r="E2165" s="50"/>
      <c r="F2165" s="50"/>
      <c r="G2165" s="50"/>
      <c r="H2165" s="53"/>
      <c r="I2165" s="53"/>
      <c r="J2165" s="53"/>
      <c r="K2165" s="53"/>
      <c r="L2165" s="53"/>
      <c r="M2165" s="54"/>
      <c r="N2165" s="50"/>
      <c r="O2165" s="59"/>
      <c r="P2165" s="61"/>
      <c r="Q2165" s="50"/>
      <c r="R2165" s="50"/>
      <c r="S2165" s="50"/>
      <c r="T2165" s="64"/>
      <c r="U2165" s="54"/>
      <c r="V2165" s="54"/>
      <c r="W2165" s="64"/>
      <c r="X2165" s="112"/>
      <c r="Y2165" s="112"/>
      <c r="Z2165" s="53"/>
      <c r="AA2165" s="53"/>
    </row>
    <row r="2166" spans="1:27">
      <c r="A2166" s="120"/>
      <c r="B2166" s="54"/>
      <c r="C2166" s="50"/>
      <c r="D2166" s="53"/>
      <c r="E2166" s="50"/>
      <c r="F2166" s="50"/>
      <c r="G2166" s="50"/>
      <c r="H2166" s="53"/>
      <c r="I2166" s="53"/>
      <c r="J2166" s="53"/>
      <c r="K2166" s="53"/>
      <c r="L2166" s="53"/>
      <c r="M2166" s="54"/>
      <c r="N2166" s="50"/>
      <c r="O2166" s="59"/>
      <c r="P2166" s="61"/>
      <c r="Q2166" s="50"/>
      <c r="R2166" s="50"/>
      <c r="S2166" s="50"/>
      <c r="T2166" s="64"/>
      <c r="U2166" s="54"/>
      <c r="V2166" s="54"/>
      <c r="W2166" s="64"/>
      <c r="X2166" s="112"/>
      <c r="Y2166" s="112"/>
      <c r="Z2166" s="53"/>
      <c r="AA2166" s="53"/>
    </row>
    <row r="2167" spans="1:27">
      <c r="A2167" s="120"/>
      <c r="B2167" s="54"/>
      <c r="C2167" s="50"/>
      <c r="D2167" s="53"/>
      <c r="E2167" s="50"/>
      <c r="F2167" s="50"/>
      <c r="G2167" s="50"/>
      <c r="H2167" s="53"/>
      <c r="I2167" s="53"/>
      <c r="J2167" s="53"/>
      <c r="K2167" s="53"/>
      <c r="L2167" s="53"/>
      <c r="M2167" s="54"/>
      <c r="N2167" s="50"/>
      <c r="O2167" s="59"/>
      <c r="P2167" s="61"/>
      <c r="Q2167" s="50"/>
      <c r="R2167" s="50"/>
      <c r="S2167" s="50"/>
      <c r="T2167" s="64"/>
      <c r="U2167" s="54"/>
      <c r="V2167" s="54"/>
      <c r="W2167" s="64"/>
      <c r="X2167" s="112"/>
      <c r="Y2167" s="112"/>
      <c r="Z2167" s="53"/>
      <c r="AA2167" s="53"/>
    </row>
    <row r="2168" spans="1:27">
      <c r="A2168" s="120"/>
      <c r="B2168" s="54"/>
      <c r="C2168" s="50"/>
      <c r="D2168" s="53"/>
      <c r="E2168" s="50"/>
      <c r="F2168" s="50"/>
      <c r="G2168" s="50"/>
      <c r="H2168" s="53"/>
      <c r="I2168" s="53"/>
      <c r="J2168" s="53"/>
      <c r="K2168" s="53"/>
      <c r="L2168" s="53"/>
      <c r="M2168" s="54"/>
      <c r="N2168" s="50"/>
      <c r="O2168" s="59"/>
      <c r="P2168" s="61"/>
      <c r="Q2168" s="50"/>
      <c r="R2168" s="50"/>
      <c r="S2168" s="50"/>
      <c r="T2168" s="64"/>
      <c r="U2168" s="54"/>
      <c r="V2168" s="54"/>
      <c r="W2168" s="64"/>
      <c r="X2168" s="112"/>
      <c r="Y2168" s="112"/>
      <c r="Z2168" s="53"/>
      <c r="AA2168" s="53"/>
    </row>
    <row r="2169" spans="1:27">
      <c r="A2169" s="120"/>
      <c r="B2169" s="54"/>
      <c r="C2169" s="50"/>
      <c r="D2169" s="53"/>
      <c r="E2169" s="50"/>
      <c r="F2169" s="50"/>
      <c r="G2169" s="50"/>
      <c r="H2169" s="53"/>
      <c r="I2169" s="53"/>
      <c r="J2169" s="53"/>
      <c r="K2169" s="53"/>
      <c r="L2169" s="53"/>
      <c r="M2169" s="54"/>
      <c r="N2169" s="50"/>
      <c r="O2169" s="59"/>
      <c r="P2169" s="61"/>
      <c r="Q2169" s="50"/>
      <c r="R2169" s="50"/>
      <c r="S2169" s="50"/>
      <c r="T2169" s="64"/>
      <c r="U2169" s="54"/>
      <c r="V2169" s="54"/>
      <c r="W2169" s="64"/>
      <c r="X2169" s="112"/>
      <c r="Y2169" s="112"/>
      <c r="Z2169" s="53"/>
      <c r="AA2169" s="53"/>
    </row>
    <row r="2170" spans="1:27">
      <c r="A2170" s="120"/>
      <c r="B2170" s="54"/>
      <c r="C2170" s="50"/>
      <c r="D2170" s="53"/>
      <c r="E2170" s="50"/>
      <c r="F2170" s="50"/>
      <c r="G2170" s="50"/>
      <c r="H2170" s="53"/>
      <c r="I2170" s="53"/>
      <c r="J2170" s="53"/>
      <c r="K2170" s="53"/>
      <c r="L2170" s="53"/>
      <c r="M2170" s="54"/>
      <c r="N2170" s="50"/>
      <c r="O2170" s="59"/>
      <c r="P2170" s="61"/>
      <c r="Q2170" s="50"/>
      <c r="R2170" s="50"/>
      <c r="S2170" s="50"/>
      <c r="T2170" s="64"/>
      <c r="U2170" s="54"/>
      <c r="V2170" s="54"/>
      <c r="W2170" s="64"/>
      <c r="X2170" s="112"/>
      <c r="Y2170" s="112"/>
      <c r="Z2170" s="53"/>
      <c r="AA2170" s="53"/>
    </row>
    <row r="2171" spans="1:27">
      <c r="A2171" s="120"/>
      <c r="B2171" s="54"/>
      <c r="C2171" s="50"/>
      <c r="D2171" s="53"/>
      <c r="E2171" s="50"/>
      <c r="F2171" s="50"/>
      <c r="G2171" s="50"/>
      <c r="H2171" s="53"/>
      <c r="I2171" s="53"/>
      <c r="J2171" s="53"/>
      <c r="K2171" s="53"/>
      <c r="L2171" s="53"/>
      <c r="M2171" s="54"/>
      <c r="N2171" s="50"/>
      <c r="O2171" s="59"/>
      <c r="P2171" s="61"/>
      <c r="Q2171" s="50"/>
      <c r="R2171" s="50"/>
      <c r="S2171" s="50"/>
      <c r="T2171" s="64"/>
      <c r="U2171" s="54"/>
      <c r="V2171" s="54"/>
      <c r="W2171" s="64"/>
      <c r="X2171" s="112"/>
      <c r="Y2171" s="112"/>
      <c r="Z2171" s="53"/>
      <c r="AA2171" s="53"/>
    </row>
    <row r="2172" spans="1:27">
      <c r="A2172" s="120"/>
      <c r="B2172" s="54"/>
      <c r="C2172" s="50"/>
      <c r="D2172" s="53"/>
      <c r="E2172" s="50"/>
      <c r="F2172" s="50"/>
      <c r="G2172" s="50"/>
      <c r="H2172" s="53"/>
      <c r="I2172" s="53"/>
      <c r="J2172" s="53"/>
      <c r="K2172" s="53"/>
      <c r="L2172" s="53"/>
      <c r="M2172" s="54"/>
      <c r="N2172" s="50"/>
      <c r="O2172" s="59"/>
      <c r="P2172" s="61"/>
      <c r="Q2172" s="50"/>
      <c r="R2172" s="50"/>
      <c r="S2172" s="50"/>
      <c r="T2172" s="64"/>
      <c r="U2172" s="54"/>
      <c r="V2172" s="54"/>
      <c r="W2172" s="64"/>
      <c r="X2172" s="112"/>
      <c r="Y2172" s="112"/>
      <c r="Z2172" s="53"/>
      <c r="AA2172" s="53"/>
    </row>
    <row r="2173" spans="1:27">
      <c r="A2173" s="120"/>
      <c r="B2173" s="54"/>
      <c r="C2173" s="50"/>
      <c r="D2173" s="53"/>
      <c r="E2173" s="50"/>
      <c r="F2173" s="50"/>
      <c r="G2173" s="50"/>
      <c r="H2173" s="53"/>
      <c r="I2173" s="53"/>
      <c r="J2173" s="53"/>
      <c r="K2173" s="53"/>
      <c r="L2173" s="53"/>
      <c r="M2173" s="54"/>
      <c r="N2173" s="50"/>
      <c r="O2173" s="59"/>
      <c r="P2173" s="61"/>
      <c r="Q2173" s="50"/>
      <c r="R2173" s="50"/>
      <c r="S2173" s="50"/>
      <c r="T2173" s="64"/>
      <c r="U2173" s="54"/>
      <c r="V2173" s="54"/>
      <c r="W2173" s="64"/>
      <c r="X2173" s="112"/>
      <c r="Y2173" s="112"/>
      <c r="Z2173" s="53"/>
      <c r="AA2173" s="53"/>
    </row>
    <row r="2174" spans="1:27">
      <c r="A2174" s="120"/>
      <c r="B2174" s="54"/>
      <c r="C2174" s="50"/>
      <c r="D2174" s="53"/>
      <c r="E2174" s="50"/>
      <c r="F2174" s="50"/>
      <c r="G2174" s="50"/>
      <c r="H2174" s="53"/>
      <c r="I2174" s="53"/>
      <c r="J2174" s="53"/>
      <c r="K2174" s="53"/>
      <c r="L2174" s="53"/>
      <c r="M2174" s="54"/>
      <c r="N2174" s="50"/>
      <c r="O2174" s="59"/>
      <c r="P2174" s="61"/>
      <c r="Q2174" s="50"/>
      <c r="R2174" s="50"/>
      <c r="S2174" s="50"/>
      <c r="T2174" s="64"/>
      <c r="U2174" s="54"/>
      <c r="V2174" s="54"/>
      <c r="W2174" s="64"/>
      <c r="X2174" s="112"/>
      <c r="Y2174" s="112"/>
      <c r="Z2174" s="53"/>
      <c r="AA2174" s="53"/>
    </row>
    <row r="2175" spans="1:27">
      <c r="A2175" s="120"/>
      <c r="B2175" s="54"/>
      <c r="C2175" s="50"/>
      <c r="D2175" s="53"/>
      <c r="E2175" s="50"/>
      <c r="F2175" s="50"/>
      <c r="G2175" s="50"/>
      <c r="H2175" s="53"/>
      <c r="I2175" s="53"/>
      <c r="J2175" s="53"/>
      <c r="K2175" s="53"/>
      <c r="L2175" s="53"/>
      <c r="M2175" s="54"/>
      <c r="N2175" s="50"/>
      <c r="O2175" s="59"/>
      <c r="P2175" s="61"/>
      <c r="Q2175" s="50"/>
      <c r="R2175" s="50"/>
      <c r="S2175" s="50"/>
      <c r="T2175" s="64"/>
      <c r="U2175" s="54"/>
      <c r="V2175" s="54"/>
      <c r="W2175" s="64"/>
      <c r="X2175" s="112"/>
      <c r="Y2175" s="112"/>
      <c r="Z2175" s="53"/>
      <c r="AA2175" s="53"/>
    </row>
    <row r="2176" spans="1:27">
      <c r="A2176" s="120"/>
      <c r="B2176" s="54"/>
      <c r="C2176" s="50"/>
      <c r="D2176" s="53"/>
      <c r="E2176" s="50"/>
      <c r="F2176" s="50"/>
      <c r="G2176" s="50"/>
      <c r="H2176" s="53"/>
      <c r="I2176" s="53"/>
      <c r="J2176" s="53"/>
      <c r="K2176" s="53"/>
      <c r="L2176" s="53"/>
      <c r="M2176" s="54"/>
      <c r="N2176" s="50"/>
      <c r="O2176" s="59"/>
      <c r="P2176" s="61"/>
      <c r="Q2176" s="50"/>
      <c r="R2176" s="50"/>
      <c r="S2176" s="50"/>
      <c r="T2176" s="64"/>
      <c r="U2176" s="54"/>
      <c r="V2176" s="54"/>
      <c r="W2176" s="64"/>
      <c r="X2176" s="112"/>
      <c r="Y2176" s="112"/>
      <c r="Z2176" s="53"/>
      <c r="AA2176" s="53"/>
    </row>
    <row r="2177" spans="1:27">
      <c r="A2177" s="120"/>
      <c r="B2177" s="54"/>
      <c r="C2177" s="50"/>
      <c r="D2177" s="53"/>
      <c r="E2177" s="50"/>
      <c r="F2177" s="50"/>
      <c r="G2177" s="50"/>
      <c r="H2177" s="53"/>
      <c r="I2177" s="53"/>
      <c r="J2177" s="53"/>
      <c r="K2177" s="53"/>
      <c r="L2177" s="53"/>
      <c r="M2177" s="54"/>
      <c r="N2177" s="50"/>
      <c r="O2177" s="59"/>
      <c r="P2177" s="61"/>
      <c r="Q2177" s="50"/>
      <c r="R2177" s="50"/>
      <c r="S2177" s="50"/>
      <c r="T2177" s="64"/>
      <c r="U2177" s="54"/>
      <c r="V2177" s="54"/>
      <c r="W2177" s="64"/>
      <c r="X2177" s="112"/>
      <c r="Y2177" s="112"/>
      <c r="Z2177" s="53"/>
      <c r="AA2177" s="53"/>
    </row>
    <row r="2178" spans="1:27">
      <c r="A2178" s="120"/>
      <c r="B2178" s="54"/>
      <c r="C2178" s="50"/>
      <c r="D2178" s="53"/>
      <c r="E2178" s="50"/>
      <c r="F2178" s="50"/>
      <c r="G2178" s="50"/>
      <c r="H2178" s="53"/>
      <c r="I2178" s="53"/>
      <c r="J2178" s="53"/>
      <c r="K2178" s="53"/>
      <c r="L2178" s="53"/>
      <c r="M2178" s="54"/>
      <c r="N2178" s="50"/>
      <c r="O2178" s="59"/>
      <c r="P2178" s="61"/>
      <c r="Q2178" s="50"/>
      <c r="R2178" s="50"/>
      <c r="S2178" s="50"/>
      <c r="T2178" s="64"/>
      <c r="U2178" s="54"/>
      <c r="V2178" s="54"/>
      <c r="W2178" s="64"/>
      <c r="X2178" s="112"/>
      <c r="Y2178" s="112"/>
      <c r="Z2178" s="53"/>
      <c r="AA2178" s="53"/>
    </row>
    <row r="2179" spans="1:27">
      <c r="A2179" s="120"/>
      <c r="B2179" s="54"/>
      <c r="C2179" s="50"/>
      <c r="D2179" s="53"/>
      <c r="E2179" s="50"/>
      <c r="F2179" s="50"/>
      <c r="G2179" s="50"/>
      <c r="H2179" s="53"/>
      <c r="I2179" s="53"/>
      <c r="J2179" s="53"/>
      <c r="K2179" s="53"/>
      <c r="L2179" s="53"/>
      <c r="M2179" s="54"/>
      <c r="N2179" s="50"/>
      <c r="O2179" s="59"/>
      <c r="P2179" s="61"/>
      <c r="Q2179" s="50"/>
      <c r="R2179" s="50"/>
      <c r="S2179" s="50"/>
      <c r="T2179" s="64"/>
      <c r="U2179" s="54"/>
      <c r="V2179" s="54"/>
      <c r="W2179" s="64"/>
      <c r="X2179" s="112"/>
      <c r="Y2179" s="112"/>
      <c r="Z2179" s="53"/>
      <c r="AA2179" s="53"/>
    </row>
    <row r="2180" spans="1:27">
      <c r="A2180" s="120"/>
      <c r="B2180" s="54"/>
      <c r="C2180" s="50"/>
      <c r="D2180" s="53"/>
      <c r="E2180" s="50"/>
      <c r="F2180" s="50"/>
      <c r="G2180" s="50"/>
      <c r="H2180" s="53"/>
      <c r="I2180" s="53"/>
      <c r="J2180" s="53"/>
      <c r="K2180" s="53"/>
      <c r="L2180" s="53"/>
      <c r="M2180" s="54"/>
      <c r="N2180" s="50"/>
      <c r="O2180" s="59"/>
      <c r="P2180" s="61"/>
      <c r="Q2180" s="50"/>
      <c r="R2180" s="50"/>
      <c r="S2180" s="50"/>
      <c r="T2180" s="64"/>
      <c r="U2180" s="54"/>
      <c r="V2180" s="54"/>
      <c r="W2180" s="64"/>
      <c r="X2180" s="112"/>
      <c r="Y2180" s="112"/>
      <c r="Z2180" s="53"/>
      <c r="AA2180" s="53"/>
    </row>
    <row r="2181" spans="1:27">
      <c r="A2181" s="120"/>
      <c r="B2181" s="54"/>
      <c r="C2181" s="50"/>
      <c r="D2181" s="53"/>
      <c r="E2181" s="50"/>
      <c r="F2181" s="50"/>
      <c r="G2181" s="50"/>
      <c r="H2181" s="53"/>
      <c r="I2181" s="53"/>
      <c r="J2181" s="53"/>
      <c r="K2181" s="53"/>
      <c r="L2181" s="53"/>
      <c r="M2181" s="54"/>
      <c r="N2181" s="50"/>
      <c r="O2181" s="59"/>
      <c r="P2181" s="61"/>
      <c r="Q2181" s="50"/>
      <c r="R2181" s="50"/>
      <c r="S2181" s="50"/>
      <c r="T2181" s="64"/>
      <c r="U2181" s="54"/>
      <c r="V2181" s="54"/>
      <c r="W2181" s="64"/>
      <c r="X2181" s="112"/>
      <c r="Y2181" s="112"/>
      <c r="Z2181" s="53"/>
      <c r="AA2181" s="53"/>
    </row>
    <row r="2182" spans="1:27">
      <c r="A2182" s="120"/>
      <c r="B2182" s="54"/>
      <c r="C2182" s="50"/>
      <c r="D2182" s="53"/>
      <c r="E2182" s="50"/>
      <c r="F2182" s="50"/>
      <c r="G2182" s="50"/>
      <c r="H2182" s="53"/>
      <c r="I2182" s="53"/>
      <c r="J2182" s="53"/>
      <c r="K2182" s="53"/>
      <c r="L2182" s="53"/>
      <c r="M2182" s="54"/>
      <c r="N2182" s="50"/>
      <c r="O2182" s="59"/>
      <c r="P2182" s="61"/>
      <c r="Q2182" s="50"/>
      <c r="R2182" s="50"/>
      <c r="S2182" s="50"/>
      <c r="T2182" s="64"/>
      <c r="U2182" s="54"/>
      <c r="V2182" s="54"/>
      <c r="W2182" s="64"/>
      <c r="X2182" s="112"/>
      <c r="Y2182" s="112"/>
      <c r="Z2182" s="53"/>
      <c r="AA2182" s="53"/>
    </row>
    <row r="2183" spans="1:27">
      <c r="A2183" s="120"/>
      <c r="B2183" s="54"/>
      <c r="C2183" s="50"/>
      <c r="D2183" s="53"/>
      <c r="E2183" s="50"/>
      <c r="F2183" s="50"/>
      <c r="G2183" s="50"/>
      <c r="H2183" s="53"/>
      <c r="I2183" s="53"/>
      <c r="J2183" s="53"/>
      <c r="K2183" s="53"/>
      <c r="L2183" s="53"/>
      <c r="M2183" s="54"/>
      <c r="N2183" s="50"/>
      <c r="O2183" s="59"/>
      <c r="P2183" s="61"/>
      <c r="Q2183" s="50"/>
      <c r="R2183" s="50"/>
      <c r="S2183" s="50"/>
      <c r="T2183" s="64"/>
      <c r="U2183" s="54"/>
      <c r="V2183" s="54"/>
      <c r="W2183" s="64"/>
      <c r="X2183" s="112"/>
      <c r="Y2183" s="112"/>
      <c r="Z2183" s="53"/>
      <c r="AA2183" s="53"/>
    </row>
    <row r="2184" spans="1:27">
      <c r="A2184" s="120"/>
      <c r="B2184" s="54"/>
      <c r="C2184" s="50"/>
      <c r="D2184" s="53"/>
      <c r="E2184" s="50"/>
      <c r="F2184" s="50"/>
      <c r="G2184" s="50"/>
      <c r="H2184" s="53"/>
      <c r="I2184" s="53"/>
      <c r="J2184" s="53"/>
      <c r="K2184" s="53"/>
      <c r="L2184" s="53"/>
      <c r="M2184" s="54"/>
      <c r="N2184" s="50"/>
      <c r="O2184" s="59"/>
      <c r="P2184" s="61"/>
      <c r="Q2184" s="50"/>
      <c r="R2184" s="50"/>
      <c r="S2184" s="50"/>
      <c r="T2184" s="64"/>
      <c r="U2184" s="54"/>
      <c r="V2184" s="54"/>
      <c r="W2184" s="64"/>
      <c r="X2184" s="112"/>
      <c r="Y2184" s="112"/>
      <c r="Z2184" s="53"/>
      <c r="AA2184" s="53"/>
    </row>
    <row r="2185" spans="1:27">
      <c r="A2185" s="120"/>
      <c r="B2185" s="54"/>
      <c r="C2185" s="50"/>
      <c r="D2185" s="53"/>
      <c r="E2185" s="50"/>
      <c r="F2185" s="50"/>
      <c r="G2185" s="50"/>
      <c r="H2185" s="53"/>
      <c r="I2185" s="53"/>
      <c r="J2185" s="53"/>
      <c r="K2185" s="53"/>
      <c r="L2185" s="53"/>
      <c r="M2185" s="54"/>
      <c r="N2185" s="50"/>
      <c r="O2185" s="59"/>
      <c r="P2185" s="61"/>
      <c r="Q2185" s="50"/>
      <c r="R2185" s="50"/>
      <c r="S2185" s="50"/>
      <c r="T2185" s="64"/>
      <c r="U2185" s="54"/>
      <c r="V2185" s="54"/>
      <c r="W2185" s="64"/>
      <c r="X2185" s="112"/>
      <c r="Y2185" s="112"/>
      <c r="Z2185" s="53"/>
      <c r="AA2185" s="53"/>
    </row>
    <row r="2186" spans="1:27">
      <c r="A2186" s="120"/>
      <c r="B2186" s="54"/>
      <c r="C2186" s="50"/>
      <c r="D2186" s="53"/>
      <c r="E2186" s="50"/>
      <c r="F2186" s="50"/>
      <c r="G2186" s="50"/>
      <c r="H2186" s="53"/>
      <c r="I2186" s="53"/>
      <c r="J2186" s="53"/>
      <c r="K2186" s="53"/>
      <c r="L2186" s="53"/>
      <c r="M2186" s="54"/>
      <c r="N2186" s="50"/>
      <c r="O2186" s="59"/>
      <c r="P2186" s="61"/>
      <c r="Q2186" s="50"/>
      <c r="R2186" s="50"/>
      <c r="S2186" s="50"/>
      <c r="T2186" s="64"/>
      <c r="U2186" s="54"/>
      <c r="V2186" s="54"/>
      <c r="W2186" s="64"/>
      <c r="X2186" s="112"/>
      <c r="Y2186" s="112"/>
      <c r="Z2186" s="53"/>
      <c r="AA2186" s="53"/>
    </row>
    <row r="2187" spans="1:27">
      <c r="A2187" s="120"/>
      <c r="B2187" s="54"/>
      <c r="C2187" s="50"/>
      <c r="D2187" s="53"/>
      <c r="E2187" s="50"/>
      <c r="F2187" s="50"/>
      <c r="G2187" s="50"/>
      <c r="H2187" s="53"/>
      <c r="I2187" s="53"/>
      <c r="J2187" s="53"/>
      <c r="K2187" s="53"/>
      <c r="L2187" s="53"/>
      <c r="M2187" s="54"/>
      <c r="N2187" s="50"/>
      <c r="O2187" s="59"/>
      <c r="P2187" s="61"/>
      <c r="Q2187" s="50"/>
      <c r="R2187" s="50"/>
      <c r="S2187" s="50"/>
      <c r="T2187" s="64"/>
      <c r="U2187" s="54"/>
      <c r="V2187" s="54"/>
      <c r="W2187" s="64"/>
      <c r="X2187" s="112"/>
      <c r="Y2187" s="112"/>
      <c r="Z2187" s="53"/>
      <c r="AA2187" s="53"/>
    </row>
    <row r="2188" spans="1:27">
      <c r="A2188" s="120"/>
      <c r="B2188" s="54"/>
      <c r="C2188" s="50"/>
      <c r="D2188" s="53"/>
      <c r="E2188" s="50"/>
      <c r="F2188" s="50"/>
      <c r="G2188" s="50"/>
      <c r="H2188" s="53"/>
      <c r="I2188" s="53"/>
      <c r="J2188" s="53"/>
      <c r="K2188" s="53"/>
      <c r="L2188" s="53"/>
      <c r="M2188" s="54"/>
      <c r="N2188" s="50"/>
      <c r="O2188" s="59"/>
      <c r="P2188" s="61"/>
      <c r="Q2188" s="50"/>
      <c r="R2188" s="50"/>
      <c r="S2188" s="50"/>
      <c r="T2188" s="64"/>
      <c r="U2188" s="54"/>
      <c r="V2188" s="54"/>
      <c r="W2188" s="64"/>
      <c r="X2188" s="112"/>
      <c r="Y2188" s="112"/>
      <c r="Z2188" s="53"/>
      <c r="AA2188" s="53"/>
    </row>
    <row r="2189" spans="1:27">
      <c r="A2189" s="120"/>
      <c r="B2189" s="54"/>
      <c r="C2189" s="50"/>
      <c r="D2189" s="53"/>
      <c r="E2189" s="50"/>
      <c r="F2189" s="50"/>
      <c r="G2189" s="50"/>
      <c r="H2189" s="53"/>
      <c r="I2189" s="53"/>
      <c r="J2189" s="53"/>
      <c r="K2189" s="53"/>
      <c r="L2189" s="53"/>
      <c r="M2189" s="54"/>
      <c r="N2189" s="50"/>
      <c r="O2189" s="59"/>
      <c r="P2189" s="61"/>
      <c r="Q2189" s="50"/>
      <c r="R2189" s="50"/>
      <c r="S2189" s="50"/>
      <c r="T2189" s="64"/>
      <c r="U2189" s="54"/>
      <c r="V2189" s="54"/>
      <c r="W2189" s="64"/>
      <c r="X2189" s="112"/>
      <c r="Y2189" s="112"/>
      <c r="Z2189" s="53"/>
      <c r="AA2189" s="53"/>
    </row>
    <row r="2190" spans="1:27">
      <c r="A2190" s="120"/>
      <c r="B2190" s="54"/>
      <c r="C2190" s="50"/>
      <c r="D2190" s="53"/>
      <c r="E2190" s="50"/>
      <c r="F2190" s="50"/>
      <c r="G2190" s="50"/>
      <c r="H2190" s="53"/>
      <c r="I2190" s="53"/>
      <c r="J2190" s="53"/>
      <c r="K2190" s="53"/>
      <c r="L2190" s="53"/>
      <c r="M2190" s="54"/>
      <c r="N2190" s="50"/>
      <c r="O2190" s="59"/>
      <c r="P2190" s="61"/>
      <c r="Q2190" s="50"/>
      <c r="R2190" s="50"/>
      <c r="S2190" s="50"/>
      <c r="T2190" s="64"/>
      <c r="U2190" s="54"/>
      <c r="V2190" s="54"/>
      <c r="W2190" s="64"/>
      <c r="X2190" s="112"/>
      <c r="Y2190" s="112"/>
      <c r="Z2190" s="53"/>
      <c r="AA2190" s="53"/>
    </row>
    <row r="2191" spans="1:27">
      <c r="A2191" s="120"/>
      <c r="B2191" s="54"/>
      <c r="C2191" s="50"/>
      <c r="D2191" s="53"/>
      <c r="E2191" s="50"/>
      <c r="F2191" s="50"/>
      <c r="G2191" s="50"/>
      <c r="H2191" s="53"/>
      <c r="I2191" s="53"/>
      <c r="J2191" s="53"/>
      <c r="K2191" s="53"/>
      <c r="L2191" s="53"/>
      <c r="M2191" s="54"/>
      <c r="N2191" s="50"/>
      <c r="O2191" s="59"/>
      <c r="P2191" s="61"/>
      <c r="Q2191" s="50"/>
      <c r="R2191" s="50"/>
      <c r="S2191" s="50"/>
      <c r="T2191" s="64"/>
      <c r="U2191" s="54"/>
      <c r="V2191" s="54"/>
      <c r="W2191" s="64"/>
      <c r="X2191" s="112"/>
      <c r="Y2191" s="112"/>
      <c r="Z2191" s="53"/>
      <c r="AA2191" s="53"/>
    </row>
    <row r="2192" spans="1:27">
      <c r="A2192" s="120"/>
      <c r="B2192" s="54"/>
      <c r="C2192" s="50"/>
      <c r="D2192" s="53"/>
      <c r="E2192" s="50"/>
      <c r="F2192" s="50"/>
      <c r="G2192" s="50"/>
      <c r="H2192" s="53"/>
      <c r="I2192" s="53"/>
      <c r="J2192" s="53"/>
      <c r="K2192" s="53"/>
      <c r="L2192" s="53"/>
      <c r="M2192" s="54"/>
      <c r="N2192" s="50"/>
      <c r="O2192" s="59"/>
      <c r="P2192" s="61"/>
      <c r="Q2192" s="50"/>
      <c r="R2192" s="50"/>
      <c r="S2192" s="50"/>
      <c r="T2192" s="64"/>
      <c r="U2192" s="54"/>
      <c r="V2192" s="54"/>
      <c r="W2192" s="64"/>
      <c r="X2192" s="112"/>
      <c r="Y2192" s="112"/>
      <c r="Z2192" s="53"/>
      <c r="AA2192" s="53"/>
    </row>
    <row r="2193" spans="1:27">
      <c r="A2193" s="120"/>
      <c r="B2193" s="54"/>
      <c r="C2193" s="50"/>
      <c r="D2193" s="53"/>
      <c r="E2193" s="50"/>
      <c r="F2193" s="50"/>
      <c r="G2193" s="50"/>
      <c r="H2193" s="53"/>
      <c r="I2193" s="53"/>
      <c r="J2193" s="53"/>
      <c r="K2193" s="53"/>
      <c r="L2193" s="53"/>
      <c r="M2193" s="54"/>
      <c r="N2193" s="50"/>
      <c r="O2193" s="59"/>
      <c r="P2193" s="61"/>
      <c r="Q2193" s="50"/>
      <c r="R2193" s="50"/>
      <c r="S2193" s="50"/>
      <c r="T2193" s="64"/>
      <c r="U2193" s="54"/>
      <c r="V2193" s="54"/>
      <c r="W2193" s="64"/>
      <c r="X2193" s="112"/>
      <c r="Y2193" s="112"/>
      <c r="Z2193" s="53"/>
      <c r="AA2193" s="53"/>
    </row>
    <row r="2194" spans="1:27">
      <c r="A2194" s="120"/>
      <c r="B2194" s="54"/>
      <c r="C2194" s="50"/>
      <c r="D2194" s="53"/>
      <c r="E2194" s="50"/>
      <c r="F2194" s="50"/>
      <c r="G2194" s="50"/>
      <c r="H2194" s="53"/>
      <c r="I2194" s="53"/>
      <c r="J2194" s="53"/>
      <c r="K2194" s="53"/>
      <c r="L2194" s="53"/>
      <c r="M2194" s="54"/>
      <c r="N2194" s="50"/>
      <c r="O2194" s="59"/>
      <c r="P2194" s="61"/>
      <c r="Q2194" s="50"/>
      <c r="R2194" s="50"/>
      <c r="S2194" s="50"/>
      <c r="T2194" s="64"/>
      <c r="U2194" s="54"/>
      <c r="V2194" s="54"/>
      <c r="W2194" s="64"/>
      <c r="X2194" s="112"/>
      <c r="Y2194" s="112"/>
      <c r="Z2194" s="53"/>
      <c r="AA2194" s="53"/>
    </row>
    <row r="2195" spans="1:27">
      <c r="A2195" s="120"/>
      <c r="B2195" s="54"/>
      <c r="C2195" s="50"/>
      <c r="D2195" s="53"/>
      <c r="E2195" s="50"/>
      <c r="F2195" s="50"/>
      <c r="G2195" s="50"/>
      <c r="H2195" s="53"/>
      <c r="I2195" s="53"/>
      <c r="J2195" s="53"/>
      <c r="K2195" s="53"/>
      <c r="L2195" s="53"/>
      <c r="M2195" s="54"/>
      <c r="N2195" s="50"/>
      <c r="O2195" s="59"/>
      <c r="P2195" s="61"/>
      <c r="Q2195" s="50"/>
      <c r="R2195" s="50"/>
      <c r="S2195" s="50"/>
      <c r="T2195" s="64"/>
      <c r="U2195" s="54"/>
      <c r="V2195" s="54"/>
      <c r="W2195" s="64"/>
      <c r="X2195" s="112"/>
      <c r="Y2195" s="112"/>
      <c r="Z2195" s="53"/>
      <c r="AA2195" s="53"/>
    </row>
    <row r="2196" spans="1:27">
      <c r="A2196" s="120"/>
      <c r="B2196" s="54"/>
      <c r="C2196" s="50"/>
      <c r="D2196" s="53"/>
      <c r="E2196" s="50"/>
      <c r="F2196" s="50"/>
      <c r="G2196" s="50"/>
      <c r="H2196" s="53"/>
      <c r="I2196" s="53"/>
      <c r="J2196" s="53"/>
      <c r="K2196" s="53"/>
      <c r="L2196" s="53"/>
      <c r="M2196" s="54"/>
      <c r="N2196" s="50"/>
      <c r="O2196" s="59"/>
      <c r="P2196" s="61"/>
      <c r="Q2196" s="50"/>
      <c r="R2196" s="50"/>
      <c r="S2196" s="50"/>
      <c r="T2196" s="64"/>
      <c r="U2196" s="54"/>
      <c r="V2196" s="54"/>
      <c r="W2196" s="64"/>
      <c r="X2196" s="112"/>
      <c r="Y2196" s="112"/>
      <c r="Z2196" s="53"/>
      <c r="AA2196" s="53"/>
    </row>
    <row r="2197" spans="1:27">
      <c r="A2197" s="120"/>
      <c r="B2197" s="54"/>
      <c r="C2197" s="50"/>
      <c r="D2197" s="53"/>
      <c r="E2197" s="50"/>
      <c r="F2197" s="50"/>
      <c r="G2197" s="50"/>
      <c r="H2197" s="53"/>
      <c r="I2197" s="53"/>
      <c r="J2197" s="53"/>
      <c r="K2197" s="53"/>
      <c r="L2197" s="53"/>
      <c r="M2197" s="54"/>
      <c r="N2197" s="50"/>
      <c r="O2197" s="59"/>
      <c r="P2197" s="61"/>
      <c r="Q2197" s="50"/>
      <c r="R2197" s="50"/>
      <c r="S2197" s="50"/>
      <c r="T2197" s="64"/>
      <c r="U2197" s="54"/>
      <c r="V2197" s="54"/>
      <c r="W2197" s="64"/>
      <c r="X2197" s="112"/>
      <c r="Y2197" s="112"/>
      <c r="Z2197" s="53"/>
      <c r="AA2197" s="53"/>
    </row>
    <row r="2198" spans="1:27">
      <c r="A2198" s="120"/>
      <c r="B2198" s="54"/>
      <c r="C2198" s="50"/>
      <c r="D2198" s="53"/>
      <c r="E2198" s="50"/>
      <c r="F2198" s="50"/>
      <c r="G2198" s="50"/>
      <c r="H2198" s="53"/>
      <c r="I2198" s="53"/>
      <c r="J2198" s="53"/>
      <c r="K2198" s="53"/>
      <c r="L2198" s="53"/>
      <c r="M2198" s="54"/>
      <c r="N2198" s="50"/>
      <c r="O2198" s="59"/>
      <c r="P2198" s="61"/>
      <c r="Q2198" s="50"/>
      <c r="R2198" s="50"/>
      <c r="S2198" s="50"/>
      <c r="T2198" s="64"/>
      <c r="U2198" s="54"/>
      <c r="V2198" s="54"/>
      <c r="W2198" s="64"/>
      <c r="X2198" s="112"/>
      <c r="Y2198" s="112"/>
      <c r="Z2198" s="53"/>
      <c r="AA2198" s="53"/>
    </row>
    <row r="2199" spans="1:27">
      <c r="A2199" s="120"/>
      <c r="B2199" s="54"/>
      <c r="C2199" s="50"/>
      <c r="D2199" s="53"/>
      <c r="E2199" s="50"/>
      <c r="F2199" s="50"/>
      <c r="G2199" s="50"/>
      <c r="H2199" s="53"/>
      <c r="I2199" s="53"/>
      <c r="J2199" s="53"/>
      <c r="K2199" s="53"/>
      <c r="L2199" s="53"/>
      <c r="M2199" s="54"/>
      <c r="N2199" s="50"/>
      <c r="O2199" s="59"/>
      <c r="P2199" s="61"/>
      <c r="Q2199" s="50"/>
      <c r="R2199" s="50"/>
      <c r="S2199" s="50"/>
      <c r="T2199" s="64"/>
      <c r="U2199" s="54"/>
      <c r="V2199" s="54"/>
      <c r="W2199" s="64"/>
      <c r="X2199" s="112"/>
      <c r="Y2199" s="112"/>
      <c r="Z2199" s="53"/>
      <c r="AA2199" s="53"/>
    </row>
    <row r="2200" spans="1:27">
      <c r="A2200" s="120"/>
      <c r="B2200" s="54"/>
      <c r="C2200" s="50"/>
      <c r="D2200" s="53"/>
      <c r="E2200" s="50"/>
      <c r="F2200" s="50"/>
      <c r="G2200" s="50"/>
      <c r="H2200" s="53"/>
      <c r="I2200" s="53"/>
      <c r="J2200" s="53"/>
      <c r="K2200" s="53"/>
      <c r="L2200" s="53"/>
      <c r="M2200" s="54"/>
      <c r="N2200" s="50"/>
      <c r="O2200" s="59"/>
      <c r="P2200" s="61"/>
      <c r="Q2200" s="50"/>
      <c r="R2200" s="50"/>
      <c r="S2200" s="50"/>
      <c r="T2200" s="64"/>
      <c r="U2200" s="54"/>
      <c r="V2200" s="54"/>
      <c r="W2200" s="64"/>
      <c r="X2200" s="112"/>
      <c r="Y2200" s="112"/>
      <c r="Z2200" s="53"/>
      <c r="AA2200" s="53"/>
    </row>
    <row r="2201" spans="1:27">
      <c r="A2201" s="120"/>
      <c r="B2201" s="54"/>
      <c r="C2201" s="50"/>
      <c r="D2201" s="53"/>
      <c r="E2201" s="50"/>
      <c r="F2201" s="50"/>
      <c r="G2201" s="50"/>
      <c r="H2201" s="53"/>
      <c r="I2201" s="53"/>
      <c r="J2201" s="53"/>
      <c r="K2201" s="53"/>
      <c r="L2201" s="53"/>
      <c r="M2201" s="54"/>
      <c r="N2201" s="50"/>
      <c r="O2201" s="59"/>
      <c r="P2201" s="61"/>
      <c r="Q2201" s="50"/>
      <c r="R2201" s="50"/>
      <c r="S2201" s="50"/>
      <c r="T2201" s="64"/>
      <c r="U2201" s="54"/>
      <c r="V2201" s="54"/>
      <c r="W2201" s="64"/>
      <c r="X2201" s="112"/>
      <c r="Y2201" s="112"/>
      <c r="Z2201" s="53"/>
      <c r="AA2201" s="53"/>
    </row>
    <row r="2202" spans="1:27">
      <c r="A2202" s="120"/>
      <c r="B2202" s="54"/>
      <c r="C2202" s="50"/>
      <c r="D2202" s="53"/>
      <c r="E2202" s="50"/>
      <c r="F2202" s="50"/>
      <c r="G2202" s="50"/>
      <c r="H2202" s="53"/>
      <c r="I2202" s="53"/>
      <c r="J2202" s="53"/>
      <c r="K2202" s="53"/>
      <c r="L2202" s="53"/>
      <c r="M2202" s="54"/>
      <c r="N2202" s="50"/>
      <c r="O2202" s="59"/>
      <c r="P2202" s="61"/>
      <c r="Q2202" s="50"/>
      <c r="R2202" s="50"/>
      <c r="S2202" s="50"/>
      <c r="T2202" s="64"/>
      <c r="U2202" s="54"/>
      <c r="V2202" s="54"/>
      <c r="W2202" s="64"/>
      <c r="X2202" s="112"/>
      <c r="Y2202" s="112"/>
      <c r="Z2202" s="53"/>
      <c r="AA2202" s="53"/>
    </row>
    <row r="2203" spans="1:27">
      <c r="A2203" s="120"/>
      <c r="B2203" s="54"/>
      <c r="C2203" s="50"/>
      <c r="D2203" s="53"/>
      <c r="E2203" s="50"/>
      <c r="F2203" s="50"/>
      <c r="G2203" s="50"/>
      <c r="H2203" s="53"/>
      <c r="I2203" s="53"/>
      <c r="J2203" s="53"/>
      <c r="K2203" s="53"/>
      <c r="L2203" s="53"/>
      <c r="M2203" s="54"/>
      <c r="N2203" s="50"/>
      <c r="O2203" s="59"/>
      <c r="P2203" s="61"/>
      <c r="Q2203" s="50"/>
      <c r="R2203" s="50"/>
      <c r="S2203" s="50"/>
      <c r="T2203" s="64"/>
      <c r="U2203" s="54"/>
      <c r="V2203" s="54"/>
      <c r="W2203" s="64"/>
      <c r="X2203" s="112"/>
      <c r="Y2203" s="112"/>
      <c r="Z2203" s="53"/>
      <c r="AA2203" s="53"/>
    </row>
    <row r="2204" spans="1:27">
      <c r="Z2204" s="53"/>
    </row>
    <row r="2205" spans="1:27">
      <c r="Z2205" s="53"/>
    </row>
    <row r="2206" spans="1:27">
      <c r="Z2206" s="53"/>
    </row>
    <row r="2207" spans="1:27">
      <c r="Z2207" s="53"/>
    </row>
    <row r="2208" spans="1:27">
      <c r="Z2208" s="53"/>
    </row>
    <row r="2209" spans="26:26">
      <c r="Z2209" s="53"/>
    </row>
    <row r="2210" spans="26:26">
      <c r="Z2210" s="53"/>
    </row>
    <row r="2211" spans="26:26">
      <c r="Z2211" s="53"/>
    </row>
    <row r="2212" spans="26:26">
      <c r="Z2212" s="53"/>
    </row>
    <row r="2213" spans="26:26">
      <c r="Z2213" s="53"/>
    </row>
    <row r="2214" spans="26:26">
      <c r="Z2214" s="53"/>
    </row>
    <row r="2215" spans="26:26">
      <c r="Z2215" s="53"/>
    </row>
    <row r="2216" spans="26:26">
      <c r="Z2216" s="53"/>
    </row>
    <row r="2217" spans="26:26">
      <c r="Z2217" s="53"/>
    </row>
    <row r="2218" spans="26:26">
      <c r="Z2218" s="53"/>
    </row>
    <row r="2219" spans="26:26">
      <c r="Z2219" s="53"/>
    </row>
    <row r="2220" spans="26:26">
      <c r="Z2220" s="53"/>
    </row>
    <row r="2221" spans="26:26">
      <c r="Z2221" s="53"/>
    </row>
    <row r="2222" spans="26:26">
      <c r="Z2222" s="53"/>
    </row>
    <row r="2223" spans="26:26">
      <c r="Z2223" s="53"/>
    </row>
    <row r="2224" spans="26:26">
      <c r="Z2224" s="53"/>
    </row>
    <row r="2225" spans="26:26">
      <c r="Z2225" s="53"/>
    </row>
    <row r="2226" spans="26:26">
      <c r="Z2226" s="53"/>
    </row>
    <row r="2227" spans="26:26">
      <c r="Z2227" s="53"/>
    </row>
    <row r="2228" spans="26:26">
      <c r="Z2228" s="53"/>
    </row>
    <row r="2229" spans="26:26">
      <c r="Z2229" s="53"/>
    </row>
    <row r="2230" spans="26:26">
      <c r="Z2230" s="53"/>
    </row>
    <row r="2231" spans="26:26">
      <c r="Z2231" s="53"/>
    </row>
    <row r="2232" spans="26:26">
      <c r="Z2232" s="53"/>
    </row>
    <row r="2233" spans="26:26">
      <c r="Z2233" s="53"/>
    </row>
    <row r="2234" spans="26:26">
      <c r="Z2234" s="53"/>
    </row>
    <row r="2235" spans="26:26">
      <c r="Z2235" s="53"/>
    </row>
    <row r="2236" spans="26:26">
      <c r="Z2236" s="53"/>
    </row>
    <row r="2237" spans="26:26">
      <c r="Z2237" s="53"/>
    </row>
    <row r="2238" spans="26:26">
      <c r="Z2238" s="53"/>
    </row>
    <row r="2239" spans="26:26">
      <c r="Z2239" s="53"/>
    </row>
    <row r="2240" spans="26:26">
      <c r="Z2240" s="53"/>
    </row>
    <row r="2241" spans="26:26">
      <c r="Z2241" s="53"/>
    </row>
    <row r="2242" spans="26:26">
      <c r="Z2242" s="53"/>
    </row>
    <row r="2243" spans="26:26">
      <c r="Z2243" s="53"/>
    </row>
    <row r="2244" spans="26:26">
      <c r="Z2244" s="53"/>
    </row>
    <row r="2245" spans="26:26">
      <c r="Z2245" s="53"/>
    </row>
    <row r="2246" spans="26:26">
      <c r="Z2246" s="53"/>
    </row>
    <row r="2247" spans="26:26">
      <c r="Z2247" s="53"/>
    </row>
    <row r="2248" spans="26:26">
      <c r="Z2248" s="53"/>
    </row>
    <row r="2249" spans="26:26">
      <c r="Z2249" s="53"/>
    </row>
    <row r="2250" spans="26:26">
      <c r="Z2250" s="53"/>
    </row>
    <row r="2251" spans="26:26">
      <c r="Z2251" s="53"/>
    </row>
    <row r="2252" spans="26:26">
      <c r="Z2252" s="53"/>
    </row>
    <row r="2253" spans="26:26">
      <c r="Z2253" s="53"/>
    </row>
    <row r="2254" spans="26:26">
      <c r="Z2254" s="53"/>
    </row>
    <row r="2255" spans="26:26">
      <c r="Z2255" s="53"/>
    </row>
    <row r="2256" spans="26:26">
      <c r="Z2256" s="53"/>
    </row>
    <row r="2257" spans="26:26">
      <c r="Z2257" s="53"/>
    </row>
    <row r="2258" spans="26:26">
      <c r="Z2258" s="53"/>
    </row>
    <row r="2259" spans="26:26">
      <c r="Z2259" s="53"/>
    </row>
    <row r="2260" spans="26:26">
      <c r="Z2260" s="53"/>
    </row>
    <row r="2261" spans="26:26">
      <c r="Z2261" s="53"/>
    </row>
    <row r="2262" spans="26:26">
      <c r="Z2262" s="53"/>
    </row>
    <row r="2263" spans="26:26">
      <c r="Z2263" s="53"/>
    </row>
    <row r="2264" spans="26:26">
      <c r="Z2264" s="53"/>
    </row>
    <row r="2265" spans="26:26">
      <c r="Z2265" s="53"/>
    </row>
    <row r="2266" spans="26:26">
      <c r="Z2266" s="53"/>
    </row>
    <row r="2267" spans="26:26">
      <c r="Z2267" s="53"/>
    </row>
    <row r="2268" spans="26:26">
      <c r="Z2268" s="53"/>
    </row>
    <row r="2269" spans="26:26">
      <c r="Z2269" s="53"/>
    </row>
    <row r="2270" spans="26:26">
      <c r="Z2270" s="53"/>
    </row>
    <row r="2271" spans="26:26">
      <c r="Z2271" s="53"/>
    </row>
    <row r="2272" spans="26:26">
      <c r="Z2272" s="53"/>
    </row>
    <row r="2273" spans="26:26">
      <c r="Z2273" s="53"/>
    </row>
    <row r="2274" spans="26:26">
      <c r="Z2274" s="53"/>
    </row>
    <row r="2275" spans="26:26">
      <c r="Z2275" s="53"/>
    </row>
    <row r="2276" spans="26:26">
      <c r="Z2276" s="53"/>
    </row>
    <row r="2277" spans="26:26">
      <c r="Z2277" s="53"/>
    </row>
    <row r="2278" spans="26:26">
      <c r="Z2278" s="53"/>
    </row>
    <row r="2279" spans="26:26">
      <c r="Z2279" s="53"/>
    </row>
    <row r="2280" spans="26:26">
      <c r="Z2280" s="53"/>
    </row>
    <row r="2281" spans="26:26">
      <c r="Z2281" s="53"/>
    </row>
    <row r="2282" spans="26:26">
      <c r="Z2282" s="53"/>
    </row>
    <row r="2283" spans="26:26">
      <c r="Z2283" s="53"/>
    </row>
    <row r="2284" spans="26:26">
      <c r="Z2284" s="53"/>
    </row>
    <row r="2285" spans="26:26">
      <c r="Z2285" s="53"/>
    </row>
    <row r="2286" spans="26:26">
      <c r="Z2286" s="53"/>
    </row>
    <row r="2287" spans="26:26">
      <c r="Z2287" s="53"/>
    </row>
    <row r="2288" spans="26:26">
      <c r="Z2288" s="53"/>
    </row>
    <row r="2289" spans="26:26">
      <c r="Z2289" s="53"/>
    </row>
    <row r="2290" spans="26:26">
      <c r="Z2290" s="53"/>
    </row>
    <row r="2291" spans="26:26">
      <c r="Z2291" s="53"/>
    </row>
    <row r="2292" spans="26:26">
      <c r="Z2292" s="53"/>
    </row>
    <row r="2293" spans="26:26">
      <c r="Z2293" s="53"/>
    </row>
    <row r="2294" spans="26:26">
      <c r="Z2294" s="53"/>
    </row>
    <row r="2295" spans="26:26">
      <c r="Z2295" s="53"/>
    </row>
    <row r="2296" spans="26:26">
      <c r="Z2296" s="53"/>
    </row>
    <row r="2297" spans="26:26">
      <c r="Z2297" s="53"/>
    </row>
    <row r="2298" spans="26:26">
      <c r="Z2298" s="53"/>
    </row>
    <row r="2299" spans="26:26">
      <c r="Z2299" s="53"/>
    </row>
    <row r="2300" spans="26:26">
      <c r="Z2300" s="53"/>
    </row>
    <row r="2301" spans="26:26">
      <c r="Z2301" s="53"/>
    </row>
    <row r="2302" spans="26:26">
      <c r="Z2302" s="53"/>
    </row>
    <row r="2303" spans="26:26">
      <c r="Z2303" s="53"/>
    </row>
    <row r="2304" spans="26:26">
      <c r="Z2304" s="53"/>
    </row>
    <row r="2305" spans="26:26">
      <c r="Z2305" s="53"/>
    </row>
    <row r="2306" spans="26:26">
      <c r="Z2306" s="53"/>
    </row>
    <row r="2307" spans="26:26">
      <c r="Z2307" s="53"/>
    </row>
    <row r="2308" spans="26:26">
      <c r="Z2308" s="53"/>
    </row>
    <row r="2309" spans="26:26">
      <c r="Z2309" s="53"/>
    </row>
    <row r="2310" spans="26:26">
      <c r="Z2310" s="53"/>
    </row>
    <row r="2311" spans="26:26">
      <c r="Z2311" s="53"/>
    </row>
    <row r="2312" spans="26:26">
      <c r="Z2312" s="53"/>
    </row>
    <row r="2313" spans="26:26">
      <c r="Z2313" s="53"/>
    </row>
    <row r="2314" spans="26:26">
      <c r="Z2314" s="53"/>
    </row>
    <row r="2315" spans="26:26">
      <c r="Z2315" s="53"/>
    </row>
    <row r="2316" spans="26:26">
      <c r="Z2316" s="53"/>
    </row>
    <row r="2317" spans="26:26">
      <c r="Z2317" s="53"/>
    </row>
    <row r="2318" spans="26:26">
      <c r="Z2318" s="53"/>
    </row>
    <row r="2319" spans="26:26">
      <c r="Z2319" s="53"/>
    </row>
    <row r="2320" spans="26:26">
      <c r="Z2320" s="53"/>
    </row>
    <row r="2321" spans="26:26">
      <c r="Z2321" s="53"/>
    </row>
    <row r="2322" spans="26:26">
      <c r="Z2322" s="53"/>
    </row>
    <row r="2323" spans="26:26">
      <c r="Z2323" s="53"/>
    </row>
    <row r="2324" spans="26:26">
      <c r="Z2324" s="53"/>
    </row>
    <row r="2325" spans="26:26">
      <c r="Z2325" s="53"/>
    </row>
    <row r="2326" spans="26:26">
      <c r="Z2326" s="53"/>
    </row>
    <row r="2327" spans="26:26">
      <c r="Z2327" s="53"/>
    </row>
    <row r="2328" spans="26:26">
      <c r="Z2328" s="53"/>
    </row>
    <row r="2329" spans="26:26">
      <c r="Z2329" s="53"/>
    </row>
    <row r="2330" spans="26:26">
      <c r="Z2330" s="53"/>
    </row>
    <row r="2331" spans="26:26">
      <c r="Z2331" s="53"/>
    </row>
    <row r="2332" spans="26:26">
      <c r="Z2332" s="53"/>
    </row>
    <row r="2333" spans="26:26">
      <c r="Z2333" s="53"/>
    </row>
    <row r="2334" spans="26:26">
      <c r="Z2334" s="53"/>
    </row>
    <row r="2335" spans="26:26">
      <c r="Z2335" s="53"/>
    </row>
    <row r="2336" spans="26:26">
      <c r="Z2336" s="53"/>
    </row>
    <row r="2337" spans="26:26">
      <c r="Z2337" s="53"/>
    </row>
    <row r="2338" spans="26:26">
      <c r="Z2338" s="53"/>
    </row>
    <row r="2339" spans="26:26">
      <c r="Z2339" s="53"/>
    </row>
    <row r="2340" spans="26:26">
      <c r="Z2340" s="53"/>
    </row>
    <row r="2341" spans="26:26">
      <c r="Z2341" s="53"/>
    </row>
    <row r="2342" spans="26:26">
      <c r="Z2342" s="53"/>
    </row>
    <row r="2343" spans="26:26">
      <c r="Z2343" s="53"/>
    </row>
    <row r="2344" spans="26:26">
      <c r="Z2344" s="53"/>
    </row>
    <row r="2345" spans="26:26">
      <c r="Z2345" s="53"/>
    </row>
    <row r="2346" spans="26:26">
      <c r="Z2346" s="53"/>
    </row>
    <row r="2347" spans="26:26">
      <c r="Z2347" s="53"/>
    </row>
    <row r="2348" spans="26:26">
      <c r="Z2348" s="53"/>
    </row>
    <row r="2349" spans="26:26">
      <c r="Z2349" s="53"/>
    </row>
    <row r="2350" spans="26:26">
      <c r="Z2350" s="53"/>
    </row>
    <row r="2351" spans="26:26">
      <c r="Z2351" s="53"/>
    </row>
    <row r="2352" spans="26:26">
      <c r="Z2352" s="53"/>
    </row>
    <row r="2353" spans="26:26">
      <c r="Z2353" s="53"/>
    </row>
    <row r="2354" spans="26:26">
      <c r="Z2354" s="53"/>
    </row>
    <row r="2355" spans="26:26">
      <c r="Z2355" s="53"/>
    </row>
    <row r="2356" spans="26:26">
      <c r="Z2356" s="53"/>
    </row>
    <row r="2357" spans="26:26">
      <c r="Z2357" s="53"/>
    </row>
    <row r="2358" spans="26:26">
      <c r="Z2358" s="53"/>
    </row>
    <row r="2359" spans="26:26">
      <c r="Z2359" s="53"/>
    </row>
    <row r="2360" spans="26:26">
      <c r="Z2360" s="53"/>
    </row>
    <row r="2361" spans="26:26">
      <c r="Z2361" s="53"/>
    </row>
    <row r="2362" spans="26:26">
      <c r="Z2362" s="53"/>
    </row>
    <row r="2363" spans="26:26">
      <c r="Z2363" s="53"/>
    </row>
    <row r="2364" spans="26:26">
      <c r="Z2364" s="53"/>
    </row>
    <row r="2365" spans="26:26">
      <c r="Z2365" s="53"/>
    </row>
    <row r="2366" spans="26:26">
      <c r="Z2366" s="53"/>
    </row>
    <row r="2367" spans="26:26">
      <c r="Z2367" s="53"/>
    </row>
    <row r="2368" spans="26:26">
      <c r="Z2368" s="53"/>
    </row>
    <row r="2369" spans="26:26">
      <c r="Z2369" s="53"/>
    </row>
    <row r="2370" spans="26:26">
      <c r="Z2370" s="53"/>
    </row>
    <row r="2371" spans="26:26">
      <c r="Z2371" s="53"/>
    </row>
    <row r="2372" spans="26:26">
      <c r="Z2372" s="53"/>
    </row>
    <row r="2373" spans="26:26">
      <c r="Z2373" s="53"/>
    </row>
    <row r="2374" spans="26:26">
      <c r="Z2374" s="53"/>
    </row>
    <row r="2375" spans="26:26">
      <c r="Z2375" s="53"/>
    </row>
    <row r="2376" spans="26:26">
      <c r="Z2376" s="53"/>
    </row>
    <row r="2377" spans="26:26">
      <c r="Z2377" s="53"/>
    </row>
    <row r="2378" spans="26:26">
      <c r="Z2378" s="53"/>
    </row>
    <row r="2379" spans="26:26">
      <c r="Z2379" s="53"/>
    </row>
    <row r="2380" spans="26:26">
      <c r="Z2380" s="53"/>
    </row>
    <row r="2381" spans="26:26">
      <c r="Z2381" s="53"/>
    </row>
    <row r="2382" spans="26:26">
      <c r="Z2382" s="53"/>
    </row>
    <row r="2383" spans="26:26">
      <c r="Z2383" s="53"/>
    </row>
    <row r="2384" spans="26:26">
      <c r="Z2384" s="53"/>
    </row>
    <row r="2385" spans="26:26">
      <c r="Z2385" s="54"/>
    </row>
    <row r="2386" spans="26:26">
      <c r="Z2386" s="54"/>
    </row>
    <row r="2387" spans="26:26">
      <c r="Z2387" s="54"/>
    </row>
    <row r="2388" spans="26:26">
      <c r="Z2388" s="54"/>
    </row>
    <row r="2389" spans="26:26">
      <c r="Z2389" s="54"/>
    </row>
    <row r="2390" spans="26:26">
      <c r="Z2390" s="54"/>
    </row>
    <row r="2391" spans="26:26">
      <c r="Z2391" s="54"/>
    </row>
    <row r="2392" spans="26:26">
      <c r="Z2392" s="54"/>
    </row>
    <row r="2393" spans="26:26">
      <c r="Z2393" s="54"/>
    </row>
    <row r="2394" spans="26:26">
      <c r="Z2394" s="54"/>
    </row>
    <row r="2395" spans="26:26">
      <c r="Z2395" s="54"/>
    </row>
    <row r="2396" spans="26:26">
      <c r="Z2396" s="54"/>
    </row>
    <row r="2397" spans="26:26">
      <c r="Z2397" s="54"/>
    </row>
    <row r="2398" spans="26:26">
      <c r="Z2398" s="54"/>
    </row>
    <row r="2399" spans="26:26">
      <c r="Z2399" s="54"/>
    </row>
    <row r="2400" spans="26:26">
      <c r="Z2400" s="54"/>
    </row>
    <row r="2401" spans="26:26">
      <c r="Z2401" s="54"/>
    </row>
    <row r="2402" spans="26:26">
      <c r="Z2402" s="54"/>
    </row>
    <row r="2403" spans="26:26">
      <c r="Z2403" s="54"/>
    </row>
    <row r="2404" spans="26:26">
      <c r="Z2404" s="54"/>
    </row>
    <row r="2405" spans="26:26">
      <c r="Z2405" s="54"/>
    </row>
    <row r="2406" spans="26:26">
      <c r="Z2406" s="54"/>
    </row>
    <row r="2407" spans="26:26">
      <c r="Z2407" s="54"/>
    </row>
    <row r="2408" spans="26:26">
      <c r="Z2408" s="54"/>
    </row>
    <row r="2409" spans="26:26">
      <c r="Z2409" s="54"/>
    </row>
    <row r="2410" spans="26:26">
      <c r="Z2410" s="54"/>
    </row>
    <row r="2411" spans="26:26">
      <c r="Z2411" s="54"/>
    </row>
    <row r="2412" spans="26:26">
      <c r="Z2412" s="54"/>
    </row>
    <row r="2413" spans="26:26">
      <c r="Z2413" s="54"/>
    </row>
    <row r="2414" spans="26:26">
      <c r="Z2414" s="54"/>
    </row>
    <row r="2415" spans="26:26">
      <c r="Z2415" s="54"/>
    </row>
    <row r="2416" spans="26:26">
      <c r="Z2416" s="54"/>
    </row>
    <row r="2417" spans="26:26">
      <c r="Z2417" s="54"/>
    </row>
    <row r="2418" spans="26:26">
      <c r="Z2418" s="54"/>
    </row>
    <row r="2419" spans="26:26">
      <c r="Z2419" s="54"/>
    </row>
    <row r="2420" spans="26:26">
      <c r="Z2420" s="54"/>
    </row>
    <row r="2421" spans="26:26">
      <c r="Z2421" s="54"/>
    </row>
    <row r="2422" spans="26:26">
      <c r="Z2422" s="54"/>
    </row>
    <row r="2423" spans="26:26">
      <c r="Z2423" s="54"/>
    </row>
    <row r="2424" spans="26:26">
      <c r="Z2424" s="54"/>
    </row>
    <row r="2425" spans="26:26">
      <c r="Z2425" s="54"/>
    </row>
    <row r="2426" spans="26:26">
      <c r="Z2426" s="54"/>
    </row>
    <row r="2427" spans="26:26">
      <c r="Z2427" s="54"/>
    </row>
    <row r="2428" spans="26:26">
      <c r="Z2428" s="54"/>
    </row>
    <row r="2429" spans="26:26">
      <c r="Z2429" s="54"/>
    </row>
    <row r="2430" spans="26:26">
      <c r="Z2430" s="54"/>
    </row>
    <row r="2431" spans="26:26">
      <c r="Z2431" s="54"/>
    </row>
    <row r="2432" spans="26:26">
      <c r="Z2432" s="54"/>
    </row>
    <row r="2433" spans="26:26">
      <c r="Z2433" s="54"/>
    </row>
    <row r="2434" spans="26:26">
      <c r="Z2434" s="54"/>
    </row>
    <row r="2435" spans="26:26">
      <c r="Z2435" s="54"/>
    </row>
    <row r="2436" spans="26:26">
      <c r="Z2436" s="54"/>
    </row>
    <row r="2437" spans="26:26">
      <c r="Z2437" s="54"/>
    </row>
    <row r="2438" spans="26:26">
      <c r="Z2438" s="54"/>
    </row>
    <row r="2439" spans="26:26">
      <c r="Z2439" s="54"/>
    </row>
    <row r="2440" spans="26:26">
      <c r="Z2440" s="54"/>
    </row>
    <row r="2441" spans="26:26">
      <c r="Z2441" s="54"/>
    </row>
    <row r="2442" spans="26:26">
      <c r="Z2442" s="54"/>
    </row>
    <row r="2443" spans="26:26">
      <c r="Z2443" s="54"/>
    </row>
    <row r="2444" spans="26:26">
      <c r="Z2444" s="54"/>
    </row>
    <row r="2445" spans="26:26">
      <c r="Z2445" s="54"/>
    </row>
    <row r="2446" spans="26:26">
      <c r="Z2446" s="54"/>
    </row>
    <row r="2447" spans="26:26">
      <c r="Z2447" s="54"/>
    </row>
    <row r="2448" spans="26:26">
      <c r="Z2448" s="54"/>
    </row>
    <row r="2449" spans="26:26">
      <c r="Z2449" s="54"/>
    </row>
    <row r="2450" spans="26:26">
      <c r="Z2450" s="54"/>
    </row>
    <row r="2451" spans="26:26">
      <c r="Z2451" s="54"/>
    </row>
    <row r="2452" spans="26:26">
      <c r="Z2452" s="54"/>
    </row>
    <row r="2453" spans="26:26">
      <c r="Z2453" s="54"/>
    </row>
    <row r="2454" spans="26:26">
      <c r="Z2454" s="54"/>
    </row>
    <row r="2455" spans="26:26">
      <c r="Z2455" s="54"/>
    </row>
    <row r="2456" spans="26:26">
      <c r="Z2456" s="54"/>
    </row>
    <row r="2457" spans="26:26">
      <c r="Z2457" s="54"/>
    </row>
    <row r="2458" spans="26:26">
      <c r="Z2458" s="54"/>
    </row>
    <row r="2459" spans="26:26">
      <c r="Z2459" s="54"/>
    </row>
    <row r="2460" spans="26:26">
      <c r="Z2460" s="54"/>
    </row>
    <row r="2461" spans="26:26">
      <c r="Z2461" s="54"/>
    </row>
    <row r="2462" spans="26:26">
      <c r="Z2462" s="54"/>
    </row>
    <row r="2463" spans="26:26">
      <c r="Z2463" s="54"/>
    </row>
    <row r="2464" spans="26:26">
      <c r="Z2464" s="54"/>
    </row>
    <row r="2465" spans="26:26">
      <c r="Z2465" s="54"/>
    </row>
    <row r="2466" spans="26:26">
      <c r="Z2466" s="54"/>
    </row>
    <row r="2467" spans="26:26">
      <c r="Z2467" s="54"/>
    </row>
    <row r="2468" spans="26:26">
      <c r="Z2468" s="54"/>
    </row>
    <row r="2469" spans="26:26">
      <c r="Z2469" s="54"/>
    </row>
    <row r="2470" spans="26:26">
      <c r="Z2470" s="54"/>
    </row>
    <row r="2471" spans="26:26">
      <c r="Z2471" s="54"/>
    </row>
    <row r="2472" spans="26:26">
      <c r="Z2472" s="54"/>
    </row>
    <row r="2473" spans="26:26">
      <c r="Z2473" s="54"/>
    </row>
    <row r="2474" spans="26:26">
      <c r="Z2474" s="54"/>
    </row>
    <row r="2475" spans="26:26">
      <c r="Z2475" s="54"/>
    </row>
    <row r="2476" spans="26:26">
      <c r="Z2476" s="54"/>
    </row>
    <row r="2477" spans="26:26">
      <c r="Z2477" s="54"/>
    </row>
    <row r="2478" spans="26:26">
      <c r="Z2478" s="54"/>
    </row>
    <row r="2479" spans="26:26">
      <c r="Z2479" s="54"/>
    </row>
    <row r="2480" spans="26:26">
      <c r="Z2480" s="54"/>
    </row>
    <row r="2481" spans="26:26">
      <c r="Z2481" s="54"/>
    </row>
    <row r="2482" spans="26:26">
      <c r="Z2482" s="54"/>
    </row>
    <row r="2483" spans="26:26">
      <c r="Z2483" s="54"/>
    </row>
    <row r="2484" spans="26:26">
      <c r="Z2484" s="54"/>
    </row>
    <row r="2485" spans="26:26">
      <c r="Z2485" s="54"/>
    </row>
    <row r="2486" spans="26:26">
      <c r="Z2486" s="54"/>
    </row>
    <row r="2487" spans="26:26">
      <c r="Z2487" s="54"/>
    </row>
    <row r="2488" spans="26:26">
      <c r="Z2488" s="54"/>
    </row>
    <row r="2489" spans="26:26">
      <c r="Z2489" s="54"/>
    </row>
    <row r="2490" spans="26:26">
      <c r="Z2490" s="54"/>
    </row>
    <row r="2491" spans="26:26">
      <c r="Z2491" s="54"/>
    </row>
    <row r="2492" spans="26:26">
      <c r="Z2492" s="54"/>
    </row>
    <row r="2493" spans="26:26">
      <c r="Z2493" s="54"/>
    </row>
    <row r="2494" spans="26:26">
      <c r="Z2494" s="54"/>
    </row>
    <row r="2495" spans="26:26">
      <c r="Z2495" s="54"/>
    </row>
    <row r="2496" spans="26:26">
      <c r="Z2496" s="54"/>
    </row>
    <row r="2497" spans="26:26">
      <c r="Z2497" s="54"/>
    </row>
    <row r="2498" spans="26:26">
      <c r="Z2498" s="54"/>
    </row>
    <row r="2499" spans="26:26">
      <c r="Z2499" s="54"/>
    </row>
    <row r="2500" spans="26:26">
      <c r="Z2500" s="54"/>
    </row>
    <row r="2501" spans="26:26">
      <c r="Z2501" s="54"/>
    </row>
    <row r="2502" spans="26:26">
      <c r="Z2502" s="54"/>
    </row>
    <row r="2503" spans="26:26">
      <c r="Z2503" s="54"/>
    </row>
    <row r="2504" spans="26:26">
      <c r="Z2504" s="54"/>
    </row>
    <row r="2505" spans="26:26">
      <c r="Z2505" s="54"/>
    </row>
    <row r="2506" spans="26:26">
      <c r="Z2506" s="54"/>
    </row>
    <row r="2507" spans="26:26">
      <c r="Z2507" s="54"/>
    </row>
    <row r="2508" spans="26:26">
      <c r="Z2508" s="54"/>
    </row>
    <row r="2509" spans="26:26">
      <c r="Z2509" s="54"/>
    </row>
    <row r="2510" spans="26:26">
      <c r="Z2510" s="54"/>
    </row>
    <row r="2511" spans="26:26">
      <c r="Z2511" s="54"/>
    </row>
    <row r="2512" spans="26:26">
      <c r="Z2512" s="54"/>
    </row>
    <row r="2513" spans="26:26">
      <c r="Z2513" s="54"/>
    </row>
    <row r="2514" spans="26:26">
      <c r="Z2514" s="54"/>
    </row>
    <row r="2515" spans="26:26">
      <c r="Z2515" s="54"/>
    </row>
    <row r="2516" spans="26:26">
      <c r="Z2516" s="54"/>
    </row>
    <row r="2517" spans="26:26">
      <c r="Z2517" s="54"/>
    </row>
    <row r="2518" spans="26:26">
      <c r="Z2518" s="54"/>
    </row>
    <row r="2519" spans="26:26">
      <c r="Z2519" s="54"/>
    </row>
    <row r="2520" spans="26:26">
      <c r="Z2520" s="54"/>
    </row>
    <row r="2521" spans="26:26">
      <c r="Z2521" s="54"/>
    </row>
    <row r="2522" spans="26:26">
      <c r="Z2522" s="54"/>
    </row>
    <row r="2523" spans="26:26">
      <c r="Z2523" s="54"/>
    </row>
    <row r="2524" spans="26:26">
      <c r="Z2524" s="54"/>
    </row>
    <row r="2525" spans="26:26">
      <c r="Z2525" s="54"/>
    </row>
    <row r="2526" spans="26:26">
      <c r="Z2526" s="54"/>
    </row>
    <row r="2527" spans="26:26">
      <c r="Z2527" s="54"/>
    </row>
    <row r="2528" spans="26:26">
      <c r="Z2528" s="54"/>
    </row>
    <row r="2529" spans="26:26">
      <c r="Z2529" s="54"/>
    </row>
    <row r="2530" spans="26:26">
      <c r="Z2530" s="54"/>
    </row>
    <row r="2531" spans="26:26">
      <c r="Z2531" s="54"/>
    </row>
    <row r="2532" spans="26:26">
      <c r="Z2532" s="54"/>
    </row>
    <row r="2533" spans="26:26">
      <c r="Z2533" s="54"/>
    </row>
    <row r="2534" spans="26:26">
      <c r="Z2534" s="54"/>
    </row>
    <row r="2535" spans="26:26">
      <c r="Z2535" s="54"/>
    </row>
    <row r="2536" spans="26:26">
      <c r="Z2536" s="54"/>
    </row>
    <row r="2537" spans="26:26">
      <c r="Z2537" s="54"/>
    </row>
    <row r="2538" spans="26:26">
      <c r="Z2538" s="54"/>
    </row>
    <row r="2539" spans="26:26">
      <c r="Z2539" s="54"/>
    </row>
    <row r="2540" spans="26:26">
      <c r="Z2540" s="54"/>
    </row>
    <row r="2541" spans="26:26">
      <c r="Z2541" s="54"/>
    </row>
    <row r="2542" spans="26:26">
      <c r="Z2542" s="54"/>
    </row>
    <row r="2543" spans="26:26">
      <c r="Z2543" s="54"/>
    </row>
    <row r="2544" spans="26:26">
      <c r="Z2544" s="54"/>
    </row>
    <row r="2545" spans="26:26">
      <c r="Z2545" s="54"/>
    </row>
    <row r="2546" spans="26:26">
      <c r="Z2546" s="54"/>
    </row>
    <row r="2547" spans="26:26">
      <c r="Z2547" s="54"/>
    </row>
    <row r="2548" spans="26:26">
      <c r="Z2548" s="54"/>
    </row>
    <row r="2549" spans="26:26">
      <c r="Z2549" s="54"/>
    </row>
    <row r="2550" spans="26:26">
      <c r="Z2550" s="54"/>
    </row>
    <row r="2551" spans="26:26">
      <c r="Z2551" s="54"/>
    </row>
    <row r="2552" spans="26:26">
      <c r="Z2552" s="54"/>
    </row>
    <row r="2553" spans="26:26">
      <c r="Z2553" s="54"/>
    </row>
    <row r="2554" spans="26:26">
      <c r="Z2554" s="54"/>
    </row>
    <row r="2555" spans="26:26">
      <c r="Z2555" s="54"/>
    </row>
    <row r="2556" spans="26:26">
      <c r="Z2556" s="54"/>
    </row>
    <row r="2557" spans="26:26">
      <c r="Z2557" s="54"/>
    </row>
    <row r="2558" spans="26:26">
      <c r="Z2558" s="54"/>
    </row>
    <row r="2559" spans="26:26">
      <c r="Z2559" s="54"/>
    </row>
    <row r="2560" spans="26:26">
      <c r="Z2560" s="54"/>
    </row>
    <row r="2561" spans="26:26">
      <c r="Z2561" s="54"/>
    </row>
    <row r="2562" spans="26:26">
      <c r="Z2562" s="54"/>
    </row>
    <row r="2563" spans="26:26">
      <c r="Z2563" s="54"/>
    </row>
    <row r="2564" spans="26:26">
      <c r="Z2564" s="54"/>
    </row>
    <row r="2565" spans="26:26">
      <c r="Z2565" s="54"/>
    </row>
    <row r="2566" spans="26:26">
      <c r="Z2566" s="54"/>
    </row>
    <row r="2567" spans="26:26">
      <c r="Z2567" s="54"/>
    </row>
    <row r="2568" spans="26:26">
      <c r="Z2568" s="54"/>
    </row>
    <row r="2569" spans="26:26">
      <c r="Z2569" s="54"/>
    </row>
    <row r="2570" spans="26:26">
      <c r="Z2570" s="54"/>
    </row>
    <row r="2571" spans="26:26">
      <c r="Z2571" s="54"/>
    </row>
    <row r="2572" spans="26:26">
      <c r="Z2572" s="54"/>
    </row>
    <row r="2573" spans="26:26">
      <c r="Z2573" s="54"/>
    </row>
    <row r="2574" spans="26:26">
      <c r="Z2574" s="54"/>
    </row>
    <row r="2575" spans="26:26">
      <c r="Z2575" s="54"/>
    </row>
    <row r="2576" spans="26:26">
      <c r="Z2576" s="54"/>
    </row>
    <row r="2577" spans="26:26">
      <c r="Z2577" s="54"/>
    </row>
    <row r="2578" spans="26:26">
      <c r="Z2578" s="54"/>
    </row>
    <row r="2579" spans="26:26">
      <c r="Z2579" s="54"/>
    </row>
    <row r="2580" spans="26:26">
      <c r="Z2580" s="54"/>
    </row>
    <row r="2581" spans="26:26">
      <c r="Z2581" s="54"/>
    </row>
    <row r="2582" spans="26:26">
      <c r="Z2582" s="54"/>
    </row>
    <row r="2583" spans="26:26">
      <c r="Z2583" s="54"/>
    </row>
    <row r="2584" spans="26:26">
      <c r="Z2584" s="54"/>
    </row>
    <row r="2585" spans="26:26">
      <c r="Z2585" s="54"/>
    </row>
    <row r="2586" spans="26:26">
      <c r="Z2586" s="54"/>
    </row>
    <row r="2587" spans="26:26">
      <c r="Z2587" s="54"/>
    </row>
    <row r="2588" spans="26:26">
      <c r="Z2588" s="54"/>
    </row>
    <row r="2589" spans="26:26">
      <c r="Z2589" s="54"/>
    </row>
    <row r="2590" spans="26:26">
      <c r="Z2590" s="54"/>
    </row>
    <row r="2591" spans="26:26">
      <c r="Z2591" s="54"/>
    </row>
    <row r="2592" spans="26:26">
      <c r="Z2592" s="54"/>
    </row>
    <row r="2593" spans="26:26">
      <c r="Z2593" s="54"/>
    </row>
    <row r="2594" spans="26:26">
      <c r="Z2594" s="54"/>
    </row>
    <row r="2595" spans="26:26">
      <c r="Z2595" s="54"/>
    </row>
    <row r="2596" spans="26:26">
      <c r="Z2596" s="54"/>
    </row>
    <row r="2597" spans="26:26">
      <c r="Z2597" s="54"/>
    </row>
    <row r="2598" spans="26:26">
      <c r="Z2598" s="54"/>
    </row>
    <row r="2599" spans="26:26">
      <c r="Z2599" s="54"/>
    </row>
    <row r="2600" spans="26:26">
      <c r="Z2600" s="54"/>
    </row>
    <row r="2601" spans="26:26">
      <c r="Z2601" s="54"/>
    </row>
    <row r="2602" spans="26:26">
      <c r="Z2602" s="54"/>
    </row>
    <row r="2603" spans="26:26">
      <c r="Z2603" s="54"/>
    </row>
    <row r="2604" spans="26:26">
      <c r="Z2604" s="54"/>
    </row>
    <row r="2605" spans="26:26">
      <c r="Z2605" s="54"/>
    </row>
    <row r="2606" spans="26:26">
      <c r="Z2606" s="54"/>
    </row>
    <row r="2607" spans="26:26">
      <c r="Z2607" s="54"/>
    </row>
    <row r="2608" spans="26:26">
      <c r="Z2608" s="54"/>
    </row>
    <row r="2609" spans="26:26">
      <c r="Z2609" s="54"/>
    </row>
    <row r="2610" spans="26:26">
      <c r="Z2610" s="54"/>
    </row>
    <row r="2611" spans="26:26">
      <c r="Z2611" s="54"/>
    </row>
    <row r="2612" spans="26:26">
      <c r="Z2612" s="54"/>
    </row>
    <row r="2613" spans="26:26">
      <c r="Z2613" s="54"/>
    </row>
    <row r="2614" spans="26:26">
      <c r="Z2614" s="54"/>
    </row>
    <row r="2615" spans="26:26">
      <c r="Z2615" s="54"/>
    </row>
    <row r="2616" spans="26:26">
      <c r="Z2616" s="54"/>
    </row>
    <row r="2617" spans="26:26">
      <c r="Z2617" s="54"/>
    </row>
    <row r="2618" spans="26:26">
      <c r="Z2618" s="54"/>
    </row>
    <row r="2619" spans="26:26">
      <c r="Z2619" s="54"/>
    </row>
    <row r="2620" spans="26:26">
      <c r="Z2620" s="54"/>
    </row>
    <row r="2621" spans="26:26">
      <c r="Z2621" s="54"/>
    </row>
    <row r="2622" spans="26:26">
      <c r="Z2622" s="54"/>
    </row>
    <row r="2623" spans="26:26">
      <c r="Z2623" s="54"/>
    </row>
    <row r="2624" spans="26:26">
      <c r="Z2624" s="54"/>
    </row>
    <row r="2625" spans="26:26">
      <c r="Z2625" s="54"/>
    </row>
    <row r="2626" spans="26:26">
      <c r="Z2626" s="54"/>
    </row>
    <row r="2627" spans="26:26">
      <c r="Z2627" s="54"/>
    </row>
    <row r="2628" spans="26:26">
      <c r="Z2628" s="54"/>
    </row>
    <row r="2629" spans="26:26">
      <c r="Z2629" s="54"/>
    </row>
    <row r="2630" spans="26:26">
      <c r="Z2630" s="54"/>
    </row>
    <row r="2631" spans="26:26">
      <c r="Z2631" s="54"/>
    </row>
    <row r="2632" spans="26:26">
      <c r="Z2632" s="54"/>
    </row>
    <row r="2633" spans="26:26">
      <c r="Z2633" s="54"/>
    </row>
    <row r="2634" spans="26:26">
      <c r="Z2634" s="54"/>
    </row>
    <row r="2635" spans="26:26">
      <c r="Z2635" s="54"/>
    </row>
    <row r="2636" spans="26:26">
      <c r="Z2636" s="54"/>
    </row>
    <row r="2637" spans="26:26">
      <c r="Z2637" s="54"/>
    </row>
    <row r="2638" spans="26:26">
      <c r="Z2638" s="54"/>
    </row>
    <row r="2639" spans="26:26">
      <c r="Z2639" s="54"/>
    </row>
    <row r="2640" spans="26:26">
      <c r="Z2640" s="54"/>
    </row>
    <row r="2641" spans="26:26">
      <c r="Z2641" s="54"/>
    </row>
    <row r="2642" spans="26:26">
      <c r="Z2642" s="54"/>
    </row>
    <row r="2643" spans="26:26">
      <c r="Z2643" s="54"/>
    </row>
    <row r="2644" spans="26:26">
      <c r="Z2644" s="54"/>
    </row>
    <row r="2645" spans="26:26">
      <c r="Z2645" s="54"/>
    </row>
    <row r="2646" spans="26:26">
      <c r="Z2646" s="54"/>
    </row>
    <row r="2647" spans="26:26">
      <c r="Z2647" s="54"/>
    </row>
    <row r="2648" spans="26:26">
      <c r="Z2648" s="54"/>
    </row>
    <row r="2649" spans="26:26">
      <c r="Z2649" s="54"/>
    </row>
    <row r="2650" spans="26:26">
      <c r="Z2650" s="54"/>
    </row>
    <row r="2651" spans="26:26">
      <c r="Z2651" s="54"/>
    </row>
    <row r="2652" spans="26:26">
      <c r="Z2652" s="54"/>
    </row>
    <row r="2653" spans="26:26">
      <c r="Z2653" s="54"/>
    </row>
    <row r="2654" spans="26:26">
      <c r="Z2654" s="54"/>
    </row>
    <row r="2655" spans="26:26">
      <c r="Z2655" s="54"/>
    </row>
    <row r="2656" spans="26:26">
      <c r="Z2656" s="54"/>
    </row>
    <row r="2657" spans="26:26">
      <c r="Z2657" s="54"/>
    </row>
    <row r="2658" spans="26:26">
      <c r="Z2658" s="54"/>
    </row>
    <row r="2659" spans="26:26">
      <c r="Z2659" s="54"/>
    </row>
    <row r="2660" spans="26:26">
      <c r="Z2660" s="54"/>
    </row>
    <row r="2661" spans="26:26">
      <c r="Z2661" s="54"/>
    </row>
    <row r="2662" spans="26:26">
      <c r="Z2662" s="54"/>
    </row>
    <row r="2663" spans="26:26">
      <c r="Z2663" s="54"/>
    </row>
    <row r="2664" spans="26:26">
      <c r="Z2664" s="54"/>
    </row>
    <row r="2665" spans="26:26">
      <c r="Z2665" s="54"/>
    </row>
    <row r="2666" spans="26:26">
      <c r="Z2666" s="54"/>
    </row>
    <row r="2667" spans="26:26">
      <c r="Z2667" s="54"/>
    </row>
    <row r="2668" spans="26:26">
      <c r="Z2668" s="54"/>
    </row>
    <row r="2669" spans="26:26">
      <c r="Z2669" s="54"/>
    </row>
    <row r="2670" spans="26:26">
      <c r="Z2670" s="54"/>
    </row>
    <row r="2671" spans="26:26">
      <c r="Z2671" s="54"/>
    </row>
    <row r="2672" spans="26:26">
      <c r="Z2672" s="54"/>
    </row>
    <row r="2673" spans="26:26">
      <c r="Z2673" s="54"/>
    </row>
    <row r="2674" spans="26:26">
      <c r="Z2674" s="54"/>
    </row>
    <row r="2675" spans="26:26">
      <c r="Z2675" s="54"/>
    </row>
    <row r="2676" spans="26:26">
      <c r="Z2676" s="54"/>
    </row>
    <row r="2677" spans="26:26">
      <c r="Z2677" s="54"/>
    </row>
    <row r="2678" spans="26:26">
      <c r="Z2678" s="54"/>
    </row>
    <row r="2679" spans="26:26">
      <c r="Z2679" s="54"/>
    </row>
    <row r="2680" spans="26:26">
      <c r="Z2680" s="54"/>
    </row>
    <row r="2681" spans="26:26">
      <c r="Z2681" s="54"/>
    </row>
    <row r="2682" spans="26:26">
      <c r="Z2682" s="54"/>
    </row>
    <row r="2683" spans="26:26">
      <c r="Z2683" s="54"/>
    </row>
    <row r="2684" spans="26:26">
      <c r="Z2684" s="54"/>
    </row>
    <row r="2685" spans="26:26">
      <c r="Z2685" s="54"/>
    </row>
    <row r="2686" spans="26:26">
      <c r="Z2686" s="54"/>
    </row>
    <row r="2687" spans="26:26">
      <c r="Z2687" s="54"/>
    </row>
    <row r="2688" spans="26:26">
      <c r="Z2688" s="54"/>
    </row>
    <row r="2689" spans="26:26">
      <c r="Z2689" s="54"/>
    </row>
    <row r="2690" spans="26:26">
      <c r="Z2690" s="54"/>
    </row>
    <row r="2691" spans="26:26">
      <c r="Z2691" s="54"/>
    </row>
    <row r="2692" spans="26:26">
      <c r="Z2692" s="54"/>
    </row>
    <row r="2693" spans="26:26">
      <c r="Z2693" s="54"/>
    </row>
    <row r="2694" spans="26:26">
      <c r="Z2694" s="54"/>
    </row>
    <row r="2695" spans="26:26">
      <c r="Z2695" s="54"/>
    </row>
    <row r="2696" spans="26:26">
      <c r="Z2696" s="54"/>
    </row>
    <row r="2697" spans="26:26">
      <c r="Z2697" s="54"/>
    </row>
    <row r="2698" spans="26:26">
      <c r="Z2698" s="54"/>
    </row>
    <row r="2699" spans="26:26">
      <c r="Z2699" s="54"/>
    </row>
    <row r="2700" spans="26:26">
      <c r="Z2700" s="54"/>
    </row>
    <row r="2701" spans="26:26">
      <c r="Z2701" s="54"/>
    </row>
    <row r="2702" spans="26:26">
      <c r="Z2702" s="54"/>
    </row>
    <row r="2703" spans="26:26">
      <c r="Z2703" s="54"/>
    </row>
    <row r="2704" spans="26:26">
      <c r="Z2704" s="54"/>
    </row>
    <row r="2705" spans="26:26">
      <c r="Z2705" s="54"/>
    </row>
    <row r="2706" spans="26:26">
      <c r="Z2706" s="54"/>
    </row>
    <row r="2707" spans="26:26">
      <c r="Z2707" s="54"/>
    </row>
    <row r="2708" spans="26:26">
      <c r="Z2708" s="54"/>
    </row>
    <row r="2709" spans="26:26">
      <c r="Z2709" s="54"/>
    </row>
    <row r="2710" spans="26:26">
      <c r="Z2710" s="54"/>
    </row>
    <row r="2711" spans="26:26">
      <c r="Z2711" s="54"/>
    </row>
    <row r="2712" spans="26:26">
      <c r="Z2712" s="54"/>
    </row>
    <row r="2713" spans="26:26">
      <c r="Z2713" s="54"/>
    </row>
    <row r="2714" spans="26:26">
      <c r="Z2714" s="54"/>
    </row>
    <row r="2715" spans="26:26">
      <c r="Z2715" s="54"/>
    </row>
    <row r="2716" spans="26:26">
      <c r="Z2716" s="54"/>
    </row>
    <row r="2717" spans="26:26">
      <c r="Z2717" s="54"/>
    </row>
    <row r="2718" spans="26:26">
      <c r="Z2718" s="54"/>
    </row>
    <row r="2719" spans="26:26">
      <c r="Z2719" s="54"/>
    </row>
    <row r="2720" spans="26:26">
      <c r="Z2720" s="54"/>
    </row>
    <row r="2721" spans="26:26">
      <c r="Z2721" s="54"/>
    </row>
    <row r="2722" spans="26:26">
      <c r="Z2722" s="54"/>
    </row>
    <row r="2723" spans="26:26">
      <c r="Z2723" s="54"/>
    </row>
    <row r="2724" spans="26:26">
      <c r="Z2724" s="54"/>
    </row>
    <row r="2725" spans="26:26">
      <c r="Z2725" s="54"/>
    </row>
    <row r="2726" spans="26:26">
      <c r="Z2726" s="54"/>
    </row>
    <row r="2727" spans="26:26">
      <c r="Z2727" s="54"/>
    </row>
    <row r="2728" spans="26:26">
      <c r="Z2728" s="54"/>
    </row>
    <row r="2729" spans="26:26">
      <c r="Z2729" s="54"/>
    </row>
    <row r="2730" spans="26:26">
      <c r="Z2730" s="54"/>
    </row>
    <row r="2731" spans="26:26">
      <c r="Z2731" s="54"/>
    </row>
    <row r="2732" spans="26:26">
      <c r="Z2732" s="54"/>
    </row>
    <row r="2733" spans="26:26">
      <c r="Z2733" s="54"/>
    </row>
    <row r="2734" spans="26:26">
      <c r="Z2734" s="54"/>
    </row>
    <row r="2735" spans="26:26">
      <c r="Z2735" s="54"/>
    </row>
    <row r="2736" spans="26:26">
      <c r="Z2736" s="54"/>
    </row>
    <row r="2737" spans="26:26">
      <c r="Z2737" s="54"/>
    </row>
    <row r="2738" spans="26:26">
      <c r="Z2738" s="54"/>
    </row>
    <row r="2739" spans="26:26">
      <c r="Z2739" s="54"/>
    </row>
    <row r="2740" spans="26:26">
      <c r="Z2740" s="54"/>
    </row>
    <row r="2741" spans="26:26">
      <c r="Z2741" s="54"/>
    </row>
    <row r="2742" spans="26:26">
      <c r="Z2742" s="54"/>
    </row>
    <row r="2743" spans="26:26">
      <c r="Z2743" s="54"/>
    </row>
    <row r="2744" spans="26:26">
      <c r="Z2744" s="54"/>
    </row>
    <row r="2745" spans="26:26">
      <c r="Z2745" s="54"/>
    </row>
    <row r="2746" spans="26:26">
      <c r="Z2746" s="54"/>
    </row>
    <row r="2747" spans="26:26">
      <c r="Z2747" s="54"/>
    </row>
    <row r="2748" spans="26:26">
      <c r="Z2748" s="54"/>
    </row>
    <row r="2749" spans="26:26">
      <c r="Z2749" s="54"/>
    </row>
    <row r="2750" spans="26:26">
      <c r="Z2750" s="54"/>
    </row>
    <row r="2751" spans="26:26">
      <c r="Z2751" s="54"/>
    </row>
    <row r="2752" spans="26:26">
      <c r="Z2752" s="54"/>
    </row>
    <row r="2753" spans="26:26">
      <c r="Z2753" s="54"/>
    </row>
    <row r="2754" spans="26:26">
      <c r="Z2754" s="54"/>
    </row>
    <row r="2755" spans="26:26">
      <c r="Z2755" s="54"/>
    </row>
    <row r="2756" spans="26:26">
      <c r="Z2756" s="54"/>
    </row>
    <row r="2757" spans="26:26">
      <c r="Z2757" s="54"/>
    </row>
    <row r="2758" spans="26:26">
      <c r="Z2758" s="54"/>
    </row>
    <row r="2759" spans="26:26">
      <c r="Z2759" s="54"/>
    </row>
    <row r="2760" spans="26:26">
      <c r="Z2760" s="54"/>
    </row>
    <row r="2761" spans="26:26">
      <c r="Z2761" s="54"/>
    </row>
    <row r="2762" spans="26:26">
      <c r="Z2762" s="54"/>
    </row>
    <row r="2763" spans="26:26">
      <c r="Z2763" s="54"/>
    </row>
    <row r="2764" spans="26:26">
      <c r="Z2764" s="54"/>
    </row>
    <row r="2765" spans="26:26">
      <c r="Z2765" s="54"/>
    </row>
    <row r="2766" spans="26:26">
      <c r="Z2766" s="54"/>
    </row>
    <row r="2767" spans="26:26">
      <c r="Z2767" s="54"/>
    </row>
    <row r="2768" spans="26:26">
      <c r="Z2768" s="54"/>
    </row>
    <row r="2769" spans="26:26">
      <c r="Z2769" s="54"/>
    </row>
    <row r="2770" spans="26:26">
      <c r="Z2770" s="54"/>
    </row>
    <row r="2771" spans="26:26">
      <c r="Z2771" s="54"/>
    </row>
    <row r="2772" spans="26:26">
      <c r="Z2772" s="54"/>
    </row>
    <row r="2773" spans="26:26">
      <c r="Z2773" s="54"/>
    </row>
    <row r="2774" spans="26:26">
      <c r="Z2774" s="54"/>
    </row>
    <row r="2775" spans="26:26">
      <c r="Z2775" s="54"/>
    </row>
    <row r="2776" spans="26:26">
      <c r="Z2776" s="54"/>
    </row>
    <row r="2777" spans="26:26">
      <c r="Z2777" s="54"/>
    </row>
    <row r="2778" spans="26:26">
      <c r="Z2778" s="54"/>
    </row>
    <row r="2779" spans="26:26">
      <c r="Z2779" s="54"/>
    </row>
    <row r="2780" spans="26:26">
      <c r="Z2780" s="54"/>
    </row>
    <row r="2781" spans="26:26">
      <c r="Z2781" s="54"/>
    </row>
    <row r="2782" spans="26:26">
      <c r="Z2782" s="54"/>
    </row>
    <row r="2783" spans="26:26">
      <c r="Z2783" s="54"/>
    </row>
    <row r="2784" spans="26:26">
      <c r="Z2784" s="54"/>
    </row>
    <row r="2785" spans="26:26">
      <c r="Z2785" s="54"/>
    </row>
    <row r="2786" spans="26:26">
      <c r="Z2786" s="54"/>
    </row>
    <row r="2787" spans="26:26">
      <c r="Z2787" s="54"/>
    </row>
    <row r="2788" spans="26:26">
      <c r="Z2788" s="54"/>
    </row>
    <row r="2789" spans="26:26">
      <c r="Z2789" s="54"/>
    </row>
    <row r="2790" spans="26:26">
      <c r="Z2790" s="54"/>
    </row>
    <row r="2791" spans="26:26">
      <c r="Z2791" s="54"/>
    </row>
    <row r="2792" spans="26:26">
      <c r="Z2792" s="54"/>
    </row>
    <row r="2793" spans="26:26">
      <c r="Z2793" s="54"/>
    </row>
    <row r="2794" spans="26:26">
      <c r="Z2794" s="54"/>
    </row>
    <row r="2795" spans="26:26">
      <c r="Z2795" s="54"/>
    </row>
    <row r="2796" spans="26:26">
      <c r="Z2796" s="54"/>
    </row>
    <row r="2797" spans="26:26">
      <c r="Z2797" s="54"/>
    </row>
    <row r="2798" spans="26:26">
      <c r="Z2798" s="54"/>
    </row>
    <row r="2799" spans="26:26">
      <c r="Z2799" s="54"/>
    </row>
    <row r="2800" spans="26:26">
      <c r="Z2800" s="54"/>
    </row>
    <row r="2801" spans="26:26">
      <c r="Z2801" s="54"/>
    </row>
    <row r="2802" spans="26:26">
      <c r="Z2802" s="54"/>
    </row>
    <row r="2803" spans="26:26">
      <c r="Z2803" s="54"/>
    </row>
    <row r="2804" spans="26:26">
      <c r="Z2804" s="54"/>
    </row>
    <row r="2805" spans="26:26">
      <c r="Z2805" s="54"/>
    </row>
    <row r="2806" spans="26:26">
      <c r="Z2806" s="54"/>
    </row>
    <row r="2807" spans="26:26">
      <c r="Z2807" s="54"/>
    </row>
    <row r="2808" spans="26:26">
      <c r="Z2808" s="54"/>
    </row>
    <row r="2809" spans="26:26">
      <c r="Z2809" s="54"/>
    </row>
    <row r="2810" spans="26:26">
      <c r="Z2810" s="54"/>
    </row>
    <row r="2811" spans="26:26">
      <c r="Z2811" s="54"/>
    </row>
    <row r="2812" spans="26:26">
      <c r="Z2812" s="54"/>
    </row>
    <row r="2813" spans="26:26">
      <c r="Z2813" s="54"/>
    </row>
    <row r="2814" spans="26:26">
      <c r="Z2814" s="54"/>
    </row>
    <row r="2815" spans="26:26">
      <c r="Z2815" s="54"/>
    </row>
    <row r="2816" spans="26:26">
      <c r="Z2816" s="54"/>
    </row>
    <row r="2817" spans="26:26">
      <c r="Z2817" s="54"/>
    </row>
    <row r="2818" spans="26:26">
      <c r="Z2818" s="54"/>
    </row>
    <row r="2819" spans="26:26">
      <c r="Z2819" s="54"/>
    </row>
    <row r="2820" spans="26:26">
      <c r="Z2820" s="54"/>
    </row>
    <row r="2821" spans="26:26">
      <c r="Z2821" s="54"/>
    </row>
    <row r="2822" spans="26:26">
      <c r="Z2822" s="54"/>
    </row>
    <row r="2823" spans="26:26">
      <c r="Z2823" s="54"/>
    </row>
    <row r="2824" spans="26:26">
      <c r="Z2824" s="54"/>
    </row>
    <row r="2825" spans="26:26">
      <c r="Z2825" s="54"/>
    </row>
    <row r="2826" spans="26:26">
      <c r="Z2826" s="54"/>
    </row>
    <row r="2827" spans="26:26">
      <c r="Z2827" s="54"/>
    </row>
    <row r="2828" spans="26:26">
      <c r="Z2828" s="54"/>
    </row>
    <row r="2829" spans="26:26">
      <c r="Z2829" s="54"/>
    </row>
    <row r="2830" spans="26:26">
      <c r="Z2830" s="54"/>
    </row>
    <row r="2831" spans="26:26">
      <c r="Z2831" s="54"/>
    </row>
    <row r="2832" spans="26:26">
      <c r="Z2832" s="54"/>
    </row>
    <row r="2833" spans="26:26">
      <c r="Z2833" s="54"/>
    </row>
    <row r="2834" spans="26:26">
      <c r="Z2834" s="54"/>
    </row>
    <row r="2835" spans="26:26">
      <c r="Z2835" s="54"/>
    </row>
    <row r="2836" spans="26:26">
      <c r="Z2836" s="54"/>
    </row>
    <row r="2837" spans="26:26">
      <c r="Z2837" s="54"/>
    </row>
    <row r="2838" spans="26:26">
      <c r="Z2838" s="54"/>
    </row>
    <row r="2839" spans="26:26">
      <c r="Z2839" s="54"/>
    </row>
    <row r="2840" spans="26:26">
      <c r="Z2840" s="54"/>
    </row>
    <row r="2841" spans="26:26">
      <c r="Z2841" s="54"/>
    </row>
    <row r="2842" spans="26:26">
      <c r="Z2842" s="54"/>
    </row>
    <row r="2843" spans="26:26">
      <c r="Z2843" s="54"/>
    </row>
    <row r="2844" spans="26:26">
      <c r="Z2844" s="54"/>
    </row>
    <row r="2845" spans="26:26">
      <c r="Z2845" s="54"/>
    </row>
    <row r="2846" spans="26:26">
      <c r="Z2846" s="54"/>
    </row>
    <row r="2847" spans="26:26">
      <c r="Z2847" s="54"/>
    </row>
    <row r="2848" spans="26:26">
      <c r="Z2848" s="54"/>
    </row>
    <row r="2849" spans="26:26">
      <c r="Z2849" s="54"/>
    </row>
    <row r="2850" spans="26:26">
      <c r="Z2850" s="54"/>
    </row>
    <row r="2851" spans="26:26">
      <c r="Z2851" s="54"/>
    </row>
    <row r="2852" spans="26:26">
      <c r="Z2852" s="54"/>
    </row>
    <row r="2853" spans="26:26">
      <c r="Z2853" s="54"/>
    </row>
    <row r="2854" spans="26:26">
      <c r="Z2854" s="54"/>
    </row>
    <row r="2855" spans="26:26">
      <c r="Z2855" s="54"/>
    </row>
    <row r="2856" spans="26:26">
      <c r="Z2856" s="54"/>
    </row>
    <row r="2857" spans="26:26">
      <c r="Z2857" s="54"/>
    </row>
    <row r="2858" spans="26:26">
      <c r="Z2858" s="54"/>
    </row>
    <row r="2859" spans="26:26">
      <c r="Z2859" s="54"/>
    </row>
    <row r="2860" spans="26:26">
      <c r="Z2860" s="54"/>
    </row>
    <row r="2861" spans="26:26">
      <c r="Z2861" s="54"/>
    </row>
    <row r="2862" spans="26:26">
      <c r="Z2862" s="54"/>
    </row>
    <row r="2863" spans="26:26">
      <c r="Z2863" s="54"/>
    </row>
    <row r="2864" spans="26:26">
      <c r="Z2864" s="54"/>
    </row>
    <row r="2865" spans="26:26">
      <c r="Z2865" s="54"/>
    </row>
    <row r="2866" spans="26:26">
      <c r="Z2866" s="54"/>
    </row>
    <row r="2867" spans="26:26">
      <c r="Z2867" s="54"/>
    </row>
    <row r="2868" spans="26:26">
      <c r="Z2868" s="54"/>
    </row>
    <row r="2869" spans="26:26">
      <c r="Z2869" s="54"/>
    </row>
    <row r="2870" spans="26:26">
      <c r="Z2870" s="54"/>
    </row>
    <row r="2871" spans="26:26">
      <c r="Z2871" s="54"/>
    </row>
    <row r="2872" spans="26:26">
      <c r="Z2872" s="54"/>
    </row>
    <row r="2873" spans="26:26">
      <c r="Z2873" s="54"/>
    </row>
    <row r="2874" spans="26:26">
      <c r="Z2874" s="54"/>
    </row>
    <row r="2875" spans="26:26">
      <c r="Z2875" s="54"/>
    </row>
    <row r="2876" spans="26:26">
      <c r="Z2876" s="54"/>
    </row>
    <row r="2877" spans="26:26">
      <c r="Z2877" s="54"/>
    </row>
    <row r="2878" spans="26:26">
      <c r="Z2878" s="54"/>
    </row>
    <row r="2879" spans="26:26">
      <c r="Z2879" s="54"/>
    </row>
    <row r="2880" spans="26:26">
      <c r="Z2880" s="54"/>
    </row>
    <row r="2881" spans="26:26">
      <c r="Z2881" s="54"/>
    </row>
    <row r="2882" spans="26:26">
      <c r="Z2882" s="54"/>
    </row>
    <row r="2883" spans="26:26">
      <c r="Z2883" s="54"/>
    </row>
    <row r="2884" spans="26:26">
      <c r="Z2884" s="54"/>
    </row>
    <row r="2885" spans="26:26">
      <c r="Z2885" s="54"/>
    </row>
    <row r="2886" spans="26:26">
      <c r="Z2886" s="54"/>
    </row>
    <row r="2887" spans="26:26">
      <c r="Z2887" s="54"/>
    </row>
    <row r="2888" spans="26:26">
      <c r="Z2888" s="54"/>
    </row>
    <row r="2889" spans="26:26">
      <c r="Z2889" s="54"/>
    </row>
    <row r="2890" spans="26:26">
      <c r="Z2890" s="54"/>
    </row>
    <row r="2891" spans="26:26">
      <c r="Z2891" s="54"/>
    </row>
    <row r="2892" spans="26:26">
      <c r="Z2892" s="54"/>
    </row>
    <row r="2893" spans="26:26">
      <c r="Z2893" s="54"/>
    </row>
    <row r="2894" spans="26:26">
      <c r="Z2894" s="54"/>
    </row>
    <row r="2895" spans="26:26">
      <c r="Z2895" s="54"/>
    </row>
    <row r="2896" spans="26:26">
      <c r="Z2896" s="54"/>
    </row>
    <row r="2897" spans="26:26">
      <c r="Z2897" s="54"/>
    </row>
    <row r="2898" spans="26:26">
      <c r="Z2898" s="54"/>
    </row>
    <row r="2899" spans="26:26">
      <c r="Z2899" s="54"/>
    </row>
    <row r="2900" spans="26:26">
      <c r="Z2900" s="54"/>
    </row>
    <row r="2901" spans="26:26">
      <c r="Z2901" s="54"/>
    </row>
    <row r="2902" spans="26:26">
      <c r="Z2902" s="54"/>
    </row>
    <row r="2903" spans="26:26">
      <c r="Z2903" s="54"/>
    </row>
    <row r="2904" spans="26:26">
      <c r="Z2904" s="54"/>
    </row>
    <row r="2905" spans="26:26">
      <c r="Z2905" s="54"/>
    </row>
    <row r="2906" spans="26:26">
      <c r="Z2906" s="54"/>
    </row>
    <row r="2907" spans="26:26">
      <c r="Z2907" s="54"/>
    </row>
    <row r="2908" spans="26:26">
      <c r="Z2908" s="54"/>
    </row>
    <row r="2909" spans="26:26">
      <c r="Z2909" s="54"/>
    </row>
    <row r="2910" spans="26:26">
      <c r="Z2910" s="54"/>
    </row>
    <row r="2911" spans="26:26">
      <c r="Z2911" s="54"/>
    </row>
    <row r="2912" spans="26:26">
      <c r="Z2912" s="54"/>
    </row>
    <row r="2913" spans="26:26">
      <c r="Z2913" s="54"/>
    </row>
    <row r="2914" spans="26:26">
      <c r="Z2914" s="54"/>
    </row>
    <row r="2915" spans="26:26">
      <c r="Z2915" s="54"/>
    </row>
    <row r="2916" spans="26:26">
      <c r="Z2916" s="54"/>
    </row>
    <row r="2917" spans="26:26">
      <c r="Z2917" s="54"/>
    </row>
    <row r="2918" spans="26:26">
      <c r="Z2918" s="54"/>
    </row>
    <row r="2919" spans="26:26">
      <c r="Z2919" s="54"/>
    </row>
    <row r="2920" spans="26:26">
      <c r="Z2920" s="54"/>
    </row>
    <row r="2921" spans="26:26">
      <c r="Z2921" s="54"/>
    </row>
    <row r="2922" spans="26:26">
      <c r="Z2922" s="54"/>
    </row>
    <row r="2923" spans="26:26">
      <c r="Z2923" s="54"/>
    </row>
    <row r="2924" spans="26:26">
      <c r="Z2924" s="54"/>
    </row>
    <row r="2925" spans="26:26">
      <c r="Z2925" s="54"/>
    </row>
    <row r="2926" spans="26:26">
      <c r="Z2926" s="54"/>
    </row>
    <row r="2927" spans="26:26">
      <c r="Z2927" s="54"/>
    </row>
    <row r="2928" spans="26:26">
      <c r="Z2928" s="54"/>
    </row>
    <row r="2929" spans="26:26">
      <c r="Z2929" s="54"/>
    </row>
    <row r="2930" spans="26:26">
      <c r="Z2930" s="54"/>
    </row>
    <row r="2931" spans="26:26">
      <c r="Z2931" s="54"/>
    </row>
    <row r="2932" spans="26:26">
      <c r="Z2932" s="54"/>
    </row>
    <row r="2933" spans="26:26">
      <c r="Z2933" s="54"/>
    </row>
    <row r="2934" spans="26:26">
      <c r="Z2934" s="54"/>
    </row>
    <row r="2935" spans="26:26">
      <c r="Z2935" s="54"/>
    </row>
    <row r="2936" spans="26:26">
      <c r="Z2936" s="54"/>
    </row>
    <row r="2937" spans="26:26">
      <c r="Z2937" s="54"/>
    </row>
    <row r="2938" spans="26:26">
      <c r="Z2938" s="54"/>
    </row>
    <row r="2939" spans="26:26">
      <c r="Z2939" s="54"/>
    </row>
    <row r="2940" spans="26:26">
      <c r="Z2940" s="54"/>
    </row>
    <row r="2941" spans="26:26">
      <c r="Z2941" s="54"/>
    </row>
    <row r="2942" spans="26:26">
      <c r="Z2942" s="54"/>
    </row>
    <row r="2943" spans="26:26">
      <c r="Z2943" s="54"/>
    </row>
    <row r="2944" spans="26:26">
      <c r="Z2944" s="54"/>
    </row>
    <row r="2945" spans="26:26">
      <c r="Z2945" s="54"/>
    </row>
    <row r="2946" spans="26:26">
      <c r="Z2946" s="54"/>
    </row>
    <row r="2947" spans="26:26">
      <c r="Z2947" s="54"/>
    </row>
    <row r="2948" spans="26:26">
      <c r="Z2948" s="54"/>
    </row>
    <row r="2949" spans="26:26">
      <c r="Z2949" s="54"/>
    </row>
    <row r="2950" spans="26:26">
      <c r="Z2950" s="54"/>
    </row>
    <row r="2951" spans="26:26">
      <c r="Z2951" s="54"/>
    </row>
    <row r="2952" spans="26:26">
      <c r="Z2952" s="54"/>
    </row>
    <row r="2953" spans="26:26">
      <c r="Z2953" s="54"/>
    </row>
    <row r="2954" spans="26:26">
      <c r="Z2954" s="54"/>
    </row>
    <row r="2955" spans="26:26">
      <c r="Z2955" s="54"/>
    </row>
    <row r="2956" spans="26:26">
      <c r="Z2956" s="54"/>
    </row>
    <row r="2957" spans="26:26">
      <c r="Z2957" s="54"/>
    </row>
    <row r="2958" spans="26:26">
      <c r="Z2958" s="54"/>
    </row>
    <row r="2959" spans="26:26">
      <c r="Z2959" s="54"/>
    </row>
    <row r="2960" spans="26:26">
      <c r="Z2960" s="54"/>
    </row>
    <row r="2961" spans="26:26">
      <c r="Z2961" s="54"/>
    </row>
    <row r="2962" spans="26:26">
      <c r="Z2962" s="54"/>
    </row>
    <row r="2963" spans="26:26">
      <c r="Z2963" s="54"/>
    </row>
    <row r="2964" spans="26:26">
      <c r="Z2964" s="54"/>
    </row>
    <row r="2965" spans="26:26">
      <c r="Z2965" s="54"/>
    </row>
    <row r="2966" spans="26:26">
      <c r="Z2966" s="54"/>
    </row>
    <row r="2967" spans="26:26">
      <c r="Z2967" s="54"/>
    </row>
    <row r="2968" spans="26:26">
      <c r="Z2968" s="54"/>
    </row>
    <row r="2969" spans="26:26">
      <c r="Z2969" s="54"/>
    </row>
    <row r="2970" spans="26:26">
      <c r="Z2970" s="54"/>
    </row>
    <row r="2971" spans="26:26">
      <c r="Z2971" s="54"/>
    </row>
    <row r="2972" spans="26:26">
      <c r="Z2972" s="54"/>
    </row>
    <row r="2973" spans="26:26">
      <c r="Z2973" s="54"/>
    </row>
    <row r="2974" spans="26:26">
      <c r="Z2974" s="54"/>
    </row>
    <row r="2975" spans="26:26">
      <c r="Z2975" s="54"/>
    </row>
    <row r="2976" spans="26:26">
      <c r="Z2976" s="54"/>
    </row>
    <row r="2977" spans="26:26">
      <c r="Z2977" s="54"/>
    </row>
    <row r="2978" spans="26:26">
      <c r="Z2978" s="54"/>
    </row>
    <row r="2979" spans="26:26">
      <c r="Z2979" s="54"/>
    </row>
    <row r="2980" spans="26:26">
      <c r="Z2980" s="54"/>
    </row>
    <row r="2981" spans="26:26">
      <c r="Z2981" s="54"/>
    </row>
    <row r="2982" spans="26:26">
      <c r="Z2982" s="54"/>
    </row>
    <row r="2983" spans="26:26">
      <c r="Z2983" s="54"/>
    </row>
    <row r="2984" spans="26:26">
      <c r="Z2984" s="54"/>
    </row>
    <row r="2985" spans="26:26">
      <c r="Z2985" s="54"/>
    </row>
    <row r="2986" spans="26:26">
      <c r="Z2986" s="54"/>
    </row>
    <row r="2987" spans="26:26">
      <c r="Z2987" s="54"/>
    </row>
    <row r="2988" spans="26:26">
      <c r="Z2988" s="54"/>
    </row>
    <row r="2989" spans="26:26">
      <c r="Z2989" s="54"/>
    </row>
    <row r="2990" spans="26:26">
      <c r="Z2990" s="54"/>
    </row>
    <row r="2991" spans="26:26">
      <c r="Z2991" s="54"/>
    </row>
    <row r="2992" spans="26:26">
      <c r="Z2992" s="54"/>
    </row>
    <row r="2993" spans="26:26">
      <c r="Z2993" s="54"/>
    </row>
    <row r="2994" spans="26:26">
      <c r="Z2994" s="54"/>
    </row>
    <row r="2995" spans="26:26">
      <c r="Z2995" s="54"/>
    </row>
    <row r="2996" spans="26:26">
      <c r="Z2996" s="54"/>
    </row>
    <row r="2997" spans="26:26">
      <c r="Z2997" s="54"/>
    </row>
    <row r="2998" spans="26:26">
      <c r="Z2998" s="54"/>
    </row>
    <row r="2999" spans="26:26">
      <c r="Z2999" s="54"/>
    </row>
    <row r="3000" spans="26:26">
      <c r="Z3000" s="54"/>
    </row>
    <row r="3001" spans="26:26">
      <c r="Z3001" s="54"/>
    </row>
    <row r="3002" spans="26:26">
      <c r="Z3002" s="54"/>
    </row>
    <row r="3003" spans="26:26">
      <c r="Z3003" s="54"/>
    </row>
    <row r="3004" spans="26:26">
      <c r="Z3004" s="54"/>
    </row>
    <row r="3005" spans="26:26">
      <c r="Z3005" s="54"/>
    </row>
    <row r="3006" spans="26:26">
      <c r="Z3006" s="54"/>
    </row>
    <row r="3007" spans="26:26">
      <c r="Z3007" s="54"/>
    </row>
    <row r="3008" spans="26:26">
      <c r="Z3008" s="54"/>
    </row>
    <row r="3009" spans="26:26">
      <c r="Z3009" s="54"/>
    </row>
    <row r="3010" spans="26:26">
      <c r="Z3010" s="54"/>
    </row>
    <row r="3011" spans="26:26">
      <c r="Z3011" s="54"/>
    </row>
    <row r="3012" spans="26:26">
      <c r="Z3012" s="54"/>
    </row>
    <row r="3013" spans="26:26">
      <c r="Z3013" s="54"/>
    </row>
    <row r="3014" spans="26:26">
      <c r="Z3014" s="54"/>
    </row>
    <row r="3015" spans="26:26">
      <c r="Z3015" s="54"/>
    </row>
    <row r="3016" spans="26:26">
      <c r="Z3016" s="54"/>
    </row>
    <row r="3017" spans="26:26">
      <c r="Z3017" s="54"/>
    </row>
    <row r="3018" spans="26:26">
      <c r="Z3018" s="54"/>
    </row>
    <row r="3019" spans="26:26">
      <c r="Z3019" s="54"/>
    </row>
    <row r="3020" spans="26:26">
      <c r="Z3020" s="54"/>
    </row>
    <row r="3021" spans="26:26">
      <c r="Z3021" s="54"/>
    </row>
    <row r="3022" spans="26:26">
      <c r="Z3022" s="54"/>
    </row>
    <row r="3023" spans="26:26">
      <c r="Z3023" s="54"/>
    </row>
    <row r="3024" spans="26:26">
      <c r="Z3024" s="54"/>
    </row>
    <row r="3025" spans="26:26">
      <c r="Z3025" s="54"/>
    </row>
    <row r="3026" spans="26:26">
      <c r="Z3026" s="54"/>
    </row>
    <row r="3027" spans="26:26">
      <c r="Z3027" s="54"/>
    </row>
    <row r="3028" spans="26:26">
      <c r="Z3028" s="54"/>
    </row>
    <row r="3029" spans="26:26">
      <c r="Z3029" s="54"/>
    </row>
    <row r="3030" spans="26:26">
      <c r="Z3030" s="54"/>
    </row>
    <row r="3031" spans="26:26">
      <c r="Z3031" s="54"/>
    </row>
    <row r="3032" spans="26:26">
      <c r="Z3032" s="54"/>
    </row>
    <row r="3033" spans="26:26">
      <c r="Z3033" s="54"/>
    </row>
    <row r="3034" spans="26:26">
      <c r="Z3034" s="54"/>
    </row>
    <row r="3035" spans="26:26">
      <c r="Z3035" s="54"/>
    </row>
    <row r="3036" spans="26:26">
      <c r="Z3036" s="54"/>
    </row>
    <row r="3037" spans="26:26">
      <c r="Z3037" s="54"/>
    </row>
    <row r="3038" spans="26:26">
      <c r="Z3038" s="54"/>
    </row>
    <row r="3039" spans="26:26">
      <c r="Z3039" s="54"/>
    </row>
    <row r="3040" spans="26:26">
      <c r="Z3040" s="54"/>
    </row>
    <row r="3041" spans="26:26">
      <c r="Z3041" s="54"/>
    </row>
    <row r="3042" spans="26:26">
      <c r="Z3042" s="54"/>
    </row>
    <row r="3043" spans="26:26">
      <c r="Z3043" s="54"/>
    </row>
    <row r="3044" spans="26:26">
      <c r="Z3044" s="54"/>
    </row>
    <row r="3045" spans="26:26">
      <c r="Z3045" s="54"/>
    </row>
    <row r="3046" spans="26:26">
      <c r="Z3046" s="54"/>
    </row>
    <row r="3047" spans="26:26">
      <c r="Z3047" s="54"/>
    </row>
    <row r="3048" spans="26:26">
      <c r="Z3048" s="54"/>
    </row>
    <row r="3049" spans="26:26">
      <c r="Z3049" s="54"/>
    </row>
    <row r="3050" spans="26:26">
      <c r="Z3050" s="54"/>
    </row>
    <row r="3051" spans="26:26">
      <c r="Z3051" s="54"/>
    </row>
    <row r="3052" spans="26:26">
      <c r="Z3052" s="54"/>
    </row>
    <row r="3053" spans="26:26">
      <c r="Z3053" s="54"/>
    </row>
    <row r="3054" spans="26:26">
      <c r="Z3054" s="54"/>
    </row>
    <row r="3055" spans="26:26">
      <c r="Z3055" s="54"/>
    </row>
    <row r="3056" spans="26:26">
      <c r="Z3056" s="54"/>
    </row>
    <row r="3057" spans="26:26">
      <c r="Z3057" s="54"/>
    </row>
    <row r="3058" spans="26:26">
      <c r="Z3058" s="54"/>
    </row>
    <row r="3059" spans="26:26">
      <c r="Z3059" s="54"/>
    </row>
    <row r="3060" spans="26:26">
      <c r="Z3060" s="54"/>
    </row>
    <row r="3061" spans="26:26">
      <c r="Z3061" s="54"/>
    </row>
    <row r="3062" spans="26:26">
      <c r="Z3062" s="54"/>
    </row>
    <row r="3063" spans="26:26">
      <c r="Z3063" s="54"/>
    </row>
    <row r="3064" spans="26:26">
      <c r="Z3064" s="54"/>
    </row>
    <row r="3065" spans="26:26">
      <c r="Z3065" s="54"/>
    </row>
    <row r="3066" spans="26:26">
      <c r="Z3066" s="54"/>
    </row>
    <row r="3067" spans="26:26">
      <c r="Z3067" s="54"/>
    </row>
    <row r="3068" spans="26:26">
      <c r="Z3068" s="54"/>
    </row>
    <row r="3069" spans="26:26">
      <c r="Z3069" s="54"/>
    </row>
    <row r="3070" spans="26:26">
      <c r="Z3070" s="54"/>
    </row>
    <row r="3071" spans="26:26">
      <c r="Z3071" s="54"/>
    </row>
    <row r="3072" spans="26:26">
      <c r="Z3072" s="54"/>
    </row>
    <row r="3073" spans="26:26">
      <c r="Z3073" s="54"/>
    </row>
    <row r="3074" spans="26:26">
      <c r="Z3074" s="54"/>
    </row>
    <row r="3075" spans="26:26">
      <c r="Z3075" s="54"/>
    </row>
    <row r="3076" spans="26:26">
      <c r="Z3076" s="54"/>
    </row>
    <row r="3077" spans="26:26">
      <c r="Z3077" s="54"/>
    </row>
    <row r="3078" spans="26:26">
      <c r="Z3078" s="54"/>
    </row>
    <row r="3079" spans="26:26">
      <c r="Z3079" s="54"/>
    </row>
    <row r="3080" spans="26:26">
      <c r="Z3080" s="54"/>
    </row>
    <row r="3081" spans="26:26">
      <c r="Z3081" s="54"/>
    </row>
    <row r="3082" spans="26:26">
      <c r="Z3082" s="54"/>
    </row>
    <row r="3083" spans="26:26">
      <c r="Z3083" s="54"/>
    </row>
    <row r="3084" spans="26:26">
      <c r="Z3084" s="54"/>
    </row>
    <row r="3085" spans="26:26">
      <c r="Z3085" s="54"/>
    </row>
    <row r="3086" spans="26:26">
      <c r="Z3086" s="54"/>
    </row>
    <row r="3087" spans="26:26">
      <c r="Z3087" s="54"/>
    </row>
    <row r="3088" spans="26:26">
      <c r="Z3088" s="54"/>
    </row>
    <row r="3089" spans="26:26">
      <c r="Z3089" s="54"/>
    </row>
    <row r="3090" spans="26:26">
      <c r="Z3090" s="54"/>
    </row>
    <row r="3091" spans="26:26">
      <c r="Z3091" s="54"/>
    </row>
    <row r="3092" spans="26:26">
      <c r="Z3092" s="54"/>
    </row>
    <row r="3093" spans="26:26">
      <c r="Z3093" s="54"/>
    </row>
    <row r="3094" spans="26:26">
      <c r="Z3094" s="54"/>
    </row>
    <row r="3095" spans="26:26">
      <c r="Z3095" s="54"/>
    </row>
    <row r="3096" spans="26:26">
      <c r="Z3096" s="54"/>
    </row>
    <row r="3097" spans="26:26">
      <c r="Z3097" s="54"/>
    </row>
    <row r="3098" spans="26:26">
      <c r="Z3098" s="54"/>
    </row>
    <row r="3099" spans="26:26">
      <c r="Z3099" s="54"/>
    </row>
    <row r="3100" spans="26:26">
      <c r="Z3100" s="54"/>
    </row>
    <row r="3101" spans="26:26">
      <c r="Z3101" s="54"/>
    </row>
    <row r="3102" spans="26:26">
      <c r="Z3102" s="54"/>
    </row>
    <row r="3103" spans="26:26">
      <c r="Z3103" s="54"/>
    </row>
    <row r="3104" spans="26:26">
      <c r="Z3104" s="54"/>
    </row>
    <row r="3105" spans="26:26">
      <c r="Z3105" s="54"/>
    </row>
    <row r="3106" spans="26:26">
      <c r="Z3106" s="54"/>
    </row>
    <row r="3107" spans="26:26">
      <c r="Z3107" s="54"/>
    </row>
    <row r="3108" spans="26:26">
      <c r="Z3108" s="54"/>
    </row>
    <row r="3109" spans="26:26">
      <c r="Z3109" s="54"/>
    </row>
    <row r="3110" spans="26:26">
      <c r="Z3110" s="54"/>
    </row>
    <row r="3111" spans="26:26">
      <c r="Z3111" s="54"/>
    </row>
    <row r="3112" spans="26:26">
      <c r="Z3112" s="54"/>
    </row>
    <row r="3113" spans="26:26">
      <c r="Z3113" s="54"/>
    </row>
    <row r="3114" spans="26:26">
      <c r="Z3114" s="54"/>
    </row>
    <row r="3115" spans="26:26">
      <c r="Z3115" s="54"/>
    </row>
    <row r="3116" spans="26:26">
      <c r="Z3116" s="54"/>
    </row>
    <row r="3117" spans="26:26">
      <c r="Z3117" s="54"/>
    </row>
    <row r="3118" spans="26:26">
      <c r="Z3118" s="54"/>
    </row>
    <row r="3119" spans="26:26">
      <c r="Z3119" s="54"/>
    </row>
    <row r="3120" spans="26:26">
      <c r="Z3120" s="54"/>
    </row>
    <row r="3121" spans="26:26">
      <c r="Z3121" s="54"/>
    </row>
    <row r="3122" spans="26:26">
      <c r="Z3122" s="54"/>
    </row>
    <row r="3123" spans="26:26">
      <c r="Z3123" s="54"/>
    </row>
    <row r="3124" spans="26:26">
      <c r="Z3124" s="54"/>
    </row>
    <row r="3125" spans="26:26">
      <c r="Z3125" s="54"/>
    </row>
    <row r="3126" spans="26:26">
      <c r="Z3126" s="54"/>
    </row>
    <row r="3127" spans="26:26">
      <c r="Z3127" s="54"/>
    </row>
    <row r="3128" spans="26:26">
      <c r="Z3128" s="54"/>
    </row>
    <row r="3129" spans="26:26">
      <c r="Z3129" s="54"/>
    </row>
    <row r="3130" spans="26:26">
      <c r="Z3130" s="54"/>
    </row>
    <row r="3131" spans="26:26">
      <c r="Z3131" s="54"/>
    </row>
    <row r="3132" spans="26:26">
      <c r="Z3132" s="54"/>
    </row>
    <row r="3133" spans="26:26">
      <c r="Z3133" s="54"/>
    </row>
    <row r="3134" spans="26:26">
      <c r="Z3134" s="54"/>
    </row>
    <row r="3135" spans="26:26">
      <c r="Z3135" s="54"/>
    </row>
    <row r="3136" spans="26:26">
      <c r="Z3136" s="54"/>
    </row>
    <row r="3137" spans="26:26">
      <c r="Z3137" s="54"/>
    </row>
    <row r="3138" spans="26:26">
      <c r="Z3138" s="54"/>
    </row>
    <row r="3139" spans="26:26">
      <c r="Z3139" s="54"/>
    </row>
    <row r="3140" spans="26:26">
      <c r="Z3140" s="54"/>
    </row>
    <row r="3141" spans="26:26">
      <c r="Z3141" s="54"/>
    </row>
    <row r="3142" spans="26:26">
      <c r="Z3142" s="54"/>
    </row>
    <row r="3143" spans="26:26">
      <c r="Z3143" s="54"/>
    </row>
    <row r="3144" spans="26:26">
      <c r="Z3144" s="54"/>
    </row>
    <row r="3145" spans="26:26">
      <c r="Z3145" s="54"/>
    </row>
    <row r="3146" spans="26:26">
      <c r="Z3146" s="54"/>
    </row>
    <row r="3147" spans="26:26">
      <c r="Z3147" s="54"/>
    </row>
    <row r="3148" spans="26:26">
      <c r="Z3148" s="54"/>
    </row>
    <row r="3149" spans="26:26">
      <c r="Z3149" s="54"/>
    </row>
    <row r="3150" spans="26:26">
      <c r="Z3150" s="54"/>
    </row>
    <row r="3151" spans="26:26">
      <c r="Z3151" s="54"/>
    </row>
    <row r="3152" spans="26:26">
      <c r="Z3152" s="54"/>
    </row>
    <row r="3153" spans="26:26">
      <c r="Z3153" s="54"/>
    </row>
    <row r="3154" spans="26:26">
      <c r="Z3154" s="54"/>
    </row>
    <row r="3155" spans="26:26">
      <c r="Z3155" s="54"/>
    </row>
    <row r="3156" spans="26:26">
      <c r="Z3156" s="54"/>
    </row>
    <row r="3157" spans="26:26">
      <c r="Z3157" s="54"/>
    </row>
    <row r="3158" spans="26:26">
      <c r="Z3158" s="54"/>
    </row>
    <row r="3159" spans="26:26">
      <c r="Z3159" s="54"/>
    </row>
    <row r="3160" spans="26:26">
      <c r="Z3160" s="54"/>
    </row>
    <row r="3161" spans="26:26">
      <c r="Z3161" s="54"/>
    </row>
    <row r="3162" spans="26:26">
      <c r="Z3162" s="54"/>
    </row>
    <row r="3163" spans="26:26">
      <c r="Z3163" s="54"/>
    </row>
    <row r="3164" spans="26:26">
      <c r="Z3164" s="54"/>
    </row>
    <row r="3165" spans="26:26">
      <c r="Z3165" s="54"/>
    </row>
    <row r="3166" spans="26:26">
      <c r="Z3166" s="54"/>
    </row>
    <row r="3167" spans="26:26">
      <c r="Z3167" s="54"/>
    </row>
    <row r="3168" spans="26:26">
      <c r="Z3168" s="54"/>
    </row>
    <row r="3169" spans="26:26">
      <c r="Z3169" s="54"/>
    </row>
    <row r="3170" spans="26:26">
      <c r="Z3170" s="54"/>
    </row>
    <row r="3171" spans="26:26">
      <c r="Z3171" s="54"/>
    </row>
    <row r="3172" spans="26:26">
      <c r="Z3172" s="54"/>
    </row>
    <row r="3173" spans="26:26">
      <c r="Z3173" s="54"/>
    </row>
    <row r="3174" spans="26:26">
      <c r="Z3174" s="54"/>
    </row>
    <row r="3175" spans="26:26">
      <c r="Z3175" s="54"/>
    </row>
    <row r="3176" spans="26:26">
      <c r="Z3176" s="54"/>
    </row>
    <row r="3177" spans="26:26">
      <c r="Z3177" s="54"/>
    </row>
    <row r="3178" spans="26:26">
      <c r="Z3178" s="54"/>
    </row>
    <row r="3179" spans="26:26">
      <c r="Z3179" s="54"/>
    </row>
    <row r="3180" spans="26:26">
      <c r="Z3180" s="54"/>
    </row>
    <row r="3181" spans="26:26">
      <c r="Z3181" s="54"/>
    </row>
    <row r="3182" spans="26:26">
      <c r="Z3182" s="54"/>
    </row>
    <row r="3183" spans="26:26">
      <c r="Z3183" s="54"/>
    </row>
    <row r="3184" spans="26:26">
      <c r="Z3184" s="54"/>
    </row>
    <row r="3185" spans="26:26">
      <c r="Z3185" s="54"/>
    </row>
    <row r="3186" spans="26:26">
      <c r="Z3186" s="54"/>
    </row>
    <row r="3187" spans="26:26">
      <c r="Z3187" s="54"/>
    </row>
    <row r="3188" spans="26:26">
      <c r="Z3188" s="54"/>
    </row>
    <row r="3189" spans="26:26">
      <c r="Z3189" s="54"/>
    </row>
    <row r="3190" spans="26:26">
      <c r="Z3190" s="54"/>
    </row>
    <row r="3191" spans="26:26">
      <c r="Z3191" s="54"/>
    </row>
    <row r="3192" spans="26:26">
      <c r="Z3192" s="54"/>
    </row>
    <row r="3193" spans="26:26">
      <c r="Z3193" s="54"/>
    </row>
    <row r="3194" spans="26:26">
      <c r="Z3194" s="54"/>
    </row>
    <row r="3195" spans="26:26">
      <c r="Z3195" s="54"/>
    </row>
    <row r="3196" spans="26:26">
      <c r="Z3196" s="54"/>
    </row>
    <row r="3197" spans="26:26">
      <c r="Z3197" s="54"/>
    </row>
    <row r="3198" spans="26:26">
      <c r="Z3198" s="54"/>
    </row>
    <row r="3199" spans="26:26">
      <c r="Z3199" s="54"/>
    </row>
    <row r="3200" spans="26:26">
      <c r="Z3200" s="54"/>
    </row>
    <row r="3201" spans="26:26">
      <c r="Z3201" s="54"/>
    </row>
    <row r="3202" spans="26:26">
      <c r="Z3202" s="54"/>
    </row>
    <row r="3203" spans="26:26">
      <c r="Z3203" s="54"/>
    </row>
    <row r="3204" spans="26:26">
      <c r="Z3204" s="54"/>
    </row>
    <row r="3205" spans="26:26">
      <c r="Z3205" s="54"/>
    </row>
    <row r="3206" spans="26:26">
      <c r="Z3206" s="54"/>
    </row>
    <row r="3207" spans="26:26">
      <c r="Z3207" s="54"/>
    </row>
    <row r="3208" spans="26:26">
      <c r="Z3208" s="54"/>
    </row>
    <row r="3209" spans="26:26">
      <c r="Z3209" s="54"/>
    </row>
    <row r="3210" spans="26:26">
      <c r="Z3210" s="54"/>
    </row>
    <row r="3211" spans="26:26">
      <c r="Z3211" s="54"/>
    </row>
    <row r="3212" spans="26:26">
      <c r="Z3212" s="54"/>
    </row>
    <row r="3213" spans="26:26">
      <c r="Z3213" s="54"/>
    </row>
    <row r="3214" spans="26:26">
      <c r="Z3214" s="54"/>
    </row>
    <row r="3215" spans="26:26">
      <c r="Z3215" s="54"/>
    </row>
    <row r="3216" spans="26:26">
      <c r="Z3216" s="54"/>
    </row>
    <row r="3217" spans="26:26">
      <c r="Z3217" s="54"/>
    </row>
    <row r="3218" spans="26:26">
      <c r="Z3218" s="54"/>
    </row>
    <row r="3219" spans="26:26">
      <c r="Z3219" s="54"/>
    </row>
    <row r="3220" spans="26:26">
      <c r="Z3220" s="54"/>
    </row>
    <row r="3221" spans="26:26">
      <c r="Z3221" s="54"/>
    </row>
    <row r="3222" spans="26:26">
      <c r="Z3222" s="54"/>
    </row>
    <row r="3223" spans="26:26">
      <c r="Z3223" s="54"/>
    </row>
    <row r="3224" spans="26:26">
      <c r="Z3224" s="54"/>
    </row>
    <row r="3225" spans="26:26">
      <c r="Z3225" s="54"/>
    </row>
    <row r="3226" spans="26:26">
      <c r="Z3226" s="54"/>
    </row>
    <row r="3227" spans="26:26">
      <c r="Z3227" s="54"/>
    </row>
    <row r="3228" spans="26:26">
      <c r="Z3228" s="54"/>
    </row>
    <row r="3229" spans="26:26">
      <c r="Z3229" s="54"/>
    </row>
    <row r="3230" spans="26:26">
      <c r="Z3230" s="54"/>
    </row>
    <row r="3231" spans="26:26">
      <c r="Z3231" s="54"/>
    </row>
    <row r="3232" spans="26:26">
      <c r="Z3232" s="54"/>
    </row>
    <row r="3233" spans="26:26">
      <c r="Z3233" s="54"/>
    </row>
    <row r="3234" spans="26:26">
      <c r="Z3234" s="54"/>
    </row>
    <row r="3235" spans="26:26">
      <c r="Z3235" s="54"/>
    </row>
    <row r="3236" spans="26:26">
      <c r="Z3236" s="54"/>
    </row>
    <row r="3237" spans="26:26">
      <c r="Z3237" s="54"/>
    </row>
    <row r="3238" spans="26:26">
      <c r="Z3238" s="54"/>
    </row>
    <row r="3239" spans="26:26">
      <c r="Z3239" s="54"/>
    </row>
    <row r="3240" spans="26:26">
      <c r="Z3240" s="54"/>
    </row>
    <row r="3241" spans="26:26">
      <c r="Z3241" s="54"/>
    </row>
    <row r="3242" spans="26:26">
      <c r="Z3242" s="54"/>
    </row>
    <row r="3243" spans="26:26">
      <c r="Z3243" s="54"/>
    </row>
    <row r="3244" spans="26:26">
      <c r="Z3244" s="54"/>
    </row>
    <row r="3245" spans="26:26">
      <c r="Z3245" s="54"/>
    </row>
    <row r="3246" spans="26:26">
      <c r="Z3246" s="54"/>
    </row>
    <row r="3247" spans="26:26">
      <c r="Z3247" s="54"/>
    </row>
    <row r="3248" spans="26:26">
      <c r="Z3248" s="54"/>
    </row>
    <row r="3249" spans="26:26">
      <c r="Z3249" s="54"/>
    </row>
    <row r="3250" spans="26:26">
      <c r="Z3250" s="54"/>
    </row>
    <row r="3251" spans="26:26">
      <c r="Z3251" s="54"/>
    </row>
    <row r="3252" spans="26:26">
      <c r="Z3252" s="54"/>
    </row>
    <row r="3253" spans="26:26">
      <c r="Z3253" s="54"/>
    </row>
    <row r="3254" spans="26:26">
      <c r="Z3254" s="54"/>
    </row>
    <row r="3255" spans="26:26">
      <c r="Z3255" s="54"/>
    </row>
    <row r="3256" spans="26:26">
      <c r="Z3256" s="54"/>
    </row>
    <row r="3257" spans="26:26">
      <c r="Z3257" s="54"/>
    </row>
    <row r="3258" spans="26:26">
      <c r="Z3258" s="54"/>
    </row>
    <row r="3259" spans="26:26">
      <c r="Z3259" s="54"/>
    </row>
    <row r="3260" spans="26:26">
      <c r="Z3260" s="54"/>
    </row>
    <row r="3261" spans="26:26">
      <c r="Z3261" s="54"/>
    </row>
    <row r="3262" spans="26:26">
      <c r="Z3262" s="54"/>
    </row>
    <row r="3263" spans="26:26">
      <c r="Z3263" s="54"/>
    </row>
    <row r="3264" spans="26:26">
      <c r="Z3264" s="54"/>
    </row>
    <row r="3265" spans="26:26">
      <c r="Z3265" s="54"/>
    </row>
    <row r="3266" spans="26:26">
      <c r="Z3266" s="54"/>
    </row>
    <row r="3267" spans="26:26">
      <c r="Z3267" s="54"/>
    </row>
    <row r="3268" spans="26:26">
      <c r="Z3268" s="54"/>
    </row>
    <row r="3269" spans="26:26">
      <c r="Z3269" s="54"/>
    </row>
    <row r="3270" spans="26:26">
      <c r="Z3270" s="54"/>
    </row>
    <row r="3271" spans="26:26">
      <c r="Z3271" s="54"/>
    </row>
    <row r="3272" spans="26:26">
      <c r="Z3272" s="54"/>
    </row>
    <row r="3273" spans="26:26">
      <c r="Z3273" s="54"/>
    </row>
    <row r="3274" spans="26:26">
      <c r="Z3274" s="54"/>
    </row>
    <row r="3275" spans="26:26">
      <c r="Z3275" s="54"/>
    </row>
    <row r="3276" spans="26:26">
      <c r="Z3276" s="54"/>
    </row>
    <row r="3277" spans="26:26">
      <c r="Z3277" s="54"/>
    </row>
    <row r="3278" spans="26:26">
      <c r="Z3278" s="54"/>
    </row>
    <row r="3279" spans="26:26">
      <c r="Z3279" s="54"/>
    </row>
    <row r="3280" spans="26:26">
      <c r="Z3280" s="54"/>
    </row>
    <row r="3281" spans="26:26">
      <c r="Z3281" s="54"/>
    </row>
    <row r="3282" spans="26:26">
      <c r="Z3282" s="54"/>
    </row>
    <row r="3283" spans="26:26">
      <c r="Z3283" s="54"/>
    </row>
    <row r="3284" spans="26:26">
      <c r="Z3284" s="54"/>
    </row>
    <row r="3285" spans="26:26">
      <c r="Z3285" s="54"/>
    </row>
    <row r="3286" spans="26:26">
      <c r="Z3286" s="54"/>
    </row>
    <row r="3287" spans="26:26">
      <c r="Z3287" s="54"/>
    </row>
    <row r="3288" spans="26:26">
      <c r="Z3288" s="54"/>
    </row>
    <row r="3289" spans="26:26">
      <c r="Z3289" s="54"/>
    </row>
    <row r="3290" spans="26:26">
      <c r="Z3290" s="54"/>
    </row>
    <row r="3291" spans="26:26">
      <c r="Z3291" s="54"/>
    </row>
    <row r="3292" spans="26:26">
      <c r="Z3292" s="54"/>
    </row>
    <row r="3293" spans="26:26">
      <c r="Z3293" s="54"/>
    </row>
    <row r="3294" spans="26:26">
      <c r="Z3294" s="54"/>
    </row>
    <row r="3295" spans="26:26">
      <c r="Z3295" s="54"/>
    </row>
    <row r="3296" spans="26:26">
      <c r="Z3296" s="54"/>
    </row>
    <row r="3297" spans="26:26">
      <c r="Z3297" s="54"/>
    </row>
    <row r="3298" spans="26:26">
      <c r="Z3298" s="54"/>
    </row>
    <row r="3299" spans="26:26">
      <c r="Z3299" s="54"/>
    </row>
    <row r="3300" spans="26:26">
      <c r="Z3300" s="54"/>
    </row>
    <row r="3301" spans="26:26">
      <c r="Z3301" s="54"/>
    </row>
    <row r="3302" spans="26:26">
      <c r="Z3302" s="54"/>
    </row>
    <row r="3303" spans="26:26">
      <c r="Z3303" s="54"/>
    </row>
    <row r="3304" spans="26:26">
      <c r="Z3304" s="54"/>
    </row>
    <row r="3305" spans="26:26">
      <c r="Z3305" s="54"/>
    </row>
    <row r="3306" spans="26:26">
      <c r="Z3306" s="54"/>
    </row>
    <row r="3307" spans="26:26">
      <c r="Z3307" s="54"/>
    </row>
    <row r="3308" spans="26:26">
      <c r="Z3308" s="54"/>
    </row>
    <row r="3309" spans="26:26">
      <c r="Z3309" s="54"/>
    </row>
    <row r="3310" spans="26:26">
      <c r="Z3310" s="54"/>
    </row>
    <row r="3311" spans="26:26">
      <c r="Z3311" s="54"/>
    </row>
    <row r="3312" spans="26:26">
      <c r="Z3312" s="54"/>
    </row>
    <row r="3313" spans="26:26">
      <c r="Z3313" s="54"/>
    </row>
    <row r="3314" spans="26:26">
      <c r="Z3314" s="54"/>
    </row>
    <row r="3315" spans="26:26">
      <c r="Z3315" s="54"/>
    </row>
    <row r="3316" spans="26:26">
      <c r="Z3316" s="54"/>
    </row>
    <row r="3317" spans="26:26">
      <c r="Z3317" s="54"/>
    </row>
    <row r="3318" spans="26:26">
      <c r="Z3318" s="54"/>
    </row>
    <row r="3319" spans="26:26">
      <c r="Z3319" s="54"/>
    </row>
    <row r="3320" spans="26:26">
      <c r="Z3320" s="54"/>
    </row>
    <row r="3321" spans="26:26">
      <c r="Z3321" s="54"/>
    </row>
    <row r="3322" spans="26:26">
      <c r="Z3322" s="54"/>
    </row>
    <row r="3323" spans="26:26">
      <c r="Z3323" s="54"/>
    </row>
    <row r="3324" spans="26:26">
      <c r="Z3324" s="54"/>
    </row>
    <row r="3325" spans="26:26">
      <c r="Z3325" s="54"/>
    </row>
    <row r="3326" spans="26:26">
      <c r="Z3326" s="54"/>
    </row>
    <row r="3327" spans="26:26">
      <c r="Z3327" s="54"/>
    </row>
    <row r="3328" spans="26:26">
      <c r="Z3328" s="54"/>
    </row>
    <row r="3329" spans="26:26">
      <c r="Z3329" s="54"/>
    </row>
    <row r="3330" spans="26:26">
      <c r="Z3330" s="54"/>
    </row>
    <row r="3331" spans="26:26">
      <c r="Z3331" s="54"/>
    </row>
    <row r="3332" spans="26:26">
      <c r="Z3332" s="54"/>
    </row>
    <row r="3333" spans="26:26">
      <c r="Z3333" s="54"/>
    </row>
    <row r="3334" spans="26:26">
      <c r="Z3334" s="54"/>
    </row>
    <row r="3335" spans="26:26">
      <c r="Z3335" s="54"/>
    </row>
    <row r="3336" spans="26:26">
      <c r="Z3336" s="54"/>
    </row>
    <row r="3337" spans="26:26">
      <c r="Z3337" s="54"/>
    </row>
    <row r="3338" spans="26:26">
      <c r="Z3338" s="54"/>
    </row>
    <row r="3339" spans="26:26">
      <c r="Z3339" s="54"/>
    </row>
    <row r="3340" spans="26:26">
      <c r="Z3340" s="54"/>
    </row>
    <row r="3341" spans="26:26">
      <c r="Z3341" s="54"/>
    </row>
    <row r="3342" spans="26:26">
      <c r="Z3342" s="54"/>
    </row>
    <row r="3343" spans="26:26">
      <c r="Z3343" s="54"/>
    </row>
    <row r="3344" spans="26:26">
      <c r="Z3344" s="54"/>
    </row>
    <row r="3345" spans="26:26">
      <c r="Z3345" s="54"/>
    </row>
    <row r="3346" spans="26:26">
      <c r="Z3346" s="54"/>
    </row>
    <row r="3347" spans="26:26">
      <c r="Z3347" s="54"/>
    </row>
    <row r="3348" spans="26:26">
      <c r="Z3348" s="54"/>
    </row>
    <row r="3349" spans="26:26">
      <c r="Z3349" s="54"/>
    </row>
    <row r="3350" spans="26:26">
      <c r="Z3350" s="54"/>
    </row>
    <row r="3351" spans="26:26">
      <c r="Z3351" s="54"/>
    </row>
    <row r="3352" spans="26:26">
      <c r="Z3352" s="54"/>
    </row>
    <row r="3353" spans="26:26">
      <c r="Z3353" s="54"/>
    </row>
    <row r="3354" spans="26:26">
      <c r="Z3354" s="54"/>
    </row>
    <row r="3355" spans="26:26">
      <c r="Z3355" s="54"/>
    </row>
    <row r="3356" spans="26:26">
      <c r="Z3356" s="54"/>
    </row>
    <row r="3357" spans="26:26">
      <c r="Z3357" s="54"/>
    </row>
    <row r="3358" spans="26:26">
      <c r="Z3358" s="54"/>
    </row>
    <row r="3359" spans="26:26">
      <c r="Z3359" s="54"/>
    </row>
    <row r="3360" spans="26:26">
      <c r="Z3360" s="54"/>
    </row>
    <row r="3361" spans="26:26">
      <c r="Z3361" s="54"/>
    </row>
    <row r="3362" spans="26:26">
      <c r="Z3362" s="54"/>
    </row>
    <row r="3363" spans="26:26">
      <c r="Z3363" s="54"/>
    </row>
    <row r="3364" spans="26:26">
      <c r="Z3364" s="54"/>
    </row>
    <row r="3365" spans="26:26">
      <c r="Z3365" s="54"/>
    </row>
    <row r="3366" spans="26:26">
      <c r="Z3366" s="54"/>
    </row>
    <row r="3367" spans="26:26">
      <c r="Z3367" s="54"/>
    </row>
    <row r="3368" spans="26:26">
      <c r="Z3368" s="54"/>
    </row>
    <row r="3369" spans="26:26">
      <c r="Z3369" s="54"/>
    </row>
    <row r="3370" spans="26:26">
      <c r="Z3370" s="54"/>
    </row>
    <row r="3371" spans="26:26">
      <c r="Z3371" s="54"/>
    </row>
    <row r="3372" spans="26:26">
      <c r="Z3372" s="54"/>
    </row>
    <row r="3373" spans="26:26">
      <c r="Z3373" s="54"/>
    </row>
    <row r="3374" spans="26:26">
      <c r="Z3374" s="54"/>
    </row>
    <row r="3375" spans="26:26">
      <c r="Z3375" s="54"/>
    </row>
    <row r="3376" spans="26:26">
      <c r="Z3376" s="54"/>
    </row>
    <row r="3377" spans="26:26">
      <c r="Z3377" s="54"/>
    </row>
    <row r="3378" spans="26:26">
      <c r="Z3378" s="54"/>
    </row>
    <row r="3379" spans="26:26">
      <c r="Z3379" s="54"/>
    </row>
    <row r="3380" spans="26:26">
      <c r="Z3380" s="54"/>
    </row>
    <row r="3381" spans="26:26">
      <c r="Z3381" s="54"/>
    </row>
    <row r="3382" spans="26:26">
      <c r="Z3382" s="54"/>
    </row>
    <row r="3383" spans="26:26">
      <c r="Z3383" s="54"/>
    </row>
    <row r="3384" spans="26:26">
      <c r="Z3384" s="54"/>
    </row>
    <row r="3385" spans="26:26">
      <c r="Z3385" s="54"/>
    </row>
    <row r="3386" spans="26:26">
      <c r="Z3386" s="54"/>
    </row>
    <row r="3387" spans="26:26">
      <c r="Z3387" s="54"/>
    </row>
    <row r="3388" spans="26:26">
      <c r="Z3388" s="54"/>
    </row>
    <row r="3389" spans="26:26">
      <c r="Z3389" s="54"/>
    </row>
    <row r="3390" spans="26:26">
      <c r="Z3390" s="54"/>
    </row>
    <row r="3391" spans="26:26">
      <c r="Z3391" s="54"/>
    </row>
    <row r="3392" spans="26:26">
      <c r="Z3392" s="54"/>
    </row>
    <row r="3393" spans="26:26">
      <c r="Z3393" s="54"/>
    </row>
    <row r="3394" spans="26:26">
      <c r="Z3394" s="54"/>
    </row>
    <row r="3395" spans="26:26">
      <c r="Z3395" s="54"/>
    </row>
    <row r="3396" spans="26:26">
      <c r="Z3396" s="54"/>
    </row>
    <row r="3397" spans="26:26">
      <c r="Z3397" s="54"/>
    </row>
    <row r="3398" spans="26:26">
      <c r="Z3398" s="54"/>
    </row>
    <row r="3399" spans="26:26">
      <c r="Z3399" s="54"/>
    </row>
    <row r="3400" spans="26:26">
      <c r="Z3400" s="54"/>
    </row>
    <row r="3401" spans="26:26">
      <c r="Z3401" s="54"/>
    </row>
    <row r="3402" spans="26:26">
      <c r="Z3402" s="54"/>
    </row>
    <row r="3403" spans="26:26">
      <c r="Z3403" s="54"/>
    </row>
    <row r="3404" spans="26:26">
      <c r="Z3404" s="54"/>
    </row>
    <row r="3405" spans="26:26">
      <c r="Z3405" s="54"/>
    </row>
    <row r="3406" spans="26:26">
      <c r="Z3406" s="54"/>
    </row>
    <row r="3407" spans="26:26">
      <c r="Z3407" s="54"/>
    </row>
    <row r="3408" spans="26:26">
      <c r="Z3408" s="54"/>
    </row>
    <row r="3409" spans="26:26">
      <c r="Z3409" s="54"/>
    </row>
    <row r="3410" spans="26:26">
      <c r="Z3410" s="54"/>
    </row>
    <row r="3411" spans="26:26">
      <c r="Z3411" s="54"/>
    </row>
    <row r="3412" spans="26:26">
      <c r="Z3412" s="54"/>
    </row>
    <row r="3413" spans="26:26">
      <c r="Z3413" s="54"/>
    </row>
    <row r="3414" spans="26:26">
      <c r="Z3414" s="54"/>
    </row>
    <row r="3415" spans="26:26">
      <c r="Z3415" s="54"/>
    </row>
    <row r="3416" spans="26:26">
      <c r="Z3416" s="54"/>
    </row>
    <row r="3417" spans="26:26">
      <c r="Z3417" s="54"/>
    </row>
    <row r="3418" spans="26:26">
      <c r="Z3418" s="54"/>
    </row>
    <row r="3419" spans="26:26">
      <c r="Z3419" s="54"/>
    </row>
    <row r="3420" spans="26:26">
      <c r="Z3420" s="54"/>
    </row>
    <row r="3421" spans="26:26">
      <c r="Z3421" s="54"/>
    </row>
    <row r="3422" spans="26:26">
      <c r="Z3422" s="54"/>
    </row>
    <row r="3423" spans="26:26">
      <c r="Z3423" s="54"/>
    </row>
    <row r="3424" spans="26:26">
      <c r="Z3424" s="54"/>
    </row>
    <row r="3425" spans="26:26">
      <c r="Z3425" s="54"/>
    </row>
    <row r="3426" spans="26:26">
      <c r="Z3426" s="54"/>
    </row>
    <row r="3427" spans="26:26">
      <c r="Z3427" s="54"/>
    </row>
    <row r="3428" spans="26:26">
      <c r="Z3428" s="54"/>
    </row>
    <row r="3429" spans="26:26">
      <c r="Z3429" s="54"/>
    </row>
    <row r="3430" spans="26:26">
      <c r="Z3430" s="54"/>
    </row>
    <row r="3431" spans="26:26">
      <c r="Z3431" s="54"/>
    </row>
    <row r="3432" spans="26:26">
      <c r="Z3432" s="54"/>
    </row>
    <row r="3433" spans="26:26">
      <c r="Z3433" s="54"/>
    </row>
    <row r="3434" spans="26:26">
      <c r="Z3434" s="54"/>
    </row>
    <row r="3435" spans="26:26">
      <c r="Z3435" s="54"/>
    </row>
    <row r="3436" spans="26:26">
      <c r="Z3436" s="54"/>
    </row>
    <row r="3437" spans="26:26">
      <c r="Z3437" s="54"/>
    </row>
    <row r="3438" spans="26:26">
      <c r="Z3438" s="54"/>
    </row>
    <row r="3439" spans="26:26">
      <c r="Z3439" s="54"/>
    </row>
    <row r="3440" spans="26:26">
      <c r="Z3440" s="54"/>
    </row>
    <row r="3441" spans="26:26">
      <c r="Z3441" s="54"/>
    </row>
    <row r="3442" spans="26:26">
      <c r="Z3442" s="54"/>
    </row>
    <row r="3443" spans="26:26">
      <c r="Z3443" s="54"/>
    </row>
    <row r="3444" spans="26:26">
      <c r="Z3444" s="54"/>
    </row>
    <row r="3445" spans="26:26">
      <c r="Z3445" s="54"/>
    </row>
    <row r="3446" spans="26:26">
      <c r="Z3446" s="54"/>
    </row>
    <row r="3447" spans="26:26">
      <c r="Z3447" s="54"/>
    </row>
    <row r="3448" spans="26:26">
      <c r="Z3448" s="54"/>
    </row>
    <row r="3449" spans="26:26">
      <c r="Z3449" s="54"/>
    </row>
    <row r="3450" spans="26:26">
      <c r="Z3450" s="54"/>
    </row>
    <row r="3451" spans="26:26">
      <c r="Z3451" s="54"/>
    </row>
    <row r="3452" spans="26:26">
      <c r="Z3452" s="54"/>
    </row>
    <row r="3453" spans="26:26">
      <c r="Z3453" s="54"/>
    </row>
    <row r="3454" spans="26:26">
      <c r="Z3454" s="54"/>
    </row>
    <row r="3455" spans="26:26">
      <c r="Z3455" s="54"/>
    </row>
    <row r="3456" spans="26:26">
      <c r="Z3456" s="54"/>
    </row>
    <row r="3457" spans="26:26">
      <c r="Z3457" s="54"/>
    </row>
    <row r="3458" spans="26:26">
      <c r="Z3458" s="54"/>
    </row>
    <row r="3459" spans="26:26">
      <c r="Z3459" s="54"/>
    </row>
    <row r="3460" spans="26:26">
      <c r="Z3460" s="54"/>
    </row>
    <row r="3461" spans="26:26">
      <c r="Z3461" s="54"/>
    </row>
    <row r="3462" spans="26:26">
      <c r="Z3462" s="54"/>
    </row>
    <row r="3463" spans="26:26">
      <c r="Z3463" s="54"/>
    </row>
    <row r="3464" spans="26:26">
      <c r="Z3464" s="54"/>
    </row>
    <row r="3465" spans="26:26">
      <c r="Z3465" s="54"/>
    </row>
    <row r="3466" spans="26:26">
      <c r="Z3466" s="54"/>
    </row>
    <row r="3467" spans="26:26">
      <c r="Z3467" s="54"/>
    </row>
    <row r="3468" spans="26:26">
      <c r="Z3468" s="54"/>
    </row>
    <row r="3469" spans="26:26">
      <c r="Z3469" s="54"/>
    </row>
    <row r="3470" spans="26:26">
      <c r="Z3470" s="54"/>
    </row>
    <row r="3471" spans="26:26">
      <c r="Z3471" s="54"/>
    </row>
    <row r="3472" spans="26:26">
      <c r="Z3472" s="54"/>
    </row>
    <row r="3473" spans="26:26">
      <c r="Z3473" s="54"/>
    </row>
    <row r="3474" spans="26:26">
      <c r="Z3474" s="54"/>
    </row>
    <row r="3475" spans="26:26">
      <c r="Z3475" s="54"/>
    </row>
    <row r="3476" spans="26:26">
      <c r="Z3476" s="54"/>
    </row>
    <row r="3477" spans="26:26">
      <c r="Z3477" s="54"/>
    </row>
    <row r="3478" spans="26:26">
      <c r="Z3478" s="54"/>
    </row>
    <row r="3479" spans="26:26">
      <c r="Z3479" s="54"/>
    </row>
    <row r="3480" spans="26:26">
      <c r="Z3480" s="54"/>
    </row>
    <row r="3481" spans="26:26">
      <c r="Z3481" s="54"/>
    </row>
    <row r="3482" spans="26:26">
      <c r="Z3482" s="54"/>
    </row>
    <row r="3483" spans="26:26">
      <c r="Z3483" s="54"/>
    </row>
    <row r="3484" spans="26:26">
      <c r="Z3484" s="54"/>
    </row>
    <row r="3485" spans="26:26">
      <c r="Z3485" s="54"/>
    </row>
    <row r="3486" spans="26:26">
      <c r="Z3486" s="54"/>
    </row>
    <row r="3487" spans="26:26">
      <c r="Z3487" s="54"/>
    </row>
    <row r="3488" spans="26:26">
      <c r="Z3488" s="54"/>
    </row>
    <row r="3489" spans="26:26">
      <c r="Z3489" s="54"/>
    </row>
    <row r="3490" spans="26:26">
      <c r="Z3490" s="54"/>
    </row>
    <row r="3491" spans="26:26">
      <c r="Z3491" s="54"/>
    </row>
    <row r="3492" spans="26:26">
      <c r="Z3492" s="54"/>
    </row>
    <row r="3493" spans="26:26">
      <c r="Z3493" s="54"/>
    </row>
    <row r="3494" spans="26:26">
      <c r="Z3494" s="54"/>
    </row>
    <row r="3495" spans="26:26">
      <c r="Z3495" s="54"/>
    </row>
    <row r="3496" spans="26:26">
      <c r="Z3496" s="54"/>
    </row>
    <row r="3497" spans="26:26">
      <c r="Z3497" s="54"/>
    </row>
    <row r="3498" spans="26:26">
      <c r="Z3498" s="54"/>
    </row>
    <row r="3499" spans="26:26">
      <c r="Z3499" s="54"/>
    </row>
    <row r="3500" spans="26:26">
      <c r="Z3500" s="54"/>
    </row>
    <row r="3501" spans="26:26">
      <c r="Z3501" s="54"/>
    </row>
    <row r="3502" spans="26:26">
      <c r="Z3502" s="54"/>
    </row>
    <row r="3503" spans="26:26">
      <c r="Z3503" s="54"/>
    </row>
    <row r="3504" spans="26:26">
      <c r="Z3504" s="54"/>
    </row>
    <row r="3505" spans="26:26">
      <c r="Z3505" s="54"/>
    </row>
    <row r="3506" spans="26:26">
      <c r="Z3506" s="54"/>
    </row>
    <row r="3507" spans="26:26">
      <c r="Z3507" s="54"/>
    </row>
    <row r="3508" spans="26:26">
      <c r="Z3508" s="54"/>
    </row>
    <row r="3509" spans="26:26">
      <c r="Z3509" s="54"/>
    </row>
    <row r="3510" spans="26:26">
      <c r="Z3510" s="54"/>
    </row>
    <row r="3511" spans="26:26">
      <c r="Z3511" s="54"/>
    </row>
    <row r="3512" spans="26:26">
      <c r="Z3512" s="54"/>
    </row>
    <row r="3513" spans="26:26">
      <c r="Z3513" s="54"/>
    </row>
    <row r="3514" spans="26:26">
      <c r="Z3514" s="54"/>
    </row>
    <row r="3515" spans="26:26">
      <c r="Z3515" s="54"/>
    </row>
    <row r="3516" spans="26:26">
      <c r="Z3516" s="54"/>
    </row>
    <row r="3517" spans="26:26">
      <c r="Z3517" s="54"/>
    </row>
    <row r="3518" spans="26:26">
      <c r="Z3518" s="54"/>
    </row>
    <row r="3519" spans="26:26">
      <c r="Z3519" s="54"/>
    </row>
    <row r="3520" spans="26:26">
      <c r="Z3520" s="54"/>
    </row>
    <row r="3521" spans="26:26">
      <c r="Z3521" s="54"/>
    </row>
    <row r="3522" spans="26:26">
      <c r="Z3522" s="54"/>
    </row>
    <row r="3523" spans="26:26">
      <c r="Z3523" s="54"/>
    </row>
    <row r="3524" spans="26:26">
      <c r="Z3524" s="54"/>
    </row>
    <row r="3525" spans="26:26">
      <c r="Z3525" s="54"/>
    </row>
    <row r="3526" spans="26:26">
      <c r="Z3526" s="54"/>
    </row>
    <row r="3527" spans="26:26">
      <c r="Z3527" s="54"/>
    </row>
    <row r="3528" spans="26:26">
      <c r="Z3528" s="54"/>
    </row>
    <row r="3529" spans="26:26">
      <c r="Z3529" s="54"/>
    </row>
    <row r="3530" spans="26:26">
      <c r="Z3530" s="54"/>
    </row>
    <row r="3531" spans="26:26">
      <c r="Z3531" s="54"/>
    </row>
    <row r="3532" spans="26:26">
      <c r="Z3532" s="54"/>
    </row>
    <row r="3533" spans="26:26">
      <c r="Z3533" s="54"/>
    </row>
    <row r="3534" spans="26:26">
      <c r="Z3534" s="54"/>
    </row>
    <row r="3535" spans="26:26">
      <c r="Z3535" s="54"/>
    </row>
    <row r="3536" spans="26:26">
      <c r="Z3536" s="54"/>
    </row>
    <row r="3537" spans="26:26">
      <c r="Z3537" s="54"/>
    </row>
    <row r="3538" spans="26:26">
      <c r="Z3538" s="54"/>
    </row>
    <row r="3539" spans="26:26">
      <c r="Z3539" s="54"/>
    </row>
    <row r="3540" spans="26:26">
      <c r="Z3540" s="54"/>
    </row>
    <row r="3541" spans="26:26">
      <c r="Z3541" s="54"/>
    </row>
    <row r="3542" spans="26:26">
      <c r="Z3542" s="54"/>
    </row>
    <row r="3543" spans="26:26">
      <c r="Z3543" s="54"/>
    </row>
    <row r="3544" spans="26:26">
      <c r="Z3544" s="54"/>
    </row>
    <row r="3545" spans="26:26">
      <c r="Z3545" s="54"/>
    </row>
    <row r="3546" spans="26:26">
      <c r="Z3546" s="54"/>
    </row>
    <row r="3547" spans="26:26">
      <c r="Z3547" s="54"/>
    </row>
    <row r="3548" spans="26:26">
      <c r="Z3548" s="54"/>
    </row>
    <row r="3549" spans="26:26">
      <c r="Z3549" s="54"/>
    </row>
    <row r="3550" spans="26:26">
      <c r="Z3550" s="54"/>
    </row>
    <row r="3551" spans="26:26">
      <c r="Z3551" s="54"/>
    </row>
    <row r="3552" spans="26:26">
      <c r="Z3552" s="54"/>
    </row>
    <row r="3553" spans="26:26">
      <c r="Z3553" s="54"/>
    </row>
    <row r="3554" spans="26:26">
      <c r="Z3554" s="54"/>
    </row>
    <row r="3555" spans="26:26">
      <c r="Z3555" s="54"/>
    </row>
    <row r="3556" spans="26:26">
      <c r="Z3556" s="54"/>
    </row>
    <row r="3557" spans="26:26">
      <c r="Z3557" s="54"/>
    </row>
    <row r="3558" spans="26:26">
      <c r="Z3558" s="54"/>
    </row>
    <row r="3559" spans="26:26">
      <c r="Z3559" s="54"/>
    </row>
    <row r="3560" spans="26:26">
      <c r="Z3560" s="54"/>
    </row>
    <row r="3561" spans="26:26">
      <c r="Z3561" s="54"/>
    </row>
    <row r="3562" spans="26:26">
      <c r="Z3562" s="54"/>
    </row>
    <row r="3563" spans="26:26">
      <c r="Z3563" s="54"/>
    </row>
    <row r="3564" spans="26:26">
      <c r="Z3564" s="54"/>
    </row>
    <row r="3565" spans="26:26">
      <c r="Z3565" s="54"/>
    </row>
    <row r="3566" spans="26:26">
      <c r="Z3566" s="54"/>
    </row>
    <row r="3567" spans="26:26">
      <c r="Z3567" s="54"/>
    </row>
    <row r="3568" spans="26:26">
      <c r="Z3568" s="54"/>
    </row>
    <row r="3569" spans="26:26">
      <c r="Z3569" s="54"/>
    </row>
    <row r="3570" spans="26:26">
      <c r="Z3570" s="54"/>
    </row>
    <row r="3571" spans="26:26">
      <c r="Z3571" s="54"/>
    </row>
    <row r="3572" spans="26:26">
      <c r="Z3572" s="54"/>
    </row>
    <row r="3573" spans="26:26">
      <c r="Z3573" s="54"/>
    </row>
    <row r="3574" spans="26:26">
      <c r="Z3574" s="54"/>
    </row>
    <row r="3575" spans="26:26">
      <c r="Z3575" s="54"/>
    </row>
    <row r="3576" spans="26:26">
      <c r="Z3576" s="54"/>
    </row>
    <row r="3577" spans="26:26">
      <c r="Z3577" s="54"/>
    </row>
    <row r="3578" spans="26:26">
      <c r="Z3578" s="54"/>
    </row>
    <row r="3579" spans="26:26">
      <c r="Z3579" s="54"/>
    </row>
    <row r="3580" spans="26:26">
      <c r="Z3580" s="54"/>
    </row>
    <row r="3581" spans="26:26">
      <c r="Z3581" s="54"/>
    </row>
    <row r="3582" spans="26:26">
      <c r="Z3582" s="54"/>
    </row>
    <row r="3583" spans="26:26">
      <c r="Z3583" s="54"/>
    </row>
    <row r="3584" spans="26:26">
      <c r="Z3584" s="54"/>
    </row>
    <row r="3585" spans="26:26">
      <c r="Z3585" s="54"/>
    </row>
    <row r="3586" spans="26:26">
      <c r="Z3586" s="54"/>
    </row>
    <row r="3587" spans="26:26">
      <c r="Z3587" s="54"/>
    </row>
    <row r="3588" spans="26:26">
      <c r="Z3588" s="54"/>
    </row>
    <row r="3589" spans="26:26">
      <c r="Z3589" s="54"/>
    </row>
    <row r="3590" spans="26:26">
      <c r="Z3590" s="54"/>
    </row>
    <row r="3591" spans="26:26">
      <c r="Z3591" s="54"/>
    </row>
    <row r="3592" spans="26:26">
      <c r="Z3592" s="54"/>
    </row>
    <row r="3593" spans="26:26">
      <c r="Z3593" s="54"/>
    </row>
    <row r="3594" spans="26:26">
      <c r="Z3594" s="54"/>
    </row>
    <row r="3595" spans="26:26">
      <c r="Z3595" s="54"/>
    </row>
    <row r="3596" spans="26:26">
      <c r="Z3596" s="54"/>
    </row>
    <row r="3597" spans="26:26">
      <c r="Z3597" s="54"/>
    </row>
    <row r="3598" spans="26:26">
      <c r="Z3598" s="54"/>
    </row>
    <row r="3599" spans="26:26">
      <c r="Z3599" s="54"/>
    </row>
    <row r="3600" spans="26:26">
      <c r="Z3600" s="54"/>
    </row>
    <row r="3601" spans="26:26">
      <c r="Z3601" s="54"/>
    </row>
    <row r="3602" spans="26:26">
      <c r="Z3602" s="54"/>
    </row>
    <row r="3603" spans="26:26">
      <c r="Z3603" s="54"/>
    </row>
    <row r="3604" spans="26:26">
      <c r="Z3604" s="54"/>
    </row>
    <row r="3605" spans="26:26">
      <c r="Z3605" s="54"/>
    </row>
    <row r="3606" spans="26:26">
      <c r="Z3606" s="54"/>
    </row>
    <row r="3607" spans="26:26">
      <c r="Z3607" s="54"/>
    </row>
    <row r="3608" spans="26:26">
      <c r="Z3608" s="54"/>
    </row>
    <row r="3609" spans="26:26">
      <c r="Z3609" s="54"/>
    </row>
    <row r="3610" spans="26:26">
      <c r="Z3610" s="54"/>
    </row>
    <row r="3611" spans="26:26">
      <c r="Z3611" s="54"/>
    </row>
    <row r="3612" spans="26:26">
      <c r="Z3612" s="54"/>
    </row>
    <row r="3613" spans="26:26">
      <c r="Z3613" s="54"/>
    </row>
    <row r="3614" spans="26:26">
      <c r="Z3614" s="54"/>
    </row>
    <row r="3615" spans="26:26">
      <c r="Z3615" s="54"/>
    </row>
    <row r="3616" spans="26:26">
      <c r="Z3616" s="54"/>
    </row>
    <row r="3617" spans="26:26">
      <c r="Z3617" s="54"/>
    </row>
    <row r="3618" spans="26:26">
      <c r="Z3618" s="54"/>
    </row>
    <row r="3619" spans="26:26">
      <c r="Z3619" s="54"/>
    </row>
    <row r="3620" spans="26:26">
      <c r="Z3620" s="54"/>
    </row>
    <row r="3621" spans="26:26">
      <c r="Z3621" s="54"/>
    </row>
    <row r="3622" spans="26:26">
      <c r="Z3622" s="54"/>
    </row>
    <row r="3623" spans="26:26">
      <c r="Z3623" s="54"/>
    </row>
    <row r="3624" spans="26:26">
      <c r="Z3624" s="54"/>
    </row>
    <row r="3625" spans="26:26">
      <c r="Z3625" s="54"/>
    </row>
    <row r="3626" spans="26:26">
      <c r="Z3626" s="54"/>
    </row>
    <row r="3627" spans="26:26">
      <c r="Z3627" s="54"/>
    </row>
    <row r="3628" spans="26:26">
      <c r="Z3628" s="54"/>
    </row>
    <row r="3629" spans="26:26">
      <c r="Z3629" s="54"/>
    </row>
    <row r="3630" spans="26:26">
      <c r="Z3630" s="54"/>
    </row>
    <row r="3631" spans="26:26">
      <c r="Z3631" s="54"/>
    </row>
    <row r="3632" spans="26:26">
      <c r="Z3632" s="54"/>
    </row>
    <row r="3633" spans="26:26">
      <c r="Z3633" s="54"/>
    </row>
    <row r="3634" spans="26:26">
      <c r="Z3634" s="54"/>
    </row>
    <row r="3635" spans="26:26">
      <c r="Z3635" s="54"/>
    </row>
    <row r="3636" spans="26:26">
      <c r="Z3636" s="54"/>
    </row>
    <row r="3637" spans="26:26">
      <c r="Z3637" s="54"/>
    </row>
    <row r="3638" spans="26:26">
      <c r="Z3638" s="54"/>
    </row>
    <row r="3639" spans="26:26">
      <c r="Z3639" s="54"/>
    </row>
    <row r="3640" spans="26:26">
      <c r="Z3640" s="54"/>
    </row>
    <row r="3641" spans="26:26">
      <c r="Z3641" s="54"/>
    </row>
    <row r="3642" spans="26:26">
      <c r="Z3642" s="54"/>
    </row>
    <row r="3643" spans="26:26">
      <c r="Z3643" s="54"/>
    </row>
    <row r="3644" spans="26:26">
      <c r="Z3644" s="54"/>
    </row>
    <row r="3645" spans="26:26">
      <c r="Z3645" s="54"/>
    </row>
    <row r="3646" spans="26:26">
      <c r="Z3646" s="54"/>
    </row>
    <row r="3647" spans="26:26">
      <c r="Z3647" s="54"/>
    </row>
    <row r="3648" spans="26:26">
      <c r="Z3648" s="54"/>
    </row>
    <row r="3649" spans="26:26">
      <c r="Z3649" s="54"/>
    </row>
    <row r="3650" spans="26:26">
      <c r="Z3650" s="54"/>
    </row>
    <row r="3651" spans="26:26">
      <c r="Z3651" s="54"/>
    </row>
    <row r="3652" spans="26:26">
      <c r="Z3652" s="54"/>
    </row>
    <row r="3653" spans="26:26">
      <c r="Z3653" s="54"/>
    </row>
    <row r="3654" spans="26:26">
      <c r="Z3654" s="54"/>
    </row>
    <row r="3655" spans="26:26">
      <c r="Z3655" s="54"/>
    </row>
    <row r="3656" spans="26:26">
      <c r="Z3656" s="54"/>
    </row>
    <row r="3657" spans="26:26">
      <c r="Z3657" s="54"/>
    </row>
    <row r="3658" spans="26:26">
      <c r="Z3658" s="54"/>
    </row>
    <row r="3659" spans="26:26">
      <c r="Z3659" s="54"/>
    </row>
    <row r="3660" spans="26:26">
      <c r="Z3660" s="54"/>
    </row>
    <row r="3661" spans="26:26">
      <c r="Z3661" s="54"/>
    </row>
    <row r="3662" spans="26:26">
      <c r="Z3662" s="54"/>
    </row>
    <row r="3663" spans="26:26">
      <c r="Z3663" s="54"/>
    </row>
    <row r="3664" spans="26:26">
      <c r="Z3664" s="54"/>
    </row>
    <row r="3665" spans="26:26">
      <c r="Z3665" s="54"/>
    </row>
    <row r="3666" spans="26:26">
      <c r="Z3666" s="54"/>
    </row>
    <row r="3667" spans="26:26">
      <c r="Z3667" s="54"/>
    </row>
    <row r="3668" spans="26:26">
      <c r="Z3668" s="54"/>
    </row>
    <row r="3669" spans="26:26">
      <c r="Z3669" s="54"/>
    </row>
    <row r="3670" spans="26:26">
      <c r="Z3670" s="54"/>
    </row>
    <row r="3671" spans="26:26">
      <c r="Z3671" s="54"/>
    </row>
    <row r="3672" spans="26:26">
      <c r="Z3672" s="54"/>
    </row>
    <row r="3673" spans="26:26">
      <c r="Z3673" s="54"/>
    </row>
    <row r="3674" spans="26:26">
      <c r="Z3674" s="54"/>
    </row>
    <row r="3675" spans="26:26">
      <c r="Z3675" s="54"/>
    </row>
    <row r="3676" spans="26:26">
      <c r="Z3676" s="54"/>
    </row>
    <row r="3677" spans="26:26">
      <c r="Z3677" s="54"/>
    </row>
    <row r="3678" spans="26:26">
      <c r="Z3678" s="54"/>
    </row>
    <row r="3679" spans="26:26">
      <c r="Z3679" s="54"/>
    </row>
    <row r="3680" spans="26:26">
      <c r="Z3680" s="54"/>
    </row>
    <row r="3681" spans="26:26">
      <c r="Z3681" s="54"/>
    </row>
    <row r="3682" spans="26:26">
      <c r="Z3682" s="54"/>
    </row>
    <row r="3683" spans="26:26">
      <c r="Z3683" s="54"/>
    </row>
    <row r="3684" spans="26:26">
      <c r="Z3684" s="54"/>
    </row>
    <row r="3685" spans="26:26">
      <c r="Z3685" s="54"/>
    </row>
    <row r="3686" spans="26:26">
      <c r="Z3686" s="54"/>
    </row>
    <row r="3687" spans="26:26">
      <c r="Z3687" s="54"/>
    </row>
    <row r="3688" spans="26:26">
      <c r="Z3688" s="54"/>
    </row>
    <row r="3689" spans="26:26">
      <c r="Z3689" s="54"/>
    </row>
    <row r="3690" spans="26:26">
      <c r="Z3690" s="54"/>
    </row>
    <row r="3691" spans="26:26">
      <c r="Z3691" s="54"/>
    </row>
    <row r="3692" spans="26:26">
      <c r="Z3692" s="54"/>
    </row>
    <row r="3693" spans="26:26">
      <c r="Z3693" s="54"/>
    </row>
    <row r="3694" spans="26:26">
      <c r="Z3694" s="54"/>
    </row>
    <row r="3695" spans="26:26">
      <c r="Z3695" s="54"/>
    </row>
    <row r="3696" spans="26:26">
      <c r="Z3696" s="54"/>
    </row>
    <row r="3697" spans="26:26">
      <c r="Z3697" s="54"/>
    </row>
    <row r="3698" spans="26:26">
      <c r="Z3698" s="54"/>
    </row>
    <row r="3699" spans="26:26">
      <c r="Z3699" s="54"/>
    </row>
    <row r="3700" spans="26:26">
      <c r="Z3700" s="54"/>
    </row>
    <row r="3701" spans="26:26">
      <c r="Z3701" s="54"/>
    </row>
    <row r="3702" spans="26:26">
      <c r="Z3702" s="54"/>
    </row>
    <row r="3703" spans="26:26">
      <c r="Z3703" s="54"/>
    </row>
    <row r="3704" spans="26:26">
      <c r="Z3704" s="54"/>
    </row>
    <row r="3705" spans="26:26">
      <c r="Z3705" s="54"/>
    </row>
    <row r="3706" spans="26:26">
      <c r="Z3706" s="54"/>
    </row>
    <row r="3707" spans="26:26">
      <c r="Z3707" s="54"/>
    </row>
    <row r="3708" spans="26:26">
      <c r="Z3708" s="54"/>
    </row>
    <row r="3709" spans="26:26">
      <c r="Z3709" s="54"/>
    </row>
    <row r="3710" spans="26:26">
      <c r="Z3710" s="54"/>
    </row>
    <row r="3711" spans="26:26">
      <c r="Z3711" s="54"/>
    </row>
    <row r="3712" spans="26:26">
      <c r="Z3712" s="54"/>
    </row>
    <row r="3713" spans="26:26">
      <c r="Z3713" s="54"/>
    </row>
    <row r="3714" spans="26:26">
      <c r="Z3714" s="54"/>
    </row>
    <row r="3715" spans="26:26">
      <c r="Z3715" s="54"/>
    </row>
    <row r="3716" spans="26:26">
      <c r="Z3716" s="54"/>
    </row>
    <row r="3717" spans="26:26">
      <c r="Z3717" s="54"/>
    </row>
    <row r="3718" spans="26:26">
      <c r="Z3718" s="54"/>
    </row>
    <row r="3719" spans="26:26">
      <c r="Z3719" s="54"/>
    </row>
    <row r="3720" spans="26:26">
      <c r="Z3720" s="54"/>
    </row>
    <row r="3721" spans="26:26">
      <c r="Z3721" s="54"/>
    </row>
    <row r="3722" spans="26:26">
      <c r="Z3722" s="54"/>
    </row>
    <row r="3723" spans="26:26">
      <c r="Z3723" s="54"/>
    </row>
    <row r="3724" spans="26:26">
      <c r="Z3724" s="54"/>
    </row>
    <row r="3725" spans="26:26">
      <c r="Z3725" s="54"/>
    </row>
    <row r="3726" spans="26:26">
      <c r="Z3726" s="54"/>
    </row>
    <row r="3727" spans="26:26">
      <c r="Z3727" s="54"/>
    </row>
    <row r="3728" spans="26:26">
      <c r="Z3728" s="54"/>
    </row>
    <row r="3729" spans="26:26">
      <c r="Z3729" s="54"/>
    </row>
    <row r="3730" spans="26:26">
      <c r="Z3730" s="54"/>
    </row>
    <row r="3731" spans="26:26">
      <c r="Z3731" s="54"/>
    </row>
    <row r="3732" spans="26:26">
      <c r="Z3732" s="54"/>
    </row>
    <row r="3733" spans="26:26">
      <c r="Z3733" s="54"/>
    </row>
    <row r="3734" spans="26:26">
      <c r="Z3734" s="54"/>
    </row>
    <row r="3735" spans="26:26">
      <c r="Z3735" s="54"/>
    </row>
    <row r="3736" spans="26:26">
      <c r="Z3736" s="54"/>
    </row>
    <row r="3737" spans="26:26">
      <c r="Z3737" s="54"/>
    </row>
    <row r="3738" spans="26:26">
      <c r="Z3738" s="54"/>
    </row>
    <row r="3739" spans="26:26">
      <c r="Z3739" s="54"/>
    </row>
    <row r="3740" spans="26:26">
      <c r="Z3740" s="54"/>
    </row>
    <row r="3741" spans="26:26">
      <c r="Z3741" s="54"/>
    </row>
    <row r="3742" spans="26:26">
      <c r="Z3742" s="54"/>
    </row>
    <row r="3743" spans="26:26">
      <c r="Z3743" s="54"/>
    </row>
    <row r="3744" spans="26:26">
      <c r="Z3744" s="54"/>
    </row>
    <row r="3745" spans="26:26">
      <c r="Z3745" s="54"/>
    </row>
    <row r="3746" spans="26:26">
      <c r="Z3746" s="54"/>
    </row>
    <row r="3747" spans="26:26">
      <c r="Z3747" s="54"/>
    </row>
    <row r="3748" spans="26:26">
      <c r="Z3748" s="54"/>
    </row>
    <row r="3749" spans="26:26">
      <c r="Z3749" s="54"/>
    </row>
    <row r="3750" spans="26:26">
      <c r="Z3750" s="54"/>
    </row>
    <row r="3751" spans="26:26">
      <c r="Z3751" s="54"/>
    </row>
    <row r="3752" spans="26:26">
      <c r="Z3752" s="54"/>
    </row>
    <row r="3753" spans="26:26">
      <c r="Z3753" s="54"/>
    </row>
    <row r="3754" spans="26:26">
      <c r="Z3754" s="54"/>
    </row>
    <row r="3755" spans="26:26">
      <c r="Z3755" s="54"/>
    </row>
    <row r="3756" spans="26:26">
      <c r="Z3756" s="54"/>
    </row>
    <row r="3757" spans="26:26">
      <c r="Z3757" s="54"/>
    </row>
    <row r="3758" spans="26:26">
      <c r="Z3758" s="54"/>
    </row>
    <row r="3759" spans="26:26">
      <c r="Z3759" s="54"/>
    </row>
    <row r="3760" spans="26:26">
      <c r="Z3760" s="54"/>
    </row>
    <row r="3761" spans="26:26">
      <c r="Z3761" s="54"/>
    </row>
    <row r="3762" spans="26:26">
      <c r="Z3762" s="54"/>
    </row>
    <row r="3763" spans="26:26">
      <c r="Z3763" s="54"/>
    </row>
    <row r="3764" spans="26:26">
      <c r="Z3764" s="54"/>
    </row>
    <row r="3765" spans="26:26">
      <c r="Z3765" s="54"/>
    </row>
    <row r="3766" spans="26:26">
      <c r="Z3766" s="54"/>
    </row>
    <row r="3767" spans="26:26">
      <c r="Z3767" s="54"/>
    </row>
    <row r="3768" spans="26:26">
      <c r="Z3768" s="54"/>
    </row>
    <row r="3769" spans="26:26">
      <c r="Z3769" s="54"/>
    </row>
    <row r="3770" spans="26:26">
      <c r="Z3770" s="54"/>
    </row>
    <row r="3771" spans="26:26">
      <c r="Z3771" s="54"/>
    </row>
    <row r="3772" spans="26:26">
      <c r="Z3772" s="54"/>
    </row>
    <row r="3773" spans="26:26">
      <c r="Z3773" s="54"/>
    </row>
    <row r="3774" spans="26:26">
      <c r="Z3774" s="54"/>
    </row>
    <row r="3775" spans="26:26">
      <c r="Z3775" s="54"/>
    </row>
    <row r="3776" spans="26:26">
      <c r="Z3776" s="54"/>
    </row>
    <row r="3777" spans="26:26">
      <c r="Z3777" s="54"/>
    </row>
    <row r="3778" spans="26:26">
      <c r="Z3778" s="54"/>
    </row>
    <row r="3779" spans="26:26">
      <c r="Z3779" s="54"/>
    </row>
    <row r="3780" spans="26:26">
      <c r="Z3780" s="54"/>
    </row>
    <row r="3781" spans="26:26">
      <c r="Z3781" s="54"/>
    </row>
    <row r="3782" spans="26:26">
      <c r="Z3782" s="54"/>
    </row>
    <row r="3783" spans="26:26">
      <c r="Z3783" s="54"/>
    </row>
    <row r="3784" spans="26:26">
      <c r="Z3784" s="54"/>
    </row>
    <row r="3785" spans="26:26">
      <c r="Z3785" s="54"/>
    </row>
    <row r="3786" spans="26:26">
      <c r="Z3786" s="54"/>
    </row>
    <row r="3787" spans="26:26">
      <c r="Z3787" s="54"/>
    </row>
    <row r="3788" spans="26:26">
      <c r="Z3788" s="54"/>
    </row>
    <row r="3789" spans="26:26">
      <c r="Z3789" s="54"/>
    </row>
    <row r="3790" spans="26:26">
      <c r="Z3790" s="54"/>
    </row>
    <row r="3791" spans="26:26">
      <c r="Z3791" s="54"/>
    </row>
    <row r="3792" spans="26:26">
      <c r="Z3792" s="54"/>
    </row>
    <row r="3793" spans="26:26">
      <c r="Z3793" s="54"/>
    </row>
    <row r="3794" spans="26:26">
      <c r="Z3794" s="54"/>
    </row>
    <row r="3795" spans="26:26">
      <c r="Z3795" s="54"/>
    </row>
    <row r="3796" spans="26:26">
      <c r="Z3796" s="54"/>
    </row>
    <row r="3797" spans="26:26">
      <c r="Z3797" s="54"/>
    </row>
    <row r="3798" spans="26:26">
      <c r="Z3798" s="54"/>
    </row>
    <row r="3799" spans="26:26">
      <c r="Z3799" s="54"/>
    </row>
    <row r="3800" spans="26:26">
      <c r="Z3800" s="54"/>
    </row>
    <row r="3801" spans="26:26">
      <c r="Z3801" s="54"/>
    </row>
    <row r="3802" spans="26:26">
      <c r="Z3802" s="54"/>
    </row>
    <row r="3803" spans="26:26">
      <c r="Z3803" s="54"/>
    </row>
    <row r="3804" spans="26:26">
      <c r="Z3804" s="54"/>
    </row>
    <row r="3805" spans="26:26">
      <c r="Z3805" s="54"/>
    </row>
    <row r="3806" spans="26:26">
      <c r="Z3806" s="54"/>
    </row>
    <row r="3807" spans="26:26">
      <c r="Z3807" s="54"/>
    </row>
    <row r="3808" spans="26:26">
      <c r="Z3808" s="54"/>
    </row>
    <row r="3809" spans="26:26">
      <c r="Z3809" s="54"/>
    </row>
    <row r="3810" spans="26:26">
      <c r="Z3810" s="54"/>
    </row>
    <row r="3811" spans="26:26">
      <c r="Z3811" s="54"/>
    </row>
    <row r="3812" spans="26:26">
      <c r="Z3812" s="54"/>
    </row>
    <row r="3813" spans="26:26">
      <c r="Z3813" s="54"/>
    </row>
    <row r="3814" spans="26:26">
      <c r="Z3814" s="54"/>
    </row>
    <row r="3815" spans="26:26">
      <c r="Z3815" s="54"/>
    </row>
    <row r="3816" spans="26:26">
      <c r="Z3816" s="54"/>
    </row>
    <row r="3817" spans="26:26">
      <c r="Z3817" s="54"/>
    </row>
    <row r="3818" spans="26:26">
      <c r="Z3818" s="54"/>
    </row>
    <row r="3819" spans="26:26">
      <c r="Z3819" s="54"/>
    </row>
    <row r="3820" spans="26:26">
      <c r="Z3820" s="54"/>
    </row>
    <row r="3821" spans="26:26">
      <c r="Z3821" s="54"/>
    </row>
    <row r="3822" spans="26:26">
      <c r="Z3822" s="54"/>
    </row>
    <row r="3823" spans="26:26">
      <c r="Z3823" s="54"/>
    </row>
    <row r="3824" spans="26:26">
      <c r="Z3824" s="54"/>
    </row>
    <row r="3825" spans="26:26">
      <c r="Z3825" s="54"/>
    </row>
    <row r="3826" spans="26:26">
      <c r="Z3826" s="54"/>
    </row>
    <row r="3827" spans="26:26">
      <c r="Z3827" s="54"/>
    </row>
    <row r="3828" spans="26:26">
      <c r="Z3828" s="54"/>
    </row>
    <row r="3829" spans="26:26">
      <c r="Z3829" s="54"/>
    </row>
    <row r="3830" spans="26:26">
      <c r="Z3830" s="54"/>
    </row>
    <row r="3831" spans="26:26">
      <c r="Z3831" s="54"/>
    </row>
    <row r="3832" spans="26:26">
      <c r="Z3832" s="54"/>
    </row>
    <row r="3833" spans="26:26">
      <c r="Z3833" s="54"/>
    </row>
    <row r="3834" spans="26:26">
      <c r="Z3834" s="54"/>
    </row>
    <row r="3835" spans="26:26">
      <c r="Z3835" s="54"/>
    </row>
    <row r="3836" spans="26:26">
      <c r="Z3836" s="54"/>
    </row>
    <row r="3837" spans="26:26">
      <c r="Z3837" s="54"/>
    </row>
    <row r="3838" spans="26:26">
      <c r="Z3838" s="54"/>
    </row>
    <row r="3839" spans="26:26">
      <c r="Z3839" s="54"/>
    </row>
    <row r="3840" spans="26:26">
      <c r="Z3840" s="54"/>
    </row>
    <row r="3841" spans="26:26">
      <c r="Z3841" s="54"/>
    </row>
    <row r="3842" spans="26:26">
      <c r="Z3842" s="54"/>
    </row>
    <row r="3843" spans="26:26">
      <c r="Z3843" s="54"/>
    </row>
    <row r="3844" spans="26:26">
      <c r="Z3844" s="54"/>
    </row>
    <row r="3845" spans="26:26">
      <c r="Z3845" s="54"/>
    </row>
    <row r="3846" spans="26:26">
      <c r="Z3846" s="54"/>
    </row>
    <row r="3847" spans="26:26">
      <c r="Z3847" s="54"/>
    </row>
    <row r="3848" spans="26:26">
      <c r="Z3848" s="54"/>
    </row>
    <row r="3849" spans="26:26">
      <c r="Z3849" s="54"/>
    </row>
    <row r="3850" spans="26:26">
      <c r="Z3850" s="54"/>
    </row>
    <row r="3851" spans="26:26">
      <c r="Z3851" s="54"/>
    </row>
    <row r="3852" spans="26:26">
      <c r="Z3852" s="54"/>
    </row>
    <row r="3853" spans="26:26">
      <c r="Z3853" s="54"/>
    </row>
    <row r="3854" spans="26:26">
      <c r="Z3854" s="54"/>
    </row>
    <row r="3855" spans="26:26">
      <c r="Z3855" s="54"/>
    </row>
    <row r="3856" spans="26:26">
      <c r="Z3856" s="54"/>
    </row>
    <row r="3857" spans="26:26">
      <c r="Z3857" s="54"/>
    </row>
    <row r="3858" spans="26:26">
      <c r="Z3858" s="54"/>
    </row>
    <row r="3859" spans="26:26">
      <c r="Z3859" s="54"/>
    </row>
    <row r="3860" spans="26:26">
      <c r="Z3860" s="54"/>
    </row>
    <row r="3861" spans="26:26">
      <c r="Z3861" s="54"/>
    </row>
    <row r="3862" spans="26:26">
      <c r="Z3862" s="54"/>
    </row>
    <row r="3863" spans="26:26">
      <c r="Z3863" s="54"/>
    </row>
    <row r="3864" spans="26:26">
      <c r="Z3864" s="54"/>
    </row>
    <row r="3865" spans="26:26">
      <c r="Z3865" s="54"/>
    </row>
    <row r="3866" spans="26:26">
      <c r="Z3866" s="54"/>
    </row>
    <row r="3867" spans="26:26">
      <c r="Z3867" s="54"/>
    </row>
    <row r="3868" spans="26:26">
      <c r="Z3868" s="54"/>
    </row>
    <row r="3869" spans="26:26">
      <c r="Z3869" s="54"/>
    </row>
    <row r="3870" spans="26:26">
      <c r="Z3870" s="54"/>
    </row>
    <row r="3871" spans="26:26">
      <c r="Z3871" s="54"/>
    </row>
    <row r="3872" spans="26:26">
      <c r="Z3872" s="54"/>
    </row>
    <row r="3873" spans="26:26">
      <c r="Z3873" s="54"/>
    </row>
    <row r="3874" spans="26:26">
      <c r="Z3874" s="54"/>
    </row>
    <row r="3875" spans="26:26">
      <c r="Z3875" s="54"/>
    </row>
    <row r="3876" spans="26:26">
      <c r="Z3876" s="54"/>
    </row>
    <row r="3877" spans="26:26">
      <c r="Z3877" s="54"/>
    </row>
    <row r="3878" spans="26:26">
      <c r="Z3878" s="54"/>
    </row>
    <row r="3879" spans="26:26">
      <c r="Z3879" s="54"/>
    </row>
    <row r="3880" spans="26:26">
      <c r="Z3880" s="54"/>
    </row>
    <row r="3881" spans="26:26">
      <c r="Z3881" s="54"/>
    </row>
    <row r="3882" spans="26:26">
      <c r="Z3882" s="54"/>
    </row>
    <row r="3883" spans="26:26">
      <c r="Z3883" s="54"/>
    </row>
    <row r="3884" spans="26:26">
      <c r="Z3884" s="54"/>
    </row>
    <row r="3885" spans="26:26">
      <c r="Z3885" s="54"/>
    </row>
    <row r="3886" spans="26:26">
      <c r="Z3886" s="54"/>
    </row>
    <row r="3887" spans="26:26">
      <c r="Z3887" s="54"/>
    </row>
    <row r="3888" spans="26:26">
      <c r="Z3888" s="54"/>
    </row>
    <row r="3889" spans="26:26">
      <c r="Z3889" s="54"/>
    </row>
    <row r="3890" spans="26:26">
      <c r="Z3890" s="54"/>
    </row>
    <row r="3891" spans="26:26">
      <c r="Z3891" s="54"/>
    </row>
    <row r="3892" spans="26:26">
      <c r="Z3892" s="54"/>
    </row>
    <row r="3893" spans="26:26">
      <c r="Z3893" s="54"/>
    </row>
    <row r="3894" spans="26:26">
      <c r="Z3894" s="54"/>
    </row>
    <row r="3895" spans="26:26">
      <c r="Z3895" s="54"/>
    </row>
    <row r="3896" spans="26:26">
      <c r="Z3896" s="54"/>
    </row>
    <row r="3897" spans="26:26">
      <c r="Z3897" s="54"/>
    </row>
    <row r="3898" spans="26:26">
      <c r="Z3898" s="54"/>
    </row>
    <row r="3899" spans="26:26">
      <c r="Z3899" s="54"/>
    </row>
    <row r="3900" spans="26:26">
      <c r="Z3900" s="54"/>
    </row>
    <row r="3901" spans="26:26">
      <c r="Z3901" s="54"/>
    </row>
    <row r="3902" spans="26:26">
      <c r="Z3902" s="54"/>
    </row>
    <row r="3903" spans="26:26">
      <c r="Z3903" s="54"/>
    </row>
    <row r="3904" spans="26:26">
      <c r="Z3904" s="54"/>
    </row>
    <row r="3905" spans="26:26">
      <c r="Z3905" s="54"/>
    </row>
    <row r="3906" spans="26:26">
      <c r="Z3906" s="54"/>
    </row>
    <row r="3907" spans="26:26">
      <c r="Z3907" s="54"/>
    </row>
    <row r="3908" spans="26:26">
      <c r="Z3908" s="54"/>
    </row>
    <row r="3909" spans="26:26">
      <c r="Z3909" s="54"/>
    </row>
    <row r="3910" spans="26:26">
      <c r="Z3910" s="54"/>
    </row>
    <row r="3911" spans="26:26">
      <c r="Z3911" s="54"/>
    </row>
    <row r="3912" spans="26:26">
      <c r="Z3912" s="54"/>
    </row>
    <row r="3913" spans="26:26">
      <c r="Z3913" s="54"/>
    </row>
    <row r="3914" spans="26:26">
      <c r="Z3914" s="54"/>
    </row>
    <row r="3915" spans="26:26">
      <c r="Z3915" s="54"/>
    </row>
    <row r="3916" spans="26:26">
      <c r="Z3916" s="54"/>
    </row>
    <row r="3917" spans="26:26">
      <c r="Z3917" s="54"/>
    </row>
    <row r="3918" spans="26:26">
      <c r="Z3918" s="54"/>
    </row>
    <row r="3919" spans="26:26">
      <c r="Z3919" s="54"/>
    </row>
    <row r="3920" spans="26:26">
      <c r="Z3920" s="54"/>
    </row>
    <row r="3921" spans="26:26">
      <c r="Z3921" s="54"/>
    </row>
    <row r="3922" spans="26:26">
      <c r="Z3922" s="54"/>
    </row>
    <row r="3923" spans="26:26">
      <c r="Z3923" s="54"/>
    </row>
    <row r="3924" spans="26:26">
      <c r="Z3924" s="54"/>
    </row>
    <row r="3925" spans="26:26">
      <c r="Z3925" s="54"/>
    </row>
    <row r="3926" spans="26:26">
      <c r="Z3926" s="54"/>
    </row>
    <row r="3927" spans="26:26">
      <c r="Z3927" s="54"/>
    </row>
    <row r="3928" spans="26:26">
      <c r="Z3928" s="54"/>
    </row>
    <row r="3929" spans="26:26">
      <c r="Z3929" s="54"/>
    </row>
    <row r="3930" spans="26:26">
      <c r="Z3930" s="54"/>
    </row>
    <row r="3931" spans="26:26">
      <c r="Z3931" s="54"/>
    </row>
    <row r="3932" spans="26:26">
      <c r="Z3932" s="54"/>
    </row>
    <row r="3933" spans="26:26">
      <c r="Z3933" s="54"/>
    </row>
    <row r="3934" spans="26:26">
      <c r="Z3934" s="54"/>
    </row>
    <row r="3935" spans="26:26">
      <c r="Z3935" s="54"/>
    </row>
    <row r="3936" spans="26:26">
      <c r="Z3936" s="54"/>
    </row>
    <row r="3937" spans="26:26">
      <c r="Z3937" s="54"/>
    </row>
    <row r="3938" spans="26:26">
      <c r="Z3938" s="54"/>
    </row>
    <row r="3939" spans="26:26">
      <c r="Z3939" s="54"/>
    </row>
    <row r="3940" spans="26:26">
      <c r="Z3940" s="54"/>
    </row>
    <row r="3941" spans="26:26">
      <c r="Z3941" s="54"/>
    </row>
    <row r="3942" spans="26:26">
      <c r="Z3942" s="54"/>
    </row>
    <row r="3943" spans="26:26">
      <c r="Z3943" s="54"/>
    </row>
    <row r="3944" spans="26:26">
      <c r="Z3944" s="54"/>
    </row>
    <row r="3945" spans="26:26">
      <c r="Z3945" s="54"/>
    </row>
    <row r="3946" spans="26:26">
      <c r="Z3946" s="54"/>
    </row>
    <row r="3947" spans="26:26">
      <c r="Z3947" s="54"/>
    </row>
    <row r="3948" spans="26:26">
      <c r="Z3948" s="54"/>
    </row>
    <row r="3949" spans="26:26">
      <c r="Z3949" s="54"/>
    </row>
    <row r="3950" spans="26:26">
      <c r="Z3950" s="54"/>
    </row>
    <row r="3951" spans="26:26">
      <c r="Z3951" s="54"/>
    </row>
    <row r="3952" spans="26:26">
      <c r="Z3952" s="54"/>
    </row>
    <row r="3953" spans="26:26">
      <c r="Z3953" s="54"/>
    </row>
    <row r="3954" spans="26:26">
      <c r="Z3954" s="54"/>
    </row>
    <row r="3955" spans="26:26">
      <c r="Z3955" s="54"/>
    </row>
    <row r="3956" spans="26:26">
      <c r="Z3956" s="54"/>
    </row>
    <row r="3957" spans="26:26">
      <c r="Z3957" s="54"/>
    </row>
    <row r="3958" spans="26:26">
      <c r="Z3958" s="54"/>
    </row>
    <row r="3959" spans="26:26">
      <c r="Z3959" s="54"/>
    </row>
    <row r="3960" spans="26:26">
      <c r="Z3960" s="54"/>
    </row>
    <row r="3961" spans="26:26">
      <c r="Z3961" s="54"/>
    </row>
    <row r="3962" spans="26:26">
      <c r="Z3962" s="54"/>
    </row>
    <row r="3963" spans="26:26">
      <c r="Z3963" s="54"/>
    </row>
    <row r="3964" spans="26:26">
      <c r="Z3964" s="54"/>
    </row>
    <row r="3965" spans="26:26">
      <c r="Z3965" s="54"/>
    </row>
    <row r="3966" spans="26:26">
      <c r="Z3966" s="54"/>
    </row>
    <row r="3967" spans="26:26">
      <c r="Z3967" s="54"/>
    </row>
    <row r="3968" spans="26:26">
      <c r="Z3968" s="54"/>
    </row>
    <row r="3969" spans="26:26">
      <c r="Z3969" s="54"/>
    </row>
    <row r="3970" spans="26:26">
      <c r="Z3970" s="54"/>
    </row>
    <row r="3971" spans="26:26">
      <c r="Z3971" s="54"/>
    </row>
    <row r="3972" spans="26:26">
      <c r="Z3972" s="54"/>
    </row>
    <row r="3973" spans="26:26">
      <c r="Z3973" s="54"/>
    </row>
    <row r="3974" spans="26:26">
      <c r="Z3974" s="54"/>
    </row>
    <row r="3975" spans="26:26">
      <c r="Z3975" s="54"/>
    </row>
    <row r="3976" spans="26:26">
      <c r="Z3976" s="54"/>
    </row>
    <row r="3977" spans="26:26">
      <c r="Z3977" s="54"/>
    </row>
    <row r="3978" spans="26:26">
      <c r="Z3978" s="54"/>
    </row>
    <row r="3979" spans="26:26">
      <c r="Z3979" s="54"/>
    </row>
    <row r="3980" spans="26:26">
      <c r="Z3980" s="54"/>
    </row>
    <row r="3981" spans="26:26">
      <c r="Z3981" s="54"/>
    </row>
    <row r="3982" spans="26:26">
      <c r="Z3982" s="54"/>
    </row>
    <row r="3983" spans="26:26">
      <c r="Z3983" s="54"/>
    </row>
    <row r="3984" spans="26:26">
      <c r="Z3984" s="54"/>
    </row>
    <row r="3985" spans="26:26">
      <c r="Z3985" s="54"/>
    </row>
    <row r="3986" spans="26:26">
      <c r="Z3986" s="54"/>
    </row>
    <row r="3987" spans="26:26">
      <c r="Z3987" s="54"/>
    </row>
    <row r="3988" spans="26:26">
      <c r="Z3988" s="54"/>
    </row>
    <row r="3989" spans="26:26">
      <c r="Z3989" s="54"/>
    </row>
    <row r="3990" spans="26:26">
      <c r="Z3990" s="54"/>
    </row>
    <row r="3991" spans="26:26">
      <c r="Z3991" s="54"/>
    </row>
    <row r="3992" spans="26:26">
      <c r="Z3992" s="54"/>
    </row>
    <row r="3993" spans="26:26">
      <c r="Z3993" s="54"/>
    </row>
    <row r="3994" spans="26:26">
      <c r="Z3994" s="54"/>
    </row>
    <row r="3995" spans="26:26">
      <c r="Z3995" s="54"/>
    </row>
    <row r="3996" spans="26:26">
      <c r="Z3996" s="54"/>
    </row>
    <row r="3997" spans="26:26">
      <c r="Z3997" s="54"/>
    </row>
    <row r="3998" spans="26:26">
      <c r="Z3998" s="54"/>
    </row>
    <row r="3999" spans="26:26">
      <c r="Z3999" s="54"/>
    </row>
    <row r="4000" spans="26:26">
      <c r="Z4000" s="54"/>
    </row>
    <row r="4001" spans="26:26">
      <c r="Z4001" s="54"/>
    </row>
    <row r="4002" spans="26:26">
      <c r="Z4002" s="54"/>
    </row>
    <row r="4003" spans="26:26">
      <c r="Z4003" s="54"/>
    </row>
    <row r="4004" spans="26:26">
      <c r="Z4004" s="54"/>
    </row>
    <row r="4005" spans="26:26">
      <c r="Z4005" s="54"/>
    </row>
    <row r="4006" spans="26:26">
      <c r="Z4006" s="54"/>
    </row>
    <row r="4007" spans="26:26">
      <c r="Z4007" s="54"/>
    </row>
    <row r="4008" spans="26:26">
      <c r="Z4008" s="54"/>
    </row>
    <row r="4009" spans="26:26">
      <c r="Z4009" s="54"/>
    </row>
    <row r="4010" spans="26:26">
      <c r="Z4010" s="54"/>
    </row>
    <row r="4011" spans="26:26">
      <c r="Z4011" s="54"/>
    </row>
    <row r="4012" spans="26:26">
      <c r="Z4012" s="54"/>
    </row>
    <row r="4013" spans="26:26">
      <c r="Z4013" s="54"/>
    </row>
    <row r="4014" spans="26:26">
      <c r="Z4014" s="54"/>
    </row>
    <row r="4015" spans="26:26">
      <c r="Z4015" s="54"/>
    </row>
    <row r="4016" spans="26:26">
      <c r="Z4016" s="54"/>
    </row>
    <row r="4017" spans="26:26">
      <c r="Z4017" s="54"/>
    </row>
    <row r="4018" spans="26:26">
      <c r="Z4018" s="54"/>
    </row>
    <row r="4019" spans="26:26">
      <c r="Z4019" s="54"/>
    </row>
    <row r="4020" spans="26:26">
      <c r="Z4020" s="54"/>
    </row>
    <row r="4021" spans="26:26">
      <c r="Z4021" s="54"/>
    </row>
    <row r="4022" spans="26:26">
      <c r="Z4022" s="54"/>
    </row>
    <row r="4023" spans="26:26">
      <c r="Z4023" s="54"/>
    </row>
    <row r="4024" spans="26:26">
      <c r="Z4024" s="54"/>
    </row>
    <row r="4025" spans="26:26">
      <c r="Z4025" s="54"/>
    </row>
    <row r="4026" spans="26:26">
      <c r="Z4026" s="54"/>
    </row>
    <row r="4027" spans="26:26">
      <c r="Z4027" s="54"/>
    </row>
    <row r="4028" spans="26:26">
      <c r="Z4028" s="54"/>
    </row>
    <row r="4029" spans="26:26">
      <c r="Z4029" s="54"/>
    </row>
    <row r="4030" spans="26:26">
      <c r="Z4030" s="54"/>
    </row>
    <row r="4031" spans="26:26">
      <c r="Z4031" s="54"/>
    </row>
    <row r="4032" spans="26:26">
      <c r="Z4032" s="54"/>
    </row>
    <row r="4033" spans="26:26">
      <c r="Z4033" s="54"/>
    </row>
    <row r="4034" spans="26:26">
      <c r="Z4034" s="54"/>
    </row>
    <row r="4035" spans="26:26">
      <c r="Z4035" s="54"/>
    </row>
    <row r="4036" spans="26:26">
      <c r="Z4036" s="54"/>
    </row>
    <row r="4037" spans="26:26">
      <c r="Z4037" s="54"/>
    </row>
    <row r="4038" spans="26:26">
      <c r="Z4038" s="54"/>
    </row>
    <row r="4039" spans="26:26">
      <c r="Z4039" s="54"/>
    </row>
    <row r="4040" spans="26:26">
      <c r="Z4040" s="54"/>
    </row>
    <row r="4041" spans="26:26">
      <c r="Z4041" s="54"/>
    </row>
    <row r="4042" spans="26:26">
      <c r="Z4042" s="54"/>
    </row>
    <row r="4043" spans="26:26">
      <c r="Z4043" s="54"/>
    </row>
    <row r="4044" spans="26:26">
      <c r="Z4044" s="54"/>
    </row>
    <row r="4045" spans="26:26">
      <c r="Z4045" s="54"/>
    </row>
    <row r="4046" spans="26:26">
      <c r="Z4046" s="54"/>
    </row>
    <row r="4047" spans="26:26">
      <c r="Z4047" s="54"/>
    </row>
    <row r="4048" spans="26:26">
      <c r="Z4048" s="54"/>
    </row>
    <row r="4049" spans="26:26">
      <c r="Z4049" s="54"/>
    </row>
    <row r="4050" spans="26:26">
      <c r="Z4050" s="54"/>
    </row>
    <row r="4051" spans="26:26">
      <c r="Z4051" s="54"/>
    </row>
    <row r="4052" spans="26:26">
      <c r="Z4052" s="54"/>
    </row>
    <row r="4053" spans="26:26">
      <c r="Z4053" s="54"/>
    </row>
    <row r="4054" spans="26:26">
      <c r="Z4054" s="54"/>
    </row>
    <row r="4055" spans="26:26">
      <c r="Z4055" s="54"/>
    </row>
    <row r="4056" spans="26:26">
      <c r="Z4056" s="54"/>
    </row>
    <row r="4057" spans="26:26">
      <c r="Z4057" s="54"/>
    </row>
    <row r="4058" spans="26:26">
      <c r="Z4058" s="54"/>
    </row>
    <row r="4059" spans="26:26">
      <c r="Z4059" s="54"/>
    </row>
    <row r="4060" spans="26:26">
      <c r="Z4060" s="54"/>
    </row>
    <row r="4061" spans="26:26">
      <c r="Z4061" s="54"/>
    </row>
    <row r="4062" spans="26:26">
      <c r="Z4062" s="54"/>
    </row>
    <row r="4063" spans="26:26">
      <c r="Z4063" s="54"/>
    </row>
    <row r="4064" spans="26:26">
      <c r="Z4064" s="54"/>
    </row>
    <row r="4065" spans="26:26">
      <c r="Z4065" s="54"/>
    </row>
    <row r="4066" spans="26:26">
      <c r="Z4066" s="54"/>
    </row>
    <row r="4067" spans="26:26">
      <c r="Z4067" s="54"/>
    </row>
    <row r="4068" spans="26:26">
      <c r="Z4068" s="54"/>
    </row>
    <row r="4069" spans="26:26">
      <c r="Z4069" s="54"/>
    </row>
    <row r="4070" spans="26:26">
      <c r="Z4070" s="54"/>
    </row>
    <row r="4071" spans="26:26">
      <c r="Z4071" s="54"/>
    </row>
    <row r="4072" spans="26:26">
      <c r="Z4072" s="54"/>
    </row>
    <row r="4073" spans="26:26">
      <c r="Z4073" s="54"/>
    </row>
    <row r="4074" spans="26:26">
      <c r="Z4074" s="54"/>
    </row>
    <row r="4075" spans="26:26">
      <c r="Z4075" s="54"/>
    </row>
    <row r="4076" spans="26:26">
      <c r="Z4076" s="54"/>
    </row>
    <row r="4077" spans="26:26">
      <c r="Z4077" s="54"/>
    </row>
    <row r="4078" spans="26:26">
      <c r="Z4078" s="54"/>
    </row>
    <row r="4079" spans="26:26">
      <c r="Z4079" s="54"/>
    </row>
    <row r="4080" spans="26:26">
      <c r="Z4080" s="54"/>
    </row>
    <row r="4081" spans="26:26">
      <c r="Z4081" s="54"/>
    </row>
    <row r="4082" spans="26:26">
      <c r="Z4082" s="54"/>
    </row>
    <row r="4083" spans="26:26">
      <c r="Z4083" s="54"/>
    </row>
    <row r="4084" spans="26:26">
      <c r="Z4084" s="54"/>
    </row>
    <row r="4085" spans="26:26">
      <c r="Z4085" s="54"/>
    </row>
    <row r="4086" spans="26:26">
      <c r="Z4086" s="54"/>
    </row>
    <row r="4087" spans="26:26">
      <c r="Z4087" s="54"/>
    </row>
    <row r="4088" spans="26:26">
      <c r="Z4088" s="54"/>
    </row>
    <row r="4089" spans="26:26">
      <c r="Z4089" s="54"/>
    </row>
    <row r="4090" spans="26:26">
      <c r="Z4090" s="54"/>
    </row>
    <row r="4091" spans="26:26">
      <c r="Z4091" s="54"/>
    </row>
    <row r="4092" spans="26:26">
      <c r="Z4092" s="54"/>
    </row>
    <row r="4093" spans="26:26">
      <c r="Z4093" s="54"/>
    </row>
    <row r="4094" spans="26:26">
      <c r="Z4094" s="54"/>
    </row>
    <row r="4095" spans="26:26">
      <c r="Z4095" s="54"/>
    </row>
    <row r="4096" spans="26:26">
      <c r="Z4096" s="54"/>
    </row>
    <row r="4097" spans="26:26">
      <c r="Z4097" s="54"/>
    </row>
    <row r="4098" spans="26:26">
      <c r="Z4098" s="54"/>
    </row>
    <row r="4099" spans="26:26">
      <c r="Z4099" s="54"/>
    </row>
    <row r="4100" spans="26:26">
      <c r="Z4100" s="54"/>
    </row>
    <row r="4101" spans="26:26">
      <c r="Z4101" s="54"/>
    </row>
    <row r="4102" spans="26:26">
      <c r="Z4102" s="54"/>
    </row>
    <row r="4103" spans="26:26">
      <c r="Z4103" s="54"/>
    </row>
    <row r="4104" spans="26:26">
      <c r="Z4104" s="54"/>
    </row>
    <row r="4105" spans="26:26">
      <c r="Z4105" s="54"/>
    </row>
    <row r="4106" spans="26:26">
      <c r="Z4106" s="54"/>
    </row>
    <row r="4107" spans="26:26">
      <c r="Z4107" s="54"/>
    </row>
    <row r="4108" spans="26:26">
      <c r="Z4108" s="54"/>
    </row>
    <row r="4109" spans="26:26">
      <c r="Z4109" s="54"/>
    </row>
    <row r="4110" spans="26:26">
      <c r="Z4110" s="54"/>
    </row>
    <row r="4111" spans="26:26">
      <c r="Z4111" s="54"/>
    </row>
    <row r="4112" spans="26:26">
      <c r="Z4112" s="54"/>
    </row>
    <row r="4113" spans="26:26">
      <c r="Z4113" s="54"/>
    </row>
    <row r="4114" spans="26:26">
      <c r="Z4114" s="54"/>
    </row>
    <row r="4115" spans="26:26">
      <c r="Z4115" s="54"/>
    </row>
    <row r="4116" spans="26:26">
      <c r="Z4116" s="54"/>
    </row>
    <row r="4117" spans="26:26">
      <c r="Z4117" s="54"/>
    </row>
    <row r="4118" spans="26:26">
      <c r="Z4118" s="54"/>
    </row>
    <row r="4119" spans="26:26">
      <c r="Z4119" s="54"/>
    </row>
    <row r="4120" spans="26:26">
      <c r="Z4120" s="54"/>
    </row>
    <row r="4121" spans="26:26">
      <c r="Z4121" s="54"/>
    </row>
    <row r="4122" spans="26:26">
      <c r="Z4122" s="54"/>
    </row>
    <row r="4123" spans="26:26">
      <c r="Z4123" s="54"/>
    </row>
    <row r="4124" spans="26:26">
      <c r="Z4124" s="54"/>
    </row>
    <row r="4125" spans="26:26">
      <c r="Z4125" s="54"/>
    </row>
    <row r="4126" spans="26:26">
      <c r="Z4126" s="54"/>
    </row>
    <row r="4127" spans="26:26">
      <c r="Z4127" s="54"/>
    </row>
    <row r="4128" spans="26:26">
      <c r="Z4128" s="54"/>
    </row>
    <row r="4129" spans="26:26">
      <c r="Z4129" s="54"/>
    </row>
    <row r="4130" spans="26:26">
      <c r="Z4130" s="54"/>
    </row>
    <row r="4131" spans="26:26">
      <c r="Z4131" s="54"/>
    </row>
    <row r="4132" spans="26:26">
      <c r="Z4132" s="54"/>
    </row>
    <row r="4133" spans="26:26">
      <c r="Z4133" s="54"/>
    </row>
    <row r="4134" spans="26:26">
      <c r="Z4134" s="54"/>
    </row>
    <row r="4135" spans="26:26">
      <c r="Z4135" s="54"/>
    </row>
    <row r="4136" spans="26:26">
      <c r="Z4136" s="54"/>
    </row>
    <row r="4137" spans="26:26">
      <c r="Z4137" s="54"/>
    </row>
    <row r="4138" spans="26:26">
      <c r="Z4138" s="54"/>
    </row>
    <row r="4139" spans="26:26">
      <c r="Z4139" s="54"/>
    </row>
    <row r="4140" spans="26:26">
      <c r="Z4140" s="54"/>
    </row>
    <row r="4141" spans="26:26">
      <c r="Z4141" s="54"/>
    </row>
    <row r="4142" spans="26:26">
      <c r="Z4142" s="54"/>
    </row>
    <row r="4143" spans="26:26">
      <c r="Z4143" s="54"/>
    </row>
    <row r="4144" spans="26:26">
      <c r="Z4144" s="54"/>
    </row>
    <row r="4145" spans="26:26">
      <c r="Z4145" s="54"/>
    </row>
    <row r="4146" spans="26:26">
      <c r="Z4146" s="54"/>
    </row>
    <row r="4147" spans="26:26">
      <c r="Z4147" s="54"/>
    </row>
    <row r="4148" spans="26:26">
      <c r="Z4148" s="54"/>
    </row>
    <row r="4149" spans="26:26">
      <c r="Z4149" s="54"/>
    </row>
    <row r="4150" spans="26:26">
      <c r="Z4150" s="54"/>
    </row>
    <row r="4151" spans="26:26">
      <c r="Z4151" s="54"/>
    </row>
    <row r="4152" spans="26:26">
      <c r="Z4152" s="54"/>
    </row>
    <row r="4153" spans="26:26">
      <c r="Z4153" s="54"/>
    </row>
    <row r="4154" spans="26:26">
      <c r="Z4154" s="54"/>
    </row>
    <row r="4155" spans="26:26">
      <c r="Z4155" s="54"/>
    </row>
    <row r="4156" spans="26:26">
      <c r="Z4156" s="54"/>
    </row>
    <row r="4157" spans="26:26">
      <c r="Z4157" s="54"/>
    </row>
    <row r="4158" spans="26:26">
      <c r="Z4158" s="54"/>
    </row>
    <row r="4159" spans="26:26">
      <c r="Z4159" s="54"/>
    </row>
    <row r="4160" spans="26:26">
      <c r="Z4160" s="54"/>
    </row>
    <row r="4161" spans="26:26">
      <c r="Z4161" s="54"/>
    </row>
    <row r="4162" spans="26:26">
      <c r="Z4162" s="54"/>
    </row>
    <row r="4163" spans="26:26">
      <c r="Z4163" s="54"/>
    </row>
    <row r="4164" spans="26:26">
      <c r="Z4164" s="54"/>
    </row>
    <row r="4165" spans="26:26">
      <c r="Z4165" s="54"/>
    </row>
    <row r="4166" spans="26:26">
      <c r="Z4166" s="54"/>
    </row>
    <row r="4167" spans="26:26">
      <c r="Z4167" s="54"/>
    </row>
    <row r="4168" spans="26:26">
      <c r="Z4168" s="54"/>
    </row>
    <row r="4169" spans="26:26">
      <c r="Z4169" s="54"/>
    </row>
    <row r="4170" spans="26:26">
      <c r="Z4170" s="54"/>
    </row>
    <row r="4171" spans="26:26">
      <c r="Z4171" s="54"/>
    </row>
    <row r="4172" spans="26:26">
      <c r="Z4172" s="54"/>
    </row>
    <row r="4173" spans="26:26">
      <c r="Z4173" s="54"/>
    </row>
    <row r="4174" spans="26:26">
      <c r="Z4174" s="54"/>
    </row>
    <row r="4175" spans="26:26">
      <c r="Z4175" s="54"/>
    </row>
    <row r="4176" spans="26:26">
      <c r="Z4176" s="54"/>
    </row>
    <row r="4177" spans="26:26">
      <c r="Z4177" s="54"/>
    </row>
    <row r="4178" spans="26:26">
      <c r="Z4178" s="54"/>
    </row>
    <row r="4179" spans="26:26">
      <c r="Z4179" s="54"/>
    </row>
    <row r="4180" spans="26:26">
      <c r="Z4180" s="54"/>
    </row>
    <row r="4181" spans="26:26">
      <c r="Z4181" s="54"/>
    </row>
    <row r="4182" spans="26:26">
      <c r="Z4182" s="54"/>
    </row>
    <row r="4183" spans="26:26">
      <c r="Z4183" s="54"/>
    </row>
    <row r="4184" spans="26:26">
      <c r="Z4184" s="54"/>
    </row>
    <row r="4185" spans="26:26">
      <c r="Z4185" s="54"/>
    </row>
    <row r="4186" spans="26:26">
      <c r="Z4186" s="54"/>
    </row>
    <row r="4187" spans="26:26">
      <c r="Z4187" s="54"/>
    </row>
    <row r="4188" spans="26:26">
      <c r="Z4188" s="54"/>
    </row>
    <row r="4189" spans="26:26">
      <c r="Z4189" s="54"/>
    </row>
    <row r="4190" spans="26:26">
      <c r="Z4190" s="54"/>
    </row>
    <row r="4191" spans="26:26">
      <c r="Z4191" s="54"/>
    </row>
    <row r="4192" spans="26:26">
      <c r="Z4192" s="54"/>
    </row>
    <row r="4193" spans="26:26">
      <c r="Z4193" s="54"/>
    </row>
    <row r="4194" spans="26:26">
      <c r="Z4194" s="54"/>
    </row>
    <row r="4195" spans="26:26">
      <c r="Z4195" s="54"/>
    </row>
    <row r="4196" spans="26:26">
      <c r="Z4196" s="54"/>
    </row>
    <row r="4197" spans="26:26">
      <c r="Z4197" s="54"/>
    </row>
    <row r="4198" spans="26:26">
      <c r="Z4198" s="54"/>
    </row>
    <row r="4199" spans="26:26">
      <c r="Z4199" s="54"/>
    </row>
    <row r="4200" spans="26:26">
      <c r="Z4200" s="54"/>
    </row>
    <row r="4201" spans="26:26">
      <c r="Z4201" s="54"/>
    </row>
    <row r="4202" spans="26:26">
      <c r="Z4202" s="54"/>
    </row>
    <row r="4203" spans="26:26">
      <c r="Z4203" s="54"/>
    </row>
    <row r="4204" spans="26:26">
      <c r="Z4204" s="54"/>
    </row>
    <row r="4205" spans="26:26">
      <c r="Z4205" s="54"/>
    </row>
    <row r="4206" spans="26:26">
      <c r="Z4206" s="54"/>
    </row>
    <row r="4207" spans="26:26">
      <c r="Z4207" s="54"/>
    </row>
    <row r="4208" spans="26:26">
      <c r="Z4208" s="54"/>
    </row>
    <row r="4209" spans="26:26">
      <c r="Z4209" s="54"/>
    </row>
    <row r="4210" spans="26:26">
      <c r="Z4210" s="54"/>
    </row>
    <row r="4211" spans="26:26">
      <c r="Z4211" s="54"/>
    </row>
    <row r="4212" spans="26:26">
      <c r="Z4212" s="54"/>
    </row>
    <row r="4213" spans="26:26">
      <c r="Z4213" s="54"/>
    </row>
    <row r="4214" spans="26:26">
      <c r="Z4214" s="54"/>
    </row>
    <row r="4215" spans="26:26">
      <c r="Z4215" s="54"/>
    </row>
    <row r="4216" spans="26:26">
      <c r="Z4216" s="54"/>
    </row>
    <row r="4217" spans="26:26">
      <c r="Z4217" s="54"/>
    </row>
    <row r="4218" spans="26:26">
      <c r="Z4218" s="54"/>
    </row>
    <row r="4219" spans="26:26">
      <c r="Z4219" s="54"/>
    </row>
    <row r="4220" spans="26:26">
      <c r="Z4220" s="54"/>
    </row>
    <row r="4221" spans="26:26">
      <c r="Z4221" s="54"/>
    </row>
    <row r="4222" spans="26:26">
      <c r="Z4222" s="54"/>
    </row>
    <row r="4223" spans="26:26">
      <c r="Z4223" s="54"/>
    </row>
    <row r="4224" spans="26:26">
      <c r="Z4224" s="54"/>
    </row>
    <row r="4225" spans="26:26">
      <c r="Z4225" s="54"/>
    </row>
    <row r="4226" spans="26:26">
      <c r="Z4226" s="54"/>
    </row>
    <row r="4227" spans="26:26">
      <c r="Z4227" s="54"/>
    </row>
    <row r="4228" spans="26:26">
      <c r="Z4228" s="54"/>
    </row>
    <row r="4229" spans="26:26">
      <c r="Z4229" s="54"/>
    </row>
    <row r="4230" spans="26:26">
      <c r="Z4230" s="54"/>
    </row>
    <row r="4231" spans="26:26">
      <c r="Z4231" s="54"/>
    </row>
    <row r="4232" spans="26:26">
      <c r="Z4232" s="54"/>
    </row>
    <row r="4233" spans="26:26">
      <c r="Z4233" s="54"/>
    </row>
    <row r="4234" spans="26:26">
      <c r="Z4234" s="54"/>
    </row>
    <row r="4235" spans="26:26">
      <c r="Z4235" s="54"/>
    </row>
    <row r="4236" spans="26:26">
      <c r="Z4236" s="54"/>
    </row>
    <row r="4237" spans="26:26">
      <c r="Z4237" s="54"/>
    </row>
    <row r="4238" spans="26:26">
      <c r="Z4238" s="54"/>
    </row>
    <row r="4239" spans="26:26">
      <c r="Z4239" s="54"/>
    </row>
    <row r="4240" spans="26:26">
      <c r="Z4240" s="54"/>
    </row>
    <row r="4241" spans="26:26">
      <c r="Z4241" s="54"/>
    </row>
    <row r="4242" spans="26:26">
      <c r="Z4242" s="54"/>
    </row>
    <row r="4243" spans="26:26">
      <c r="Z4243" s="54"/>
    </row>
    <row r="4244" spans="26:26">
      <c r="Z4244" s="54"/>
    </row>
    <row r="4245" spans="26:26">
      <c r="Z4245" s="54"/>
    </row>
    <row r="4246" spans="26:26">
      <c r="Z4246" s="54"/>
    </row>
    <row r="4247" spans="26:26">
      <c r="Z4247" s="54"/>
    </row>
    <row r="4248" spans="26:26">
      <c r="Z4248" s="54"/>
    </row>
    <row r="4249" spans="26:26">
      <c r="Z4249" s="54"/>
    </row>
    <row r="4250" spans="26:26">
      <c r="Z4250" s="54"/>
    </row>
    <row r="4251" spans="26:26">
      <c r="Z4251" s="54"/>
    </row>
    <row r="4252" spans="26:26">
      <c r="Z4252" s="54"/>
    </row>
    <row r="4253" spans="26:26">
      <c r="Z4253" s="54"/>
    </row>
    <row r="4254" spans="26:26">
      <c r="Z4254" s="54"/>
    </row>
    <row r="4255" spans="26:26">
      <c r="Z4255" s="54"/>
    </row>
    <row r="4256" spans="26:26">
      <c r="Z4256" s="54"/>
    </row>
    <row r="4257" spans="26:26">
      <c r="Z4257" s="54"/>
    </row>
    <row r="4258" spans="26:26">
      <c r="Z4258" s="54"/>
    </row>
    <row r="4259" spans="26:26">
      <c r="Z4259" s="54"/>
    </row>
    <row r="4260" spans="26:26">
      <c r="Z4260" s="54"/>
    </row>
    <row r="4261" spans="26:26">
      <c r="Z4261" s="54"/>
    </row>
    <row r="4262" spans="26:26">
      <c r="Z4262" s="54"/>
    </row>
    <row r="4263" spans="26:26">
      <c r="Z4263" s="54"/>
    </row>
    <row r="4264" spans="26:26">
      <c r="Z4264" s="54"/>
    </row>
    <row r="4265" spans="26:26">
      <c r="Z4265" s="54"/>
    </row>
    <row r="4266" spans="26:26">
      <c r="Z4266" s="54"/>
    </row>
    <row r="4267" spans="26:26">
      <c r="Z4267" s="54"/>
    </row>
    <row r="4268" spans="26:26">
      <c r="Z4268" s="54"/>
    </row>
    <row r="4269" spans="26:26">
      <c r="Z4269" s="54"/>
    </row>
    <row r="4270" spans="26:26">
      <c r="Z4270" s="54"/>
    </row>
    <row r="4271" spans="26:26">
      <c r="Z4271" s="54"/>
    </row>
    <row r="4272" spans="26:26">
      <c r="Z4272" s="54"/>
    </row>
    <row r="4273" spans="26:26">
      <c r="Z4273" s="54"/>
    </row>
    <row r="4274" spans="26:26">
      <c r="Z4274" s="54"/>
    </row>
    <row r="4275" spans="26:26">
      <c r="Z4275" s="54"/>
    </row>
    <row r="4276" spans="26:26">
      <c r="Z4276" s="54"/>
    </row>
    <row r="4277" spans="26:26">
      <c r="Z4277" s="54"/>
    </row>
    <row r="4278" spans="26:26">
      <c r="Z4278" s="54"/>
    </row>
    <row r="4279" spans="26:26">
      <c r="Z4279" s="54"/>
    </row>
    <row r="4280" spans="26:26">
      <c r="Z4280" s="54"/>
    </row>
    <row r="4281" spans="26:26">
      <c r="Z4281" s="54"/>
    </row>
    <row r="4282" spans="26:26">
      <c r="Z4282" s="54"/>
    </row>
    <row r="4283" spans="26:26">
      <c r="Z4283" s="54"/>
    </row>
    <row r="4284" spans="26:26">
      <c r="Z4284" s="54"/>
    </row>
    <row r="4285" spans="26:26">
      <c r="Z4285" s="54"/>
    </row>
    <row r="4286" spans="26:26">
      <c r="Z4286" s="54"/>
    </row>
    <row r="4287" spans="26:26">
      <c r="Z4287" s="54"/>
    </row>
    <row r="4288" spans="26:26">
      <c r="Z4288" s="54"/>
    </row>
    <row r="4289" spans="26:26">
      <c r="Z4289" s="54"/>
    </row>
    <row r="4290" spans="26:26">
      <c r="Z4290" s="54"/>
    </row>
    <row r="4291" spans="26:26">
      <c r="Z4291" s="54"/>
    </row>
    <row r="4292" spans="26:26">
      <c r="Z4292" s="54"/>
    </row>
    <row r="4293" spans="26:26">
      <c r="Z4293" s="54"/>
    </row>
    <row r="4294" spans="26:26">
      <c r="Z4294" s="54"/>
    </row>
    <row r="4295" spans="26:26">
      <c r="Z4295" s="54"/>
    </row>
    <row r="4296" spans="26:26">
      <c r="Z4296" s="54"/>
    </row>
    <row r="4297" spans="26:26">
      <c r="Z4297" s="54"/>
    </row>
    <row r="4298" spans="26:26">
      <c r="Z4298" s="54"/>
    </row>
    <row r="4299" spans="26:26">
      <c r="Z4299" s="54"/>
    </row>
    <row r="4300" spans="26:26">
      <c r="Z4300" s="54"/>
    </row>
    <row r="4301" spans="26:26">
      <c r="Z4301" s="54"/>
    </row>
    <row r="4302" spans="26:26">
      <c r="Z4302" s="54"/>
    </row>
    <row r="4303" spans="26:26">
      <c r="Z4303" s="54"/>
    </row>
    <row r="4304" spans="26:26">
      <c r="Z4304" s="54"/>
    </row>
    <row r="4305" spans="26:26">
      <c r="Z4305" s="54"/>
    </row>
    <row r="4306" spans="26:26">
      <c r="Z4306" s="54"/>
    </row>
    <row r="4307" spans="26:26">
      <c r="Z4307" s="54"/>
    </row>
    <row r="4308" spans="26:26">
      <c r="Z4308" s="54"/>
    </row>
    <row r="4309" spans="26:26">
      <c r="Z4309" s="54"/>
    </row>
    <row r="4310" spans="26:26">
      <c r="Z4310" s="54"/>
    </row>
    <row r="4311" spans="26:26">
      <c r="Z4311" s="54"/>
    </row>
    <row r="4312" spans="26:26">
      <c r="Z4312" s="54"/>
    </row>
    <row r="4313" spans="26:26">
      <c r="Z4313" s="54"/>
    </row>
    <row r="4314" spans="26:26">
      <c r="Z4314" s="54"/>
    </row>
    <row r="4315" spans="26:26">
      <c r="Z4315" s="54"/>
    </row>
    <row r="4316" spans="26:26">
      <c r="Z4316" s="54"/>
    </row>
    <row r="4317" spans="26:26">
      <c r="Z4317" s="54"/>
    </row>
    <row r="4318" spans="26:26">
      <c r="Z4318" s="54"/>
    </row>
    <row r="4319" spans="26:26">
      <c r="Z4319" s="54"/>
    </row>
    <row r="4320" spans="26:26">
      <c r="Z4320" s="54"/>
    </row>
    <row r="4321" spans="26:26">
      <c r="Z4321" s="54"/>
    </row>
    <row r="4322" spans="26:26">
      <c r="Z4322" s="54"/>
    </row>
    <row r="4323" spans="26:26">
      <c r="Z4323" s="54"/>
    </row>
    <row r="4324" spans="26:26">
      <c r="Z4324" s="54"/>
    </row>
    <row r="4325" spans="26:26">
      <c r="Z4325" s="54"/>
    </row>
    <row r="4326" spans="26:26">
      <c r="Z4326" s="54"/>
    </row>
    <row r="4327" spans="26:26">
      <c r="Z4327" s="54"/>
    </row>
    <row r="4328" spans="26:26">
      <c r="Z4328" s="54"/>
    </row>
    <row r="4329" spans="26:26">
      <c r="Z4329" s="54"/>
    </row>
    <row r="4330" spans="26:26">
      <c r="Z4330" s="54"/>
    </row>
    <row r="4331" spans="26:26">
      <c r="Z4331" s="54"/>
    </row>
    <row r="4332" spans="26:26">
      <c r="Z4332" s="54"/>
    </row>
    <row r="4333" spans="26:26">
      <c r="Z4333" s="54"/>
    </row>
    <row r="4334" spans="26:26">
      <c r="Z4334" s="54"/>
    </row>
    <row r="4335" spans="26:26">
      <c r="Z4335" s="54"/>
    </row>
    <row r="4336" spans="26:26">
      <c r="Z4336" s="54"/>
    </row>
    <row r="4337" spans="26:26">
      <c r="Z4337" s="54"/>
    </row>
    <row r="4338" spans="26:26">
      <c r="Z4338" s="54"/>
    </row>
    <row r="4339" spans="26:26">
      <c r="Z4339" s="54"/>
    </row>
    <row r="4340" spans="26:26">
      <c r="Z4340" s="54"/>
    </row>
    <row r="4341" spans="26:26">
      <c r="Z4341" s="54"/>
    </row>
    <row r="4342" spans="26:26">
      <c r="Z4342" s="54"/>
    </row>
    <row r="4343" spans="26:26">
      <c r="Z4343" s="54"/>
    </row>
    <row r="4344" spans="26:26">
      <c r="Z4344" s="54"/>
    </row>
    <row r="4345" spans="26:26">
      <c r="Z4345" s="54"/>
    </row>
    <row r="4346" spans="26:26">
      <c r="Z4346" s="54"/>
    </row>
    <row r="4347" spans="26:26">
      <c r="Z4347" s="54"/>
    </row>
    <row r="4348" spans="26:26">
      <c r="Z4348" s="54"/>
    </row>
    <row r="4349" spans="26:26">
      <c r="Z4349" s="54"/>
    </row>
    <row r="4350" spans="26:26">
      <c r="Z4350" s="54"/>
    </row>
    <row r="4351" spans="26:26">
      <c r="Z4351" s="54"/>
    </row>
    <row r="4352" spans="26:26">
      <c r="Z4352" s="54"/>
    </row>
    <row r="4353" spans="26:26">
      <c r="Z4353" s="54"/>
    </row>
    <row r="4354" spans="26:26">
      <c r="Z4354" s="54"/>
    </row>
    <row r="4355" spans="26:26">
      <c r="Z4355" s="54"/>
    </row>
    <row r="4356" spans="26:26">
      <c r="Z4356" s="54"/>
    </row>
    <row r="4357" spans="26:26">
      <c r="Z4357" s="54"/>
    </row>
    <row r="4358" spans="26:26">
      <c r="Z4358" s="54"/>
    </row>
    <row r="4359" spans="26:26">
      <c r="Z4359" s="54"/>
    </row>
    <row r="4360" spans="26:26">
      <c r="Z4360" s="54"/>
    </row>
    <row r="4361" spans="26:26">
      <c r="Z4361" s="54"/>
    </row>
    <row r="4362" spans="26:26">
      <c r="Z4362" s="54"/>
    </row>
    <row r="4363" spans="26:26">
      <c r="Z4363" s="54"/>
    </row>
    <row r="4364" spans="26:26">
      <c r="Z4364" s="54"/>
    </row>
    <row r="4365" spans="26:26">
      <c r="Z4365" s="54"/>
    </row>
    <row r="4366" spans="26:26">
      <c r="Z4366" s="54"/>
    </row>
    <row r="4367" spans="26:26">
      <c r="Z4367" s="54"/>
    </row>
    <row r="4368" spans="26:26">
      <c r="Z4368" s="54"/>
    </row>
    <row r="4369" spans="26:26">
      <c r="Z4369" s="54"/>
    </row>
    <row r="4370" spans="26:26">
      <c r="Z4370" s="54"/>
    </row>
    <row r="4371" spans="26:26">
      <c r="Z4371" s="54"/>
    </row>
    <row r="4372" spans="26:26">
      <c r="Z4372" s="54"/>
    </row>
    <row r="4373" spans="26:26">
      <c r="Z4373" s="54"/>
    </row>
    <row r="4374" spans="26:26">
      <c r="Z4374" s="54"/>
    </row>
    <row r="4375" spans="26:26">
      <c r="Z4375" s="54"/>
    </row>
    <row r="4376" spans="26:26">
      <c r="Z4376" s="54"/>
    </row>
    <row r="4377" spans="26:26">
      <c r="Z4377" s="54"/>
    </row>
    <row r="4378" spans="26:26">
      <c r="Z4378" s="54"/>
    </row>
    <row r="4379" spans="26:26">
      <c r="Z4379" s="54"/>
    </row>
    <row r="4380" spans="26:26">
      <c r="Z4380" s="54"/>
    </row>
    <row r="4381" spans="26:26">
      <c r="Z4381" s="54"/>
    </row>
    <row r="4382" spans="26:26">
      <c r="Z4382" s="54"/>
    </row>
    <row r="4383" spans="26:26">
      <c r="Z4383" s="54"/>
    </row>
    <row r="4384" spans="26:26">
      <c r="Z4384" s="54"/>
    </row>
    <row r="4385" spans="26:26">
      <c r="Z4385" s="54"/>
    </row>
    <row r="4386" spans="26:26">
      <c r="Z4386" s="54"/>
    </row>
    <row r="4387" spans="26:26">
      <c r="Z4387" s="54"/>
    </row>
    <row r="4388" spans="26:26">
      <c r="Z4388" s="54"/>
    </row>
    <row r="4389" spans="26:26">
      <c r="Z4389" s="54"/>
    </row>
    <row r="4390" spans="26:26">
      <c r="Z4390" s="54"/>
    </row>
    <row r="4391" spans="26:26">
      <c r="Z4391" s="54"/>
    </row>
    <row r="4392" spans="26:26">
      <c r="Z4392" s="54"/>
    </row>
    <row r="4393" spans="26:26">
      <c r="Z4393" s="54"/>
    </row>
    <row r="4394" spans="26:26">
      <c r="Z4394" s="54"/>
    </row>
    <row r="4395" spans="26:26">
      <c r="Z4395" s="54"/>
    </row>
    <row r="4396" spans="26:26">
      <c r="Z4396" s="54"/>
    </row>
    <row r="4397" spans="26:26">
      <c r="Z4397" s="54"/>
    </row>
    <row r="4398" spans="26:26">
      <c r="Z4398" s="54"/>
    </row>
    <row r="4399" spans="26:26">
      <c r="Z4399" s="54"/>
    </row>
    <row r="4400" spans="26:26">
      <c r="Z4400" s="54"/>
    </row>
    <row r="4401" spans="26:26">
      <c r="Z4401" s="54"/>
    </row>
    <row r="4402" spans="26:26">
      <c r="Z4402" s="54"/>
    </row>
    <row r="4403" spans="26:26">
      <c r="Z4403" s="54"/>
    </row>
    <row r="4404" spans="26:26">
      <c r="Z4404" s="54"/>
    </row>
    <row r="4405" spans="26:26">
      <c r="Z4405" s="54"/>
    </row>
    <row r="4406" spans="26:26">
      <c r="Z4406" s="54"/>
    </row>
    <row r="4407" spans="26:26">
      <c r="Z4407" s="54"/>
    </row>
    <row r="4408" spans="26:26">
      <c r="Z4408" s="54"/>
    </row>
    <row r="4409" spans="26:26">
      <c r="Z4409" s="54"/>
    </row>
    <row r="4410" spans="26:26">
      <c r="Z4410" s="54"/>
    </row>
    <row r="4411" spans="26:26">
      <c r="Z4411" s="54"/>
    </row>
    <row r="4412" spans="26:26">
      <c r="Z4412" s="54"/>
    </row>
    <row r="4413" spans="26:26">
      <c r="Z4413" s="54"/>
    </row>
    <row r="4414" spans="26:26">
      <c r="Z4414" s="54"/>
    </row>
    <row r="4415" spans="26:26">
      <c r="Z4415" s="54"/>
    </row>
    <row r="4416" spans="26:26">
      <c r="Z4416" s="54"/>
    </row>
    <row r="4417" spans="26:26">
      <c r="Z4417" s="54"/>
    </row>
    <row r="4418" spans="26:26">
      <c r="Z4418" s="54"/>
    </row>
    <row r="4419" spans="26:26">
      <c r="Z4419" s="54"/>
    </row>
    <row r="4420" spans="26:26">
      <c r="Z4420" s="54"/>
    </row>
    <row r="4421" spans="26:26">
      <c r="Z4421" s="54"/>
    </row>
    <row r="4422" spans="26:26">
      <c r="Z4422" s="54"/>
    </row>
    <row r="4423" spans="26:26">
      <c r="Z4423" s="54"/>
    </row>
    <row r="4424" spans="26:26">
      <c r="Z4424" s="54"/>
    </row>
    <row r="4425" spans="26:26">
      <c r="Z4425" s="54"/>
    </row>
    <row r="4426" spans="26:26">
      <c r="Z4426" s="54"/>
    </row>
    <row r="4427" spans="26:26">
      <c r="Z4427" s="54"/>
    </row>
    <row r="4428" spans="26:26">
      <c r="Z4428" s="54"/>
    </row>
    <row r="4429" spans="26:26">
      <c r="Z4429" s="54"/>
    </row>
    <row r="4430" spans="26:26">
      <c r="Z4430" s="54"/>
    </row>
    <row r="4431" spans="26:26">
      <c r="Z4431" s="54"/>
    </row>
    <row r="4432" spans="26:26">
      <c r="Z4432" s="54"/>
    </row>
    <row r="4433" spans="26:26">
      <c r="Z4433" s="54"/>
    </row>
    <row r="4434" spans="26:26">
      <c r="Z4434" s="54"/>
    </row>
    <row r="4435" spans="26:26">
      <c r="Z4435" s="54"/>
    </row>
    <row r="4436" spans="26:26">
      <c r="Z4436" s="54"/>
    </row>
    <row r="4437" spans="26:26">
      <c r="Z4437" s="54"/>
    </row>
    <row r="4438" spans="26:26">
      <c r="Z4438" s="54"/>
    </row>
    <row r="4439" spans="26:26">
      <c r="Z4439" s="54"/>
    </row>
    <row r="4440" spans="26:26">
      <c r="Z4440" s="54"/>
    </row>
    <row r="4441" spans="26:26">
      <c r="Z4441" s="54"/>
    </row>
    <row r="4442" spans="26:26">
      <c r="Z4442" s="54"/>
    </row>
    <row r="4443" spans="26:26">
      <c r="Z4443" s="54"/>
    </row>
    <row r="4444" spans="26:26">
      <c r="Z4444" s="54"/>
    </row>
    <row r="4445" spans="26:26">
      <c r="Z4445" s="54"/>
    </row>
    <row r="4446" spans="26:26">
      <c r="Z4446" s="54"/>
    </row>
    <row r="4447" spans="26:26">
      <c r="Z4447" s="54"/>
    </row>
    <row r="4448" spans="26:26">
      <c r="Z4448" s="54"/>
    </row>
    <row r="4449" spans="26:26">
      <c r="Z4449" s="54"/>
    </row>
    <row r="4450" spans="26:26">
      <c r="Z4450" s="54"/>
    </row>
    <row r="4451" spans="26:26">
      <c r="Z4451" s="54"/>
    </row>
    <row r="4452" spans="26:26">
      <c r="Z4452" s="54"/>
    </row>
    <row r="4453" spans="26:26">
      <c r="Z4453" s="54"/>
    </row>
    <row r="4454" spans="26:26">
      <c r="Z4454" s="54"/>
    </row>
    <row r="4455" spans="26:26">
      <c r="Z4455" s="54"/>
    </row>
    <row r="4456" spans="26:26">
      <c r="Z4456" s="54"/>
    </row>
    <row r="4457" spans="26:26">
      <c r="Z4457" s="54"/>
    </row>
    <row r="4458" spans="26:26">
      <c r="Z4458" s="54"/>
    </row>
    <row r="4459" spans="26:26">
      <c r="Z4459" s="54"/>
    </row>
    <row r="4460" spans="26:26">
      <c r="Z4460" s="54"/>
    </row>
    <row r="4461" spans="26:26">
      <c r="Z4461" s="54"/>
    </row>
    <row r="4462" spans="26:26">
      <c r="Z4462" s="54"/>
    </row>
    <row r="4463" spans="26:26">
      <c r="Z4463" s="54"/>
    </row>
    <row r="4464" spans="26:26">
      <c r="Z4464" s="54"/>
    </row>
    <row r="4465" spans="26:26">
      <c r="Z4465" s="54"/>
    </row>
    <row r="4466" spans="26:26">
      <c r="Z4466" s="54"/>
    </row>
    <row r="4467" spans="26:26">
      <c r="Z4467" s="54"/>
    </row>
    <row r="4468" spans="26:26">
      <c r="Z4468" s="54"/>
    </row>
    <row r="4469" spans="26:26">
      <c r="Z4469" s="54"/>
    </row>
    <row r="4470" spans="26:26">
      <c r="Z4470" s="54"/>
    </row>
    <row r="4471" spans="26:26">
      <c r="Z4471" s="54"/>
    </row>
    <row r="4472" spans="26:26">
      <c r="Z4472" s="54"/>
    </row>
    <row r="4473" spans="26:26">
      <c r="Z4473" s="54"/>
    </row>
    <row r="4474" spans="26:26">
      <c r="Z4474" s="54"/>
    </row>
    <row r="4475" spans="26:26">
      <c r="Z4475" s="54"/>
    </row>
    <row r="4476" spans="26:26">
      <c r="Z4476" s="54"/>
    </row>
    <row r="4477" spans="26:26">
      <c r="Z4477" s="54"/>
    </row>
    <row r="4478" spans="26:26">
      <c r="Z4478" s="54"/>
    </row>
    <row r="4479" spans="26:26">
      <c r="Z4479" s="54"/>
    </row>
    <row r="4480" spans="26:26">
      <c r="Z4480" s="54"/>
    </row>
    <row r="4481" spans="26:26">
      <c r="Z4481" s="54"/>
    </row>
    <row r="4482" spans="26:26">
      <c r="Z4482" s="54"/>
    </row>
    <row r="4483" spans="26:26">
      <c r="Z4483" s="54"/>
    </row>
    <row r="4484" spans="26:26">
      <c r="Z4484" s="54"/>
    </row>
    <row r="4485" spans="26:26">
      <c r="Z4485" s="54"/>
    </row>
    <row r="4486" spans="26:26">
      <c r="Z4486" s="54"/>
    </row>
    <row r="4487" spans="26:26">
      <c r="Z4487" s="54"/>
    </row>
    <row r="4488" spans="26:26">
      <c r="Z4488" s="54"/>
    </row>
    <row r="4489" spans="26:26">
      <c r="Z4489" s="54"/>
    </row>
    <row r="4490" spans="26:26">
      <c r="Z4490" s="54"/>
    </row>
    <row r="4491" spans="26:26">
      <c r="Z4491" s="54"/>
    </row>
    <row r="4492" spans="26:26">
      <c r="Z4492" s="54"/>
    </row>
    <row r="4493" spans="26:26">
      <c r="Z4493" s="54"/>
    </row>
    <row r="4494" spans="26:26">
      <c r="Z4494" s="54"/>
    </row>
    <row r="4495" spans="26:26">
      <c r="Z4495" s="54"/>
    </row>
    <row r="4496" spans="26:26">
      <c r="Z4496" s="54"/>
    </row>
    <row r="4497" spans="26:26">
      <c r="Z4497" s="54"/>
    </row>
    <row r="4498" spans="26:26">
      <c r="Z4498" s="54"/>
    </row>
    <row r="4499" spans="26:26">
      <c r="Z4499" s="54"/>
    </row>
    <row r="4500" spans="26:26">
      <c r="Z4500" s="54"/>
    </row>
    <row r="4501" spans="26:26">
      <c r="Z4501" s="54"/>
    </row>
    <row r="4502" spans="26:26">
      <c r="Z4502" s="54"/>
    </row>
    <row r="4503" spans="26:26">
      <c r="Z4503" s="54"/>
    </row>
    <row r="4504" spans="26:26">
      <c r="Z4504" s="54"/>
    </row>
    <row r="4505" spans="26:26">
      <c r="Z4505" s="54"/>
    </row>
    <row r="4506" spans="26:26">
      <c r="Z4506" s="54"/>
    </row>
    <row r="4507" spans="26:26">
      <c r="Z4507" s="54"/>
    </row>
    <row r="4508" spans="26:26">
      <c r="Z4508" s="54"/>
    </row>
    <row r="4509" spans="26:26">
      <c r="Z4509" s="54"/>
    </row>
    <row r="4510" spans="26:26">
      <c r="Z4510" s="54"/>
    </row>
    <row r="4511" spans="26:26">
      <c r="Z4511" s="54"/>
    </row>
    <row r="4512" spans="26:26">
      <c r="Z4512" s="54"/>
    </row>
    <row r="4513" spans="26:26">
      <c r="Z4513" s="54"/>
    </row>
    <row r="4514" spans="26:26">
      <c r="Z4514" s="54"/>
    </row>
    <row r="4515" spans="26:26">
      <c r="Z4515" s="54"/>
    </row>
    <row r="4516" spans="26:26">
      <c r="Z4516" s="54"/>
    </row>
    <row r="4517" spans="26:26">
      <c r="Z4517" s="54"/>
    </row>
    <row r="4518" spans="26:26">
      <c r="Z4518" s="54"/>
    </row>
    <row r="4519" spans="26:26">
      <c r="Z4519" s="54"/>
    </row>
    <row r="4520" spans="26:26">
      <c r="Z4520" s="54"/>
    </row>
    <row r="4521" spans="26:26">
      <c r="Z4521" s="54"/>
    </row>
    <row r="4522" spans="26:26">
      <c r="Z4522" s="54"/>
    </row>
    <row r="4523" spans="26:26">
      <c r="Z4523" s="54"/>
    </row>
    <row r="4524" spans="26:26">
      <c r="Z4524" s="54"/>
    </row>
  </sheetData>
  <mergeCells count="1">
    <mergeCell ref="A1:AA1"/>
  </mergeCells>
  <conditionalFormatting sqref="B3:B2203 Y69:Y2203 AA64:AA2203 Z2385:Z4524 Z4:Z2324">
    <cfRule type="containsBlanks" dxfId="46" priority="75" stopIfTrue="1">
      <formula>LEN(TRIM(B3))=0</formula>
    </cfRule>
  </conditionalFormatting>
  <conditionalFormatting sqref="D63:X2203 V26:X62 V3:W25">
    <cfRule type="containsBlanks" dxfId="45" priority="80" stopIfTrue="1">
      <formula>LEN(TRIM(D3))=0</formula>
    </cfRule>
  </conditionalFormatting>
  <conditionalFormatting sqref="C3:C2203">
    <cfRule type="containsBlanks" dxfId="44" priority="72" stopIfTrue="1">
      <formula>LEN(TRIM(C3))=0</formula>
    </cfRule>
  </conditionalFormatting>
  <conditionalFormatting sqref="AA3:AA63 Z3">
    <cfRule type="containsBlanks" dxfId="43" priority="71" stopIfTrue="1">
      <formula>LEN(TRIM(Z3))=0</formula>
    </cfRule>
  </conditionalFormatting>
  <conditionalFormatting sqref="X3:X25">
    <cfRule type="containsBlanks" dxfId="42" priority="65" stopIfTrue="1">
      <formula>LEN(TRIM(X3))=0</formula>
    </cfRule>
  </conditionalFormatting>
  <conditionalFormatting sqref="U3:U62">
    <cfRule type="containsBlanks" dxfId="41" priority="53" stopIfTrue="1">
      <formula>LEN(TRIM(U3))=0</formula>
    </cfRule>
  </conditionalFormatting>
  <conditionalFormatting sqref="Z2372:Z2384">
    <cfRule type="containsBlanks" dxfId="40" priority="51" stopIfTrue="1">
      <formula>LEN(TRIM(Z2372))=0</formula>
    </cfRule>
  </conditionalFormatting>
  <conditionalFormatting sqref="Z2325:Z2371">
    <cfRule type="containsBlanks" dxfId="39" priority="50" stopIfTrue="1">
      <formula>LEN(TRIM(Z2325))=0</formula>
    </cfRule>
  </conditionalFormatting>
  <conditionalFormatting sqref="D3:T62">
    <cfRule type="containsBlanks" dxfId="38" priority="19" stopIfTrue="1">
      <formula>LEN(TRIM(D3))=0</formula>
    </cfRule>
  </conditionalFormatting>
  <conditionalFormatting sqref="Y3:Y9">
    <cfRule type="containsBlanks" dxfId="37" priority="18" stopIfTrue="1">
      <formula>LEN(TRIM(Y3))=0</formula>
    </cfRule>
  </conditionalFormatting>
  <conditionalFormatting sqref="Y10:Y11">
    <cfRule type="containsBlanks" dxfId="36" priority="17" stopIfTrue="1">
      <formula>LEN(TRIM(Y10))=0</formula>
    </cfRule>
  </conditionalFormatting>
  <conditionalFormatting sqref="Y12:Y13">
    <cfRule type="containsBlanks" dxfId="35" priority="16" stopIfTrue="1">
      <formula>LEN(TRIM(Y12))=0</formula>
    </cfRule>
  </conditionalFormatting>
  <conditionalFormatting sqref="Y14:Y20">
    <cfRule type="containsBlanks" dxfId="34" priority="15" stopIfTrue="1">
      <formula>LEN(TRIM(Y14))=0</formula>
    </cfRule>
  </conditionalFormatting>
  <conditionalFormatting sqref="Y21:Y22">
    <cfRule type="containsBlanks" dxfId="33" priority="14" stopIfTrue="1">
      <formula>LEN(TRIM(Y21))=0</formula>
    </cfRule>
  </conditionalFormatting>
  <conditionalFormatting sqref="Y23:Y24">
    <cfRule type="containsBlanks" dxfId="32" priority="13" stopIfTrue="1">
      <formula>LEN(TRIM(Y23))=0</formula>
    </cfRule>
  </conditionalFormatting>
  <conditionalFormatting sqref="Y25:Y31">
    <cfRule type="containsBlanks" dxfId="31" priority="12" stopIfTrue="1">
      <formula>LEN(TRIM(Y25))=0</formula>
    </cfRule>
  </conditionalFormatting>
  <conditionalFormatting sqref="Y32:Y33">
    <cfRule type="containsBlanks" dxfId="30" priority="11" stopIfTrue="1">
      <formula>LEN(TRIM(Y32))=0</formula>
    </cfRule>
  </conditionalFormatting>
  <conditionalFormatting sqref="Y34:Y35">
    <cfRule type="containsBlanks" dxfId="29" priority="10" stopIfTrue="1">
      <formula>LEN(TRIM(Y34))=0</formula>
    </cfRule>
  </conditionalFormatting>
  <conditionalFormatting sqref="Y36:Y42">
    <cfRule type="containsBlanks" dxfId="28" priority="9" stopIfTrue="1">
      <formula>LEN(TRIM(Y36))=0</formula>
    </cfRule>
  </conditionalFormatting>
  <conditionalFormatting sqref="Y43:Y44">
    <cfRule type="containsBlanks" dxfId="27" priority="8" stopIfTrue="1">
      <formula>LEN(TRIM(Y43))=0</formula>
    </cfRule>
  </conditionalFormatting>
  <conditionalFormatting sqref="Y45:Y46">
    <cfRule type="containsBlanks" dxfId="26" priority="7" stopIfTrue="1">
      <formula>LEN(TRIM(Y45))=0</formula>
    </cfRule>
  </conditionalFormatting>
  <conditionalFormatting sqref="Y47:Y53">
    <cfRule type="containsBlanks" dxfId="25" priority="6" stopIfTrue="1">
      <formula>LEN(TRIM(Y47))=0</formula>
    </cfRule>
  </conditionalFormatting>
  <conditionalFormatting sqref="Y54:Y55">
    <cfRule type="containsBlanks" dxfId="24" priority="5" stopIfTrue="1">
      <formula>LEN(TRIM(Y54))=0</formula>
    </cfRule>
  </conditionalFormatting>
  <conditionalFormatting sqref="Y56:Y57">
    <cfRule type="containsBlanks" dxfId="23" priority="4" stopIfTrue="1">
      <formula>LEN(TRIM(Y56))=0</formula>
    </cfRule>
  </conditionalFormatting>
  <conditionalFormatting sqref="Y58:Y64">
    <cfRule type="containsBlanks" dxfId="22" priority="3" stopIfTrue="1">
      <formula>LEN(TRIM(Y58))=0</formula>
    </cfRule>
  </conditionalFormatting>
  <conditionalFormatting sqref="Y65:Y66">
    <cfRule type="containsBlanks" dxfId="21" priority="2" stopIfTrue="1">
      <formula>LEN(TRIM(Y65))=0</formula>
    </cfRule>
  </conditionalFormatting>
  <conditionalFormatting sqref="Y67:Y68">
    <cfRule type="containsBlanks" dxfId="20" priority="1" stopIfTrue="1">
      <formula>LEN(TRIM(Y67))=0</formula>
    </cfRule>
  </conditionalFormatting>
  <dataValidations count="9">
    <dataValidation type="list" allowBlank="1" showInputMessage="1" showErrorMessage="1" sqref="U3:V2203">
      <formula1>$AJ$3:$AJ$5</formula1>
    </dataValidation>
    <dataValidation type="list" allowBlank="1" showInputMessage="1" showErrorMessage="1" sqref="Z2325:Z4524">
      <formula1>$AJ$3:$AJ$14</formula1>
    </dataValidation>
    <dataValidation type="list" allowBlank="1" showInputMessage="1" showErrorMessage="1" sqref="E3:E2203">
      <formula1>$AD$3:$AD$4</formula1>
    </dataValidation>
    <dataValidation type="list" allowBlank="1" showInputMessage="1" showErrorMessage="1" sqref="S3:S2203">
      <formula1>$AK$3:$AK$9</formula1>
    </dataValidation>
    <dataValidation type="list" allowBlank="1" showInputMessage="1" showErrorMessage="1" sqref="N3:N2203">
      <formula1>$AF$3:$AF$8</formula1>
    </dataValidation>
    <dataValidation type="list" allowBlank="1" showInputMessage="1" showErrorMessage="1" sqref="R3:R2203">
      <formula1>$AI$3:$AI$4</formula1>
    </dataValidation>
    <dataValidation type="list" allowBlank="1" showInputMessage="1" showErrorMessage="1" sqref="F3:G2203">
      <formula1>$AG$3:$AG$9</formula1>
    </dataValidation>
    <dataValidation type="list" allowBlank="1" showInputMessage="1" showErrorMessage="1" sqref="Q3:Q2203">
      <formula1>$AE$3:$AE$5</formula1>
    </dataValidation>
    <dataValidation type="list" allowBlank="1" showInputMessage="1" showErrorMessage="1" sqref="C3:C2203">
      <formula1>$AC$3:$AC$16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03"/>
  <sheetViews>
    <sheetView showGridLines="0" zoomScale="85" zoomScaleNormal="85" workbookViewId="0">
      <pane ySplit="2" topLeftCell="A3" activePane="bottomLeft" state="frozen"/>
      <selection activeCell="G36" sqref="G36"/>
      <selection pane="bottomLeft" activeCell="G36" sqref="G36"/>
    </sheetView>
  </sheetViews>
  <sheetFormatPr defaultColWidth="9.140625" defaultRowHeight="12.75"/>
  <cols>
    <col min="1" max="1" width="12.28515625" style="118" bestFit="1" customWidth="1"/>
    <col min="2" max="2" width="7.42578125" style="1" bestFit="1" customWidth="1"/>
    <col min="3" max="4" width="10.28515625" style="1" bestFit="1" customWidth="1"/>
    <col min="5" max="5" width="17.42578125" style="1" bestFit="1" customWidth="1"/>
    <col min="6" max="6" width="17.85546875" style="1" bestFit="1" customWidth="1"/>
    <col min="7" max="7" width="24.7109375" style="115" bestFit="1" customWidth="1"/>
    <col min="8" max="8" width="25.85546875" style="115" bestFit="1" customWidth="1"/>
    <col min="9" max="9" width="19.5703125" style="48" bestFit="1" customWidth="1"/>
    <col min="10" max="10" width="17.42578125" style="1" bestFit="1" customWidth="1"/>
    <col min="11" max="11" width="9.140625" style="1"/>
    <col min="12" max="12" width="47" style="1" hidden="1" customWidth="1"/>
    <col min="13" max="16384" width="9.140625" style="1"/>
  </cols>
  <sheetData>
    <row r="1" spans="1:12">
      <c r="A1" s="148" t="s">
        <v>309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2" s="2" customFormat="1">
      <c r="A2" s="116" t="s">
        <v>202</v>
      </c>
      <c r="B2" s="17" t="s">
        <v>203</v>
      </c>
      <c r="C2" s="17" t="s">
        <v>32</v>
      </c>
      <c r="D2" s="17" t="s">
        <v>34</v>
      </c>
      <c r="E2" s="17" t="s">
        <v>65</v>
      </c>
      <c r="F2" s="17" t="s">
        <v>66</v>
      </c>
      <c r="G2" s="114" t="s">
        <v>188</v>
      </c>
      <c r="H2" s="114" t="s">
        <v>189</v>
      </c>
      <c r="I2" s="11" t="s">
        <v>223</v>
      </c>
      <c r="J2" s="11" t="s">
        <v>224</v>
      </c>
      <c r="L2" s="32" t="s">
        <v>32</v>
      </c>
    </row>
    <row r="3" spans="1:12" s="15" customFormat="1">
      <c r="A3" s="117"/>
      <c r="B3" s="5"/>
      <c r="C3" s="5"/>
      <c r="D3" s="124"/>
      <c r="E3" s="124"/>
      <c r="F3" s="124"/>
      <c r="G3" s="110"/>
      <c r="H3" s="122"/>
      <c r="I3" s="16"/>
      <c r="J3" s="16"/>
      <c r="L3" s="33" t="s">
        <v>43</v>
      </c>
    </row>
    <row r="4" spans="1:12">
      <c r="A4" s="117"/>
      <c r="B4" s="5"/>
      <c r="C4" s="5"/>
      <c r="D4" s="124"/>
      <c r="E4" s="124"/>
      <c r="F4" s="124"/>
      <c r="G4" s="110"/>
      <c r="H4" s="122"/>
      <c r="I4" s="16"/>
      <c r="J4" s="16"/>
      <c r="L4" s="33" t="s">
        <v>48</v>
      </c>
    </row>
    <row r="5" spans="1:12">
      <c r="A5" s="117"/>
      <c r="B5" s="5"/>
      <c r="C5" s="5"/>
      <c r="D5" s="124"/>
      <c r="E5" s="124"/>
      <c r="F5" s="124"/>
      <c r="G5" s="110"/>
      <c r="H5" s="122"/>
      <c r="I5" s="16"/>
      <c r="J5" s="16"/>
      <c r="L5" s="33" t="s">
        <v>53</v>
      </c>
    </row>
    <row r="6" spans="1:12">
      <c r="A6" s="117"/>
      <c r="B6" s="5"/>
      <c r="C6" s="5"/>
      <c r="D6" s="124"/>
      <c r="E6" s="124"/>
      <c r="F6" s="124"/>
      <c r="G6" s="110"/>
      <c r="H6" s="122"/>
      <c r="I6" s="16"/>
      <c r="J6" s="16"/>
      <c r="L6" s="90" t="s">
        <v>222</v>
      </c>
    </row>
    <row r="7" spans="1:12">
      <c r="A7" s="117"/>
      <c r="B7" s="5"/>
      <c r="C7" s="5"/>
      <c r="D7" s="124"/>
      <c r="E7" s="124"/>
      <c r="F7" s="124"/>
      <c r="G7" s="110"/>
      <c r="H7" s="122"/>
      <c r="I7" s="16"/>
      <c r="J7" s="16"/>
      <c r="L7" s="33" t="s">
        <v>220</v>
      </c>
    </row>
    <row r="8" spans="1:12">
      <c r="A8" s="117"/>
      <c r="B8" s="5"/>
      <c r="C8" s="5"/>
      <c r="D8" s="124"/>
      <c r="E8" s="124"/>
      <c r="F8" s="124"/>
      <c r="G8" s="110"/>
      <c r="H8" s="122"/>
      <c r="I8" s="16"/>
      <c r="J8" s="16"/>
      <c r="L8" s="33" t="s">
        <v>221</v>
      </c>
    </row>
    <row r="9" spans="1:12">
      <c r="A9" s="117"/>
      <c r="B9" s="5"/>
      <c r="C9" s="5"/>
      <c r="D9" s="124"/>
      <c r="E9" s="124"/>
      <c r="F9" s="124"/>
      <c r="G9" s="110"/>
      <c r="H9" s="122"/>
      <c r="I9" s="16"/>
      <c r="J9" s="16"/>
    </row>
    <row r="10" spans="1:12">
      <c r="A10" s="117"/>
      <c r="B10" s="5"/>
      <c r="C10" s="5"/>
      <c r="D10" s="124"/>
      <c r="E10" s="124"/>
      <c r="F10" s="124"/>
      <c r="G10" s="110"/>
      <c r="H10" s="122"/>
      <c r="I10" s="16"/>
      <c r="J10" s="16"/>
    </row>
    <row r="11" spans="1:12">
      <c r="A11" s="117"/>
      <c r="B11" s="5"/>
      <c r="C11" s="5"/>
      <c r="D11" s="124"/>
      <c r="E11" s="124"/>
      <c r="F11" s="124"/>
      <c r="G11" s="110"/>
      <c r="H11" s="122"/>
      <c r="I11" s="16"/>
      <c r="J11" s="16"/>
    </row>
    <row r="12" spans="1:12">
      <c r="A12" s="117"/>
      <c r="B12" s="5"/>
      <c r="C12" s="5"/>
      <c r="D12" s="124"/>
      <c r="E12" s="124"/>
      <c r="F12" s="124"/>
      <c r="G12" s="110"/>
      <c r="H12" s="122"/>
      <c r="I12" s="16"/>
      <c r="J12" s="16"/>
    </row>
    <row r="13" spans="1:12">
      <c r="A13" s="117"/>
      <c r="B13" s="5"/>
      <c r="C13" s="5"/>
      <c r="D13" s="124"/>
      <c r="E13" s="124"/>
      <c r="F13" s="124"/>
      <c r="G13" s="110"/>
      <c r="H13" s="122"/>
      <c r="I13" s="16"/>
      <c r="J13" s="16"/>
    </row>
    <row r="14" spans="1:12">
      <c r="A14" s="117"/>
      <c r="B14" s="5"/>
      <c r="C14" s="5"/>
      <c r="D14" s="124"/>
      <c r="E14" s="124"/>
      <c r="F14" s="124"/>
      <c r="G14" s="110"/>
      <c r="H14" s="122"/>
      <c r="I14" s="16"/>
      <c r="J14" s="16"/>
    </row>
    <row r="15" spans="1:12">
      <c r="A15" s="117"/>
      <c r="B15" s="5"/>
      <c r="C15" s="5"/>
      <c r="D15" s="124"/>
      <c r="E15" s="124"/>
      <c r="F15" s="124"/>
      <c r="G15" s="110"/>
      <c r="H15" s="122"/>
      <c r="I15" s="16"/>
      <c r="J15" s="16"/>
    </row>
    <row r="16" spans="1:12">
      <c r="A16" s="117"/>
      <c r="B16" s="5"/>
      <c r="C16" s="5"/>
      <c r="D16" s="124"/>
      <c r="E16" s="124"/>
      <c r="F16" s="124"/>
      <c r="G16" s="110"/>
      <c r="H16" s="122"/>
      <c r="I16" s="16"/>
      <c r="J16" s="16"/>
    </row>
    <row r="17" spans="1:10">
      <c r="A17" s="117"/>
      <c r="B17" s="5"/>
      <c r="C17" s="5"/>
      <c r="D17" s="124"/>
      <c r="E17" s="124"/>
      <c r="F17" s="124"/>
      <c r="G17" s="110"/>
      <c r="H17" s="122"/>
      <c r="I17" s="16"/>
      <c r="J17" s="16"/>
    </row>
    <row r="18" spans="1:10">
      <c r="A18" s="117"/>
      <c r="B18" s="5"/>
      <c r="C18" s="5"/>
      <c r="D18" s="124"/>
      <c r="E18" s="124"/>
      <c r="F18" s="124"/>
      <c r="G18" s="110"/>
      <c r="H18" s="122"/>
      <c r="I18" s="16"/>
      <c r="J18" s="16"/>
    </row>
    <row r="19" spans="1:10">
      <c r="A19" s="117"/>
      <c r="B19" s="5"/>
      <c r="C19" s="5"/>
      <c r="D19" s="5"/>
      <c r="E19" s="5"/>
      <c r="F19" s="5"/>
      <c r="G19" s="110"/>
      <c r="H19" s="122"/>
      <c r="I19" s="16"/>
      <c r="J19" s="16"/>
    </row>
    <row r="20" spans="1:10">
      <c r="A20" s="117"/>
      <c r="B20" s="5"/>
      <c r="C20" s="5"/>
      <c r="D20" s="5"/>
      <c r="E20" s="5"/>
      <c r="F20" s="5"/>
      <c r="G20" s="110"/>
      <c r="H20" s="122"/>
      <c r="I20" s="16"/>
      <c r="J20" s="16"/>
    </row>
    <row r="21" spans="1:10">
      <c r="A21" s="117"/>
      <c r="B21" s="5"/>
      <c r="C21" s="5"/>
      <c r="D21" s="5"/>
      <c r="E21" s="5"/>
      <c r="F21" s="5"/>
      <c r="G21" s="110"/>
      <c r="H21" s="122"/>
      <c r="I21" s="16"/>
      <c r="J21" s="16"/>
    </row>
    <row r="22" spans="1:10">
      <c r="A22" s="117"/>
      <c r="B22" s="5"/>
      <c r="C22" s="5"/>
      <c r="D22" s="5"/>
      <c r="E22" s="5"/>
      <c r="F22" s="5"/>
      <c r="G22" s="110"/>
      <c r="H22" s="122"/>
      <c r="I22" s="16"/>
      <c r="J22" s="16"/>
    </row>
    <row r="23" spans="1:10">
      <c r="A23" s="117"/>
      <c r="B23" s="5"/>
      <c r="C23" s="5"/>
      <c r="D23" s="5"/>
      <c r="E23" s="5"/>
      <c r="F23" s="5"/>
      <c r="G23" s="110"/>
      <c r="H23" s="122"/>
      <c r="I23" s="16"/>
      <c r="J23" s="16"/>
    </row>
    <row r="24" spans="1:10">
      <c r="A24" s="117"/>
      <c r="B24" s="5"/>
      <c r="C24" s="5"/>
      <c r="D24" s="5"/>
      <c r="E24" s="5"/>
      <c r="F24" s="5"/>
      <c r="G24" s="110"/>
      <c r="H24" s="122"/>
      <c r="I24" s="16"/>
      <c r="J24" s="16"/>
    </row>
    <row r="25" spans="1:10">
      <c r="A25" s="117"/>
      <c r="B25" s="5"/>
      <c r="C25" s="5"/>
      <c r="D25" s="5"/>
      <c r="E25" s="5"/>
      <c r="F25" s="5"/>
      <c r="G25" s="110"/>
      <c r="H25" s="122"/>
      <c r="I25" s="16"/>
      <c r="J25" s="16"/>
    </row>
    <row r="26" spans="1:10">
      <c r="A26" s="117"/>
      <c r="B26" s="5"/>
      <c r="C26" s="5"/>
      <c r="D26" s="5"/>
      <c r="E26" s="5"/>
      <c r="F26" s="5"/>
      <c r="G26" s="110"/>
      <c r="H26" s="122"/>
      <c r="I26" s="16"/>
      <c r="J26" s="16"/>
    </row>
    <row r="27" spans="1:10">
      <c r="A27" s="117"/>
      <c r="B27" s="5"/>
      <c r="C27" s="5"/>
      <c r="D27" s="5"/>
      <c r="E27" s="5"/>
      <c r="F27" s="5"/>
      <c r="G27" s="110"/>
      <c r="H27" s="122"/>
      <c r="I27" s="16"/>
      <c r="J27" s="16"/>
    </row>
    <row r="28" spans="1:10">
      <c r="A28" s="117"/>
      <c r="B28" s="5"/>
      <c r="C28" s="5"/>
      <c r="D28" s="5"/>
      <c r="E28" s="5"/>
      <c r="F28" s="5"/>
      <c r="G28" s="110"/>
      <c r="H28" s="122"/>
      <c r="I28" s="16"/>
      <c r="J28" s="16"/>
    </row>
    <row r="29" spans="1:10">
      <c r="A29" s="117"/>
      <c r="B29" s="5"/>
      <c r="C29" s="5"/>
      <c r="D29" s="5"/>
      <c r="E29" s="5"/>
      <c r="F29" s="5"/>
      <c r="G29" s="110"/>
      <c r="H29" s="122"/>
      <c r="I29" s="16"/>
      <c r="J29" s="16"/>
    </row>
    <row r="30" spans="1:10">
      <c r="A30" s="117"/>
      <c r="B30" s="5"/>
      <c r="C30" s="5"/>
      <c r="D30" s="5"/>
      <c r="E30" s="5"/>
      <c r="F30" s="5"/>
      <c r="G30" s="110"/>
      <c r="H30" s="122"/>
      <c r="I30" s="16"/>
      <c r="J30" s="16"/>
    </row>
    <row r="31" spans="1:10">
      <c r="A31" s="117"/>
      <c r="B31" s="5"/>
      <c r="C31" s="5"/>
      <c r="D31" s="5"/>
      <c r="E31" s="5"/>
      <c r="F31" s="5"/>
      <c r="G31" s="110"/>
      <c r="H31" s="122"/>
      <c r="I31" s="16"/>
      <c r="J31" s="16"/>
    </row>
    <row r="32" spans="1:10">
      <c r="A32" s="117"/>
      <c r="B32" s="5"/>
      <c r="C32" s="5"/>
      <c r="D32" s="5"/>
      <c r="E32" s="5"/>
      <c r="F32" s="5"/>
      <c r="G32" s="110"/>
      <c r="H32" s="122"/>
      <c r="I32" s="16"/>
      <c r="J32" s="16"/>
    </row>
    <row r="33" spans="1:10">
      <c r="A33" s="117"/>
      <c r="B33" s="5"/>
      <c r="C33" s="5"/>
      <c r="D33" s="5"/>
      <c r="E33" s="5"/>
      <c r="F33" s="5"/>
      <c r="G33" s="110"/>
      <c r="H33" s="122"/>
      <c r="I33" s="16"/>
      <c r="J33" s="16"/>
    </row>
    <row r="34" spans="1:10">
      <c r="A34" s="117"/>
      <c r="B34" s="5"/>
      <c r="C34" s="5"/>
      <c r="D34" s="5"/>
      <c r="E34" s="5"/>
      <c r="F34" s="5"/>
      <c r="G34" s="110"/>
      <c r="H34" s="122"/>
      <c r="I34" s="16"/>
      <c r="J34" s="16"/>
    </row>
    <row r="35" spans="1:10">
      <c r="A35" s="117"/>
      <c r="B35" s="5"/>
      <c r="C35" s="5"/>
      <c r="D35" s="5"/>
      <c r="E35" s="5"/>
      <c r="F35" s="5"/>
      <c r="G35" s="110"/>
      <c r="H35" s="122"/>
      <c r="I35" s="16"/>
      <c r="J35" s="16"/>
    </row>
    <row r="36" spans="1:10">
      <c r="A36" s="117"/>
      <c r="B36" s="5"/>
      <c r="C36" s="5"/>
      <c r="D36" s="5"/>
      <c r="E36" s="5"/>
      <c r="F36" s="5"/>
      <c r="G36" s="110"/>
      <c r="H36" s="122"/>
      <c r="I36" s="16"/>
      <c r="J36" s="16"/>
    </row>
    <row r="37" spans="1:10">
      <c r="A37" s="117"/>
      <c r="B37" s="5"/>
      <c r="C37" s="5"/>
      <c r="D37" s="5"/>
      <c r="E37" s="5"/>
      <c r="F37" s="5"/>
      <c r="G37" s="110"/>
      <c r="H37" s="122"/>
      <c r="I37" s="16"/>
      <c r="J37" s="16"/>
    </row>
    <row r="38" spans="1:10">
      <c r="A38" s="117"/>
      <c r="B38" s="5"/>
      <c r="C38" s="5"/>
      <c r="D38" s="5"/>
      <c r="E38" s="5"/>
      <c r="F38" s="5"/>
      <c r="G38" s="110"/>
      <c r="H38" s="122"/>
      <c r="I38" s="16"/>
      <c r="J38" s="16"/>
    </row>
    <row r="39" spans="1:10">
      <c r="A39" s="117"/>
      <c r="B39" s="5"/>
      <c r="C39" s="5"/>
      <c r="D39" s="5"/>
      <c r="E39" s="5"/>
      <c r="F39" s="5"/>
      <c r="G39" s="110"/>
      <c r="H39" s="122"/>
      <c r="I39" s="16"/>
      <c r="J39" s="16"/>
    </row>
    <row r="40" spans="1:10">
      <c r="A40" s="117"/>
      <c r="B40" s="5"/>
      <c r="C40" s="5"/>
      <c r="D40" s="5"/>
      <c r="E40" s="5"/>
      <c r="F40" s="5"/>
      <c r="G40" s="110"/>
      <c r="H40" s="122"/>
      <c r="I40" s="16"/>
      <c r="J40" s="16"/>
    </row>
    <row r="41" spans="1:10">
      <c r="A41" s="117"/>
      <c r="B41" s="5"/>
      <c r="C41" s="5"/>
      <c r="D41" s="5"/>
      <c r="E41" s="5"/>
      <c r="F41" s="5"/>
      <c r="G41" s="110"/>
      <c r="H41" s="122"/>
      <c r="I41" s="16"/>
      <c r="J41" s="16"/>
    </row>
    <row r="42" spans="1:10">
      <c r="A42" s="117"/>
      <c r="B42" s="5"/>
      <c r="C42" s="5"/>
      <c r="D42" s="5"/>
      <c r="E42" s="5"/>
      <c r="F42" s="5"/>
      <c r="G42" s="110"/>
      <c r="H42" s="122"/>
      <c r="I42" s="16"/>
      <c r="J42" s="16"/>
    </row>
    <row r="43" spans="1:10">
      <c r="A43" s="117"/>
      <c r="B43" s="5"/>
      <c r="C43" s="5"/>
      <c r="D43" s="5"/>
      <c r="E43" s="5"/>
      <c r="F43" s="5"/>
      <c r="G43" s="110"/>
      <c r="H43" s="122"/>
      <c r="I43" s="16"/>
      <c r="J43" s="16"/>
    </row>
    <row r="44" spans="1:10">
      <c r="A44" s="117"/>
      <c r="B44" s="5"/>
      <c r="C44" s="5"/>
      <c r="D44" s="5"/>
      <c r="E44" s="5"/>
      <c r="F44" s="5"/>
      <c r="G44" s="110"/>
      <c r="H44" s="122"/>
      <c r="I44" s="16"/>
      <c r="J44" s="16"/>
    </row>
    <row r="45" spans="1:10">
      <c r="A45" s="117"/>
      <c r="B45" s="5"/>
      <c r="C45" s="5"/>
      <c r="D45" s="5"/>
      <c r="E45" s="5"/>
      <c r="F45" s="5"/>
      <c r="G45" s="110"/>
      <c r="H45" s="122"/>
      <c r="I45" s="16"/>
      <c r="J45" s="16"/>
    </row>
    <row r="46" spans="1:10">
      <c r="A46" s="117"/>
      <c r="B46" s="5"/>
      <c r="C46" s="5"/>
      <c r="D46" s="5"/>
      <c r="E46" s="5"/>
      <c r="F46" s="5"/>
      <c r="G46" s="110"/>
      <c r="H46" s="122"/>
      <c r="I46" s="16"/>
      <c r="J46" s="16"/>
    </row>
    <row r="47" spans="1:10">
      <c r="A47" s="117"/>
      <c r="B47" s="5"/>
      <c r="C47" s="5"/>
      <c r="D47" s="5"/>
      <c r="E47" s="5"/>
      <c r="F47" s="5"/>
      <c r="G47" s="110"/>
      <c r="H47" s="122"/>
      <c r="I47" s="16"/>
      <c r="J47" s="16"/>
    </row>
    <row r="48" spans="1:10">
      <c r="A48" s="117"/>
      <c r="B48" s="5"/>
      <c r="C48" s="5"/>
      <c r="D48" s="5"/>
      <c r="E48" s="5"/>
      <c r="F48" s="5"/>
      <c r="G48" s="110"/>
      <c r="H48" s="122"/>
      <c r="I48" s="16"/>
      <c r="J48" s="16"/>
    </row>
    <row r="49" spans="1:10">
      <c r="A49" s="117"/>
      <c r="B49" s="5"/>
      <c r="C49" s="5"/>
      <c r="D49" s="5"/>
      <c r="E49" s="5"/>
      <c r="F49" s="5"/>
      <c r="G49" s="110"/>
      <c r="H49" s="122"/>
      <c r="I49" s="16"/>
      <c r="J49" s="16"/>
    </row>
    <row r="50" spans="1:10">
      <c r="A50" s="117"/>
      <c r="B50" s="5"/>
      <c r="C50" s="5"/>
      <c r="D50" s="5"/>
      <c r="E50" s="5"/>
      <c r="F50" s="5"/>
      <c r="G50" s="110"/>
      <c r="H50" s="122"/>
      <c r="I50" s="16"/>
      <c r="J50" s="16"/>
    </row>
    <row r="51" spans="1:10">
      <c r="A51" s="117"/>
      <c r="B51" s="5"/>
      <c r="C51" s="5"/>
      <c r="D51" s="5"/>
      <c r="E51" s="5"/>
      <c r="F51" s="5"/>
      <c r="G51" s="110"/>
      <c r="H51" s="122"/>
      <c r="I51" s="16"/>
      <c r="J51" s="16"/>
    </row>
    <row r="52" spans="1:10">
      <c r="A52" s="117"/>
      <c r="B52" s="5"/>
      <c r="C52" s="5"/>
      <c r="D52" s="5"/>
      <c r="E52" s="5"/>
      <c r="F52" s="5"/>
      <c r="G52" s="110"/>
      <c r="H52" s="122"/>
      <c r="I52" s="16"/>
      <c r="J52" s="16"/>
    </row>
    <row r="53" spans="1:10">
      <c r="A53" s="117"/>
      <c r="B53" s="5"/>
      <c r="C53" s="5"/>
      <c r="D53" s="5"/>
      <c r="E53" s="5"/>
      <c r="F53" s="5"/>
      <c r="G53" s="110"/>
      <c r="H53" s="122"/>
      <c r="I53" s="16"/>
      <c r="J53" s="16"/>
    </row>
    <row r="54" spans="1:10">
      <c r="A54" s="117"/>
      <c r="B54" s="5"/>
      <c r="C54" s="5"/>
      <c r="D54" s="5"/>
      <c r="E54" s="5"/>
      <c r="F54" s="5"/>
      <c r="G54" s="110"/>
      <c r="H54" s="122"/>
      <c r="I54" s="16"/>
      <c r="J54" s="16"/>
    </row>
    <row r="55" spans="1:10">
      <c r="A55" s="117"/>
      <c r="B55" s="5"/>
      <c r="C55" s="5"/>
      <c r="D55" s="5"/>
      <c r="E55" s="5"/>
      <c r="F55" s="5"/>
      <c r="G55" s="110"/>
      <c r="H55" s="122"/>
      <c r="I55" s="16"/>
      <c r="J55" s="16"/>
    </row>
    <row r="56" spans="1:10">
      <c r="A56" s="117"/>
      <c r="B56" s="5"/>
      <c r="C56" s="5"/>
      <c r="D56" s="5"/>
      <c r="E56" s="5"/>
      <c r="F56" s="5"/>
      <c r="G56" s="110"/>
      <c r="H56" s="122"/>
      <c r="I56" s="16"/>
      <c r="J56" s="16"/>
    </row>
    <row r="57" spans="1:10">
      <c r="A57" s="117"/>
      <c r="B57" s="5"/>
      <c r="C57" s="5"/>
      <c r="D57" s="5"/>
      <c r="E57" s="5"/>
      <c r="F57" s="5"/>
      <c r="G57" s="110"/>
      <c r="H57" s="122"/>
      <c r="I57" s="16"/>
      <c r="J57" s="16"/>
    </row>
    <row r="58" spans="1:10">
      <c r="A58" s="117"/>
      <c r="B58" s="5"/>
      <c r="C58" s="5"/>
      <c r="D58" s="5"/>
      <c r="E58" s="5"/>
      <c r="F58" s="5"/>
      <c r="G58" s="110"/>
      <c r="H58" s="122"/>
      <c r="I58" s="16"/>
      <c r="J58" s="16"/>
    </row>
    <row r="59" spans="1:10">
      <c r="A59" s="117"/>
      <c r="B59" s="5"/>
      <c r="C59" s="5"/>
      <c r="D59" s="5"/>
      <c r="E59" s="5"/>
      <c r="F59" s="5"/>
      <c r="G59" s="110"/>
      <c r="H59" s="122"/>
      <c r="I59" s="16"/>
      <c r="J59" s="16"/>
    </row>
    <row r="60" spans="1:10">
      <c r="A60" s="117"/>
      <c r="B60" s="5"/>
      <c r="C60" s="5"/>
      <c r="D60" s="5"/>
      <c r="E60" s="5"/>
      <c r="F60" s="5"/>
      <c r="G60" s="110"/>
      <c r="H60" s="122"/>
      <c r="I60" s="16"/>
      <c r="J60" s="16"/>
    </row>
    <row r="61" spans="1:10">
      <c r="A61" s="117"/>
      <c r="B61" s="5"/>
      <c r="C61" s="5"/>
      <c r="D61" s="5"/>
      <c r="E61" s="5"/>
      <c r="F61" s="5"/>
      <c r="G61" s="110"/>
      <c r="H61" s="122"/>
      <c r="I61" s="16"/>
      <c r="J61" s="16"/>
    </row>
    <row r="62" spans="1:10">
      <c r="A62" s="117"/>
      <c r="B62" s="5"/>
      <c r="C62" s="5"/>
      <c r="D62" s="5"/>
      <c r="E62" s="5"/>
      <c r="F62" s="5"/>
      <c r="G62" s="110"/>
      <c r="H62" s="122"/>
      <c r="I62" s="16"/>
      <c r="J62" s="16"/>
    </row>
    <row r="63" spans="1:10">
      <c r="A63" s="117"/>
      <c r="B63" s="5"/>
      <c r="C63" s="5"/>
      <c r="D63" s="5"/>
      <c r="E63" s="5"/>
      <c r="F63" s="5"/>
      <c r="G63" s="110"/>
      <c r="H63" s="122"/>
      <c r="I63" s="16"/>
      <c r="J63" s="16"/>
    </row>
    <row r="64" spans="1:10">
      <c r="A64" s="117"/>
      <c r="B64" s="5"/>
      <c r="C64" s="5"/>
      <c r="D64" s="5"/>
      <c r="E64" s="5"/>
      <c r="F64" s="5"/>
      <c r="G64" s="110"/>
      <c r="H64" s="122"/>
      <c r="I64" s="16"/>
      <c r="J64" s="16"/>
    </row>
    <row r="65" spans="1:10">
      <c r="A65" s="117"/>
      <c r="B65" s="5"/>
      <c r="C65" s="5"/>
      <c r="D65" s="5"/>
      <c r="E65" s="5"/>
      <c r="F65" s="5"/>
      <c r="G65" s="110"/>
      <c r="H65" s="122"/>
      <c r="I65" s="16"/>
      <c r="J65" s="16"/>
    </row>
    <row r="66" spans="1:10">
      <c r="A66" s="117"/>
      <c r="B66" s="5"/>
      <c r="C66" s="5"/>
      <c r="D66" s="5"/>
      <c r="E66" s="5"/>
      <c r="F66" s="5"/>
      <c r="G66" s="110"/>
      <c r="H66" s="122"/>
      <c r="I66" s="16"/>
      <c r="J66" s="16"/>
    </row>
    <row r="67" spans="1:10">
      <c r="A67" s="117"/>
      <c r="B67" s="5"/>
      <c r="C67" s="5"/>
      <c r="D67" s="5"/>
      <c r="E67" s="5"/>
      <c r="F67" s="5"/>
      <c r="G67" s="110"/>
      <c r="H67" s="122"/>
      <c r="I67" s="16"/>
      <c r="J67" s="16"/>
    </row>
    <row r="68" spans="1:10">
      <c r="A68" s="117"/>
      <c r="B68" s="5"/>
      <c r="C68" s="5"/>
      <c r="D68" s="5"/>
      <c r="E68" s="5"/>
      <c r="F68" s="5"/>
      <c r="G68" s="110"/>
      <c r="H68" s="122"/>
      <c r="I68" s="16"/>
      <c r="J68" s="16"/>
    </row>
    <row r="69" spans="1:10">
      <c r="A69" s="117"/>
      <c r="B69" s="5"/>
      <c r="C69" s="5"/>
      <c r="D69" s="5"/>
      <c r="E69" s="5"/>
      <c r="F69" s="5"/>
      <c r="G69" s="110"/>
      <c r="H69" s="122"/>
      <c r="I69" s="16"/>
      <c r="J69" s="16"/>
    </row>
    <row r="70" spans="1:10">
      <c r="A70" s="117"/>
      <c r="B70" s="5"/>
      <c r="C70" s="5"/>
      <c r="D70" s="5"/>
      <c r="E70" s="5"/>
      <c r="F70" s="5"/>
      <c r="G70" s="110"/>
      <c r="H70" s="122"/>
      <c r="I70" s="16"/>
      <c r="J70" s="16"/>
    </row>
    <row r="71" spans="1:10">
      <c r="A71" s="117"/>
      <c r="B71" s="5"/>
      <c r="C71" s="5"/>
      <c r="D71" s="5"/>
      <c r="E71" s="5"/>
      <c r="F71" s="5"/>
      <c r="G71" s="110"/>
      <c r="H71" s="122"/>
      <c r="I71" s="16"/>
      <c r="J71" s="16"/>
    </row>
    <row r="72" spans="1:10">
      <c r="A72" s="117"/>
      <c r="B72" s="5"/>
      <c r="C72" s="5"/>
      <c r="D72" s="5"/>
      <c r="E72" s="5"/>
      <c r="F72" s="5"/>
      <c r="G72" s="110"/>
      <c r="H72" s="122"/>
      <c r="I72" s="16"/>
      <c r="J72" s="16"/>
    </row>
    <row r="73" spans="1:10">
      <c r="A73" s="117"/>
      <c r="B73" s="5"/>
      <c r="C73" s="5"/>
      <c r="D73" s="5"/>
      <c r="E73" s="5"/>
      <c r="F73" s="5"/>
      <c r="G73" s="110"/>
      <c r="H73" s="122"/>
      <c r="I73" s="16"/>
      <c r="J73" s="16"/>
    </row>
    <row r="74" spans="1:10">
      <c r="A74" s="117"/>
      <c r="B74" s="5"/>
      <c r="C74" s="5"/>
      <c r="D74" s="5"/>
      <c r="E74" s="5"/>
      <c r="F74" s="5"/>
      <c r="G74" s="110"/>
      <c r="H74" s="122"/>
      <c r="I74" s="16"/>
      <c r="J74" s="16"/>
    </row>
    <row r="75" spans="1:10">
      <c r="A75" s="117"/>
      <c r="B75" s="5"/>
      <c r="C75" s="5"/>
      <c r="D75" s="5"/>
      <c r="E75" s="5"/>
      <c r="F75" s="5"/>
      <c r="G75" s="110"/>
      <c r="H75" s="122"/>
      <c r="I75" s="16"/>
      <c r="J75" s="16"/>
    </row>
    <row r="76" spans="1:10">
      <c r="A76" s="117"/>
      <c r="B76" s="5"/>
      <c r="C76" s="5"/>
      <c r="D76" s="5"/>
      <c r="E76" s="5"/>
      <c r="F76" s="5"/>
      <c r="G76" s="110"/>
      <c r="H76" s="122"/>
      <c r="I76" s="16"/>
      <c r="J76" s="16"/>
    </row>
    <row r="77" spans="1:10">
      <c r="A77" s="117"/>
      <c r="B77" s="5"/>
      <c r="C77" s="5"/>
      <c r="D77" s="5"/>
      <c r="E77" s="5"/>
      <c r="F77" s="5"/>
      <c r="G77" s="110"/>
      <c r="H77" s="122"/>
      <c r="I77" s="16"/>
      <c r="J77" s="16"/>
    </row>
    <row r="78" spans="1:10">
      <c r="A78" s="117"/>
      <c r="B78" s="5"/>
      <c r="C78" s="5"/>
      <c r="D78" s="5"/>
      <c r="E78" s="5"/>
      <c r="F78" s="5"/>
      <c r="G78" s="110"/>
      <c r="H78" s="122"/>
      <c r="I78" s="16"/>
      <c r="J78" s="16"/>
    </row>
    <row r="79" spans="1:10">
      <c r="A79" s="117"/>
      <c r="B79" s="5"/>
      <c r="C79" s="5"/>
      <c r="D79" s="5"/>
      <c r="E79" s="5"/>
      <c r="F79" s="5"/>
      <c r="G79" s="110"/>
      <c r="H79" s="122"/>
      <c r="I79" s="16"/>
      <c r="J79" s="16"/>
    </row>
    <row r="80" spans="1:10">
      <c r="A80" s="117"/>
      <c r="B80" s="5"/>
      <c r="C80" s="5"/>
      <c r="D80" s="5"/>
      <c r="E80" s="5"/>
      <c r="F80" s="5"/>
      <c r="G80" s="110"/>
      <c r="H80" s="122"/>
      <c r="I80" s="16"/>
      <c r="J80" s="16"/>
    </row>
    <row r="81" spans="1:10">
      <c r="A81" s="117"/>
      <c r="B81" s="5"/>
      <c r="C81" s="5"/>
      <c r="D81" s="5"/>
      <c r="E81" s="5"/>
      <c r="F81" s="5"/>
      <c r="G81" s="110"/>
      <c r="H81" s="122"/>
      <c r="I81" s="16"/>
      <c r="J81" s="16"/>
    </row>
    <row r="82" spans="1:10">
      <c r="A82" s="117"/>
      <c r="B82" s="5"/>
      <c r="C82" s="5"/>
      <c r="D82" s="5"/>
      <c r="E82" s="5"/>
      <c r="F82" s="5"/>
      <c r="G82" s="110"/>
      <c r="H82" s="122"/>
      <c r="I82" s="16"/>
      <c r="J82" s="16"/>
    </row>
    <row r="83" spans="1:10">
      <c r="A83" s="117"/>
      <c r="B83" s="5"/>
      <c r="C83" s="5"/>
      <c r="D83" s="5"/>
      <c r="E83" s="5"/>
      <c r="F83" s="5"/>
      <c r="G83" s="110"/>
      <c r="H83" s="122"/>
      <c r="I83" s="16"/>
      <c r="J83" s="16"/>
    </row>
    <row r="84" spans="1:10">
      <c r="A84" s="117"/>
      <c r="B84" s="5"/>
      <c r="C84" s="5"/>
      <c r="D84" s="5"/>
      <c r="E84" s="5"/>
      <c r="F84" s="5"/>
      <c r="G84" s="110"/>
      <c r="H84" s="122"/>
      <c r="I84" s="16"/>
      <c r="J84" s="16"/>
    </row>
    <row r="85" spans="1:10">
      <c r="A85" s="117"/>
      <c r="B85" s="5"/>
      <c r="C85" s="5"/>
      <c r="D85" s="5"/>
      <c r="E85" s="5"/>
      <c r="F85" s="5"/>
      <c r="G85" s="110"/>
      <c r="H85" s="122"/>
      <c r="I85" s="16"/>
      <c r="J85" s="16"/>
    </row>
    <row r="86" spans="1:10">
      <c r="A86" s="117"/>
      <c r="B86" s="5"/>
      <c r="C86" s="5"/>
      <c r="D86" s="5"/>
      <c r="E86" s="5"/>
      <c r="F86" s="5"/>
      <c r="G86" s="110"/>
      <c r="H86" s="122"/>
      <c r="I86" s="16"/>
      <c r="J86" s="16"/>
    </row>
    <row r="87" spans="1:10">
      <c r="A87" s="117"/>
      <c r="B87" s="5"/>
      <c r="C87" s="5"/>
      <c r="D87" s="5"/>
      <c r="E87" s="5"/>
      <c r="F87" s="5"/>
      <c r="G87" s="110"/>
      <c r="H87" s="122"/>
      <c r="I87" s="16"/>
      <c r="J87" s="16"/>
    </row>
    <row r="88" spans="1:10">
      <c r="A88" s="117"/>
      <c r="B88" s="5"/>
      <c r="C88" s="5"/>
      <c r="D88" s="5"/>
      <c r="E88" s="5"/>
      <c r="F88" s="5"/>
      <c r="G88" s="110"/>
      <c r="H88" s="122"/>
      <c r="I88" s="16"/>
      <c r="J88" s="16"/>
    </row>
    <row r="89" spans="1:10">
      <c r="A89" s="117"/>
      <c r="B89" s="5"/>
      <c r="C89" s="5"/>
      <c r="D89" s="5"/>
      <c r="E89" s="5"/>
      <c r="F89" s="5"/>
      <c r="G89" s="110"/>
      <c r="H89" s="122"/>
      <c r="I89" s="16"/>
      <c r="J89" s="16"/>
    </row>
    <row r="90" spans="1:10">
      <c r="A90" s="117"/>
      <c r="B90" s="5"/>
      <c r="C90" s="5"/>
      <c r="D90" s="5"/>
      <c r="E90" s="5"/>
      <c r="F90" s="5"/>
      <c r="G90" s="110"/>
      <c r="H90" s="122"/>
      <c r="I90" s="16"/>
      <c r="J90" s="16"/>
    </row>
    <row r="91" spans="1:10">
      <c r="A91" s="117"/>
      <c r="B91" s="5"/>
      <c r="C91" s="5"/>
      <c r="D91" s="5"/>
      <c r="E91" s="5"/>
      <c r="F91" s="5"/>
      <c r="G91" s="110"/>
      <c r="H91" s="122"/>
      <c r="I91" s="16"/>
      <c r="J91" s="16"/>
    </row>
    <row r="92" spans="1:10">
      <c r="A92" s="117"/>
      <c r="B92" s="5"/>
      <c r="C92" s="5"/>
      <c r="D92" s="5"/>
      <c r="E92" s="5"/>
      <c r="F92" s="5"/>
      <c r="G92" s="110"/>
      <c r="H92" s="122"/>
      <c r="I92" s="16"/>
      <c r="J92" s="16"/>
    </row>
    <row r="93" spans="1:10">
      <c r="A93" s="117"/>
      <c r="B93" s="5"/>
      <c r="C93" s="5"/>
      <c r="D93" s="5"/>
      <c r="E93" s="5"/>
      <c r="F93" s="5"/>
      <c r="G93" s="110"/>
      <c r="H93" s="122"/>
      <c r="I93" s="16"/>
      <c r="J93" s="16"/>
    </row>
    <row r="94" spans="1:10">
      <c r="A94" s="117"/>
      <c r="B94" s="5"/>
      <c r="C94" s="5"/>
      <c r="D94" s="5"/>
      <c r="E94" s="5"/>
      <c r="F94" s="5"/>
      <c r="G94" s="110"/>
      <c r="H94" s="122"/>
      <c r="I94" s="16"/>
      <c r="J94" s="16"/>
    </row>
    <row r="95" spans="1:10">
      <c r="A95" s="117"/>
      <c r="B95" s="5"/>
      <c r="C95" s="5"/>
      <c r="D95" s="5"/>
      <c r="E95" s="5"/>
      <c r="F95" s="5"/>
      <c r="G95" s="110"/>
      <c r="H95" s="122"/>
      <c r="I95" s="16"/>
      <c r="J95" s="16"/>
    </row>
    <row r="96" spans="1:10">
      <c r="A96" s="117"/>
      <c r="B96" s="5"/>
      <c r="C96" s="5"/>
      <c r="D96" s="5"/>
      <c r="E96" s="5"/>
      <c r="F96" s="5"/>
      <c r="G96" s="110"/>
      <c r="H96" s="122"/>
      <c r="I96" s="16"/>
      <c r="J96" s="16"/>
    </row>
    <row r="97" spans="1:10">
      <c r="A97" s="117"/>
      <c r="B97" s="5"/>
      <c r="C97" s="5"/>
      <c r="D97" s="5"/>
      <c r="E97" s="5"/>
      <c r="F97" s="5"/>
      <c r="G97" s="110"/>
      <c r="H97" s="122"/>
      <c r="I97" s="16"/>
      <c r="J97" s="16"/>
    </row>
    <row r="98" spans="1:10">
      <c r="A98" s="117"/>
      <c r="B98" s="5"/>
      <c r="C98" s="5"/>
      <c r="D98" s="5"/>
      <c r="E98" s="5"/>
      <c r="F98" s="5"/>
      <c r="G98" s="110"/>
      <c r="H98" s="122"/>
      <c r="I98" s="16"/>
      <c r="J98" s="16"/>
    </row>
    <row r="99" spans="1:10">
      <c r="A99" s="117"/>
      <c r="B99" s="5"/>
      <c r="C99" s="5"/>
      <c r="D99" s="5"/>
      <c r="E99" s="5"/>
      <c r="F99" s="5"/>
      <c r="G99" s="110"/>
      <c r="H99" s="122"/>
      <c r="I99" s="16"/>
      <c r="J99" s="16"/>
    </row>
    <row r="100" spans="1:10">
      <c r="A100" s="117"/>
      <c r="B100" s="5"/>
      <c r="C100" s="5"/>
      <c r="D100" s="5"/>
      <c r="E100" s="5"/>
      <c r="F100" s="5"/>
      <c r="G100" s="110"/>
      <c r="H100" s="122"/>
      <c r="I100" s="16"/>
      <c r="J100" s="16"/>
    </row>
    <row r="101" spans="1:10">
      <c r="A101" s="117"/>
      <c r="B101" s="5"/>
      <c r="C101" s="5"/>
      <c r="D101" s="5"/>
      <c r="E101" s="5"/>
      <c r="F101" s="5"/>
      <c r="G101" s="110"/>
      <c r="H101" s="122"/>
      <c r="I101" s="16"/>
      <c r="J101" s="16"/>
    </row>
    <row r="102" spans="1:10">
      <c r="A102" s="117"/>
      <c r="B102" s="5"/>
      <c r="C102" s="5"/>
      <c r="D102" s="5"/>
      <c r="E102" s="5"/>
      <c r="F102" s="5"/>
      <c r="G102" s="110"/>
      <c r="H102" s="122"/>
      <c r="I102" s="16"/>
      <c r="J102" s="16"/>
    </row>
    <row r="103" spans="1:10">
      <c r="A103" s="117"/>
      <c r="B103" s="5"/>
      <c r="C103" s="5"/>
      <c r="D103" s="5"/>
      <c r="E103" s="5"/>
      <c r="F103" s="5"/>
      <c r="G103" s="110"/>
      <c r="H103" s="122"/>
      <c r="I103" s="16"/>
      <c r="J103" s="16"/>
    </row>
    <row r="104" spans="1:10">
      <c r="A104" s="117"/>
      <c r="B104" s="5"/>
      <c r="C104" s="5"/>
      <c r="D104" s="5"/>
      <c r="E104" s="5"/>
      <c r="F104" s="5"/>
      <c r="G104" s="110"/>
      <c r="H104" s="122"/>
      <c r="I104" s="16"/>
      <c r="J104" s="16"/>
    </row>
    <row r="105" spans="1:10">
      <c r="A105" s="117"/>
      <c r="B105" s="5"/>
      <c r="C105" s="5"/>
      <c r="D105" s="5"/>
      <c r="E105" s="5"/>
      <c r="F105" s="5"/>
      <c r="G105" s="110"/>
      <c r="H105" s="122"/>
      <c r="I105" s="16"/>
      <c r="J105" s="16"/>
    </row>
    <row r="106" spans="1:10">
      <c r="A106" s="117"/>
      <c r="B106" s="5"/>
      <c r="C106" s="5"/>
      <c r="D106" s="5"/>
      <c r="E106" s="5"/>
      <c r="F106" s="5"/>
      <c r="G106" s="110"/>
      <c r="H106" s="122"/>
      <c r="I106" s="16"/>
      <c r="J106" s="16"/>
    </row>
    <row r="107" spans="1:10">
      <c r="A107" s="117"/>
      <c r="B107" s="5"/>
      <c r="C107" s="5"/>
      <c r="D107" s="5"/>
      <c r="E107" s="5"/>
      <c r="F107" s="5"/>
      <c r="G107" s="110"/>
      <c r="H107" s="122"/>
      <c r="I107" s="16"/>
      <c r="J107" s="16"/>
    </row>
    <row r="108" spans="1:10">
      <c r="A108" s="117"/>
      <c r="B108" s="5"/>
      <c r="C108" s="5"/>
      <c r="D108" s="5"/>
      <c r="E108" s="5"/>
      <c r="F108" s="5"/>
      <c r="G108" s="110"/>
      <c r="H108" s="122"/>
      <c r="I108" s="16"/>
      <c r="J108" s="16"/>
    </row>
    <row r="109" spans="1:10">
      <c r="A109" s="117"/>
      <c r="B109" s="5"/>
      <c r="C109" s="5"/>
      <c r="D109" s="5"/>
      <c r="E109" s="5"/>
      <c r="F109" s="5"/>
      <c r="G109" s="110"/>
      <c r="H109" s="122"/>
      <c r="I109" s="16"/>
      <c r="J109" s="16"/>
    </row>
    <row r="110" spans="1:10">
      <c r="A110" s="117"/>
      <c r="B110" s="5"/>
      <c r="C110" s="5"/>
      <c r="D110" s="5"/>
      <c r="E110" s="5"/>
      <c r="F110" s="5"/>
      <c r="G110" s="110"/>
      <c r="H110" s="122"/>
      <c r="I110" s="16"/>
      <c r="J110" s="16"/>
    </row>
    <row r="111" spans="1:10">
      <c r="A111" s="117"/>
      <c r="B111" s="5"/>
      <c r="C111" s="5"/>
      <c r="D111" s="5"/>
      <c r="E111" s="5"/>
      <c r="F111" s="5"/>
      <c r="G111" s="110"/>
      <c r="H111" s="122"/>
      <c r="I111" s="16"/>
      <c r="J111" s="16"/>
    </row>
    <row r="112" spans="1:10">
      <c r="A112" s="117"/>
      <c r="B112" s="5"/>
      <c r="C112" s="5"/>
      <c r="D112" s="5"/>
      <c r="E112" s="5"/>
      <c r="F112" s="5"/>
      <c r="G112" s="110"/>
      <c r="H112" s="122"/>
      <c r="I112" s="16"/>
      <c r="J112" s="16"/>
    </row>
    <row r="113" spans="1:10">
      <c r="A113" s="117"/>
      <c r="B113" s="5"/>
      <c r="C113" s="5"/>
      <c r="D113" s="5"/>
      <c r="E113" s="5"/>
      <c r="F113" s="5"/>
      <c r="G113" s="110"/>
      <c r="H113" s="122"/>
      <c r="I113" s="16"/>
      <c r="J113" s="16"/>
    </row>
    <row r="114" spans="1:10">
      <c r="A114" s="117"/>
      <c r="B114" s="5"/>
      <c r="C114" s="5"/>
      <c r="D114" s="5"/>
      <c r="E114" s="5"/>
      <c r="F114" s="5"/>
      <c r="G114" s="110"/>
      <c r="H114" s="122"/>
      <c r="I114" s="16"/>
      <c r="J114" s="16"/>
    </row>
    <row r="115" spans="1:10">
      <c r="A115" s="117"/>
      <c r="B115" s="5"/>
      <c r="C115" s="5"/>
      <c r="D115" s="5"/>
      <c r="E115" s="5"/>
      <c r="F115" s="5"/>
      <c r="G115" s="110"/>
      <c r="H115" s="122"/>
      <c r="I115" s="16"/>
      <c r="J115" s="16"/>
    </row>
    <row r="116" spans="1:10">
      <c r="A116" s="117"/>
      <c r="B116" s="5"/>
      <c r="C116" s="5"/>
      <c r="D116" s="5"/>
      <c r="E116" s="5"/>
      <c r="F116" s="5"/>
      <c r="G116" s="110"/>
      <c r="H116" s="122"/>
      <c r="I116" s="16"/>
      <c r="J116" s="16"/>
    </row>
    <row r="117" spans="1:10">
      <c r="A117" s="117"/>
      <c r="B117" s="5"/>
      <c r="C117" s="5"/>
      <c r="D117" s="5"/>
      <c r="E117" s="5"/>
      <c r="F117" s="5"/>
      <c r="G117" s="110"/>
      <c r="H117" s="122"/>
      <c r="I117" s="16"/>
      <c r="J117" s="16"/>
    </row>
    <row r="118" spans="1:10">
      <c r="A118" s="117"/>
      <c r="B118" s="5"/>
      <c r="C118" s="5"/>
      <c r="D118" s="5"/>
      <c r="E118" s="5"/>
      <c r="F118" s="5"/>
      <c r="G118" s="110"/>
      <c r="H118" s="122"/>
      <c r="I118" s="16"/>
      <c r="J118" s="16"/>
    </row>
    <row r="119" spans="1:10">
      <c r="A119" s="117"/>
      <c r="B119" s="5"/>
      <c r="C119" s="5"/>
      <c r="D119" s="5"/>
      <c r="E119" s="5"/>
      <c r="F119" s="5"/>
      <c r="G119" s="110"/>
      <c r="H119" s="122"/>
      <c r="I119" s="16"/>
      <c r="J119" s="16"/>
    </row>
    <row r="120" spans="1:10">
      <c r="A120" s="117"/>
      <c r="B120" s="5"/>
      <c r="C120" s="5"/>
      <c r="D120" s="5"/>
      <c r="E120" s="5"/>
      <c r="F120" s="5"/>
      <c r="G120" s="110"/>
      <c r="H120" s="122"/>
      <c r="I120" s="16"/>
      <c r="J120" s="16"/>
    </row>
    <row r="121" spans="1:10">
      <c r="A121" s="117"/>
      <c r="B121" s="5"/>
      <c r="C121" s="5"/>
      <c r="D121" s="5"/>
      <c r="E121" s="5"/>
      <c r="F121" s="5"/>
      <c r="G121" s="110"/>
      <c r="H121" s="122"/>
      <c r="I121" s="16"/>
      <c r="J121" s="16"/>
    </row>
    <row r="122" spans="1:10">
      <c r="A122" s="117"/>
      <c r="B122" s="5"/>
      <c r="C122" s="5"/>
      <c r="D122" s="5"/>
      <c r="E122" s="5"/>
      <c r="F122" s="5"/>
      <c r="G122" s="110"/>
      <c r="H122" s="122"/>
      <c r="I122" s="16"/>
      <c r="J122" s="16"/>
    </row>
    <row r="123" spans="1:10">
      <c r="A123" s="117"/>
      <c r="B123" s="5"/>
      <c r="C123" s="5"/>
      <c r="D123" s="5"/>
      <c r="E123" s="5"/>
      <c r="F123" s="5"/>
      <c r="G123" s="110"/>
      <c r="H123" s="122"/>
      <c r="I123" s="16"/>
      <c r="J123" s="16"/>
    </row>
    <row r="124" spans="1:10">
      <c r="A124" s="117"/>
      <c r="B124" s="5"/>
      <c r="C124" s="5"/>
      <c r="D124" s="5"/>
      <c r="E124" s="5"/>
      <c r="F124" s="5"/>
      <c r="G124" s="110"/>
      <c r="H124" s="122"/>
      <c r="I124" s="16"/>
      <c r="J124" s="16"/>
    </row>
    <row r="125" spans="1:10">
      <c r="A125" s="117"/>
      <c r="B125" s="5"/>
      <c r="C125" s="5"/>
      <c r="D125" s="5"/>
      <c r="E125" s="5"/>
      <c r="F125" s="5"/>
      <c r="G125" s="110"/>
      <c r="H125" s="122"/>
      <c r="I125" s="16"/>
      <c r="J125" s="16"/>
    </row>
    <row r="126" spans="1:10">
      <c r="A126" s="117"/>
      <c r="B126" s="5"/>
      <c r="C126" s="5"/>
      <c r="D126" s="5"/>
      <c r="E126" s="5"/>
      <c r="F126" s="5"/>
      <c r="G126" s="110"/>
      <c r="H126" s="122"/>
      <c r="I126" s="16"/>
      <c r="J126" s="16"/>
    </row>
    <row r="127" spans="1:10">
      <c r="A127" s="117"/>
      <c r="B127" s="5"/>
      <c r="C127" s="5"/>
      <c r="D127" s="5"/>
      <c r="E127" s="5"/>
      <c r="F127" s="5"/>
      <c r="G127" s="110"/>
      <c r="H127" s="122"/>
      <c r="I127" s="16"/>
      <c r="J127" s="16"/>
    </row>
    <row r="128" spans="1:10">
      <c r="A128" s="117"/>
      <c r="B128" s="5"/>
      <c r="C128" s="5"/>
      <c r="D128" s="5"/>
      <c r="E128" s="5"/>
      <c r="F128" s="5"/>
      <c r="G128" s="110"/>
      <c r="H128" s="122"/>
      <c r="I128" s="16"/>
      <c r="J128" s="16"/>
    </row>
    <row r="129" spans="1:10">
      <c r="A129" s="117"/>
      <c r="B129" s="5"/>
      <c r="C129" s="5"/>
      <c r="D129" s="5"/>
      <c r="E129" s="5"/>
      <c r="F129" s="5"/>
      <c r="G129" s="110"/>
      <c r="H129" s="122"/>
      <c r="I129" s="16"/>
      <c r="J129" s="16"/>
    </row>
    <row r="130" spans="1:10">
      <c r="A130" s="117"/>
      <c r="B130" s="5"/>
      <c r="C130" s="5"/>
      <c r="D130" s="5"/>
      <c r="E130" s="5"/>
      <c r="F130" s="5"/>
      <c r="G130" s="110"/>
      <c r="H130" s="122"/>
      <c r="I130" s="16"/>
      <c r="J130" s="16"/>
    </row>
    <row r="131" spans="1:10">
      <c r="A131" s="117"/>
      <c r="B131" s="5"/>
      <c r="C131" s="5"/>
      <c r="D131" s="5"/>
      <c r="E131" s="5"/>
      <c r="F131" s="5"/>
      <c r="G131" s="110"/>
      <c r="H131" s="122"/>
      <c r="I131" s="16"/>
      <c r="J131" s="16"/>
    </row>
    <row r="132" spans="1:10">
      <c r="A132" s="117"/>
      <c r="B132" s="5"/>
      <c r="C132" s="5"/>
      <c r="D132" s="5"/>
      <c r="E132" s="5"/>
      <c r="F132" s="5"/>
      <c r="G132" s="110"/>
      <c r="H132" s="122"/>
      <c r="I132" s="16"/>
      <c r="J132" s="16"/>
    </row>
    <row r="133" spans="1:10">
      <c r="A133" s="117"/>
      <c r="B133" s="5"/>
      <c r="C133" s="5"/>
      <c r="D133" s="5"/>
      <c r="E133" s="5"/>
      <c r="F133" s="5"/>
      <c r="G133" s="110"/>
      <c r="H133" s="122"/>
      <c r="I133" s="16"/>
      <c r="J133" s="16"/>
    </row>
    <row r="134" spans="1:10">
      <c r="A134" s="117"/>
      <c r="B134" s="5"/>
      <c r="C134" s="5"/>
      <c r="D134" s="5"/>
      <c r="E134" s="5"/>
      <c r="F134" s="5"/>
      <c r="G134" s="110"/>
      <c r="H134" s="122"/>
      <c r="I134" s="16"/>
      <c r="J134" s="16"/>
    </row>
    <row r="135" spans="1:10">
      <c r="A135" s="117"/>
      <c r="B135" s="5"/>
      <c r="C135" s="5"/>
      <c r="D135" s="5"/>
      <c r="E135" s="5"/>
      <c r="F135" s="5"/>
      <c r="G135" s="110"/>
      <c r="H135" s="122"/>
      <c r="I135" s="16"/>
      <c r="J135" s="16"/>
    </row>
    <row r="136" spans="1:10">
      <c r="A136" s="117"/>
      <c r="B136" s="5"/>
      <c r="C136" s="5"/>
      <c r="D136" s="5"/>
      <c r="E136" s="5"/>
      <c r="F136" s="5"/>
      <c r="G136" s="110"/>
      <c r="H136" s="122"/>
      <c r="I136" s="16"/>
      <c r="J136" s="16"/>
    </row>
    <row r="137" spans="1:10">
      <c r="A137" s="117"/>
      <c r="B137" s="5"/>
      <c r="C137" s="5"/>
      <c r="D137" s="5"/>
      <c r="E137" s="5"/>
      <c r="F137" s="5"/>
      <c r="G137" s="110"/>
      <c r="H137" s="122"/>
      <c r="I137" s="16"/>
      <c r="J137" s="16"/>
    </row>
    <row r="138" spans="1:10">
      <c r="A138" s="117"/>
      <c r="B138" s="5"/>
      <c r="C138" s="5"/>
      <c r="D138" s="5"/>
      <c r="E138" s="5"/>
      <c r="F138" s="5"/>
      <c r="G138" s="110"/>
      <c r="H138" s="122"/>
      <c r="I138" s="16"/>
      <c r="J138" s="16"/>
    </row>
    <row r="139" spans="1:10">
      <c r="A139" s="117"/>
      <c r="B139" s="5"/>
      <c r="C139" s="5"/>
      <c r="D139" s="5"/>
      <c r="E139" s="5"/>
      <c r="F139" s="5"/>
      <c r="G139" s="110"/>
      <c r="H139" s="122"/>
      <c r="I139" s="16"/>
      <c r="J139" s="16"/>
    </row>
    <row r="140" spans="1:10">
      <c r="A140" s="117"/>
      <c r="B140" s="5"/>
      <c r="C140" s="5"/>
      <c r="D140" s="5"/>
      <c r="E140" s="5"/>
      <c r="F140" s="5"/>
      <c r="G140" s="110"/>
      <c r="H140" s="122"/>
      <c r="I140" s="16"/>
      <c r="J140" s="16"/>
    </row>
    <row r="141" spans="1:10">
      <c r="A141" s="117"/>
      <c r="B141" s="5"/>
      <c r="C141" s="5"/>
      <c r="D141" s="5"/>
      <c r="E141" s="5"/>
      <c r="F141" s="5"/>
      <c r="G141" s="110"/>
      <c r="H141" s="122"/>
      <c r="I141" s="16"/>
      <c r="J141" s="16"/>
    </row>
    <row r="142" spans="1:10">
      <c r="A142" s="117"/>
      <c r="B142" s="5"/>
      <c r="C142" s="5"/>
      <c r="D142" s="5"/>
      <c r="E142" s="5"/>
      <c r="F142" s="5"/>
      <c r="G142" s="110"/>
      <c r="H142" s="122"/>
      <c r="I142" s="16"/>
      <c r="J142" s="16"/>
    </row>
    <row r="143" spans="1:10">
      <c r="A143" s="117"/>
      <c r="B143" s="5"/>
      <c r="C143" s="5"/>
      <c r="D143" s="5"/>
      <c r="E143" s="5"/>
      <c r="F143" s="5"/>
      <c r="G143" s="110"/>
      <c r="H143" s="122"/>
      <c r="I143" s="16"/>
      <c r="J143" s="16"/>
    </row>
    <row r="144" spans="1:10">
      <c r="A144" s="117"/>
      <c r="B144" s="5"/>
      <c r="C144" s="5"/>
      <c r="D144" s="5"/>
      <c r="E144" s="5"/>
      <c r="F144" s="5"/>
      <c r="G144" s="110"/>
      <c r="H144" s="122"/>
      <c r="I144" s="16"/>
      <c r="J144" s="16"/>
    </row>
    <row r="145" spans="1:10">
      <c r="A145" s="117"/>
      <c r="B145" s="5"/>
      <c r="C145" s="5"/>
      <c r="D145" s="5"/>
      <c r="E145" s="5"/>
      <c r="F145" s="5"/>
      <c r="G145" s="110"/>
      <c r="H145" s="122"/>
      <c r="I145" s="16"/>
      <c r="J145" s="16"/>
    </row>
    <row r="146" spans="1:10">
      <c r="A146" s="117"/>
      <c r="B146" s="5"/>
      <c r="C146" s="5"/>
      <c r="D146" s="5"/>
      <c r="E146" s="5"/>
      <c r="F146" s="5"/>
      <c r="G146" s="110"/>
      <c r="H146" s="122"/>
      <c r="I146" s="16"/>
      <c r="J146" s="16"/>
    </row>
    <row r="147" spans="1:10">
      <c r="A147" s="117"/>
      <c r="B147" s="5"/>
      <c r="C147" s="5"/>
      <c r="D147" s="5"/>
      <c r="E147" s="5"/>
      <c r="F147" s="5"/>
      <c r="G147" s="110"/>
      <c r="H147" s="122"/>
      <c r="I147" s="16"/>
      <c r="J147" s="16"/>
    </row>
    <row r="148" spans="1:10">
      <c r="A148" s="117"/>
      <c r="B148" s="5"/>
      <c r="C148" s="5"/>
      <c r="D148" s="5"/>
      <c r="E148" s="5"/>
      <c r="F148" s="5"/>
      <c r="G148" s="110"/>
      <c r="H148" s="122"/>
      <c r="I148" s="16"/>
      <c r="J148" s="16"/>
    </row>
    <row r="149" spans="1:10">
      <c r="A149" s="117"/>
      <c r="B149" s="5"/>
      <c r="C149" s="5"/>
      <c r="D149" s="5"/>
      <c r="E149" s="5"/>
      <c r="F149" s="5"/>
      <c r="G149" s="110"/>
      <c r="H149" s="122"/>
      <c r="I149" s="16"/>
      <c r="J149" s="16"/>
    </row>
    <row r="150" spans="1:10">
      <c r="A150" s="117"/>
      <c r="B150" s="5"/>
      <c r="C150" s="5"/>
      <c r="D150" s="5"/>
      <c r="E150" s="5"/>
      <c r="F150" s="5"/>
      <c r="G150" s="110"/>
      <c r="H150" s="122"/>
      <c r="I150" s="16"/>
      <c r="J150" s="16"/>
    </row>
    <row r="151" spans="1:10">
      <c r="A151" s="117"/>
      <c r="B151" s="5"/>
      <c r="C151" s="5"/>
      <c r="D151" s="5"/>
      <c r="E151" s="5"/>
      <c r="F151" s="5"/>
      <c r="G151" s="110"/>
      <c r="H151" s="122"/>
      <c r="I151" s="16"/>
      <c r="J151" s="16"/>
    </row>
    <row r="152" spans="1:10">
      <c r="A152" s="117"/>
      <c r="B152" s="5"/>
      <c r="C152" s="5"/>
      <c r="D152" s="5"/>
      <c r="E152" s="5"/>
      <c r="F152" s="5"/>
      <c r="G152" s="110"/>
      <c r="H152" s="122"/>
      <c r="I152" s="16"/>
      <c r="J152" s="16"/>
    </row>
    <row r="153" spans="1:10">
      <c r="A153" s="117"/>
      <c r="B153" s="5"/>
      <c r="C153" s="5"/>
      <c r="D153" s="5"/>
      <c r="E153" s="5"/>
      <c r="F153" s="5"/>
      <c r="G153" s="110"/>
      <c r="H153" s="122"/>
      <c r="I153" s="16"/>
      <c r="J153" s="16"/>
    </row>
    <row r="154" spans="1:10">
      <c r="A154" s="117"/>
      <c r="B154" s="5"/>
      <c r="C154" s="5"/>
      <c r="D154" s="5"/>
      <c r="E154" s="5"/>
      <c r="F154" s="5"/>
      <c r="G154" s="110"/>
      <c r="H154" s="122"/>
      <c r="I154" s="16"/>
      <c r="J154" s="16"/>
    </row>
    <row r="155" spans="1:10">
      <c r="A155" s="117"/>
      <c r="B155" s="5"/>
      <c r="C155" s="5"/>
      <c r="D155" s="5"/>
      <c r="E155" s="5"/>
      <c r="F155" s="5"/>
      <c r="G155" s="110"/>
      <c r="H155" s="122"/>
      <c r="I155" s="16"/>
      <c r="J155" s="16"/>
    </row>
    <row r="156" spans="1:10">
      <c r="A156" s="117"/>
      <c r="B156" s="5"/>
      <c r="C156" s="5"/>
      <c r="D156" s="5"/>
      <c r="E156" s="5"/>
      <c r="F156" s="5"/>
      <c r="G156" s="110"/>
      <c r="H156" s="122"/>
      <c r="I156" s="16"/>
      <c r="J156" s="16"/>
    </row>
    <row r="157" spans="1:10">
      <c r="A157" s="117"/>
      <c r="B157" s="5"/>
      <c r="C157" s="5"/>
      <c r="D157" s="5"/>
      <c r="E157" s="5"/>
      <c r="F157" s="5"/>
      <c r="G157" s="110"/>
      <c r="H157" s="122"/>
      <c r="I157" s="16"/>
      <c r="J157" s="16"/>
    </row>
    <row r="158" spans="1:10">
      <c r="A158" s="117"/>
      <c r="B158" s="5"/>
      <c r="C158" s="5"/>
      <c r="D158" s="5"/>
      <c r="E158" s="5"/>
      <c r="F158" s="5"/>
      <c r="G158" s="110"/>
      <c r="H158" s="122"/>
      <c r="I158" s="16"/>
      <c r="J158" s="16"/>
    </row>
    <row r="159" spans="1:10">
      <c r="A159" s="117"/>
      <c r="B159" s="5"/>
      <c r="C159" s="5"/>
      <c r="D159" s="5"/>
      <c r="E159" s="5"/>
      <c r="F159" s="5"/>
      <c r="G159" s="110"/>
      <c r="H159" s="122"/>
      <c r="I159" s="16"/>
      <c r="J159" s="16"/>
    </row>
    <row r="160" spans="1:10">
      <c r="A160" s="117"/>
      <c r="B160" s="5"/>
      <c r="C160" s="5"/>
      <c r="D160" s="5"/>
      <c r="E160" s="5"/>
      <c r="F160" s="5"/>
      <c r="G160" s="110"/>
      <c r="H160" s="122"/>
      <c r="I160" s="16"/>
      <c r="J160" s="16"/>
    </row>
    <row r="161" spans="1:10">
      <c r="A161" s="117"/>
      <c r="B161" s="5"/>
      <c r="C161" s="5"/>
      <c r="D161" s="5"/>
      <c r="E161" s="5"/>
      <c r="F161" s="5"/>
      <c r="G161" s="110"/>
      <c r="H161" s="122"/>
      <c r="I161" s="16"/>
      <c r="J161" s="16"/>
    </row>
    <row r="162" spans="1:10">
      <c r="A162" s="117"/>
      <c r="B162" s="5"/>
      <c r="C162" s="5"/>
      <c r="D162" s="5"/>
      <c r="E162" s="5"/>
      <c r="F162" s="5"/>
      <c r="G162" s="110"/>
      <c r="H162" s="122"/>
      <c r="I162" s="16"/>
      <c r="J162" s="16"/>
    </row>
    <row r="163" spans="1:10">
      <c r="A163" s="117"/>
      <c r="B163" s="5"/>
      <c r="C163" s="5"/>
      <c r="D163" s="5"/>
      <c r="E163" s="5"/>
      <c r="F163" s="5"/>
      <c r="G163" s="110"/>
      <c r="H163" s="122"/>
      <c r="I163" s="16"/>
      <c r="J163" s="16"/>
    </row>
    <row r="164" spans="1:10">
      <c r="A164" s="117"/>
      <c r="B164" s="5"/>
      <c r="C164" s="5"/>
      <c r="D164" s="5"/>
      <c r="E164" s="5"/>
      <c r="F164" s="5"/>
      <c r="G164" s="110"/>
      <c r="H164" s="122"/>
      <c r="I164" s="16"/>
      <c r="J164" s="16"/>
    </row>
    <row r="165" spans="1:10">
      <c r="A165" s="117"/>
      <c r="B165" s="5"/>
      <c r="C165" s="5"/>
      <c r="D165" s="5"/>
      <c r="E165" s="5"/>
      <c r="F165" s="5"/>
      <c r="G165" s="110"/>
      <c r="H165" s="122"/>
      <c r="I165" s="16"/>
      <c r="J165" s="16"/>
    </row>
    <row r="166" spans="1:10">
      <c r="A166" s="117"/>
      <c r="B166" s="5"/>
      <c r="C166" s="5"/>
      <c r="D166" s="5"/>
      <c r="E166" s="5"/>
      <c r="F166" s="5"/>
      <c r="G166" s="110"/>
      <c r="H166" s="122"/>
      <c r="I166" s="16"/>
      <c r="J166" s="16"/>
    </row>
    <row r="167" spans="1:10">
      <c r="A167" s="117"/>
      <c r="B167" s="5"/>
      <c r="C167" s="5"/>
      <c r="D167" s="5"/>
      <c r="E167" s="5"/>
      <c r="F167" s="5"/>
      <c r="G167" s="110"/>
      <c r="H167" s="122"/>
      <c r="I167" s="16"/>
      <c r="J167" s="16"/>
    </row>
    <row r="168" spans="1:10">
      <c r="A168" s="117"/>
      <c r="B168" s="5"/>
      <c r="C168" s="5"/>
      <c r="D168" s="5"/>
      <c r="E168" s="5"/>
      <c r="F168" s="5"/>
      <c r="G168" s="110"/>
      <c r="H168" s="122"/>
      <c r="I168" s="16"/>
      <c r="J168" s="16"/>
    </row>
    <row r="169" spans="1:10">
      <c r="A169" s="117"/>
      <c r="B169" s="5"/>
      <c r="C169" s="5"/>
      <c r="D169" s="5"/>
      <c r="E169" s="5"/>
      <c r="F169" s="5"/>
      <c r="G169" s="110"/>
      <c r="H169" s="122"/>
      <c r="I169" s="16"/>
      <c r="J169" s="16"/>
    </row>
    <row r="170" spans="1:10">
      <c r="A170" s="117"/>
      <c r="B170" s="5"/>
      <c r="C170" s="5"/>
      <c r="D170" s="5"/>
      <c r="E170" s="5"/>
      <c r="F170" s="5"/>
      <c r="G170" s="110"/>
      <c r="H170" s="122"/>
      <c r="I170" s="16"/>
      <c r="J170" s="16"/>
    </row>
    <row r="171" spans="1:10">
      <c r="A171" s="117"/>
      <c r="B171" s="5"/>
      <c r="C171" s="5"/>
      <c r="D171" s="5"/>
      <c r="E171" s="5"/>
      <c r="F171" s="5"/>
      <c r="G171" s="110"/>
      <c r="H171" s="122"/>
      <c r="I171" s="16"/>
      <c r="J171" s="16"/>
    </row>
    <row r="172" spans="1:10">
      <c r="A172" s="117"/>
      <c r="B172" s="5"/>
      <c r="C172" s="5"/>
      <c r="D172" s="5"/>
      <c r="E172" s="5"/>
      <c r="F172" s="5"/>
      <c r="G172" s="110"/>
      <c r="H172" s="122"/>
      <c r="I172" s="16"/>
      <c r="J172" s="16"/>
    </row>
    <row r="173" spans="1:10">
      <c r="A173" s="117"/>
      <c r="B173" s="5"/>
      <c r="C173" s="5"/>
      <c r="D173" s="5"/>
      <c r="E173" s="5"/>
      <c r="F173" s="5"/>
      <c r="G173" s="110"/>
      <c r="H173" s="122"/>
      <c r="I173" s="16"/>
      <c r="J173" s="16"/>
    </row>
    <row r="174" spans="1:10">
      <c r="A174" s="117"/>
      <c r="B174" s="5"/>
      <c r="C174" s="5"/>
      <c r="D174" s="5"/>
      <c r="E174" s="5"/>
      <c r="F174" s="5"/>
      <c r="G174" s="110"/>
      <c r="H174" s="122"/>
      <c r="I174" s="16"/>
      <c r="J174" s="16"/>
    </row>
    <row r="175" spans="1:10">
      <c r="A175" s="117"/>
      <c r="B175" s="5"/>
      <c r="C175" s="5"/>
      <c r="D175" s="5"/>
      <c r="E175" s="5"/>
      <c r="F175" s="5"/>
      <c r="G175" s="110"/>
      <c r="H175" s="122"/>
      <c r="I175" s="16"/>
      <c r="J175" s="16"/>
    </row>
    <row r="176" spans="1:10">
      <c r="A176" s="117"/>
      <c r="B176" s="5"/>
      <c r="C176" s="5"/>
      <c r="D176" s="5"/>
      <c r="E176" s="5"/>
      <c r="F176" s="5"/>
      <c r="G176" s="110"/>
      <c r="H176" s="122"/>
      <c r="I176" s="16"/>
      <c r="J176" s="16"/>
    </row>
    <row r="177" spans="1:10">
      <c r="A177" s="117"/>
      <c r="B177" s="5"/>
      <c r="C177" s="5"/>
      <c r="D177" s="5"/>
      <c r="E177" s="5"/>
      <c r="F177" s="5"/>
      <c r="G177" s="110"/>
      <c r="H177" s="122"/>
      <c r="I177" s="16"/>
      <c r="J177" s="16"/>
    </row>
    <row r="178" spans="1:10">
      <c r="A178" s="117"/>
      <c r="B178" s="5"/>
      <c r="C178" s="5"/>
      <c r="D178" s="5"/>
      <c r="E178" s="5"/>
      <c r="F178" s="5"/>
      <c r="G178" s="110"/>
      <c r="H178" s="122"/>
      <c r="I178" s="16"/>
      <c r="J178" s="16"/>
    </row>
    <row r="179" spans="1:10">
      <c r="A179" s="117"/>
      <c r="B179" s="5"/>
      <c r="C179" s="5"/>
      <c r="D179" s="5"/>
      <c r="E179" s="5"/>
      <c r="F179" s="5"/>
      <c r="G179" s="110"/>
      <c r="H179" s="122"/>
      <c r="I179" s="16"/>
      <c r="J179" s="16"/>
    </row>
    <row r="180" spans="1:10">
      <c r="A180" s="117"/>
      <c r="B180" s="5"/>
      <c r="C180" s="5"/>
      <c r="D180" s="5"/>
      <c r="E180" s="5"/>
      <c r="F180" s="5"/>
      <c r="G180" s="110"/>
      <c r="H180" s="122"/>
      <c r="I180" s="16"/>
      <c r="J180" s="16"/>
    </row>
    <row r="181" spans="1:10">
      <c r="A181" s="117"/>
      <c r="B181" s="5"/>
      <c r="C181" s="5"/>
      <c r="D181" s="5"/>
      <c r="E181" s="5"/>
      <c r="F181" s="5"/>
      <c r="G181" s="110"/>
      <c r="H181" s="122"/>
      <c r="I181" s="16"/>
      <c r="J181" s="16"/>
    </row>
    <row r="182" spans="1:10">
      <c r="A182" s="117"/>
      <c r="B182" s="5"/>
      <c r="C182" s="5"/>
      <c r="D182" s="5"/>
      <c r="E182" s="5"/>
      <c r="F182" s="5"/>
      <c r="G182" s="110"/>
      <c r="H182" s="122"/>
      <c r="I182" s="16"/>
      <c r="J182" s="16"/>
    </row>
    <row r="183" spans="1:10">
      <c r="A183" s="117"/>
      <c r="B183" s="5"/>
      <c r="C183" s="5"/>
      <c r="D183" s="5"/>
      <c r="E183" s="5"/>
      <c r="F183" s="5"/>
      <c r="G183" s="110"/>
      <c r="H183" s="122"/>
      <c r="I183" s="16"/>
      <c r="J183" s="16"/>
    </row>
    <row r="184" spans="1:10">
      <c r="A184" s="117"/>
      <c r="B184" s="5"/>
      <c r="C184" s="5"/>
      <c r="D184" s="5"/>
      <c r="E184" s="5"/>
      <c r="F184" s="5"/>
      <c r="G184" s="110"/>
      <c r="H184" s="122"/>
      <c r="I184" s="16"/>
      <c r="J184" s="16"/>
    </row>
    <row r="185" spans="1:10">
      <c r="A185" s="117"/>
      <c r="B185" s="5"/>
      <c r="C185" s="5"/>
      <c r="D185" s="5"/>
      <c r="E185" s="5"/>
      <c r="F185" s="5"/>
      <c r="G185" s="110"/>
      <c r="H185" s="122"/>
      <c r="I185" s="16"/>
      <c r="J185" s="16"/>
    </row>
    <row r="186" spans="1:10">
      <c r="A186" s="117"/>
      <c r="B186" s="5"/>
      <c r="C186" s="5"/>
      <c r="D186" s="5"/>
      <c r="E186" s="5"/>
      <c r="F186" s="5"/>
      <c r="G186" s="110"/>
      <c r="H186" s="122"/>
      <c r="I186" s="16"/>
      <c r="J186" s="16"/>
    </row>
    <row r="187" spans="1:10">
      <c r="A187" s="117"/>
      <c r="B187" s="5"/>
      <c r="C187" s="5"/>
      <c r="D187" s="5"/>
      <c r="E187" s="5"/>
      <c r="F187" s="5"/>
      <c r="G187" s="110"/>
      <c r="H187" s="122"/>
      <c r="I187" s="16"/>
      <c r="J187" s="16"/>
    </row>
    <row r="188" spans="1:10">
      <c r="A188" s="117"/>
      <c r="B188" s="5"/>
      <c r="C188" s="5"/>
      <c r="D188" s="5"/>
      <c r="E188" s="5"/>
      <c r="F188" s="5"/>
      <c r="G188" s="110"/>
      <c r="H188" s="122"/>
      <c r="I188" s="16"/>
      <c r="J188" s="16"/>
    </row>
    <row r="189" spans="1:10">
      <c r="A189" s="117"/>
      <c r="B189" s="5"/>
      <c r="C189" s="5"/>
      <c r="D189" s="5"/>
      <c r="E189" s="5"/>
      <c r="F189" s="5"/>
      <c r="G189" s="110"/>
      <c r="H189" s="122"/>
      <c r="I189" s="16"/>
      <c r="J189" s="16"/>
    </row>
    <row r="190" spans="1:10">
      <c r="A190" s="117"/>
      <c r="B190" s="5"/>
      <c r="C190" s="5"/>
      <c r="D190" s="5"/>
      <c r="E190" s="5"/>
      <c r="F190" s="5"/>
      <c r="G190" s="110"/>
      <c r="H190" s="122"/>
      <c r="I190" s="16"/>
      <c r="J190" s="16"/>
    </row>
    <row r="191" spans="1:10">
      <c r="A191" s="117"/>
      <c r="B191" s="5"/>
      <c r="C191" s="5"/>
      <c r="D191" s="5"/>
      <c r="E191" s="5"/>
      <c r="F191" s="5"/>
      <c r="G191" s="110"/>
      <c r="H191" s="122"/>
      <c r="I191" s="16"/>
      <c r="J191" s="16"/>
    </row>
    <row r="192" spans="1:10">
      <c r="A192" s="117"/>
      <c r="B192" s="5"/>
      <c r="C192" s="5"/>
      <c r="D192" s="5"/>
      <c r="E192" s="5"/>
      <c r="F192" s="5"/>
      <c r="G192" s="110"/>
      <c r="H192" s="122"/>
      <c r="I192" s="16"/>
      <c r="J192" s="16"/>
    </row>
    <row r="193" spans="1:10">
      <c r="A193" s="117"/>
      <c r="B193" s="5"/>
      <c r="C193" s="5"/>
      <c r="D193" s="5"/>
      <c r="E193" s="5"/>
      <c r="F193" s="5"/>
      <c r="G193" s="110"/>
      <c r="H193" s="122"/>
      <c r="I193" s="16"/>
      <c r="J193" s="16"/>
    </row>
    <row r="194" spans="1:10">
      <c r="A194" s="117"/>
      <c r="B194" s="5"/>
      <c r="C194" s="5"/>
      <c r="D194" s="5"/>
      <c r="E194" s="5"/>
      <c r="F194" s="5"/>
      <c r="G194" s="110"/>
      <c r="H194" s="122"/>
      <c r="I194" s="16"/>
      <c r="J194" s="16"/>
    </row>
    <row r="195" spans="1:10">
      <c r="A195" s="117"/>
      <c r="B195" s="5"/>
      <c r="C195" s="5"/>
      <c r="D195" s="5"/>
      <c r="E195" s="5"/>
      <c r="F195" s="5"/>
      <c r="G195" s="110"/>
      <c r="H195" s="122"/>
      <c r="I195" s="16"/>
      <c r="J195" s="16"/>
    </row>
    <row r="196" spans="1:10">
      <c r="A196" s="117"/>
      <c r="B196" s="5"/>
      <c r="C196" s="5"/>
      <c r="D196" s="5"/>
      <c r="E196" s="5"/>
      <c r="F196" s="5"/>
      <c r="G196" s="110"/>
      <c r="H196" s="122"/>
      <c r="I196" s="16"/>
      <c r="J196" s="16"/>
    </row>
    <row r="197" spans="1:10">
      <c r="A197" s="117"/>
      <c r="B197" s="5"/>
      <c r="C197" s="5"/>
      <c r="D197" s="5"/>
      <c r="E197" s="5"/>
      <c r="F197" s="5"/>
      <c r="G197" s="110"/>
      <c r="H197" s="122"/>
      <c r="I197" s="16"/>
      <c r="J197" s="16"/>
    </row>
    <row r="198" spans="1:10">
      <c r="A198" s="117"/>
      <c r="B198" s="5"/>
      <c r="C198" s="5"/>
      <c r="D198" s="5"/>
      <c r="E198" s="5"/>
      <c r="F198" s="5"/>
      <c r="G198" s="110"/>
      <c r="H198" s="122"/>
      <c r="I198" s="16"/>
      <c r="J198" s="16"/>
    </row>
    <row r="199" spans="1:10">
      <c r="A199" s="117"/>
      <c r="B199" s="5"/>
      <c r="C199" s="5"/>
      <c r="D199" s="5"/>
      <c r="E199" s="5"/>
      <c r="F199" s="5"/>
      <c r="G199" s="110"/>
      <c r="H199" s="122"/>
      <c r="I199" s="16"/>
      <c r="J199" s="16"/>
    </row>
    <row r="200" spans="1:10">
      <c r="A200" s="117"/>
      <c r="B200" s="5"/>
      <c r="C200" s="5"/>
      <c r="D200" s="5"/>
      <c r="E200" s="5"/>
      <c r="F200" s="5"/>
      <c r="G200" s="110"/>
      <c r="H200" s="122"/>
      <c r="I200" s="16"/>
      <c r="J200" s="16"/>
    </row>
    <row r="201" spans="1:10">
      <c r="A201" s="117"/>
      <c r="B201" s="5"/>
      <c r="C201" s="5"/>
      <c r="D201" s="5"/>
      <c r="E201" s="5"/>
      <c r="F201" s="5"/>
      <c r="G201" s="110"/>
      <c r="H201" s="122"/>
      <c r="I201" s="16"/>
      <c r="J201" s="16"/>
    </row>
    <row r="202" spans="1:10">
      <c r="A202" s="117"/>
      <c r="B202" s="5"/>
      <c r="C202" s="5"/>
      <c r="D202" s="5"/>
      <c r="E202" s="5"/>
      <c r="F202" s="5"/>
      <c r="G202" s="110"/>
      <c r="H202" s="122"/>
      <c r="I202" s="16"/>
      <c r="J202" s="16"/>
    </row>
    <row r="203" spans="1:10">
      <c r="A203" s="117"/>
      <c r="B203" s="5"/>
      <c r="C203" s="5"/>
      <c r="D203" s="5"/>
      <c r="E203" s="5"/>
      <c r="F203" s="5"/>
      <c r="G203" s="110"/>
      <c r="H203" s="122"/>
      <c r="I203" s="16"/>
      <c r="J203" s="16"/>
    </row>
    <row r="204" spans="1:10">
      <c r="A204" s="117"/>
      <c r="B204" s="5"/>
      <c r="C204" s="5"/>
      <c r="D204" s="5"/>
      <c r="E204" s="5"/>
      <c r="F204" s="5"/>
      <c r="G204" s="110"/>
      <c r="H204" s="122"/>
      <c r="I204" s="16"/>
      <c r="J204" s="16"/>
    </row>
    <row r="205" spans="1:10">
      <c r="A205" s="117"/>
      <c r="B205" s="5"/>
      <c r="C205" s="5"/>
      <c r="D205" s="5"/>
      <c r="E205" s="5"/>
      <c r="F205" s="5"/>
      <c r="G205" s="110"/>
      <c r="H205" s="122"/>
      <c r="I205" s="16"/>
      <c r="J205" s="16"/>
    </row>
    <row r="206" spans="1:10">
      <c r="A206" s="117"/>
      <c r="B206" s="5"/>
      <c r="C206" s="5"/>
      <c r="D206" s="5"/>
      <c r="E206" s="5"/>
      <c r="F206" s="5"/>
      <c r="G206" s="110"/>
      <c r="H206" s="122"/>
      <c r="I206" s="16"/>
      <c r="J206" s="16"/>
    </row>
    <row r="207" spans="1:10">
      <c r="A207" s="117"/>
      <c r="B207" s="5"/>
      <c r="C207" s="5"/>
      <c r="D207" s="5"/>
      <c r="E207" s="5"/>
      <c r="F207" s="5"/>
      <c r="G207" s="110"/>
      <c r="H207" s="122"/>
      <c r="I207" s="16"/>
      <c r="J207" s="16"/>
    </row>
    <row r="208" spans="1:10">
      <c r="A208" s="117"/>
      <c r="B208" s="5"/>
      <c r="C208" s="5"/>
      <c r="D208" s="5"/>
      <c r="E208" s="5"/>
      <c r="F208" s="5"/>
      <c r="G208" s="110"/>
      <c r="H208" s="122"/>
      <c r="I208" s="16"/>
      <c r="J208" s="16"/>
    </row>
    <row r="209" spans="1:10">
      <c r="A209" s="117"/>
      <c r="B209" s="5"/>
      <c r="C209" s="5"/>
      <c r="D209" s="5"/>
      <c r="E209" s="5"/>
      <c r="F209" s="5"/>
      <c r="G209" s="110"/>
      <c r="H209" s="122"/>
      <c r="I209" s="16"/>
      <c r="J209" s="16"/>
    </row>
    <row r="210" spans="1:10">
      <c r="A210" s="117"/>
      <c r="B210" s="5"/>
      <c r="C210" s="5"/>
      <c r="D210" s="5"/>
      <c r="E210" s="5"/>
      <c r="F210" s="5"/>
      <c r="G210" s="110"/>
      <c r="H210" s="122"/>
      <c r="I210" s="16"/>
      <c r="J210" s="16"/>
    </row>
    <row r="211" spans="1:10">
      <c r="A211" s="117"/>
      <c r="B211" s="5"/>
      <c r="C211" s="5"/>
      <c r="D211" s="5"/>
      <c r="E211" s="5"/>
      <c r="F211" s="5"/>
      <c r="G211" s="110"/>
      <c r="H211" s="122"/>
      <c r="I211" s="16"/>
      <c r="J211" s="16"/>
    </row>
    <row r="212" spans="1:10">
      <c r="A212" s="117"/>
      <c r="B212" s="5"/>
      <c r="C212" s="5"/>
      <c r="D212" s="5"/>
      <c r="E212" s="5"/>
      <c r="F212" s="5"/>
      <c r="G212" s="110"/>
      <c r="H212" s="122"/>
      <c r="I212" s="16"/>
      <c r="J212" s="16"/>
    </row>
    <row r="213" spans="1:10">
      <c r="A213" s="117"/>
      <c r="B213" s="5"/>
      <c r="C213" s="5"/>
      <c r="D213" s="5"/>
      <c r="E213" s="5"/>
      <c r="F213" s="5"/>
      <c r="G213" s="110"/>
      <c r="H213" s="122"/>
      <c r="I213" s="16"/>
      <c r="J213" s="16"/>
    </row>
    <row r="214" spans="1:10">
      <c r="A214" s="117"/>
      <c r="B214" s="5"/>
      <c r="C214" s="5"/>
      <c r="D214" s="5"/>
      <c r="E214" s="5"/>
      <c r="F214" s="5"/>
      <c r="G214" s="110"/>
      <c r="H214" s="122"/>
      <c r="I214" s="16"/>
      <c r="J214" s="16"/>
    </row>
    <row r="215" spans="1:10">
      <c r="A215" s="117"/>
      <c r="B215" s="5"/>
      <c r="C215" s="5"/>
      <c r="D215" s="5"/>
      <c r="E215" s="5"/>
      <c r="F215" s="5"/>
      <c r="G215" s="110"/>
      <c r="H215" s="122"/>
      <c r="I215" s="16"/>
      <c r="J215" s="16"/>
    </row>
    <row r="216" spans="1:10">
      <c r="A216" s="117"/>
      <c r="B216" s="5"/>
      <c r="C216" s="5"/>
      <c r="D216" s="5"/>
      <c r="E216" s="5"/>
      <c r="F216" s="5"/>
      <c r="G216" s="110"/>
      <c r="H216" s="122"/>
      <c r="I216" s="16"/>
      <c r="J216" s="16"/>
    </row>
    <row r="217" spans="1:10">
      <c r="A217" s="117"/>
      <c r="B217" s="5"/>
      <c r="C217" s="5"/>
      <c r="D217" s="5"/>
      <c r="E217" s="5"/>
      <c r="F217" s="5"/>
      <c r="G217" s="110"/>
      <c r="H217" s="122"/>
      <c r="I217" s="16"/>
      <c r="J217" s="16"/>
    </row>
    <row r="218" spans="1:10">
      <c r="A218" s="117"/>
      <c r="B218" s="5"/>
      <c r="C218" s="5"/>
      <c r="D218" s="5"/>
      <c r="E218" s="5"/>
      <c r="F218" s="5"/>
      <c r="G218" s="110"/>
      <c r="H218" s="122"/>
      <c r="I218" s="16"/>
      <c r="J218" s="16"/>
    </row>
    <row r="219" spans="1:10">
      <c r="A219" s="117"/>
      <c r="B219" s="5"/>
      <c r="C219" s="5"/>
      <c r="D219" s="5"/>
      <c r="E219" s="5"/>
      <c r="F219" s="5"/>
      <c r="G219" s="110"/>
      <c r="H219" s="122"/>
      <c r="I219" s="16"/>
      <c r="J219" s="16"/>
    </row>
    <row r="220" spans="1:10">
      <c r="A220" s="117"/>
      <c r="B220" s="5"/>
      <c r="C220" s="5"/>
      <c r="D220" s="5"/>
      <c r="E220" s="5"/>
      <c r="F220" s="5"/>
      <c r="G220" s="110"/>
      <c r="H220" s="122"/>
      <c r="I220" s="16"/>
      <c r="J220" s="16"/>
    </row>
    <row r="221" spans="1:10">
      <c r="A221" s="117"/>
      <c r="B221" s="5"/>
      <c r="C221" s="5"/>
      <c r="D221" s="5"/>
      <c r="E221" s="5"/>
      <c r="F221" s="5"/>
      <c r="G221" s="110"/>
      <c r="H221" s="122"/>
      <c r="I221" s="16"/>
      <c r="J221" s="16"/>
    </row>
    <row r="222" spans="1:10">
      <c r="A222" s="117"/>
      <c r="B222" s="5"/>
      <c r="C222" s="5"/>
      <c r="D222" s="5"/>
      <c r="E222" s="5"/>
      <c r="F222" s="5"/>
      <c r="G222" s="110"/>
      <c r="H222" s="122"/>
      <c r="I222" s="16"/>
      <c r="J222" s="16"/>
    </row>
    <row r="223" spans="1:10">
      <c r="A223" s="117"/>
      <c r="B223" s="5"/>
      <c r="C223" s="5"/>
      <c r="D223" s="5"/>
      <c r="E223" s="5"/>
      <c r="F223" s="5"/>
      <c r="G223" s="110"/>
      <c r="H223" s="122"/>
      <c r="I223" s="16"/>
      <c r="J223" s="16"/>
    </row>
    <row r="224" spans="1:10">
      <c r="A224" s="117"/>
      <c r="B224" s="5"/>
      <c r="C224" s="5"/>
      <c r="D224" s="5"/>
      <c r="E224" s="5"/>
      <c r="F224" s="5"/>
      <c r="G224" s="110"/>
      <c r="H224" s="122"/>
      <c r="I224" s="16"/>
      <c r="J224" s="16"/>
    </row>
    <row r="225" spans="1:10">
      <c r="A225" s="117"/>
      <c r="B225" s="5"/>
      <c r="C225" s="5"/>
      <c r="D225" s="5"/>
      <c r="E225" s="5"/>
      <c r="F225" s="5"/>
      <c r="G225" s="110"/>
      <c r="H225" s="122"/>
      <c r="I225" s="16"/>
      <c r="J225" s="16"/>
    </row>
    <row r="226" spans="1:10">
      <c r="A226" s="117"/>
      <c r="B226" s="5"/>
      <c r="C226" s="5"/>
      <c r="D226" s="5"/>
      <c r="E226" s="5"/>
      <c r="F226" s="5"/>
      <c r="G226" s="110"/>
      <c r="H226" s="122"/>
      <c r="I226" s="16"/>
      <c r="J226" s="16"/>
    </row>
    <row r="227" spans="1:10">
      <c r="A227" s="117"/>
      <c r="B227" s="5"/>
      <c r="C227" s="5"/>
      <c r="D227" s="5"/>
      <c r="E227" s="5"/>
      <c r="F227" s="5"/>
      <c r="G227" s="110"/>
      <c r="H227" s="122"/>
      <c r="I227" s="16"/>
      <c r="J227" s="16"/>
    </row>
    <row r="228" spans="1:10">
      <c r="A228" s="117"/>
      <c r="B228" s="5"/>
      <c r="C228" s="5"/>
      <c r="D228" s="5"/>
      <c r="E228" s="5"/>
      <c r="F228" s="5"/>
      <c r="G228" s="110"/>
      <c r="H228" s="122"/>
      <c r="I228" s="16"/>
      <c r="J228" s="16"/>
    </row>
    <row r="229" spans="1:10">
      <c r="A229" s="117"/>
      <c r="B229" s="5"/>
      <c r="C229" s="5"/>
      <c r="D229" s="5"/>
      <c r="E229" s="5"/>
      <c r="F229" s="5"/>
      <c r="G229" s="110"/>
      <c r="H229" s="122"/>
      <c r="I229" s="16"/>
      <c r="J229" s="16"/>
    </row>
    <row r="230" spans="1:10">
      <c r="A230" s="117"/>
      <c r="B230" s="5"/>
      <c r="C230" s="5"/>
      <c r="D230" s="5"/>
      <c r="E230" s="5"/>
      <c r="F230" s="5"/>
      <c r="G230" s="110"/>
      <c r="H230" s="122"/>
      <c r="I230" s="16"/>
      <c r="J230" s="16"/>
    </row>
    <row r="231" spans="1:10">
      <c r="A231" s="117"/>
      <c r="B231" s="5"/>
      <c r="C231" s="5"/>
      <c r="D231" s="5"/>
      <c r="E231" s="5"/>
      <c r="F231" s="5"/>
      <c r="G231" s="110"/>
      <c r="H231" s="122"/>
      <c r="I231" s="16"/>
      <c r="J231" s="16"/>
    </row>
    <row r="232" spans="1:10">
      <c r="A232" s="117"/>
      <c r="B232" s="5"/>
      <c r="C232" s="5"/>
      <c r="D232" s="5"/>
      <c r="E232" s="5"/>
      <c r="F232" s="5"/>
      <c r="G232" s="110"/>
      <c r="H232" s="122"/>
      <c r="I232" s="16"/>
      <c r="J232" s="16"/>
    </row>
    <row r="233" spans="1:10">
      <c r="A233" s="117"/>
      <c r="B233" s="5"/>
      <c r="C233" s="5"/>
      <c r="D233" s="5"/>
      <c r="E233" s="5"/>
      <c r="F233" s="5"/>
      <c r="G233" s="110"/>
      <c r="H233" s="122"/>
      <c r="I233" s="16"/>
      <c r="J233" s="16"/>
    </row>
    <row r="234" spans="1:10">
      <c r="A234" s="117"/>
      <c r="B234" s="5"/>
      <c r="C234" s="5"/>
      <c r="D234" s="5"/>
      <c r="E234" s="5"/>
      <c r="F234" s="5"/>
      <c r="G234" s="110"/>
      <c r="H234" s="122"/>
      <c r="I234" s="16"/>
      <c r="J234" s="16"/>
    </row>
    <row r="235" spans="1:10">
      <c r="A235" s="117"/>
      <c r="B235" s="5"/>
      <c r="C235" s="5"/>
      <c r="D235" s="5"/>
      <c r="E235" s="5"/>
      <c r="F235" s="5"/>
      <c r="G235" s="110"/>
      <c r="H235" s="122"/>
      <c r="I235" s="16"/>
      <c r="J235" s="16"/>
    </row>
    <row r="236" spans="1:10">
      <c r="A236" s="117"/>
      <c r="B236" s="5"/>
      <c r="C236" s="5"/>
      <c r="D236" s="5"/>
      <c r="E236" s="5"/>
      <c r="F236" s="5"/>
      <c r="G236" s="110"/>
      <c r="H236" s="122"/>
      <c r="I236" s="16"/>
      <c r="J236" s="16"/>
    </row>
    <row r="237" spans="1:10">
      <c r="A237" s="117"/>
      <c r="B237" s="5"/>
      <c r="C237" s="5"/>
      <c r="D237" s="5"/>
      <c r="E237" s="5"/>
      <c r="F237" s="5"/>
      <c r="G237" s="110"/>
      <c r="H237" s="122"/>
      <c r="I237" s="16"/>
      <c r="J237" s="16"/>
    </row>
    <row r="238" spans="1:10">
      <c r="A238" s="117"/>
      <c r="B238" s="5"/>
      <c r="C238" s="5"/>
      <c r="D238" s="5"/>
      <c r="E238" s="5"/>
      <c r="F238" s="5"/>
      <c r="G238" s="110"/>
      <c r="H238" s="122"/>
      <c r="I238" s="16"/>
      <c r="J238" s="16"/>
    </row>
    <row r="239" spans="1:10">
      <c r="A239" s="117"/>
      <c r="B239" s="5"/>
      <c r="C239" s="5"/>
      <c r="D239" s="5"/>
      <c r="E239" s="5"/>
      <c r="F239" s="5"/>
      <c r="G239" s="110"/>
      <c r="H239" s="122"/>
      <c r="I239" s="16"/>
      <c r="J239" s="16"/>
    </row>
    <row r="240" spans="1:10">
      <c r="A240" s="117"/>
      <c r="B240" s="5"/>
      <c r="C240" s="5"/>
      <c r="D240" s="5"/>
      <c r="E240" s="5"/>
      <c r="F240" s="5"/>
      <c r="G240" s="110"/>
      <c r="H240" s="122"/>
      <c r="I240" s="16"/>
      <c r="J240" s="16"/>
    </row>
    <row r="241" spans="1:10">
      <c r="A241" s="117"/>
      <c r="B241" s="5"/>
      <c r="C241" s="5"/>
      <c r="D241" s="5"/>
      <c r="E241" s="5"/>
      <c r="F241" s="5"/>
      <c r="G241" s="110"/>
      <c r="H241" s="122"/>
      <c r="I241" s="16"/>
      <c r="J241" s="16"/>
    </row>
    <row r="242" spans="1:10">
      <c r="A242" s="117"/>
      <c r="B242" s="5"/>
      <c r="C242" s="5"/>
      <c r="D242" s="5"/>
      <c r="E242" s="5"/>
      <c r="F242" s="5"/>
      <c r="G242" s="110"/>
      <c r="H242" s="122"/>
      <c r="I242" s="16"/>
      <c r="J242" s="16"/>
    </row>
    <row r="243" spans="1:10">
      <c r="A243" s="117"/>
      <c r="B243" s="5"/>
      <c r="C243" s="5"/>
      <c r="D243" s="5"/>
      <c r="E243" s="5"/>
      <c r="F243" s="5"/>
      <c r="G243" s="110"/>
      <c r="H243" s="122"/>
      <c r="I243" s="16"/>
      <c r="J243" s="16"/>
    </row>
    <row r="244" spans="1:10">
      <c r="A244" s="117"/>
      <c r="B244" s="5"/>
      <c r="C244" s="5"/>
      <c r="D244" s="5"/>
      <c r="E244" s="5"/>
      <c r="F244" s="5"/>
      <c r="G244" s="110"/>
      <c r="H244" s="122"/>
      <c r="I244" s="16"/>
      <c r="J244" s="16"/>
    </row>
    <row r="245" spans="1:10">
      <c r="A245" s="117"/>
      <c r="B245" s="5"/>
      <c r="C245" s="5"/>
      <c r="D245" s="5"/>
      <c r="E245" s="5"/>
      <c r="F245" s="5"/>
      <c r="G245" s="110"/>
      <c r="H245" s="122"/>
      <c r="I245" s="16"/>
      <c r="J245" s="16"/>
    </row>
    <row r="246" spans="1:10">
      <c r="A246" s="117"/>
      <c r="B246" s="5"/>
      <c r="C246" s="5"/>
      <c r="D246" s="5"/>
      <c r="E246" s="5"/>
      <c r="F246" s="5"/>
      <c r="G246" s="110"/>
      <c r="H246" s="122"/>
      <c r="I246" s="16"/>
      <c r="J246" s="16"/>
    </row>
    <row r="247" spans="1:10">
      <c r="A247" s="117"/>
      <c r="B247" s="5"/>
      <c r="C247" s="5"/>
      <c r="D247" s="5"/>
      <c r="E247" s="5"/>
      <c r="F247" s="5"/>
      <c r="G247" s="110"/>
      <c r="H247" s="122"/>
      <c r="I247" s="16"/>
      <c r="J247" s="16"/>
    </row>
    <row r="248" spans="1:10">
      <c r="A248" s="117"/>
      <c r="B248" s="5"/>
      <c r="C248" s="5"/>
      <c r="D248" s="5"/>
      <c r="E248" s="5"/>
      <c r="F248" s="5"/>
      <c r="G248" s="110"/>
      <c r="H248" s="122"/>
      <c r="I248" s="16"/>
      <c r="J248" s="16"/>
    </row>
    <row r="249" spans="1:10">
      <c r="A249" s="117"/>
      <c r="B249" s="5"/>
      <c r="C249" s="5"/>
      <c r="D249" s="5"/>
      <c r="E249" s="5"/>
      <c r="F249" s="5"/>
      <c r="G249" s="110"/>
      <c r="H249" s="122"/>
      <c r="I249" s="16"/>
      <c r="J249" s="16"/>
    </row>
    <row r="250" spans="1:10">
      <c r="A250" s="117"/>
      <c r="B250" s="5"/>
      <c r="C250" s="5"/>
      <c r="D250" s="5"/>
      <c r="E250" s="5"/>
      <c r="F250" s="5"/>
      <c r="G250" s="110"/>
      <c r="H250" s="122"/>
      <c r="I250" s="16"/>
      <c r="J250" s="16"/>
    </row>
    <row r="251" spans="1:10">
      <c r="A251" s="117"/>
      <c r="B251" s="5"/>
      <c r="C251" s="5"/>
      <c r="D251" s="5"/>
      <c r="E251" s="5"/>
      <c r="F251" s="5"/>
      <c r="G251" s="110"/>
      <c r="H251" s="122"/>
      <c r="I251" s="16"/>
      <c r="J251" s="16"/>
    </row>
    <row r="252" spans="1:10">
      <c r="A252" s="117"/>
      <c r="B252" s="5"/>
      <c r="C252" s="5"/>
      <c r="D252" s="5"/>
      <c r="E252" s="5"/>
      <c r="F252" s="5"/>
      <c r="G252" s="110"/>
      <c r="H252" s="122"/>
      <c r="I252" s="16"/>
      <c r="J252" s="16"/>
    </row>
    <row r="253" spans="1:10">
      <c r="A253" s="117"/>
      <c r="B253" s="5"/>
      <c r="C253" s="5"/>
      <c r="D253" s="5"/>
      <c r="E253" s="5"/>
      <c r="F253" s="5"/>
      <c r="G253" s="110"/>
      <c r="H253" s="122"/>
      <c r="I253" s="16"/>
      <c r="J253" s="16"/>
    </row>
    <row r="254" spans="1:10">
      <c r="A254" s="117"/>
      <c r="B254" s="5"/>
      <c r="C254" s="5"/>
      <c r="D254" s="5"/>
      <c r="E254" s="5"/>
      <c r="F254" s="5"/>
      <c r="G254" s="110"/>
      <c r="H254" s="122"/>
      <c r="I254" s="16"/>
      <c r="J254" s="16"/>
    </row>
    <row r="255" spans="1:10">
      <c r="A255" s="117"/>
      <c r="B255" s="5"/>
      <c r="C255" s="5"/>
      <c r="D255" s="5"/>
      <c r="E255" s="5"/>
      <c r="F255" s="5"/>
      <c r="G255" s="110"/>
      <c r="H255" s="122"/>
      <c r="I255" s="16"/>
      <c r="J255" s="16"/>
    </row>
    <row r="256" spans="1:10">
      <c r="A256" s="117"/>
      <c r="B256" s="5"/>
      <c r="C256" s="5"/>
      <c r="D256" s="5"/>
      <c r="E256" s="5"/>
      <c r="F256" s="5"/>
      <c r="G256" s="110"/>
      <c r="H256" s="122"/>
      <c r="I256" s="16"/>
      <c r="J256" s="16"/>
    </row>
    <row r="257" spans="1:10">
      <c r="A257" s="117"/>
      <c r="B257" s="5"/>
      <c r="C257" s="5"/>
      <c r="D257" s="5"/>
      <c r="E257" s="5"/>
      <c r="F257" s="5"/>
      <c r="G257" s="110"/>
      <c r="H257" s="122"/>
      <c r="I257" s="16"/>
      <c r="J257" s="16"/>
    </row>
    <row r="258" spans="1:10">
      <c r="A258" s="117"/>
      <c r="B258" s="5"/>
      <c r="C258" s="5"/>
      <c r="D258" s="5"/>
      <c r="E258" s="5"/>
      <c r="F258" s="5"/>
      <c r="G258" s="110"/>
      <c r="H258" s="122"/>
      <c r="I258" s="16"/>
      <c r="J258" s="16"/>
    </row>
    <row r="259" spans="1:10">
      <c r="A259" s="117"/>
      <c r="B259" s="5"/>
      <c r="C259" s="5"/>
      <c r="D259" s="5"/>
      <c r="E259" s="5"/>
      <c r="F259" s="5"/>
      <c r="G259" s="110"/>
      <c r="H259" s="122"/>
      <c r="I259" s="16"/>
      <c r="J259" s="16"/>
    </row>
    <row r="260" spans="1:10">
      <c r="A260" s="117"/>
      <c r="B260" s="5"/>
      <c r="C260" s="5"/>
      <c r="D260" s="5"/>
      <c r="E260" s="5"/>
      <c r="F260" s="5"/>
      <c r="G260" s="110"/>
      <c r="H260" s="122"/>
      <c r="I260" s="16"/>
      <c r="J260" s="16"/>
    </row>
    <row r="261" spans="1:10">
      <c r="A261" s="117"/>
      <c r="B261" s="5"/>
      <c r="C261" s="5"/>
      <c r="D261" s="5"/>
      <c r="E261" s="5"/>
      <c r="F261" s="5"/>
      <c r="G261" s="110"/>
      <c r="H261" s="122"/>
      <c r="I261" s="16"/>
      <c r="J261" s="16"/>
    </row>
    <row r="262" spans="1:10">
      <c r="A262" s="117"/>
      <c r="B262" s="5"/>
      <c r="C262" s="5"/>
      <c r="D262" s="5"/>
      <c r="E262" s="5"/>
      <c r="F262" s="5"/>
      <c r="G262" s="110"/>
      <c r="H262" s="122"/>
      <c r="I262" s="16"/>
      <c r="J262" s="16"/>
    </row>
    <row r="263" spans="1:10">
      <c r="A263" s="117"/>
      <c r="B263" s="5"/>
      <c r="C263" s="5"/>
      <c r="D263" s="5"/>
      <c r="E263" s="5"/>
      <c r="F263" s="5"/>
      <c r="G263" s="110"/>
      <c r="H263" s="122"/>
      <c r="I263" s="16"/>
      <c r="J263" s="16"/>
    </row>
    <row r="264" spans="1:10">
      <c r="A264" s="117"/>
      <c r="B264" s="5"/>
      <c r="C264" s="5"/>
      <c r="D264" s="5"/>
      <c r="E264" s="5"/>
      <c r="F264" s="5"/>
      <c r="G264" s="110"/>
      <c r="H264" s="122"/>
      <c r="I264" s="16"/>
      <c r="J264" s="16"/>
    </row>
    <row r="265" spans="1:10">
      <c r="A265" s="117"/>
      <c r="B265" s="5"/>
      <c r="C265" s="5"/>
      <c r="D265" s="5"/>
      <c r="E265" s="5"/>
      <c r="F265" s="5"/>
      <c r="G265" s="110"/>
      <c r="H265" s="122"/>
      <c r="I265" s="16"/>
      <c r="J265" s="16"/>
    </row>
    <row r="266" spans="1:10">
      <c r="A266" s="117"/>
      <c r="B266" s="5"/>
      <c r="C266" s="5"/>
      <c r="D266" s="5"/>
      <c r="E266" s="5"/>
      <c r="F266" s="5"/>
      <c r="G266" s="110"/>
      <c r="H266" s="122"/>
      <c r="I266" s="16"/>
      <c r="J266" s="16"/>
    </row>
    <row r="267" spans="1:10">
      <c r="A267" s="117"/>
      <c r="B267" s="5"/>
      <c r="C267" s="5"/>
      <c r="D267" s="5"/>
      <c r="E267" s="5"/>
      <c r="F267" s="5"/>
      <c r="G267" s="110"/>
      <c r="H267" s="122"/>
      <c r="I267" s="16"/>
      <c r="J267" s="16"/>
    </row>
    <row r="268" spans="1:10">
      <c r="A268" s="117"/>
      <c r="B268" s="5"/>
      <c r="C268" s="5"/>
      <c r="D268" s="5"/>
      <c r="E268" s="5"/>
      <c r="F268" s="5"/>
      <c r="G268" s="110"/>
      <c r="H268" s="122"/>
      <c r="I268" s="16"/>
      <c r="J268" s="16"/>
    </row>
    <row r="269" spans="1:10">
      <c r="A269" s="117"/>
      <c r="B269" s="5"/>
      <c r="C269" s="5"/>
      <c r="D269" s="5"/>
      <c r="E269" s="5"/>
      <c r="F269" s="5"/>
      <c r="G269" s="110"/>
      <c r="H269" s="122"/>
      <c r="I269" s="16"/>
      <c r="J269" s="16"/>
    </row>
    <row r="270" spans="1:10">
      <c r="A270" s="117"/>
      <c r="B270" s="5"/>
      <c r="C270" s="5"/>
      <c r="D270" s="5"/>
      <c r="E270" s="5"/>
      <c r="F270" s="5"/>
      <c r="G270" s="110"/>
      <c r="H270" s="122"/>
      <c r="I270" s="16"/>
      <c r="J270" s="16"/>
    </row>
    <row r="271" spans="1:10">
      <c r="A271" s="117"/>
      <c r="B271" s="5"/>
      <c r="C271" s="5"/>
      <c r="D271" s="5"/>
      <c r="E271" s="5"/>
      <c r="F271" s="5"/>
      <c r="G271" s="110"/>
      <c r="H271" s="122"/>
      <c r="I271" s="16"/>
      <c r="J271" s="16"/>
    </row>
    <row r="272" spans="1:10">
      <c r="A272" s="117"/>
      <c r="B272" s="5"/>
      <c r="C272" s="5"/>
      <c r="D272" s="5"/>
      <c r="E272" s="5"/>
      <c r="F272" s="5"/>
      <c r="G272" s="110"/>
      <c r="H272" s="122"/>
      <c r="I272" s="16"/>
      <c r="J272" s="16"/>
    </row>
    <row r="273" spans="1:10">
      <c r="A273" s="117"/>
      <c r="B273" s="5"/>
      <c r="C273" s="5"/>
      <c r="D273" s="5"/>
      <c r="E273" s="5"/>
      <c r="F273" s="5"/>
      <c r="G273" s="110"/>
      <c r="H273" s="122"/>
      <c r="I273" s="16"/>
      <c r="J273" s="16"/>
    </row>
    <row r="274" spans="1:10">
      <c r="A274" s="117"/>
      <c r="B274" s="5"/>
      <c r="C274" s="5"/>
      <c r="D274" s="5"/>
      <c r="E274" s="5"/>
      <c r="F274" s="5"/>
      <c r="G274" s="110"/>
      <c r="H274" s="122"/>
      <c r="I274" s="16"/>
      <c r="J274" s="16"/>
    </row>
    <row r="275" spans="1:10">
      <c r="A275" s="117"/>
      <c r="B275" s="5"/>
      <c r="C275" s="5"/>
      <c r="D275" s="5"/>
      <c r="E275" s="5"/>
      <c r="F275" s="5"/>
      <c r="G275" s="110"/>
      <c r="H275" s="122"/>
      <c r="I275" s="16"/>
      <c r="J275" s="16"/>
    </row>
    <row r="276" spans="1:10">
      <c r="A276" s="117"/>
      <c r="B276" s="5"/>
      <c r="C276" s="5"/>
      <c r="D276" s="5"/>
      <c r="E276" s="5"/>
      <c r="F276" s="5"/>
      <c r="G276" s="110"/>
      <c r="H276" s="122"/>
      <c r="I276" s="16"/>
      <c r="J276" s="16"/>
    </row>
    <row r="277" spans="1:10">
      <c r="A277" s="117"/>
      <c r="B277" s="5"/>
      <c r="C277" s="5"/>
      <c r="D277" s="5"/>
      <c r="E277" s="5"/>
      <c r="F277" s="5"/>
      <c r="G277" s="110"/>
      <c r="H277" s="122"/>
      <c r="I277" s="16"/>
      <c r="J277" s="16"/>
    </row>
    <row r="278" spans="1:10">
      <c r="A278" s="117"/>
      <c r="B278" s="5"/>
      <c r="C278" s="5"/>
      <c r="D278" s="5"/>
      <c r="E278" s="5"/>
      <c r="F278" s="5"/>
      <c r="G278" s="110"/>
      <c r="H278" s="122"/>
      <c r="I278" s="16"/>
      <c r="J278" s="16"/>
    </row>
    <row r="279" spans="1:10">
      <c r="A279" s="117"/>
      <c r="B279" s="5"/>
      <c r="C279" s="5"/>
      <c r="D279" s="5"/>
      <c r="E279" s="5"/>
      <c r="F279" s="5"/>
      <c r="G279" s="110"/>
      <c r="H279" s="122"/>
      <c r="I279" s="16"/>
      <c r="J279" s="16"/>
    </row>
    <row r="280" spans="1:10">
      <c r="A280" s="117"/>
      <c r="B280" s="5"/>
      <c r="C280" s="5"/>
      <c r="D280" s="5"/>
      <c r="E280" s="5"/>
      <c r="F280" s="5"/>
      <c r="G280" s="110"/>
      <c r="H280" s="122"/>
      <c r="I280" s="16"/>
      <c r="J280" s="16"/>
    </row>
    <row r="281" spans="1:10">
      <c r="A281" s="117"/>
      <c r="B281" s="5"/>
      <c r="C281" s="5"/>
      <c r="D281" s="5"/>
      <c r="E281" s="5"/>
      <c r="F281" s="5"/>
      <c r="G281" s="110"/>
      <c r="H281" s="122"/>
      <c r="I281" s="16"/>
      <c r="J281" s="16"/>
    </row>
    <row r="282" spans="1:10">
      <c r="A282" s="117"/>
      <c r="B282" s="5"/>
      <c r="C282" s="5"/>
      <c r="D282" s="5"/>
      <c r="E282" s="5"/>
      <c r="F282" s="5"/>
      <c r="G282" s="110"/>
      <c r="H282" s="122"/>
      <c r="I282" s="16"/>
      <c r="J282" s="16"/>
    </row>
    <row r="283" spans="1:10">
      <c r="A283" s="117"/>
      <c r="B283" s="5"/>
      <c r="C283" s="5"/>
      <c r="D283" s="5"/>
      <c r="E283" s="5"/>
      <c r="F283" s="5"/>
      <c r="G283" s="110"/>
      <c r="H283" s="122"/>
      <c r="I283" s="16"/>
      <c r="J283" s="16"/>
    </row>
    <row r="284" spans="1:10">
      <c r="A284" s="117"/>
      <c r="B284" s="5"/>
      <c r="C284" s="5"/>
      <c r="D284" s="5"/>
      <c r="E284" s="5"/>
      <c r="F284" s="5"/>
      <c r="G284" s="110"/>
      <c r="H284" s="122"/>
      <c r="I284" s="16"/>
      <c r="J284" s="16"/>
    </row>
    <row r="285" spans="1:10">
      <c r="A285" s="117"/>
      <c r="B285" s="5"/>
      <c r="C285" s="5"/>
      <c r="D285" s="5"/>
      <c r="E285" s="5"/>
      <c r="F285" s="5"/>
      <c r="G285" s="110"/>
      <c r="H285" s="122"/>
      <c r="I285" s="16"/>
      <c r="J285" s="16"/>
    </row>
    <row r="286" spans="1:10">
      <c r="A286" s="117"/>
      <c r="B286" s="5"/>
      <c r="C286" s="5"/>
      <c r="D286" s="5"/>
      <c r="E286" s="5"/>
      <c r="F286" s="5"/>
      <c r="G286" s="110"/>
      <c r="H286" s="122"/>
      <c r="I286" s="16"/>
      <c r="J286" s="16"/>
    </row>
    <row r="287" spans="1:10">
      <c r="A287" s="117"/>
      <c r="B287" s="5"/>
      <c r="C287" s="5"/>
      <c r="D287" s="5"/>
      <c r="E287" s="5"/>
      <c r="F287" s="5"/>
      <c r="G287" s="110"/>
      <c r="H287" s="122"/>
      <c r="I287" s="16"/>
      <c r="J287" s="16"/>
    </row>
    <row r="288" spans="1:10">
      <c r="A288" s="117"/>
      <c r="B288" s="5"/>
      <c r="C288" s="5"/>
      <c r="D288" s="5"/>
      <c r="E288" s="5"/>
      <c r="F288" s="5"/>
      <c r="G288" s="110"/>
      <c r="H288" s="122"/>
      <c r="I288" s="16"/>
      <c r="J288" s="16"/>
    </row>
    <row r="289" spans="1:10">
      <c r="A289" s="117"/>
      <c r="B289" s="5"/>
      <c r="C289" s="5"/>
      <c r="D289" s="5"/>
      <c r="E289" s="5"/>
      <c r="F289" s="5"/>
      <c r="G289" s="110"/>
      <c r="H289" s="122"/>
      <c r="I289" s="16"/>
      <c r="J289" s="16"/>
    </row>
    <row r="290" spans="1:10">
      <c r="A290" s="117"/>
      <c r="B290" s="5"/>
      <c r="C290" s="5"/>
      <c r="D290" s="5"/>
      <c r="E290" s="5"/>
      <c r="F290" s="5"/>
      <c r="G290" s="110"/>
      <c r="H290" s="122"/>
      <c r="I290" s="16"/>
      <c r="J290" s="16"/>
    </row>
    <row r="291" spans="1:10">
      <c r="A291" s="117"/>
      <c r="B291" s="5"/>
      <c r="C291" s="5"/>
      <c r="D291" s="5"/>
      <c r="E291" s="5"/>
      <c r="F291" s="5"/>
      <c r="G291" s="110"/>
      <c r="H291" s="122"/>
      <c r="I291" s="16"/>
      <c r="J291" s="16"/>
    </row>
    <row r="292" spans="1:10">
      <c r="A292" s="117"/>
      <c r="B292" s="5"/>
      <c r="C292" s="5"/>
      <c r="D292" s="5"/>
      <c r="E292" s="5"/>
      <c r="F292" s="5"/>
      <c r="G292" s="110"/>
      <c r="H292" s="122"/>
      <c r="I292" s="16"/>
      <c r="J292" s="16"/>
    </row>
    <row r="293" spans="1:10">
      <c r="A293" s="117"/>
      <c r="B293" s="5"/>
      <c r="C293" s="5"/>
      <c r="D293" s="5"/>
      <c r="E293" s="5"/>
      <c r="F293" s="5"/>
      <c r="G293" s="110"/>
      <c r="H293" s="122"/>
      <c r="I293" s="16"/>
      <c r="J293" s="16"/>
    </row>
    <row r="294" spans="1:10">
      <c r="A294" s="117"/>
      <c r="B294" s="5"/>
      <c r="C294" s="5"/>
      <c r="D294" s="5"/>
      <c r="E294" s="5"/>
      <c r="F294" s="5"/>
      <c r="G294" s="110"/>
      <c r="H294" s="122"/>
      <c r="I294" s="16"/>
      <c r="J294" s="16"/>
    </row>
    <row r="295" spans="1:10">
      <c r="A295" s="117"/>
      <c r="B295" s="5"/>
      <c r="C295" s="5"/>
      <c r="D295" s="5"/>
      <c r="E295" s="5"/>
      <c r="F295" s="5"/>
      <c r="G295" s="110"/>
      <c r="H295" s="122"/>
      <c r="I295" s="16"/>
      <c r="J295" s="16"/>
    </row>
    <row r="296" spans="1:10">
      <c r="A296" s="117"/>
      <c r="B296" s="5"/>
      <c r="C296" s="5"/>
      <c r="D296" s="5"/>
      <c r="E296" s="5"/>
      <c r="F296" s="5"/>
      <c r="G296" s="110"/>
      <c r="H296" s="122"/>
      <c r="I296" s="16"/>
      <c r="J296" s="16"/>
    </row>
    <row r="297" spans="1:10">
      <c r="A297" s="117"/>
      <c r="B297" s="5"/>
      <c r="C297" s="5"/>
      <c r="D297" s="5"/>
      <c r="E297" s="5"/>
      <c r="F297" s="5"/>
      <c r="G297" s="110"/>
      <c r="H297" s="122"/>
      <c r="I297" s="16"/>
      <c r="J297" s="16"/>
    </row>
    <row r="298" spans="1:10">
      <c r="A298" s="117"/>
      <c r="B298" s="5"/>
      <c r="C298" s="5"/>
      <c r="D298" s="5"/>
      <c r="E298" s="5"/>
      <c r="F298" s="5"/>
      <c r="G298" s="110"/>
      <c r="H298" s="122"/>
      <c r="I298" s="16"/>
      <c r="J298" s="16"/>
    </row>
    <row r="299" spans="1:10">
      <c r="A299" s="117"/>
      <c r="B299" s="5"/>
      <c r="C299" s="5"/>
      <c r="D299" s="5"/>
      <c r="E299" s="5"/>
      <c r="F299" s="5"/>
      <c r="G299" s="110"/>
      <c r="H299" s="122"/>
      <c r="I299" s="16"/>
      <c r="J299" s="16"/>
    </row>
    <row r="300" spans="1:10">
      <c r="A300" s="117"/>
      <c r="B300" s="5"/>
      <c r="C300" s="5"/>
      <c r="D300" s="5"/>
      <c r="E300" s="5"/>
      <c r="F300" s="5"/>
      <c r="G300" s="110"/>
      <c r="H300" s="122"/>
      <c r="I300" s="16"/>
      <c r="J300" s="16"/>
    </row>
    <row r="301" spans="1:10">
      <c r="A301" s="117"/>
      <c r="B301" s="5"/>
      <c r="C301" s="5"/>
      <c r="D301" s="5"/>
      <c r="E301" s="5"/>
      <c r="F301" s="5"/>
      <c r="G301" s="110"/>
      <c r="H301" s="122"/>
      <c r="I301" s="16"/>
      <c r="J301" s="16"/>
    </row>
    <row r="302" spans="1:10">
      <c r="A302" s="117"/>
      <c r="B302" s="5"/>
      <c r="C302" s="5"/>
      <c r="D302" s="5"/>
      <c r="E302" s="5"/>
      <c r="F302" s="5"/>
      <c r="G302" s="110"/>
      <c r="H302" s="122"/>
      <c r="I302" s="16"/>
      <c r="J302" s="16"/>
    </row>
    <row r="303" spans="1:10">
      <c r="A303" s="117"/>
      <c r="B303" s="5"/>
      <c r="C303" s="5"/>
      <c r="D303" s="5"/>
      <c r="E303" s="5"/>
      <c r="F303" s="5"/>
      <c r="G303" s="110"/>
      <c r="H303" s="122"/>
      <c r="I303" s="16"/>
      <c r="J303" s="16"/>
    </row>
    <row r="304" spans="1:10">
      <c r="A304" s="117"/>
      <c r="B304" s="5"/>
      <c r="C304" s="5"/>
      <c r="D304" s="5"/>
      <c r="E304" s="5"/>
      <c r="F304" s="5"/>
      <c r="G304" s="110"/>
      <c r="H304" s="122"/>
      <c r="I304" s="16"/>
      <c r="J304" s="16"/>
    </row>
    <row r="305" spans="1:10">
      <c r="A305" s="117"/>
      <c r="B305" s="5"/>
      <c r="C305" s="5"/>
      <c r="D305" s="5"/>
      <c r="E305" s="5"/>
      <c r="F305" s="5"/>
      <c r="G305" s="110"/>
      <c r="H305" s="122"/>
      <c r="I305" s="16"/>
      <c r="J305" s="16"/>
    </row>
    <row r="306" spans="1:10">
      <c r="A306" s="117"/>
      <c r="B306" s="5"/>
      <c r="C306" s="5"/>
      <c r="D306" s="5"/>
      <c r="E306" s="5"/>
      <c r="F306" s="5"/>
      <c r="G306" s="110"/>
      <c r="H306" s="122"/>
      <c r="I306" s="16"/>
      <c r="J306" s="16"/>
    </row>
    <row r="307" spans="1:10">
      <c r="A307" s="117"/>
      <c r="B307" s="5"/>
      <c r="C307" s="5"/>
      <c r="D307" s="5"/>
      <c r="E307" s="5"/>
      <c r="F307" s="5"/>
      <c r="G307" s="110"/>
      <c r="H307" s="122"/>
      <c r="I307" s="16"/>
      <c r="J307" s="16"/>
    </row>
    <row r="308" spans="1:10">
      <c r="A308" s="117"/>
      <c r="B308" s="5"/>
      <c r="C308" s="5"/>
      <c r="D308" s="5"/>
      <c r="E308" s="5"/>
      <c r="F308" s="5"/>
      <c r="G308" s="110"/>
      <c r="H308" s="122"/>
      <c r="I308" s="16"/>
      <c r="J308" s="16"/>
    </row>
    <row r="309" spans="1:10">
      <c r="A309" s="117"/>
      <c r="B309" s="5"/>
      <c r="C309" s="5"/>
      <c r="D309" s="5"/>
      <c r="E309" s="5"/>
      <c r="F309" s="5"/>
      <c r="G309" s="110"/>
      <c r="H309" s="122"/>
      <c r="I309" s="16"/>
      <c r="J309" s="16"/>
    </row>
    <row r="310" spans="1:10">
      <c r="A310" s="117"/>
      <c r="B310" s="5"/>
      <c r="C310" s="5"/>
      <c r="D310" s="5"/>
      <c r="E310" s="5"/>
      <c r="F310" s="5"/>
      <c r="G310" s="110"/>
      <c r="H310" s="122"/>
      <c r="I310" s="16"/>
      <c r="J310" s="16"/>
    </row>
    <row r="311" spans="1:10">
      <c r="A311" s="117"/>
      <c r="B311" s="5"/>
      <c r="C311" s="5"/>
      <c r="D311" s="5"/>
      <c r="E311" s="5"/>
      <c r="F311" s="5"/>
      <c r="G311" s="110"/>
      <c r="H311" s="122"/>
      <c r="I311" s="16"/>
      <c r="J311" s="16"/>
    </row>
    <row r="312" spans="1:10">
      <c r="A312" s="117"/>
      <c r="B312" s="5"/>
      <c r="C312" s="5"/>
      <c r="D312" s="5"/>
      <c r="E312" s="5"/>
      <c r="F312" s="5"/>
      <c r="G312" s="110"/>
      <c r="H312" s="122"/>
      <c r="I312" s="16"/>
      <c r="J312" s="16"/>
    </row>
    <row r="313" spans="1:10">
      <c r="A313" s="117"/>
      <c r="B313" s="5"/>
      <c r="C313" s="5"/>
      <c r="D313" s="5"/>
      <c r="E313" s="5"/>
      <c r="F313" s="5"/>
      <c r="G313" s="110"/>
      <c r="H313" s="122"/>
      <c r="I313" s="16"/>
      <c r="J313" s="16"/>
    </row>
    <row r="314" spans="1:10">
      <c r="A314" s="117"/>
      <c r="B314" s="5"/>
      <c r="C314" s="5"/>
      <c r="D314" s="5"/>
      <c r="E314" s="5"/>
      <c r="F314" s="5"/>
      <c r="G314" s="110"/>
      <c r="H314" s="122"/>
      <c r="I314" s="16"/>
      <c r="J314" s="16"/>
    </row>
    <row r="315" spans="1:10">
      <c r="A315" s="117"/>
      <c r="B315" s="5"/>
      <c r="C315" s="5"/>
      <c r="D315" s="5"/>
      <c r="E315" s="5"/>
      <c r="F315" s="5"/>
      <c r="G315" s="110"/>
      <c r="H315" s="122"/>
      <c r="I315" s="16"/>
      <c r="J315" s="16"/>
    </row>
    <row r="316" spans="1:10">
      <c r="A316" s="117"/>
      <c r="B316" s="5"/>
      <c r="C316" s="5"/>
      <c r="D316" s="5"/>
      <c r="E316" s="5"/>
      <c r="F316" s="5"/>
      <c r="G316" s="110"/>
      <c r="H316" s="122"/>
      <c r="I316" s="16"/>
      <c r="J316" s="16"/>
    </row>
    <row r="317" spans="1:10">
      <c r="A317" s="117"/>
      <c r="B317" s="5"/>
      <c r="C317" s="5"/>
      <c r="D317" s="5"/>
      <c r="E317" s="5"/>
      <c r="F317" s="5"/>
      <c r="G317" s="110"/>
      <c r="H317" s="122"/>
      <c r="I317" s="16"/>
      <c r="J317" s="16"/>
    </row>
    <row r="318" spans="1:10">
      <c r="A318" s="117"/>
      <c r="B318" s="5"/>
      <c r="C318" s="5"/>
      <c r="D318" s="5"/>
      <c r="E318" s="5"/>
      <c r="F318" s="5"/>
      <c r="G318" s="110"/>
      <c r="H318" s="122"/>
      <c r="I318" s="16"/>
      <c r="J318" s="16"/>
    </row>
    <row r="319" spans="1:10">
      <c r="A319" s="117"/>
      <c r="B319" s="5"/>
      <c r="C319" s="5"/>
      <c r="D319" s="5"/>
      <c r="E319" s="5"/>
      <c r="F319" s="5"/>
      <c r="G319" s="110"/>
      <c r="H319" s="122"/>
      <c r="I319" s="16"/>
      <c r="J319" s="16"/>
    </row>
    <row r="320" spans="1:10">
      <c r="A320" s="117"/>
      <c r="B320" s="5"/>
      <c r="C320" s="5"/>
      <c r="D320" s="5"/>
      <c r="E320" s="5"/>
      <c r="F320" s="5"/>
      <c r="G320" s="110"/>
      <c r="H320" s="122"/>
      <c r="I320" s="16"/>
      <c r="J320" s="16"/>
    </row>
    <row r="321" spans="1:10">
      <c r="A321" s="117"/>
      <c r="B321" s="5"/>
      <c r="C321" s="5"/>
      <c r="D321" s="5"/>
      <c r="E321" s="5"/>
      <c r="F321" s="5"/>
      <c r="G321" s="110"/>
      <c r="H321" s="122"/>
      <c r="I321" s="16"/>
      <c r="J321" s="16"/>
    </row>
    <row r="322" spans="1:10">
      <c r="A322" s="117"/>
      <c r="B322" s="5"/>
      <c r="C322" s="5"/>
      <c r="D322" s="5"/>
      <c r="E322" s="5"/>
      <c r="F322" s="5"/>
      <c r="G322" s="110"/>
      <c r="H322" s="122"/>
      <c r="I322" s="16"/>
      <c r="J322" s="16"/>
    </row>
    <row r="323" spans="1:10">
      <c r="A323" s="117"/>
      <c r="B323" s="5"/>
      <c r="C323" s="5"/>
      <c r="D323" s="5"/>
      <c r="E323" s="5"/>
      <c r="F323" s="5"/>
      <c r="G323" s="110"/>
      <c r="H323" s="122"/>
      <c r="I323" s="16"/>
      <c r="J323" s="16"/>
    </row>
    <row r="324" spans="1:10">
      <c r="A324" s="117"/>
      <c r="B324" s="5"/>
      <c r="C324" s="5"/>
      <c r="D324" s="5"/>
      <c r="E324" s="5"/>
      <c r="F324" s="5"/>
      <c r="G324" s="110"/>
      <c r="H324" s="122"/>
      <c r="I324" s="16"/>
      <c r="J324" s="16"/>
    </row>
    <row r="325" spans="1:10">
      <c r="A325" s="117"/>
      <c r="B325" s="5"/>
      <c r="C325" s="5"/>
      <c r="D325" s="5"/>
      <c r="E325" s="5"/>
      <c r="F325" s="5"/>
      <c r="G325" s="110"/>
      <c r="H325" s="122"/>
      <c r="I325" s="16"/>
      <c r="J325" s="16"/>
    </row>
    <row r="326" spans="1:10">
      <c r="A326" s="117"/>
      <c r="B326" s="5"/>
      <c r="C326" s="5"/>
      <c r="D326" s="5"/>
      <c r="E326" s="5"/>
      <c r="F326" s="5"/>
      <c r="G326" s="110"/>
      <c r="H326" s="122"/>
      <c r="I326" s="16"/>
      <c r="J326" s="16"/>
    </row>
    <row r="327" spans="1:10">
      <c r="A327" s="117"/>
      <c r="B327" s="5"/>
      <c r="C327" s="5"/>
      <c r="D327" s="5"/>
      <c r="E327" s="5"/>
      <c r="F327" s="5"/>
      <c r="G327" s="110"/>
      <c r="H327" s="122"/>
      <c r="I327" s="16"/>
      <c r="J327" s="16"/>
    </row>
    <row r="328" spans="1:10">
      <c r="A328" s="117"/>
      <c r="B328" s="5"/>
      <c r="C328" s="5"/>
      <c r="D328" s="5"/>
      <c r="E328" s="5"/>
      <c r="F328" s="5"/>
      <c r="G328" s="110"/>
      <c r="H328" s="122"/>
      <c r="I328" s="16"/>
      <c r="J328" s="16"/>
    </row>
    <row r="329" spans="1:10">
      <c r="A329" s="117"/>
      <c r="B329" s="5"/>
      <c r="C329" s="5"/>
      <c r="D329" s="5"/>
      <c r="E329" s="5"/>
      <c r="F329" s="5"/>
      <c r="G329" s="110"/>
      <c r="H329" s="122"/>
      <c r="I329" s="16"/>
      <c r="J329" s="16"/>
    </row>
    <row r="330" spans="1:10">
      <c r="A330" s="117"/>
      <c r="B330" s="5"/>
      <c r="C330" s="5"/>
      <c r="D330" s="5"/>
      <c r="E330" s="5"/>
      <c r="F330" s="5"/>
      <c r="G330" s="110"/>
      <c r="H330" s="122"/>
      <c r="I330" s="16"/>
      <c r="J330" s="16"/>
    </row>
    <row r="331" spans="1:10">
      <c r="A331" s="117"/>
      <c r="B331" s="5"/>
      <c r="C331" s="5"/>
      <c r="D331" s="5"/>
      <c r="E331" s="5"/>
      <c r="F331" s="5"/>
      <c r="G331" s="110"/>
      <c r="H331" s="122"/>
      <c r="I331" s="16"/>
      <c r="J331" s="16"/>
    </row>
    <row r="332" spans="1:10">
      <c r="A332" s="117"/>
      <c r="B332" s="5"/>
      <c r="C332" s="5"/>
      <c r="D332" s="5"/>
      <c r="E332" s="5"/>
      <c r="F332" s="5"/>
      <c r="G332" s="110"/>
      <c r="H332" s="122"/>
      <c r="I332" s="16"/>
      <c r="J332" s="16"/>
    </row>
    <row r="333" spans="1:10">
      <c r="A333" s="117"/>
      <c r="B333" s="5"/>
      <c r="C333" s="5"/>
      <c r="D333" s="5"/>
      <c r="E333" s="5"/>
      <c r="F333" s="5"/>
      <c r="G333" s="110"/>
      <c r="H333" s="122"/>
      <c r="I333" s="16"/>
      <c r="J333" s="16"/>
    </row>
    <row r="334" spans="1:10">
      <c r="A334" s="117"/>
      <c r="B334" s="5"/>
      <c r="C334" s="5"/>
      <c r="D334" s="5"/>
      <c r="E334" s="5"/>
      <c r="F334" s="5"/>
      <c r="G334" s="110"/>
      <c r="H334" s="122"/>
      <c r="I334" s="16"/>
      <c r="J334" s="16"/>
    </row>
    <row r="335" spans="1:10">
      <c r="A335" s="117"/>
      <c r="B335" s="5"/>
      <c r="C335" s="5"/>
      <c r="D335" s="5"/>
      <c r="E335" s="5"/>
      <c r="F335" s="5"/>
      <c r="G335" s="110"/>
      <c r="H335" s="122"/>
      <c r="I335" s="16"/>
      <c r="J335" s="16"/>
    </row>
    <row r="336" spans="1:10">
      <c r="A336" s="117"/>
      <c r="B336" s="5"/>
      <c r="C336" s="5"/>
      <c r="D336" s="5"/>
      <c r="E336" s="5"/>
      <c r="F336" s="5"/>
      <c r="G336" s="110"/>
      <c r="H336" s="122"/>
      <c r="I336" s="16"/>
      <c r="J336" s="16"/>
    </row>
    <row r="337" spans="1:10">
      <c r="A337" s="117"/>
      <c r="B337" s="5"/>
      <c r="C337" s="5"/>
      <c r="D337" s="5"/>
      <c r="E337" s="5"/>
      <c r="F337" s="5"/>
      <c r="G337" s="110"/>
      <c r="H337" s="122"/>
      <c r="I337" s="16"/>
      <c r="J337" s="16"/>
    </row>
    <row r="338" spans="1:10">
      <c r="A338" s="117"/>
      <c r="B338" s="5"/>
      <c r="C338" s="5"/>
      <c r="D338" s="5"/>
      <c r="E338" s="5"/>
      <c r="F338" s="5"/>
      <c r="G338" s="110"/>
      <c r="H338" s="122"/>
      <c r="I338" s="16"/>
      <c r="J338" s="16"/>
    </row>
    <row r="339" spans="1:10">
      <c r="A339" s="117"/>
      <c r="B339" s="5"/>
      <c r="C339" s="5"/>
      <c r="D339" s="5"/>
      <c r="E339" s="5"/>
      <c r="F339" s="5"/>
      <c r="G339" s="110"/>
      <c r="H339" s="122"/>
      <c r="I339" s="16"/>
      <c r="J339" s="16"/>
    </row>
    <row r="340" spans="1:10">
      <c r="A340" s="117"/>
      <c r="B340" s="5"/>
      <c r="C340" s="5"/>
      <c r="D340" s="5"/>
      <c r="E340" s="5"/>
      <c r="F340" s="5"/>
      <c r="G340" s="110"/>
      <c r="H340" s="122"/>
      <c r="I340" s="16"/>
      <c r="J340" s="16"/>
    </row>
    <row r="341" spans="1:10">
      <c r="A341" s="117"/>
      <c r="B341" s="5"/>
      <c r="C341" s="5"/>
      <c r="D341" s="5"/>
      <c r="E341" s="5"/>
      <c r="F341" s="5"/>
      <c r="G341" s="110"/>
      <c r="H341" s="122"/>
      <c r="I341" s="16"/>
      <c r="J341" s="16"/>
    </row>
    <row r="342" spans="1:10">
      <c r="A342" s="117"/>
      <c r="B342" s="5"/>
      <c r="C342" s="5"/>
      <c r="D342" s="5"/>
      <c r="E342" s="5"/>
      <c r="F342" s="5"/>
      <c r="G342" s="110"/>
      <c r="H342" s="122"/>
      <c r="I342" s="16"/>
      <c r="J342" s="16"/>
    </row>
    <row r="343" spans="1:10">
      <c r="A343" s="117"/>
      <c r="B343" s="5"/>
      <c r="C343" s="5"/>
      <c r="D343" s="5"/>
      <c r="E343" s="5"/>
      <c r="F343" s="5"/>
      <c r="G343" s="110"/>
      <c r="H343" s="122"/>
      <c r="I343" s="16"/>
      <c r="J343" s="16"/>
    </row>
    <row r="344" spans="1:10">
      <c r="A344" s="117"/>
      <c r="B344" s="5"/>
      <c r="C344" s="5"/>
      <c r="D344" s="5"/>
      <c r="E344" s="5"/>
      <c r="F344" s="5"/>
      <c r="G344" s="110"/>
      <c r="H344" s="122"/>
      <c r="I344" s="16"/>
      <c r="J344" s="16"/>
    </row>
    <row r="345" spans="1:10">
      <c r="A345" s="117"/>
      <c r="B345" s="5"/>
      <c r="C345" s="5"/>
      <c r="D345" s="5"/>
      <c r="E345" s="5"/>
      <c r="F345" s="5"/>
      <c r="G345" s="110"/>
      <c r="H345" s="122"/>
      <c r="I345" s="16"/>
      <c r="J345" s="16"/>
    </row>
    <row r="346" spans="1:10">
      <c r="A346" s="117"/>
      <c r="B346" s="5"/>
      <c r="C346" s="5"/>
      <c r="D346" s="5"/>
      <c r="E346" s="5"/>
      <c r="F346" s="5"/>
      <c r="G346" s="110"/>
      <c r="H346" s="122"/>
      <c r="I346" s="16"/>
      <c r="J346" s="16"/>
    </row>
    <row r="347" spans="1:10">
      <c r="A347" s="117"/>
      <c r="B347" s="5"/>
      <c r="C347" s="5"/>
      <c r="D347" s="5"/>
      <c r="E347" s="5"/>
      <c r="F347" s="5"/>
      <c r="G347" s="110"/>
      <c r="H347" s="122"/>
      <c r="I347" s="16"/>
      <c r="J347" s="16"/>
    </row>
    <row r="348" spans="1:10">
      <c r="A348" s="117"/>
      <c r="B348" s="5"/>
      <c r="C348" s="5"/>
      <c r="D348" s="5"/>
      <c r="E348" s="5"/>
      <c r="F348" s="5"/>
      <c r="G348" s="110"/>
      <c r="H348" s="122"/>
      <c r="I348" s="16"/>
      <c r="J348" s="16"/>
    </row>
    <row r="349" spans="1:10">
      <c r="A349" s="117"/>
      <c r="B349" s="5"/>
      <c r="C349" s="5"/>
      <c r="D349" s="5"/>
      <c r="E349" s="5"/>
      <c r="F349" s="5"/>
      <c r="G349" s="110"/>
      <c r="H349" s="122"/>
      <c r="I349" s="16"/>
      <c r="J349" s="16"/>
    </row>
    <row r="350" spans="1:10">
      <c r="A350" s="117"/>
      <c r="B350" s="5"/>
      <c r="C350" s="5"/>
      <c r="D350" s="5"/>
      <c r="E350" s="5"/>
      <c r="F350" s="5"/>
      <c r="G350" s="110"/>
      <c r="H350" s="122"/>
      <c r="I350" s="16"/>
      <c r="J350" s="16"/>
    </row>
    <row r="351" spans="1:10">
      <c r="A351" s="117"/>
      <c r="B351" s="5"/>
      <c r="C351" s="5"/>
      <c r="D351" s="5"/>
      <c r="E351" s="5"/>
      <c r="F351" s="5"/>
      <c r="G351" s="110"/>
      <c r="H351" s="122"/>
      <c r="I351" s="16"/>
      <c r="J351" s="16"/>
    </row>
    <row r="352" spans="1:10">
      <c r="A352" s="117"/>
      <c r="B352" s="5"/>
      <c r="C352" s="5"/>
      <c r="D352" s="5"/>
      <c r="E352" s="5"/>
      <c r="F352" s="5"/>
      <c r="G352" s="110"/>
      <c r="H352" s="122"/>
      <c r="I352" s="16"/>
      <c r="J352" s="16"/>
    </row>
    <row r="353" spans="1:10">
      <c r="A353" s="117"/>
      <c r="B353" s="5"/>
      <c r="C353" s="5"/>
      <c r="D353" s="5"/>
      <c r="E353" s="5"/>
      <c r="F353" s="5"/>
      <c r="G353" s="110"/>
      <c r="H353" s="122"/>
      <c r="I353" s="16"/>
      <c r="J353" s="16"/>
    </row>
    <row r="354" spans="1:10">
      <c r="A354" s="117"/>
      <c r="B354" s="5"/>
      <c r="C354" s="5"/>
      <c r="D354" s="5"/>
      <c r="E354" s="5"/>
      <c r="F354" s="5"/>
      <c r="G354" s="110"/>
      <c r="H354" s="122"/>
      <c r="I354" s="16"/>
      <c r="J354" s="16"/>
    </row>
    <row r="355" spans="1:10">
      <c r="A355" s="117"/>
      <c r="B355" s="5"/>
      <c r="C355" s="5"/>
      <c r="D355" s="5"/>
      <c r="E355" s="5"/>
      <c r="F355" s="5"/>
      <c r="G355" s="110"/>
      <c r="H355" s="122"/>
      <c r="I355" s="16"/>
      <c r="J355" s="16"/>
    </row>
    <row r="356" spans="1:10">
      <c r="A356" s="117"/>
      <c r="B356" s="5"/>
      <c r="C356" s="5"/>
      <c r="D356" s="5"/>
      <c r="E356" s="5"/>
      <c r="F356" s="5"/>
      <c r="G356" s="110"/>
      <c r="H356" s="122"/>
      <c r="I356" s="16"/>
      <c r="J356" s="16"/>
    </row>
    <row r="357" spans="1:10">
      <c r="A357" s="117"/>
      <c r="B357" s="5"/>
      <c r="C357" s="5"/>
      <c r="D357" s="5"/>
      <c r="E357" s="5"/>
      <c r="F357" s="5"/>
      <c r="G357" s="110"/>
      <c r="H357" s="122"/>
      <c r="I357" s="16"/>
      <c r="J357" s="16"/>
    </row>
    <row r="358" spans="1:10">
      <c r="A358" s="117"/>
      <c r="B358" s="5"/>
      <c r="C358" s="5"/>
      <c r="D358" s="5"/>
      <c r="E358" s="5"/>
      <c r="F358" s="5"/>
      <c r="G358" s="110"/>
      <c r="H358" s="122"/>
      <c r="I358" s="16"/>
      <c r="J358" s="16"/>
    </row>
    <row r="359" spans="1:10">
      <c r="A359" s="117"/>
      <c r="B359" s="5"/>
      <c r="C359" s="5"/>
      <c r="D359" s="5"/>
      <c r="E359" s="5"/>
      <c r="F359" s="5"/>
      <c r="G359" s="110"/>
      <c r="H359" s="122"/>
      <c r="I359" s="16"/>
      <c r="J359" s="16"/>
    </row>
    <row r="360" spans="1:10">
      <c r="A360" s="117"/>
      <c r="B360" s="5"/>
      <c r="C360" s="5"/>
      <c r="D360" s="5"/>
      <c r="E360" s="5"/>
      <c r="F360" s="5"/>
      <c r="G360" s="110"/>
      <c r="H360" s="122"/>
      <c r="I360" s="16"/>
      <c r="J360" s="16"/>
    </row>
    <row r="361" spans="1:10">
      <c r="A361" s="117"/>
      <c r="B361" s="5"/>
      <c r="C361" s="5"/>
      <c r="D361" s="5"/>
      <c r="E361" s="5"/>
      <c r="F361" s="5"/>
      <c r="G361" s="110"/>
      <c r="H361" s="122"/>
      <c r="I361" s="16"/>
      <c r="J361" s="16"/>
    </row>
    <row r="362" spans="1:10">
      <c r="A362" s="117"/>
      <c r="B362" s="5"/>
      <c r="C362" s="5"/>
      <c r="D362" s="5"/>
      <c r="E362" s="5"/>
      <c r="F362" s="5"/>
      <c r="G362" s="110"/>
      <c r="H362" s="122"/>
      <c r="I362" s="16"/>
      <c r="J362" s="16"/>
    </row>
    <row r="363" spans="1:10">
      <c r="A363" s="117"/>
      <c r="B363" s="5"/>
      <c r="C363" s="5"/>
      <c r="D363" s="5"/>
      <c r="E363" s="5"/>
      <c r="F363" s="5"/>
      <c r="G363" s="110"/>
      <c r="H363" s="122"/>
      <c r="I363" s="16"/>
      <c r="J363" s="16"/>
    </row>
    <row r="364" spans="1:10">
      <c r="A364" s="117"/>
      <c r="B364" s="5"/>
      <c r="C364" s="5"/>
      <c r="D364" s="5"/>
      <c r="E364" s="5"/>
      <c r="F364" s="5"/>
      <c r="G364" s="110"/>
      <c r="H364" s="122"/>
      <c r="I364" s="16"/>
      <c r="J364" s="16"/>
    </row>
    <row r="365" spans="1:10">
      <c r="A365" s="117"/>
      <c r="B365" s="5"/>
      <c r="C365" s="5"/>
      <c r="D365" s="5"/>
      <c r="E365" s="5"/>
      <c r="F365" s="5"/>
      <c r="G365" s="110"/>
      <c r="H365" s="122"/>
      <c r="I365" s="16"/>
      <c r="J365" s="16"/>
    </row>
    <row r="366" spans="1:10">
      <c r="A366" s="117"/>
      <c r="B366" s="5"/>
      <c r="C366" s="5"/>
      <c r="D366" s="5"/>
      <c r="E366" s="5"/>
      <c r="F366" s="5"/>
      <c r="G366" s="110"/>
      <c r="H366" s="122"/>
      <c r="I366" s="16"/>
      <c r="J366" s="16"/>
    </row>
    <row r="367" spans="1:10">
      <c r="A367" s="117"/>
      <c r="B367" s="5"/>
      <c r="C367" s="5"/>
      <c r="D367" s="5"/>
      <c r="E367" s="5"/>
      <c r="F367" s="5"/>
      <c r="G367" s="110"/>
      <c r="H367" s="122"/>
      <c r="I367" s="16"/>
      <c r="J367" s="16"/>
    </row>
    <row r="368" spans="1:10">
      <c r="A368" s="117"/>
      <c r="B368" s="5"/>
      <c r="C368" s="5"/>
      <c r="D368" s="5"/>
      <c r="E368" s="5"/>
      <c r="F368" s="5"/>
      <c r="G368" s="110"/>
      <c r="H368" s="122"/>
      <c r="I368" s="16"/>
      <c r="J368" s="16"/>
    </row>
    <row r="369" spans="1:10">
      <c r="A369" s="117"/>
      <c r="B369" s="5"/>
      <c r="C369" s="5"/>
      <c r="D369" s="5"/>
      <c r="E369" s="5"/>
      <c r="F369" s="5"/>
      <c r="G369" s="110"/>
      <c r="H369" s="122"/>
      <c r="I369" s="16"/>
      <c r="J369" s="16"/>
    </row>
    <row r="370" spans="1:10">
      <c r="A370" s="117"/>
      <c r="B370" s="5"/>
      <c r="C370" s="5"/>
      <c r="D370" s="5"/>
      <c r="E370" s="5"/>
      <c r="F370" s="5"/>
      <c r="G370" s="110"/>
      <c r="H370" s="122"/>
      <c r="I370" s="16"/>
      <c r="J370" s="16"/>
    </row>
    <row r="371" spans="1:10">
      <c r="A371" s="117"/>
      <c r="B371" s="5"/>
      <c r="C371" s="5"/>
      <c r="D371" s="5"/>
      <c r="E371" s="5"/>
      <c r="F371" s="5"/>
      <c r="G371" s="110"/>
      <c r="H371" s="122"/>
      <c r="I371" s="16"/>
      <c r="J371" s="16"/>
    </row>
    <row r="372" spans="1:10">
      <c r="A372" s="117"/>
      <c r="B372" s="5"/>
      <c r="C372" s="5"/>
      <c r="D372" s="5"/>
      <c r="E372" s="5"/>
      <c r="F372" s="5"/>
      <c r="G372" s="110"/>
      <c r="H372" s="122"/>
      <c r="I372" s="16"/>
      <c r="J372" s="16"/>
    </row>
    <row r="373" spans="1:10">
      <c r="A373" s="117"/>
      <c r="B373" s="5"/>
      <c r="C373" s="5"/>
      <c r="D373" s="5"/>
      <c r="E373" s="5"/>
      <c r="F373" s="5"/>
      <c r="G373" s="110"/>
      <c r="H373" s="122"/>
      <c r="I373" s="16"/>
      <c r="J373" s="16"/>
    </row>
    <row r="374" spans="1:10">
      <c r="A374" s="117"/>
      <c r="B374" s="5"/>
      <c r="C374" s="5"/>
      <c r="D374" s="5"/>
      <c r="E374" s="5"/>
      <c r="F374" s="5"/>
      <c r="G374" s="110"/>
      <c r="H374" s="122"/>
      <c r="I374" s="16"/>
      <c r="J374" s="16"/>
    </row>
    <row r="375" spans="1:10">
      <c r="A375" s="117"/>
      <c r="B375" s="5"/>
      <c r="C375" s="5"/>
      <c r="D375" s="5"/>
      <c r="E375" s="5"/>
      <c r="F375" s="5"/>
      <c r="G375" s="110"/>
      <c r="H375" s="122"/>
      <c r="I375" s="16"/>
      <c r="J375" s="16"/>
    </row>
    <row r="376" spans="1:10">
      <c r="A376" s="117"/>
      <c r="B376" s="5"/>
      <c r="C376" s="5"/>
      <c r="D376" s="5"/>
      <c r="E376" s="5"/>
      <c r="F376" s="5"/>
      <c r="G376" s="110"/>
      <c r="H376" s="122"/>
      <c r="I376" s="16"/>
      <c r="J376" s="16"/>
    </row>
    <row r="377" spans="1:10">
      <c r="A377" s="117"/>
      <c r="B377" s="5"/>
      <c r="C377" s="5"/>
      <c r="D377" s="5"/>
      <c r="E377" s="5"/>
      <c r="F377" s="5"/>
      <c r="G377" s="110"/>
      <c r="H377" s="122"/>
      <c r="I377" s="16"/>
      <c r="J377" s="16"/>
    </row>
    <row r="378" spans="1:10">
      <c r="A378" s="117"/>
      <c r="B378" s="5"/>
      <c r="C378" s="5"/>
      <c r="D378" s="5"/>
      <c r="E378" s="5"/>
      <c r="F378" s="5"/>
      <c r="G378" s="110"/>
      <c r="H378" s="122"/>
      <c r="I378" s="16"/>
      <c r="J378" s="16"/>
    </row>
    <row r="379" spans="1:10">
      <c r="A379" s="117"/>
      <c r="B379" s="5"/>
      <c r="C379" s="5"/>
      <c r="D379" s="5"/>
      <c r="E379" s="5"/>
      <c r="F379" s="5"/>
      <c r="G379" s="110"/>
      <c r="H379" s="122"/>
      <c r="I379" s="16"/>
      <c r="J379" s="16"/>
    </row>
    <row r="380" spans="1:10">
      <c r="A380" s="117"/>
      <c r="B380" s="5"/>
      <c r="C380" s="5"/>
      <c r="D380" s="5"/>
      <c r="E380" s="5"/>
      <c r="F380" s="5"/>
      <c r="G380" s="110"/>
      <c r="H380" s="122"/>
      <c r="I380" s="16"/>
      <c r="J380" s="16"/>
    </row>
    <row r="381" spans="1:10">
      <c r="A381" s="117"/>
      <c r="B381" s="5"/>
      <c r="C381" s="5"/>
      <c r="D381" s="5"/>
      <c r="E381" s="5"/>
      <c r="F381" s="5"/>
      <c r="G381" s="110"/>
      <c r="H381" s="122"/>
      <c r="I381" s="16"/>
      <c r="J381" s="16"/>
    </row>
    <row r="382" spans="1:10">
      <c r="A382" s="117"/>
      <c r="B382" s="5"/>
      <c r="C382" s="5"/>
      <c r="D382" s="5"/>
      <c r="E382" s="5"/>
      <c r="F382" s="5"/>
      <c r="G382" s="110"/>
      <c r="H382" s="122"/>
      <c r="I382" s="16"/>
      <c r="J382" s="16"/>
    </row>
    <row r="383" spans="1:10">
      <c r="A383" s="117"/>
      <c r="B383" s="5"/>
      <c r="C383" s="5"/>
      <c r="D383" s="5"/>
      <c r="E383" s="5"/>
      <c r="F383" s="5"/>
      <c r="G383" s="110"/>
      <c r="H383" s="122"/>
      <c r="I383" s="16"/>
      <c r="J383" s="16"/>
    </row>
    <row r="384" spans="1:10">
      <c r="A384" s="117"/>
      <c r="B384" s="5"/>
      <c r="C384" s="5"/>
      <c r="D384" s="5"/>
      <c r="E384" s="5"/>
      <c r="F384" s="5"/>
      <c r="G384" s="110"/>
      <c r="H384" s="122"/>
      <c r="I384" s="16"/>
      <c r="J384" s="16"/>
    </row>
    <row r="385" spans="1:10">
      <c r="A385" s="117"/>
      <c r="B385" s="5"/>
      <c r="C385" s="5"/>
      <c r="D385" s="5"/>
      <c r="E385" s="5"/>
      <c r="F385" s="5"/>
      <c r="G385" s="110"/>
      <c r="H385" s="122"/>
      <c r="I385" s="16"/>
      <c r="J385" s="16"/>
    </row>
    <row r="386" spans="1:10">
      <c r="A386" s="117"/>
      <c r="B386" s="5"/>
      <c r="C386" s="5"/>
      <c r="D386" s="5"/>
      <c r="E386" s="5"/>
      <c r="F386" s="5"/>
      <c r="G386" s="110"/>
      <c r="H386" s="122"/>
      <c r="I386" s="16"/>
      <c r="J386" s="16"/>
    </row>
    <row r="387" spans="1:10">
      <c r="A387" s="117"/>
      <c r="B387" s="5"/>
      <c r="C387" s="5"/>
      <c r="D387" s="5"/>
      <c r="E387" s="5"/>
      <c r="F387" s="5"/>
      <c r="G387" s="110"/>
      <c r="H387" s="122"/>
      <c r="I387" s="16"/>
      <c r="J387" s="16"/>
    </row>
    <row r="388" spans="1:10">
      <c r="A388" s="117"/>
      <c r="B388" s="5"/>
      <c r="C388" s="5"/>
      <c r="D388" s="5"/>
      <c r="E388" s="5"/>
      <c r="F388" s="5"/>
      <c r="G388" s="110"/>
      <c r="H388" s="122"/>
      <c r="I388" s="16"/>
      <c r="J388" s="16"/>
    </row>
    <row r="389" spans="1:10">
      <c r="A389" s="117"/>
      <c r="B389" s="5"/>
      <c r="C389" s="5"/>
      <c r="D389" s="5"/>
      <c r="E389" s="5"/>
      <c r="F389" s="5"/>
      <c r="G389" s="110"/>
      <c r="H389" s="122"/>
      <c r="I389" s="16"/>
      <c r="J389" s="16"/>
    </row>
    <row r="390" spans="1:10">
      <c r="A390" s="117"/>
      <c r="B390" s="5"/>
      <c r="C390" s="5"/>
      <c r="D390" s="5"/>
      <c r="E390" s="5"/>
      <c r="F390" s="5"/>
      <c r="G390" s="110"/>
      <c r="H390" s="122"/>
      <c r="I390" s="16"/>
      <c r="J390" s="16"/>
    </row>
    <row r="391" spans="1:10">
      <c r="A391" s="117"/>
      <c r="B391" s="5"/>
      <c r="C391" s="5"/>
      <c r="D391" s="5"/>
      <c r="E391" s="5"/>
      <c r="F391" s="5"/>
      <c r="G391" s="110"/>
      <c r="H391" s="122"/>
      <c r="I391" s="16"/>
      <c r="J391" s="16"/>
    </row>
    <row r="392" spans="1:10">
      <c r="A392" s="117"/>
      <c r="B392" s="5"/>
      <c r="C392" s="5"/>
      <c r="D392" s="5"/>
      <c r="E392" s="5"/>
      <c r="F392" s="5"/>
      <c r="G392" s="110"/>
      <c r="H392" s="122"/>
      <c r="I392" s="16"/>
      <c r="J392" s="16"/>
    </row>
    <row r="393" spans="1:10">
      <c r="A393" s="117"/>
      <c r="B393" s="5"/>
      <c r="C393" s="5"/>
      <c r="D393" s="5"/>
      <c r="E393" s="5"/>
      <c r="F393" s="5"/>
      <c r="G393" s="110"/>
      <c r="H393" s="122"/>
      <c r="I393" s="16"/>
      <c r="J393" s="16"/>
    </row>
    <row r="394" spans="1:10">
      <c r="A394" s="117"/>
      <c r="B394" s="5"/>
      <c r="C394" s="5"/>
      <c r="D394" s="5"/>
      <c r="E394" s="5"/>
      <c r="F394" s="5"/>
      <c r="G394" s="110"/>
      <c r="H394" s="122"/>
      <c r="I394" s="16"/>
      <c r="J394" s="16"/>
    </row>
    <row r="395" spans="1:10">
      <c r="A395" s="117"/>
      <c r="B395" s="5"/>
      <c r="C395" s="5"/>
      <c r="D395" s="5"/>
      <c r="E395" s="5"/>
      <c r="F395" s="5"/>
      <c r="G395" s="110"/>
      <c r="H395" s="122"/>
      <c r="I395" s="16"/>
      <c r="J395" s="16"/>
    </row>
    <row r="396" spans="1:10">
      <c r="A396" s="117"/>
      <c r="B396" s="5"/>
      <c r="C396" s="5"/>
      <c r="D396" s="5"/>
      <c r="E396" s="5"/>
      <c r="F396" s="5"/>
      <c r="G396" s="110"/>
      <c r="H396" s="122"/>
      <c r="I396" s="16"/>
      <c r="J396" s="16"/>
    </row>
    <row r="397" spans="1:10">
      <c r="A397" s="117"/>
      <c r="B397" s="5"/>
      <c r="C397" s="5"/>
      <c r="D397" s="5"/>
      <c r="E397" s="5"/>
      <c r="F397" s="5"/>
      <c r="G397" s="110"/>
      <c r="H397" s="122"/>
      <c r="I397" s="16"/>
      <c r="J397" s="16"/>
    </row>
    <row r="398" spans="1:10">
      <c r="A398" s="117"/>
      <c r="B398" s="5"/>
      <c r="C398" s="5"/>
      <c r="D398" s="5"/>
      <c r="E398" s="5"/>
      <c r="F398" s="5"/>
      <c r="G398" s="110"/>
      <c r="H398" s="122"/>
      <c r="I398" s="16"/>
      <c r="J398" s="16"/>
    </row>
    <row r="399" spans="1:10">
      <c r="A399" s="117"/>
      <c r="B399" s="5"/>
      <c r="C399" s="5"/>
      <c r="D399" s="5"/>
      <c r="E399" s="5"/>
      <c r="F399" s="5"/>
      <c r="G399" s="110"/>
      <c r="H399" s="122"/>
      <c r="I399" s="16"/>
      <c r="J399" s="16"/>
    </row>
    <row r="400" spans="1:10">
      <c r="A400" s="117"/>
      <c r="B400" s="5"/>
      <c r="C400" s="5"/>
      <c r="D400" s="5"/>
      <c r="E400" s="5"/>
      <c r="F400" s="5"/>
      <c r="G400" s="110"/>
      <c r="H400" s="122"/>
      <c r="I400" s="16"/>
      <c r="J400" s="16"/>
    </row>
    <row r="401" spans="1:10">
      <c r="A401" s="117"/>
      <c r="B401" s="5"/>
      <c r="C401" s="5"/>
      <c r="D401" s="5"/>
      <c r="E401" s="5"/>
      <c r="F401" s="5"/>
      <c r="G401" s="110"/>
      <c r="H401" s="122"/>
      <c r="I401" s="16"/>
      <c r="J401" s="16"/>
    </row>
    <row r="402" spans="1:10">
      <c r="A402" s="117"/>
      <c r="B402" s="5"/>
      <c r="C402" s="5"/>
      <c r="D402" s="5"/>
      <c r="E402" s="5"/>
      <c r="F402" s="5"/>
      <c r="G402" s="110"/>
      <c r="H402" s="122"/>
      <c r="I402" s="16"/>
      <c r="J402" s="16"/>
    </row>
    <row r="403" spans="1:10">
      <c r="A403" s="117"/>
      <c r="B403" s="5"/>
      <c r="C403" s="5"/>
      <c r="D403" s="5"/>
      <c r="E403" s="5"/>
      <c r="F403" s="5"/>
      <c r="G403" s="110"/>
      <c r="H403" s="122"/>
      <c r="I403" s="16"/>
      <c r="J403" s="16"/>
    </row>
    <row r="404" spans="1:10">
      <c r="A404" s="117"/>
      <c r="B404" s="5"/>
      <c r="C404" s="5"/>
      <c r="D404" s="5"/>
      <c r="E404" s="5"/>
      <c r="F404" s="5"/>
      <c r="G404" s="110"/>
      <c r="H404" s="122"/>
      <c r="I404" s="16"/>
      <c r="J404" s="16"/>
    </row>
    <row r="405" spans="1:10">
      <c r="A405" s="117"/>
      <c r="B405" s="5"/>
      <c r="C405" s="5"/>
      <c r="D405" s="5"/>
      <c r="E405" s="5"/>
      <c r="F405" s="5"/>
      <c r="G405" s="110"/>
      <c r="H405" s="122"/>
      <c r="I405" s="16"/>
      <c r="J405" s="16"/>
    </row>
    <row r="406" spans="1:10">
      <c r="A406" s="117"/>
      <c r="B406" s="5"/>
      <c r="C406" s="5"/>
      <c r="D406" s="5"/>
      <c r="E406" s="5"/>
      <c r="F406" s="5"/>
      <c r="G406" s="110"/>
      <c r="H406" s="122"/>
      <c r="I406" s="16"/>
      <c r="J406" s="16"/>
    </row>
    <row r="407" spans="1:10">
      <c r="A407" s="117"/>
      <c r="B407" s="5"/>
      <c r="C407" s="5"/>
      <c r="D407" s="5"/>
      <c r="E407" s="5"/>
      <c r="F407" s="5"/>
      <c r="G407" s="110"/>
      <c r="H407" s="122"/>
      <c r="I407" s="16"/>
      <c r="J407" s="16"/>
    </row>
    <row r="408" spans="1:10">
      <c r="A408" s="117"/>
      <c r="B408" s="5"/>
      <c r="C408" s="5"/>
      <c r="D408" s="5"/>
      <c r="E408" s="5"/>
      <c r="F408" s="5"/>
      <c r="G408" s="110"/>
      <c r="H408" s="122"/>
      <c r="I408" s="16"/>
      <c r="J408" s="16"/>
    </row>
    <row r="409" spans="1:10">
      <c r="A409" s="117"/>
      <c r="B409" s="5"/>
      <c r="C409" s="5"/>
      <c r="D409" s="5"/>
      <c r="E409" s="5"/>
      <c r="F409" s="5"/>
      <c r="G409" s="110"/>
      <c r="H409" s="122"/>
      <c r="I409" s="16"/>
      <c r="J409" s="16"/>
    </row>
    <row r="410" spans="1:10">
      <c r="A410" s="117"/>
      <c r="B410" s="5"/>
      <c r="C410" s="5"/>
      <c r="D410" s="5"/>
      <c r="E410" s="5"/>
      <c r="F410" s="5"/>
      <c r="G410" s="110"/>
      <c r="H410" s="122"/>
      <c r="I410" s="16"/>
      <c r="J410" s="16"/>
    </row>
    <row r="411" spans="1:10">
      <c r="A411" s="117"/>
      <c r="B411" s="5"/>
      <c r="C411" s="5"/>
      <c r="D411" s="5"/>
      <c r="E411" s="5"/>
      <c r="F411" s="5"/>
      <c r="G411" s="110"/>
      <c r="H411" s="122"/>
      <c r="I411" s="16"/>
      <c r="J411" s="16"/>
    </row>
    <row r="412" spans="1:10">
      <c r="A412" s="117"/>
      <c r="B412" s="5"/>
      <c r="C412" s="5"/>
      <c r="D412" s="5"/>
      <c r="E412" s="5"/>
      <c r="F412" s="5"/>
      <c r="G412" s="110"/>
      <c r="H412" s="122"/>
      <c r="I412" s="16"/>
      <c r="J412" s="16"/>
    </row>
    <row r="413" spans="1:10">
      <c r="A413" s="117"/>
      <c r="B413" s="5"/>
      <c r="C413" s="5"/>
      <c r="D413" s="5"/>
      <c r="E413" s="5"/>
      <c r="F413" s="5"/>
      <c r="G413" s="110"/>
      <c r="H413" s="122"/>
      <c r="I413" s="16"/>
      <c r="J413" s="16"/>
    </row>
    <row r="414" spans="1:10">
      <c r="A414" s="117"/>
      <c r="B414" s="5"/>
      <c r="C414" s="5"/>
      <c r="D414" s="5"/>
      <c r="E414" s="5"/>
      <c r="F414" s="5"/>
      <c r="G414" s="110"/>
      <c r="H414" s="122"/>
      <c r="I414" s="16"/>
      <c r="J414" s="16"/>
    </row>
    <row r="415" spans="1:10">
      <c r="A415" s="117"/>
      <c r="B415" s="5"/>
      <c r="C415" s="5"/>
      <c r="D415" s="5"/>
      <c r="E415" s="5"/>
      <c r="F415" s="5"/>
      <c r="G415" s="110"/>
      <c r="H415" s="122"/>
      <c r="I415" s="16"/>
      <c r="J415" s="16"/>
    </row>
    <row r="416" spans="1:10">
      <c r="A416" s="117"/>
      <c r="B416" s="5"/>
      <c r="C416" s="5"/>
      <c r="D416" s="5"/>
      <c r="E416" s="5"/>
      <c r="F416" s="5"/>
      <c r="G416" s="110"/>
      <c r="H416" s="122"/>
      <c r="I416" s="16"/>
      <c r="J416" s="16"/>
    </row>
    <row r="417" spans="1:10">
      <c r="A417" s="117"/>
      <c r="B417" s="5"/>
      <c r="C417" s="5"/>
      <c r="D417" s="5"/>
      <c r="E417" s="5"/>
      <c r="F417" s="5"/>
      <c r="G417" s="110"/>
      <c r="H417" s="122"/>
      <c r="I417" s="16"/>
      <c r="J417" s="16"/>
    </row>
    <row r="418" spans="1:10">
      <c r="A418" s="117"/>
      <c r="B418" s="5"/>
      <c r="C418" s="5"/>
      <c r="D418" s="5"/>
      <c r="E418" s="5"/>
      <c r="F418" s="5"/>
      <c r="G418" s="110"/>
      <c r="H418" s="122"/>
      <c r="I418" s="16"/>
      <c r="J418" s="16"/>
    </row>
    <row r="419" spans="1:10">
      <c r="A419" s="117"/>
      <c r="B419" s="5"/>
      <c r="C419" s="5"/>
      <c r="D419" s="5"/>
      <c r="E419" s="5"/>
      <c r="F419" s="5"/>
      <c r="G419" s="110"/>
      <c r="H419" s="122"/>
      <c r="I419" s="16"/>
      <c r="J419" s="16"/>
    </row>
    <row r="420" spans="1:10">
      <c r="A420" s="117"/>
      <c r="B420" s="5"/>
      <c r="C420" s="5"/>
      <c r="D420" s="5"/>
      <c r="E420" s="5"/>
      <c r="F420" s="5"/>
      <c r="G420" s="110"/>
      <c r="H420" s="122"/>
      <c r="I420" s="16"/>
      <c r="J420" s="16"/>
    </row>
    <row r="421" spans="1:10">
      <c r="A421" s="117"/>
      <c r="B421" s="5"/>
      <c r="C421" s="5"/>
      <c r="D421" s="5"/>
      <c r="E421" s="5"/>
      <c r="F421" s="5"/>
      <c r="G421" s="110"/>
      <c r="H421" s="122"/>
      <c r="I421" s="16"/>
      <c r="J421" s="16"/>
    </row>
    <row r="422" spans="1:10">
      <c r="A422" s="117"/>
      <c r="B422" s="5"/>
      <c r="C422" s="5"/>
      <c r="D422" s="5"/>
      <c r="E422" s="5"/>
      <c r="F422" s="5"/>
      <c r="G422" s="110"/>
      <c r="H422" s="122"/>
      <c r="I422" s="16"/>
      <c r="J422" s="16"/>
    </row>
    <row r="423" spans="1:10">
      <c r="A423" s="117"/>
      <c r="B423" s="5"/>
      <c r="C423" s="5"/>
      <c r="D423" s="5"/>
      <c r="E423" s="5"/>
      <c r="F423" s="5"/>
      <c r="G423" s="110"/>
      <c r="H423" s="122"/>
      <c r="I423" s="16"/>
      <c r="J423" s="16"/>
    </row>
    <row r="424" spans="1:10">
      <c r="A424" s="117"/>
      <c r="B424" s="5"/>
      <c r="C424" s="5"/>
      <c r="D424" s="5"/>
      <c r="E424" s="5"/>
      <c r="F424" s="5"/>
      <c r="G424" s="110"/>
      <c r="H424" s="122"/>
      <c r="I424" s="16"/>
      <c r="J424" s="16"/>
    </row>
    <row r="425" spans="1:10">
      <c r="A425" s="117"/>
      <c r="B425" s="5"/>
      <c r="C425" s="5"/>
      <c r="D425" s="5"/>
      <c r="E425" s="5"/>
      <c r="F425" s="5"/>
      <c r="G425" s="110"/>
      <c r="H425" s="122"/>
      <c r="I425" s="16"/>
      <c r="J425" s="16"/>
    </row>
    <row r="426" spans="1:10">
      <c r="A426" s="117"/>
      <c r="B426" s="5"/>
      <c r="C426" s="5"/>
      <c r="D426" s="5"/>
      <c r="E426" s="5"/>
      <c r="F426" s="5"/>
      <c r="G426" s="110"/>
      <c r="H426" s="122"/>
      <c r="I426" s="16"/>
      <c r="J426" s="16"/>
    </row>
    <row r="427" spans="1:10">
      <c r="A427" s="117"/>
      <c r="B427" s="5"/>
      <c r="C427" s="5"/>
      <c r="D427" s="5"/>
      <c r="E427" s="5"/>
      <c r="F427" s="5"/>
      <c r="G427" s="110"/>
      <c r="H427" s="122"/>
      <c r="I427" s="16"/>
      <c r="J427" s="16"/>
    </row>
    <row r="428" spans="1:10">
      <c r="A428" s="117"/>
      <c r="B428" s="5"/>
      <c r="C428" s="5"/>
      <c r="D428" s="5"/>
      <c r="E428" s="5"/>
      <c r="F428" s="5"/>
      <c r="G428" s="110"/>
      <c r="H428" s="122"/>
      <c r="I428" s="16"/>
      <c r="J428" s="16"/>
    </row>
    <row r="429" spans="1:10">
      <c r="A429" s="117"/>
      <c r="B429" s="5"/>
      <c r="C429" s="5"/>
      <c r="D429" s="5"/>
      <c r="E429" s="5"/>
      <c r="F429" s="5"/>
      <c r="G429" s="110"/>
      <c r="H429" s="122"/>
      <c r="I429" s="16"/>
      <c r="J429" s="16"/>
    </row>
    <row r="430" spans="1:10">
      <c r="A430" s="117"/>
      <c r="B430" s="5"/>
      <c r="C430" s="5"/>
      <c r="D430" s="5"/>
      <c r="E430" s="5"/>
      <c r="F430" s="5"/>
      <c r="G430" s="110"/>
      <c r="H430" s="122"/>
      <c r="I430" s="16"/>
      <c r="J430" s="16"/>
    </row>
    <row r="431" spans="1:10">
      <c r="A431" s="117"/>
      <c r="B431" s="5"/>
      <c r="C431" s="5"/>
      <c r="D431" s="5"/>
      <c r="E431" s="5"/>
      <c r="F431" s="5"/>
      <c r="G431" s="110"/>
      <c r="H431" s="122"/>
      <c r="I431" s="16"/>
      <c r="J431" s="16"/>
    </row>
    <row r="432" spans="1:10">
      <c r="A432" s="117"/>
      <c r="B432" s="5"/>
      <c r="C432" s="5"/>
      <c r="D432" s="5"/>
      <c r="E432" s="5"/>
      <c r="F432" s="5"/>
      <c r="G432" s="110"/>
      <c r="H432" s="122"/>
      <c r="I432" s="16"/>
      <c r="J432" s="16"/>
    </row>
    <row r="433" spans="1:10">
      <c r="A433" s="117"/>
      <c r="B433" s="5"/>
      <c r="C433" s="5"/>
      <c r="D433" s="5"/>
      <c r="E433" s="5"/>
      <c r="F433" s="5"/>
      <c r="G433" s="110"/>
      <c r="H433" s="122"/>
      <c r="I433" s="16"/>
      <c r="J433" s="16"/>
    </row>
    <row r="434" spans="1:10">
      <c r="A434" s="117"/>
      <c r="B434" s="5"/>
      <c r="C434" s="5"/>
      <c r="D434" s="5"/>
      <c r="E434" s="5"/>
      <c r="F434" s="5"/>
      <c r="G434" s="110"/>
      <c r="H434" s="122"/>
      <c r="I434" s="16"/>
      <c r="J434" s="16"/>
    </row>
    <row r="435" spans="1:10">
      <c r="A435" s="117"/>
      <c r="B435" s="5"/>
      <c r="C435" s="5"/>
      <c r="D435" s="5"/>
      <c r="E435" s="5"/>
      <c r="F435" s="5"/>
      <c r="G435" s="110"/>
      <c r="H435" s="122"/>
      <c r="I435" s="16"/>
      <c r="J435" s="16"/>
    </row>
    <row r="436" spans="1:10">
      <c r="A436" s="117"/>
      <c r="B436" s="5"/>
      <c r="C436" s="5"/>
      <c r="D436" s="5"/>
      <c r="E436" s="5"/>
      <c r="F436" s="5"/>
      <c r="G436" s="110"/>
      <c r="H436" s="122"/>
      <c r="I436" s="16"/>
      <c r="J436" s="16"/>
    </row>
    <row r="437" spans="1:10">
      <c r="A437" s="117"/>
      <c r="B437" s="5"/>
      <c r="C437" s="5"/>
      <c r="D437" s="5"/>
      <c r="E437" s="5"/>
      <c r="F437" s="5"/>
      <c r="G437" s="110"/>
      <c r="H437" s="122"/>
      <c r="I437" s="16"/>
      <c r="J437" s="16"/>
    </row>
    <row r="438" spans="1:10">
      <c r="A438" s="117"/>
      <c r="B438" s="5"/>
      <c r="C438" s="5"/>
      <c r="D438" s="5"/>
      <c r="E438" s="5"/>
      <c r="F438" s="5"/>
      <c r="G438" s="110"/>
      <c r="H438" s="122"/>
      <c r="I438" s="16"/>
      <c r="J438" s="16"/>
    </row>
    <row r="439" spans="1:10">
      <c r="A439" s="117"/>
      <c r="B439" s="5"/>
      <c r="C439" s="5"/>
      <c r="D439" s="5"/>
      <c r="E439" s="5"/>
      <c r="F439" s="5"/>
      <c r="G439" s="110"/>
      <c r="H439" s="122"/>
      <c r="I439" s="16"/>
      <c r="J439" s="16"/>
    </row>
    <row r="440" spans="1:10">
      <c r="A440" s="117"/>
      <c r="B440" s="5"/>
      <c r="C440" s="5"/>
      <c r="D440" s="5"/>
      <c r="E440" s="5"/>
      <c r="F440" s="5"/>
      <c r="G440" s="110"/>
      <c r="H440" s="122"/>
      <c r="I440" s="16"/>
      <c r="J440" s="16"/>
    </row>
    <row r="441" spans="1:10">
      <c r="A441" s="117"/>
      <c r="B441" s="5"/>
      <c r="C441" s="5"/>
      <c r="D441" s="5"/>
      <c r="E441" s="5"/>
      <c r="F441" s="5"/>
      <c r="G441" s="110"/>
      <c r="H441" s="122"/>
      <c r="I441" s="16"/>
      <c r="J441" s="16"/>
    </row>
    <row r="442" spans="1:10">
      <c r="A442" s="117"/>
      <c r="B442" s="5"/>
      <c r="C442" s="5"/>
      <c r="D442" s="5"/>
      <c r="E442" s="5"/>
      <c r="F442" s="5"/>
      <c r="G442" s="110"/>
      <c r="H442" s="122"/>
      <c r="I442" s="16"/>
      <c r="J442" s="16"/>
    </row>
    <row r="443" spans="1:10">
      <c r="A443" s="117"/>
      <c r="B443" s="5"/>
      <c r="C443" s="5"/>
      <c r="D443" s="5"/>
      <c r="E443" s="5"/>
      <c r="F443" s="5"/>
      <c r="G443" s="110"/>
      <c r="H443" s="122"/>
      <c r="I443" s="16"/>
      <c r="J443" s="16"/>
    </row>
    <row r="444" spans="1:10">
      <c r="A444" s="117"/>
      <c r="B444" s="5"/>
      <c r="C444" s="5"/>
      <c r="D444" s="5"/>
      <c r="E444" s="5"/>
      <c r="F444" s="5"/>
      <c r="G444" s="110"/>
      <c r="H444" s="122"/>
      <c r="I444" s="16"/>
      <c r="J444" s="16"/>
    </row>
    <row r="445" spans="1:10">
      <c r="A445" s="117"/>
      <c r="B445" s="5"/>
      <c r="C445" s="5"/>
      <c r="D445" s="5"/>
      <c r="E445" s="5"/>
      <c r="F445" s="5"/>
      <c r="G445" s="110"/>
      <c r="H445" s="122"/>
      <c r="I445" s="16"/>
      <c r="J445" s="16"/>
    </row>
    <row r="446" spans="1:10">
      <c r="A446" s="117"/>
      <c r="B446" s="5"/>
      <c r="C446" s="5"/>
      <c r="D446" s="5"/>
      <c r="E446" s="5"/>
      <c r="F446" s="5"/>
      <c r="G446" s="110"/>
      <c r="H446" s="122"/>
      <c r="I446" s="16"/>
      <c r="J446" s="16"/>
    </row>
    <row r="447" spans="1:10">
      <c r="A447" s="117"/>
      <c r="B447" s="5"/>
      <c r="C447" s="5"/>
      <c r="D447" s="5"/>
      <c r="E447" s="5"/>
      <c r="F447" s="5"/>
      <c r="G447" s="110"/>
      <c r="H447" s="122"/>
      <c r="I447" s="16"/>
      <c r="J447" s="16"/>
    </row>
    <row r="448" spans="1:10">
      <c r="A448" s="117"/>
      <c r="B448" s="5"/>
      <c r="C448" s="5"/>
      <c r="D448" s="5"/>
      <c r="E448" s="5"/>
      <c r="F448" s="5"/>
      <c r="G448" s="110"/>
      <c r="H448" s="122"/>
      <c r="I448" s="16"/>
      <c r="J448" s="16"/>
    </row>
    <row r="449" spans="1:10">
      <c r="A449" s="117"/>
      <c r="B449" s="5"/>
      <c r="C449" s="5"/>
      <c r="D449" s="5"/>
      <c r="E449" s="5"/>
      <c r="F449" s="5"/>
      <c r="G449" s="110"/>
      <c r="H449" s="122"/>
      <c r="I449" s="16"/>
      <c r="J449" s="16"/>
    </row>
    <row r="450" spans="1:10">
      <c r="A450" s="117"/>
      <c r="B450" s="5"/>
      <c r="C450" s="5"/>
      <c r="D450" s="5"/>
      <c r="E450" s="5"/>
      <c r="F450" s="5"/>
      <c r="G450" s="110"/>
      <c r="H450" s="122"/>
      <c r="I450" s="16"/>
      <c r="J450" s="16"/>
    </row>
    <row r="451" spans="1:10">
      <c r="A451" s="117"/>
      <c r="B451" s="5"/>
      <c r="C451" s="5"/>
      <c r="D451" s="5"/>
      <c r="E451" s="5"/>
      <c r="F451" s="5"/>
      <c r="G451" s="110"/>
      <c r="H451" s="122"/>
      <c r="I451" s="16"/>
      <c r="J451" s="16"/>
    </row>
    <row r="452" spans="1:10">
      <c r="A452" s="117"/>
      <c r="B452" s="5"/>
      <c r="C452" s="5"/>
      <c r="D452" s="5"/>
      <c r="E452" s="5"/>
      <c r="F452" s="5"/>
      <c r="G452" s="110"/>
      <c r="H452" s="122"/>
      <c r="I452" s="16"/>
      <c r="J452" s="16"/>
    </row>
    <row r="453" spans="1:10">
      <c r="A453" s="117"/>
      <c r="B453" s="5"/>
      <c r="C453" s="5"/>
      <c r="D453" s="5"/>
      <c r="E453" s="5"/>
      <c r="F453" s="5"/>
      <c r="G453" s="110"/>
      <c r="H453" s="122"/>
      <c r="I453" s="16"/>
      <c r="J453" s="16"/>
    </row>
    <row r="454" spans="1:10">
      <c r="A454" s="117"/>
      <c r="B454" s="5"/>
      <c r="C454" s="5"/>
      <c r="D454" s="5"/>
      <c r="E454" s="5"/>
      <c r="F454" s="5"/>
      <c r="G454" s="110"/>
      <c r="H454" s="122"/>
      <c r="I454" s="16"/>
      <c r="J454" s="16"/>
    </row>
    <row r="455" spans="1:10">
      <c r="A455" s="117"/>
      <c r="B455" s="5"/>
      <c r="C455" s="5"/>
      <c r="D455" s="5"/>
      <c r="E455" s="5"/>
      <c r="F455" s="5"/>
      <c r="G455" s="110"/>
      <c r="H455" s="122"/>
      <c r="I455" s="16"/>
      <c r="J455" s="16"/>
    </row>
    <row r="456" spans="1:10">
      <c r="A456" s="117"/>
      <c r="B456" s="5"/>
      <c r="C456" s="5"/>
      <c r="D456" s="5"/>
      <c r="E456" s="5"/>
      <c r="F456" s="5"/>
      <c r="G456" s="110"/>
      <c r="H456" s="122"/>
      <c r="I456" s="16"/>
      <c r="J456" s="16"/>
    </row>
    <row r="457" spans="1:10">
      <c r="A457" s="117"/>
      <c r="B457" s="5"/>
      <c r="C457" s="5"/>
      <c r="D457" s="5"/>
      <c r="E457" s="5"/>
      <c r="F457" s="5"/>
      <c r="G457" s="110"/>
      <c r="H457" s="122"/>
      <c r="I457" s="16"/>
      <c r="J457" s="16"/>
    </row>
    <row r="458" spans="1:10">
      <c r="A458" s="117"/>
      <c r="B458" s="5"/>
      <c r="C458" s="5"/>
      <c r="D458" s="5"/>
      <c r="E458" s="5"/>
      <c r="F458" s="5"/>
      <c r="G458" s="110"/>
      <c r="H458" s="122"/>
      <c r="I458" s="16"/>
      <c r="J458" s="16"/>
    </row>
    <row r="459" spans="1:10">
      <c r="A459" s="117"/>
      <c r="B459" s="5"/>
      <c r="C459" s="5"/>
      <c r="D459" s="5"/>
      <c r="E459" s="5"/>
      <c r="F459" s="5"/>
      <c r="G459" s="110"/>
      <c r="H459" s="122"/>
      <c r="I459" s="16"/>
      <c r="J459" s="16"/>
    </row>
    <row r="460" spans="1:10">
      <c r="A460" s="117"/>
      <c r="B460" s="5"/>
      <c r="C460" s="5"/>
      <c r="D460" s="5"/>
      <c r="E460" s="5"/>
      <c r="F460" s="5"/>
      <c r="G460" s="110"/>
      <c r="H460" s="122"/>
      <c r="I460" s="16"/>
      <c r="J460" s="16"/>
    </row>
    <row r="461" spans="1:10">
      <c r="A461" s="117"/>
      <c r="B461" s="5"/>
      <c r="C461" s="5"/>
      <c r="D461" s="5"/>
      <c r="E461" s="5"/>
      <c r="F461" s="5"/>
      <c r="G461" s="110"/>
      <c r="H461" s="122"/>
      <c r="I461" s="16"/>
      <c r="J461" s="16"/>
    </row>
    <row r="462" spans="1:10">
      <c r="A462" s="117"/>
      <c r="B462" s="5"/>
      <c r="C462" s="5"/>
      <c r="D462" s="5"/>
      <c r="E462" s="5"/>
      <c r="F462" s="5"/>
      <c r="G462" s="110"/>
      <c r="H462" s="122"/>
      <c r="I462" s="16"/>
      <c r="J462" s="16"/>
    </row>
    <row r="463" spans="1:10">
      <c r="A463" s="117"/>
      <c r="B463" s="5"/>
      <c r="C463" s="5"/>
      <c r="D463" s="5"/>
      <c r="E463" s="5"/>
      <c r="F463" s="5"/>
      <c r="G463" s="110"/>
      <c r="H463" s="122"/>
      <c r="I463" s="16"/>
      <c r="J463" s="16"/>
    </row>
    <row r="464" spans="1:10">
      <c r="A464" s="117"/>
      <c r="B464" s="5"/>
      <c r="C464" s="5"/>
      <c r="D464" s="5"/>
      <c r="E464" s="5"/>
      <c r="F464" s="5"/>
      <c r="G464" s="110"/>
      <c r="H464" s="122"/>
      <c r="I464" s="16"/>
      <c r="J464" s="16"/>
    </row>
    <row r="465" spans="1:10">
      <c r="A465" s="117"/>
      <c r="B465" s="5"/>
      <c r="C465" s="5"/>
      <c r="D465" s="5"/>
      <c r="E465" s="5"/>
      <c r="F465" s="5"/>
      <c r="G465" s="110"/>
      <c r="H465" s="122"/>
      <c r="I465" s="16"/>
      <c r="J465" s="16"/>
    </row>
    <row r="466" spans="1:10">
      <c r="A466" s="117"/>
      <c r="B466" s="5"/>
      <c r="C466" s="5"/>
      <c r="D466" s="5"/>
      <c r="E466" s="5"/>
      <c r="F466" s="5"/>
      <c r="G466" s="110"/>
      <c r="H466" s="122"/>
      <c r="I466" s="16"/>
      <c r="J466" s="16"/>
    </row>
    <row r="467" spans="1:10">
      <c r="A467" s="117"/>
      <c r="B467" s="5"/>
      <c r="C467" s="5"/>
      <c r="D467" s="5"/>
      <c r="E467" s="5"/>
      <c r="F467" s="5"/>
      <c r="G467" s="110"/>
      <c r="H467" s="122"/>
      <c r="I467" s="16"/>
      <c r="J467" s="16"/>
    </row>
    <row r="468" spans="1:10">
      <c r="A468" s="117"/>
      <c r="B468" s="5"/>
      <c r="C468" s="5"/>
      <c r="D468" s="5"/>
      <c r="E468" s="5"/>
      <c r="F468" s="5"/>
      <c r="G468" s="110"/>
      <c r="H468" s="122"/>
      <c r="I468" s="16"/>
      <c r="J468" s="16"/>
    </row>
    <row r="469" spans="1:10">
      <c r="A469" s="117"/>
      <c r="B469" s="5"/>
      <c r="C469" s="5"/>
      <c r="D469" s="5"/>
      <c r="E469" s="5"/>
      <c r="F469" s="5"/>
      <c r="G469" s="110"/>
      <c r="H469" s="122"/>
      <c r="I469" s="16"/>
      <c r="J469" s="16"/>
    </row>
    <row r="470" spans="1:10">
      <c r="A470" s="117"/>
      <c r="B470" s="5"/>
      <c r="C470" s="5"/>
      <c r="D470" s="5"/>
      <c r="E470" s="5"/>
      <c r="F470" s="5"/>
      <c r="G470" s="110"/>
      <c r="H470" s="122"/>
      <c r="I470" s="16"/>
      <c r="J470" s="16"/>
    </row>
    <row r="471" spans="1:10">
      <c r="A471" s="117"/>
      <c r="B471" s="5"/>
      <c r="C471" s="5"/>
      <c r="D471" s="5"/>
      <c r="E471" s="5"/>
      <c r="F471" s="5"/>
      <c r="G471" s="110"/>
      <c r="H471" s="122"/>
      <c r="I471" s="16"/>
      <c r="J471" s="16"/>
    </row>
    <row r="472" spans="1:10">
      <c r="A472" s="117"/>
      <c r="B472" s="5"/>
      <c r="C472" s="5"/>
      <c r="D472" s="5"/>
      <c r="E472" s="5"/>
      <c r="F472" s="5"/>
      <c r="G472" s="110"/>
      <c r="H472" s="122"/>
      <c r="I472" s="16"/>
      <c r="J472" s="16"/>
    </row>
    <row r="473" spans="1:10">
      <c r="A473" s="117"/>
      <c r="B473" s="5"/>
      <c r="C473" s="5"/>
      <c r="D473" s="5"/>
      <c r="E473" s="5"/>
      <c r="F473" s="5"/>
      <c r="G473" s="110"/>
      <c r="H473" s="122"/>
      <c r="I473" s="16"/>
      <c r="J473" s="16"/>
    </row>
    <row r="474" spans="1:10">
      <c r="A474" s="117"/>
      <c r="B474" s="5"/>
      <c r="C474" s="5"/>
      <c r="D474" s="5"/>
      <c r="E474" s="5"/>
      <c r="F474" s="5"/>
      <c r="G474" s="110"/>
      <c r="H474" s="122"/>
      <c r="I474" s="16"/>
      <c r="J474" s="16"/>
    </row>
    <row r="475" spans="1:10">
      <c r="A475" s="117"/>
      <c r="B475" s="5"/>
      <c r="C475" s="5"/>
      <c r="D475" s="5"/>
      <c r="E475" s="5"/>
      <c r="F475" s="5"/>
      <c r="G475" s="110"/>
      <c r="H475" s="122"/>
      <c r="I475" s="16"/>
      <c r="J475" s="16"/>
    </row>
    <row r="476" spans="1:10">
      <c r="A476" s="117"/>
      <c r="B476" s="5"/>
      <c r="C476" s="5"/>
      <c r="D476" s="5"/>
      <c r="E476" s="5"/>
      <c r="F476" s="5"/>
      <c r="G476" s="110"/>
      <c r="H476" s="122"/>
      <c r="I476" s="16"/>
      <c r="J476" s="16"/>
    </row>
    <row r="477" spans="1:10">
      <c r="A477" s="117"/>
      <c r="B477" s="5"/>
      <c r="C477" s="5"/>
      <c r="D477" s="5"/>
      <c r="E477" s="5"/>
      <c r="F477" s="5"/>
      <c r="G477" s="110"/>
      <c r="H477" s="122"/>
      <c r="I477" s="16"/>
      <c r="J477" s="16"/>
    </row>
    <row r="478" spans="1:10">
      <c r="A478" s="117"/>
      <c r="B478" s="5"/>
      <c r="C478" s="5"/>
      <c r="D478" s="5"/>
      <c r="E478" s="5"/>
      <c r="F478" s="5"/>
      <c r="G478" s="110"/>
      <c r="H478" s="122"/>
      <c r="I478" s="16"/>
      <c r="J478" s="16"/>
    </row>
    <row r="479" spans="1:10">
      <c r="A479" s="117"/>
      <c r="B479" s="5"/>
      <c r="C479" s="5"/>
      <c r="D479" s="5"/>
      <c r="E479" s="5"/>
      <c r="F479" s="5"/>
      <c r="G479" s="110"/>
      <c r="H479" s="122"/>
      <c r="I479" s="16"/>
      <c r="J479" s="16"/>
    </row>
    <row r="480" spans="1:10">
      <c r="A480" s="117"/>
      <c r="B480" s="5"/>
      <c r="C480" s="5"/>
      <c r="D480" s="5"/>
      <c r="E480" s="5"/>
      <c r="F480" s="5"/>
      <c r="G480" s="110"/>
      <c r="H480" s="122"/>
      <c r="I480" s="16"/>
      <c r="J480" s="16"/>
    </row>
    <row r="481" spans="1:10">
      <c r="A481" s="117"/>
      <c r="B481" s="5"/>
      <c r="C481" s="5"/>
      <c r="D481" s="5"/>
      <c r="E481" s="5"/>
      <c r="F481" s="5"/>
      <c r="G481" s="110"/>
      <c r="H481" s="122"/>
      <c r="I481" s="16"/>
      <c r="J481" s="16"/>
    </row>
    <row r="482" spans="1:10">
      <c r="A482" s="117"/>
      <c r="B482" s="5"/>
      <c r="C482" s="5"/>
      <c r="D482" s="5"/>
      <c r="E482" s="5"/>
      <c r="F482" s="5"/>
      <c r="G482" s="110"/>
      <c r="H482" s="122"/>
      <c r="I482" s="16"/>
      <c r="J482" s="16"/>
    </row>
    <row r="483" spans="1:10">
      <c r="A483" s="117"/>
      <c r="B483" s="5"/>
      <c r="C483" s="5"/>
      <c r="D483" s="5"/>
      <c r="E483" s="5"/>
      <c r="F483" s="5"/>
      <c r="G483" s="110"/>
      <c r="H483" s="122"/>
      <c r="I483" s="16"/>
      <c r="J483" s="16"/>
    </row>
    <row r="484" spans="1:10">
      <c r="A484" s="117"/>
      <c r="B484" s="5"/>
      <c r="C484" s="5"/>
      <c r="D484" s="5"/>
      <c r="E484" s="5"/>
      <c r="F484" s="5"/>
      <c r="G484" s="110"/>
      <c r="H484" s="122"/>
      <c r="I484" s="16"/>
      <c r="J484" s="16"/>
    </row>
    <row r="485" spans="1:10">
      <c r="A485" s="117"/>
      <c r="B485" s="5"/>
      <c r="C485" s="5"/>
      <c r="D485" s="5"/>
      <c r="E485" s="5"/>
      <c r="F485" s="5"/>
      <c r="G485" s="110"/>
      <c r="H485" s="122"/>
      <c r="I485" s="16"/>
      <c r="J485" s="16"/>
    </row>
    <row r="486" spans="1:10">
      <c r="A486" s="117"/>
      <c r="B486" s="5"/>
      <c r="C486" s="5"/>
      <c r="D486" s="5"/>
      <c r="E486" s="5"/>
      <c r="F486" s="5"/>
      <c r="G486" s="110"/>
      <c r="H486" s="122"/>
      <c r="I486" s="16"/>
      <c r="J486" s="16"/>
    </row>
    <row r="487" spans="1:10">
      <c r="A487" s="117"/>
      <c r="B487" s="5"/>
      <c r="C487" s="5"/>
      <c r="D487" s="5"/>
      <c r="E487" s="5"/>
      <c r="F487" s="5"/>
      <c r="G487" s="110"/>
      <c r="H487" s="122"/>
      <c r="I487" s="16"/>
      <c r="J487" s="16"/>
    </row>
    <row r="488" spans="1:10">
      <c r="A488" s="117"/>
      <c r="B488" s="5"/>
      <c r="C488" s="5"/>
      <c r="D488" s="5"/>
      <c r="E488" s="5"/>
      <c r="F488" s="5"/>
      <c r="G488" s="110"/>
      <c r="H488" s="122"/>
      <c r="I488" s="16"/>
      <c r="J488" s="16"/>
    </row>
    <row r="489" spans="1:10">
      <c r="A489" s="117"/>
      <c r="B489" s="5"/>
      <c r="C489" s="5"/>
      <c r="D489" s="5"/>
      <c r="E489" s="5"/>
      <c r="F489" s="5"/>
      <c r="G489" s="110"/>
      <c r="H489" s="122"/>
      <c r="I489" s="16"/>
      <c r="J489" s="16"/>
    </row>
    <row r="490" spans="1:10">
      <c r="A490" s="117"/>
      <c r="B490" s="5"/>
      <c r="C490" s="5"/>
      <c r="D490" s="5"/>
      <c r="E490" s="5"/>
      <c r="F490" s="5"/>
      <c r="G490" s="110"/>
      <c r="H490" s="122"/>
      <c r="I490" s="16"/>
      <c r="J490" s="16"/>
    </row>
    <row r="491" spans="1:10">
      <c r="A491" s="117"/>
      <c r="B491" s="5"/>
      <c r="C491" s="5"/>
      <c r="D491" s="5"/>
      <c r="E491" s="5"/>
      <c r="F491" s="5"/>
      <c r="G491" s="110"/>
      <c r="H491" s="122"/>
      <c r="I491" s="16"/>
      <c r="J491" s="16"/>
    </row>
    <row r="492" spans="1:10">
      <c r="A492" s="117"/>
      <c r="B492" s="5"/>
      <c r="C492" s="5"/>
      <c r="D492" s="5"/>
      <c r="E492" s="5"/>
      <c r="F492" s="5"/>
      <c r="G492" s="110"/>
      <c r="H492" s="122"/>
      <c r="I492" s="16"/>
      <c r="J492" s="16"/>
    </row>
    <row r="493" spans="1:10">
      <c r="A493" s="117"/>
      <c r="B493" s="5"/>
      <c r="C493" s="5"/>
      <c r="D493" s="5"/>
      <c r="E493" s="5"/>
      <c r="F493" s="5"/>
      <c r="G493" s="110"/>
      <c r="H493" s="122"/>
      <c r="I493" s="16"/>
      <c r="J493" s="16"/>
    </row>
    <row r="494" spans="1:10">
      <c r="A494" s="117"/>
      <c r="B494" s="5"/>
      <c r="C494" s="5"/>
      <c r="D494" s="5"/>
      <c r="E494" s="5"/>
      <c r="F494" s="5"/>
      <c r="G494" s="110"/>
      <c r="H494" s="122"/>
      <c r="I494" s="16"/>
      <c r="J494" s="16"/>
    </row>
    <row r="495" spans="1:10">
      <c r="A495" s="117"/>
      <c r="B495" s="5"/>
      <c r="C495" s="5"/>
      <c r="D495" s="5"/>
      <c r="E495" s="5"/>
      <c r="F495" s="5"/>
      <c r="G495" s="110"/>
      <c r="H495" s="122"/>
      <c r="I495" s="16"/>
      <c r="J495" s="16"/>
    </row>
    <row r="496" spans="1:10">
      <c r="A496" s="117"/>
      <c r="B496" s="5"/>
      <c r="C496" s="5"/>
      <c r="D496" s="5"/>
      <c r="E496" s="5"/>
      <c r="F496" s="5"/>
      <c r="G496" s="110"/>
      <c r="H496" s="122"/>
      <c r="I496" s="16"/>
      <c r="J496" s="16"/>
    </row>
    <row r="497" spans="1:10">
      <c r="A497" s="117"/>
      <c r="B497" s="5"/>
      <c r="C497" s="5"/>
      <c r="D497" s="5"/>
      <c r="E497" s="5"/>
      <c r="F497" s="5"/>
      <c r="G497" s="110"/>
      <c r="H497" s="122"/>
      <c r="I497" s="16"/>
      <c r="J497" s="16"/>
    </row>
    <row r="498" spans="1:10">
      <c r="A498" s="117"/>
      <c r="B498" s="5"/>
      <c r="C498" s="5"/>
      <c r="D498" s="5"/>
      <c r="E498" s="5"/>
      <c r="F498" s="5"/>
      <c r="G498" s="110"/>
      <c r="H498" s="122"/>
      <c r="I498" s="16"/>
      <c r="J498" s="16"/>
    </row>
    <row r="499" spans="1:10">
      <c r="A499" s="117"/>
      <c r="B499" s="5"/>
      <c r="C499" s="5"/>
      <c r="D499" s="5"/>
      <c r="E499" s="5"/>
      <c r="F499" s="5"/>
      <c r="G499" s="110"/>
      <c r="H499" s="122"/>
      <c r="I499" s="16"/>
      <c r="J499" s="16"/>
    </row>
    <row r="500" spans="1:10">
      <c r="A500" s="117"/>
      <c r="B500" s="5"/>
      <c r="C500" s="5"/>
      <c r="D500" s="5"/>
      <c r="E500" s="5"/>
      <c r="F500" s="5"/>
      <c r="G500" s="110"/>
      <c r="H500" s="122"/>
      <c r="I500" s="16"/>
      <c r="J500" s="16"/>
    </row>
    <row r="501" spans="1:10">
      <c r="A501" s="117"/>
      <c r="B501" s="5"/>
      <c r="C501" s="5"/>
      <c r="D501" s="5"/>
      <c r="E501" s="5"/>
      <c r="F501" s="5"/>
      <c r="G501" s="110"/>
      <c r="H501" s="122"/>
      <c r="I501" s="16"/>
      <c r="J501" s="16"/>
    </row>
    <row r="502" spans="1:10">
      <c r="A502" s="117"/>
      <c r="B502" s="5"/>
      <c r="C502" s="5"/>
      <c r="D502" s="5"/>
      <c r="E502" s="5"/>
      <c r="F502" s="5"/>
      <c r="G502" s="110"/>
      <c r="H502" s="122"/>
      <c r="I502" s="16"/>
      <c r="J502" s="16"/>
    </row>
    <row r="503" spans="1:10">
      <c r="A503" s="117"/>
      <c r="B503" s="5"/>
      <c r="C503" s="5"/>
      <c r="D503" s="5"/>
      <c r="E503" s="5"/>
      <c r="F503" s="5"/>
      <c r="G503" s="110"/>
      <c r="H503" s="122"/>
      <c r="I503" s="16"/>
      <c r="J503" s="16"/>
    </row>
  </sheetData>
  <mergeCells count="1">
    <mergeCell ref="A1:J1"/>
  </mergeCells>
  <conditionalFormatting sqref="C19:G503 C3:C18 D3:G22">
    <cfRule type="containsBlanks" dxfId="19" priority="8" stopIfTrue="1">
      <formula>LEN(TRIM(C3))=0</formula>
    </cfRule>
  </conditionalFormatting>
  <conditionalFormatting sqref="B3:B503">
    <cfRule type="containsBlanks" dxfId="18" priority="9" stopIfTrue="1">
      <formula>LEN(TRIM(B3))=0</formula>
    </cfRule>
  </conditionalFormatting>
  <conditionalFormatting sqref="C3:C503">
    <cfRule type="containsBlanks" dxfId="17" priority="4" stopIfTrue="1">
      <formula>LEN(TRIM(C3))=0</formula>
    </cfRule>
  </conditionalFormatting>
  <dataValidations count="1">
    <dataValidation type="list" allowBlank="1" showInputMessage="1" showErrorMessage="1" sqref="C3:C503">
      <formula1>$L$3:$L$8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47"/>
  <sheetViews>
    <sheetView showGridLines="0" zoomScale="85" zoomScaleNormal="85" workbookViewId="0">
      <selection activeCell="G36" sqref="G36"/>
    </sheetView>
  </sheetViews>
  <sheetFormatPr defaultColWidth="9.140625" defaultRowHeight="12.75" customHeight="1"/>
  <cols>
    <col min="1" max="1" width="46" style="1" bestFit="1" customWidth="1"/>
    <col min="2" max="2" width="4.7109375" style="2" bestFit="1" customWidth="1"/>
    <col min="3" max="13" width="10.7109375" style="3" customWidth="1"/>
    <col min="14" max="14" width="2.28515625" style="3" customWidth="1"/>
    <col min="15" max="25" width="10.7109375" style="1" customWidth="1"/>
    <col min="26" max="16384" width="9.140625" style="1"/>
  </cols>
  <sheetData>
    <row r="1" spans="1:25" ht="12.75" customHeight="1">
      <c r="A1" s="34" t="s">
        <v>161</v>
      </c>
      <c r="B1" s="36" t="s">
        <v>14</v>
      </c>
      <c r="C1" s="11" t="str">
        <f>'Form A'!E16</f>
        <v>2016 (S)</v>
      </c>
      <c r="D1" s="11" t="str">
        <f>'Form A'!F16</f>
        <v>2017 (S)</v>
      </c>
      <c r="E1" s="11" t="str">
        <f>'Form A'!G16</f>
        <v>2018 (S)</v>
      </c>
      <c r="F1" s="11" t="str">
        <f>'Form A'!H16</f>
        <v>2019 (S)</v>
      </c>
      <c r="G1" s="11" t="str">
        <f>'Form A'!I16</f>
        <v>2020 (S)</v>
      </c>
      <c r="H1" s="11" t="str">
        <f>'Form A'!J16</f>
        <v>2021 (S)</v>
      </c>
      <c r="I1" s="11" t="str">
        <f>'Form A'!K16</f>
        <v>2022 (S)</v>
      </c>
      <c r="J1" s="11" t="str">
        <f>'Form A'!L16</f>
        <v>2023 (S)</v>
      </c>
      <c r="K1" s="11" t="str">
        <f>'Form A'!M16</f>
        <v>2024 (S)</v>
      </c>
      <c r="L1" s="11" t="str">
        <f>'Form A'!N16</f>
        <v>2025 (S)</v>
      </c>
      <c r="M1" s="11" t="str">
        <f>'Form A'!O16</f>
        <v>2026 (S)</v>
      </c>
      <c r="O1" s="11" t="str">
        <f>'Form A'!Q16</f>
        <v>2016-17 (W)</v>
      </c>
      <c r="P1" s="11" t="str">
        <f>'Form A'!R16</f>
        <v>2017-18 (W)</v>
      </c>
      <c r="Q1" s="11" t="str">
        <f>'Form A'!S16</f>
        <v>2018-19 (W)</v>
      </c>
      <c r="R1" s="11" t="str">
        <f>'Form A'!T16</f>
        <v>2019-20 (W)</v>
      </c>
      <c r="S1" s="11" t="str">
        <f>'Form A'!U16</f>
        <v>2020-21 (W)</v>
      </c>
      <c r="T1" s="11" t="str">
        <f>'Form A'!V16</f>
        <v>2021-22 (W)</v>
      </c>
      <c r="U1" s="11" t="str">
        <f>'Form A'!W16</f>
        <v>2022-23 (W)</v>
      </c>
      <c r="V1" s="11" t="str">
        <f>'Form A'!X16</f>
        <v>2023-24 (W)</v>
      </c>
      <c r="W1" s="11" t="str">
        <f>'Form A'!Y16</f>
        <v>2024-25 (W)</v>
      </c>
      <c r="X1" s="11" t="str">
        <f>'Form A'!Z16</f>
        <v>2025-26 (W)</v>
      </c>
      <c r="Y1" s="11" t="str">
        <f>'Form A'!AA16</f>
        <v>2026-27 (W)</v>
      </c>
    </row>
    <row r="2" spans="1:25" ht="12.75" customHeight="1">
      <c r="A2" s="89" t="s">
        <v>180</v>
      </c>
      <c r="B2" s="22" t="s">
        <v>2</v>
      </c>
      <c r="C2" s="21">
        <f>'Form A'!E20</f>
        <v>0</v>
      </c>
      <c r="D2" s="21">
        <f>'Form A'!F20</f>
        <v>0</v>
      </c>
      <c r="E2" s="21">
        <f>'Form A'!G20</f>
        <v>0</v>
      </c>
      <c r="F2" s="21">
        <f>'Form A'!H20</f>
        <v>0</v>
      </c>
      <c r="G2" s="21">
        <f>'Form A'!I20</f>
        <v>0</v>
      </c>
      <c r="H2" s="21">
        <f>'Form A'!J20</f>
        <v>0</v>
      </c>
      <c r="I2" s="21">
        <f>'Form A'!K20</f>
        <v>0</v>
      </c>
      <c r="J2" s="21">
        <f>'Form A'!L20</f>
        <v>0</v>
      </c>
      <c r="K2" s="21">
        <f>'Form A'!M20</f>
        <v>0</v>
      </c>
      <c r="L2" s="21">
        <f>'Form A'!N20</f>
        <v>0</v>
      </c>
      <c r="M2" s="21">
        <f>'Form A'!O20</f>
        <v>0</v>
      </c>
      <c r="O2" s="21">
        <f>'Form A'!Q20</f>
        <v>0</v>
      </c>
      <c r="P2" s="21">
        <f>'Form A'!R20</f>
        <v>0</v>
      </c>
      <c r="Q2" s="21">
        <f>'Form A'!S20</f>
        <v>0</v>
      </c>
      <c r="R2" s="21">
        <f>'Form A'!T20</f>
        <v>0</v>
      </c>
      <c r="S2" s="21">
        <f>'Form A'!U20</f>
        <v>0</v>
      </c>
      <c r="T2" s="21">
        <f>'Form A'!V20</f>
        <v>0</v>
      </c>
      <c r="U2" s="21">
        <f>'Form A'!W20</f>
        <v>0</v>
      </c>
      <c r="V2" s="21">
        <f>'Form A'!X20</f>
        <v>0</v>
      </c>
      <c r="W2" s="21">
        <f>'Form A'!Y20</f>
        <v>0</v>
      </c>
      <c r="X2" s="21">
        <f>'Form A'!Z20</f>
        <v>0</v>
      </c>
      <c r="Y2" s="21">
        <f>'Form A'!AA20</f>
        <v>0</v>
      </c>
    </row>
    <row r="3" spans="1:25" ht="12.75" customHeight="1">
      <c r="A3" s="89" t="s">
        <v>182</v>
      </c>
      <c r="B3" s="22" t="s">
        <v>2</v>
      </c>
      <c r="C3" s="21">
        <f>'Form A'!E25</f>
        <v>0</v>
      </c>
      <c r="D3" s="21">
        <f>'Form A'!F25</f>
        <v>0</v>
      </c>
      <c r="E3" s="21">
        <f>'Form A'!G25</f>
        <v>0</v>
      </c>
      <c r="F3" s="21">
        <f>'Form A'!H25</f>
        <v>0</v>
      </c>
      <c r="G3" s="21">
        <f>'Form A'!I25</f>
        <v>0</v>
      </c>
      <c r="H3" s="21">
        <f>'Form A'!J25</f>
        <v>0</v>
      </c>
      <c r="I3" s="21">
        <f>'Form A'!K25</f>
        <v>0</v>
      </c>
      <c r="J3" s="21">
        <f>'Form A'!L25</f>
        <v>0</v>
      </c>
      <c r="K3" s="21">
        <f>'Form A'!M25</f>
        <v>0</v>
      </c>
      <c r="L3" s="21">
        <f>'Form A'!N25</f>
        <v>0</v>
      </c>
      <c r="M3" s="21">
        <f>'Form A'!O25</f>
        <v>0</v>
      </c>
      <c r="O3" s="21">
        <f>'Form A'!Q25</f>
        <v>0</v>
      </c>
      <c r="P3" s="21">
        <f>'Form A'!R25</f>
        <v>0</v>
      </c>
      <c r="Q3" s="21">
        <f>'Form A'!S25</f>
        <v>0</v>
      </c>
      <c r="R3" s="21">
        <f>'Form A'!T25</f>
        <v>0</v>
      </c>
      <c r="S3" s="21">
        <f>'Form A'!U25</f>
        <v>0</v>
      </c>
      <c r="T3" s="21">
        <f>'Form A'!V25</f>
        <v>0</v>
      </c>
      <c r="U3" s="21">
        <f>'Form A'!W25</f>
        <v>0</v>
      </c>
      <c r="V3" s="21">
        <f>'Form A'!X25</f>
        <v>0</v>
      </c>
      <c r="W3" s="21">
        <f>'Form A'!Y25</f>
        <v>0</v>
      </c>
      <c r="X3" s="21">
        <f>'Form A'!Z25</f>
        <v>0</v>
      </c>
      <c r="Y3" s="21">
        <f>'Form A'!AA25</f>
        <v>0</v>
      </c>
    </row>
    <row r="4" spans="1:25" ht="12.75" customHeight="1">
      <c r="A4" s="89" t="s">
        <v>181</v>
      </c>
      <c r="B4" s="22" t="s">
        <v>2</v>
      </c>
      <c r="C4" s="21">
        <f>'Form A'!E26</f>
        <v>0</v>
      </c>
      <c r="D4" s="21">
        <f>'Form A'!F26</f>
        <v>0</v>
      </c>
      <c r="E4" s="21">
        <f>'Form A'!G26</f>
        <v>0</v>
      </c>
      <c r="F4" s="21">
        <f>'Form A'!H26</f>
        <v>0</v>
      </c>
      <c r="G4" s="21">
        <f>'Form A'!I26</f>
        <v>0</v>
      </c>
      <c r="H4" s="21">
        <f>'Form A'!J26</f>
        <v>0</v>
      </c>
      <c r="I4" s="21">
        <f>'Form A'!K26</f>
        <v>0</v>
      </c>
      <c r="J4" s="21">
        <f>'Form A'!L26</f>
        <v>0</v>
      </c>
      <c r="K4" s="21">
        <f>'Form A'!M26</f>
        <v>0</v>
      </c>
      <c r="L4" s="21">
        <f>'Form A'!N26</f>
        <v>0</v>
      </c>
      <c r="M4" s="21">
        <f>'Form A'!O26</f>
        <v>0</v>
      </c>
      <c r="O4" s="21">
        <f>'Form A'!Q26</f>
        <v>0</v>
      </c>
      <c r="P4" s="21">
        <f>'Form A'!R26</f>
        <v>0</v>
      </c>
      <c r="Q4" s="21">
        <f>'Form A'!S26</f>
        <v>0</v>
      </c>
      <c r="R4" s="21">
        <f>'Form A'!T26</f>
        <v>0</v>
      </c>
      <c r="S4" s="21">
        <f>'Form A'!U26</f>
        <v>0</v>
      </c>
      <c r="T4" s="21">
        <f>'Form A'!V26</f>
        <v>0</v>
      </c>
      <c r="U4" s="21">
        <f>'Form A'!W26</f>
        <v>0</v>
      </c>
      <c r="V4" s="21">
        <f>'Form A'!X26</f>
        <v>0</v>
      </c>
      <c r="W4" s="21">
        <f>'Form A'!Y26</f>
        <v>0</v>
      </c>
      <c r="X4" s="21">
        <f>'Form A'!Z26</f>
        <v>0</v>
      </c>
      <c r="Y4" s="21">
        <f>'Form A'!AA26</f>
        <v>0</v>
      </c>
    </row>
    <row r="5" spans="1:25" ht="12.75" customHeight="1">
      <c r="A5" s="14" t="s">
        <v>160</v>
      </c>
      <c r="B5" s="22" t="s">
        <v>2</v>
      </c>
      <c r="C5" s="21">
        <f>MAX('Form A'!N12:U12)</f>
        <v>0</v>
      </c>
      <c r="D5" s="21">
        <f>MAX('Form A'!N13:U13)</f>
        <v>0</v>
      </c>
      <c r="E5" s="21">
        <f>'Form A'!G17</f>
        <v>0</v>
      </c>
      <c r="F5" s="21">
        <f>'Form A'!H17</f>
        <v>0</v>
      </c>
      <c r="G5" s="21">
        <f>'Form A'!I17</f>
        <v>0</v>
      </c>
      <c r="H5" s="21">
        <f>'Form A'!J17</f>
        <v>0</v>
      </c>
      <c r="I5" s="21">
        <f>'Form A'!K17</f>
        <v>0</v>
      </c>
      <c r="J5" s="21">
        <f>'Form A'!L17</f>
        <v>0</v>
      </c>
      <c r="K5" s="21">
        <f>'Form A'!M17</f>
        <v>0</v>
      </c>
      <c r="L5" s="21">
        <f>'Form A'!N17</f>
        <v>0</v>
      </c>
      <c r="M5" s="21">
        <f>'Form A'!O17</f>
        <v>0</v>
      </c>
      <c r="O5" s="21">
        <f>MAX('Form A'!Z12,'Form A'!D13:G13)</f>
        <v>0</v>
      </c>
      <c r="P5" s="21">
        <f>MAX('Form A'!Z13,'Form A'!D14:G14)</f>
        <v>0</v>
      </c>
      <c r="Q5" s="21">
        <f>'Form A'!S17</f>
        <v>0</v>
      </c>
      <c r="R5" s="21">
        <f>'Form A'!T17</f>
        <v>0</v>
      </c>
      <c r="S5" s="21">
        <f>'Form A'!U17</f>
        <v>0</v>
      </c>
      <c r="T5" s="21">
        <f>'Form A'!V17</f>
        <v>0</v>
      </c>
      <c r="U5" s="21">
        <f>'Form A'!W17</f>
        <v>0</v>
      </c>
      <c r="V5" s="21">
        <f>'Form A'!X17</f>
        <v>0</v>
      </c>
      <c r="W5" s="21">
        <f>'Form A'!Y17</f>
        <v>0</v>
      </c>
      <c r="X5" s="21">
        <f>'Form A'!Z17</f>
        <v>0</v>
      </c>
      <c r="Y5" s="21">
        <f>'Form A'!AA17</f>
        <v>0</v>
      </c>
    </row>
    <row r="6" spans="1:25" ht="12.75" customHeight="1">
      <c r="A6" s="37" t="s">
        <v>393</v>
      </c>
      <c r="B6" s="22" t="s">
        <v>2</v>
      </c>
      <c r="C6" s="21">
        <f>'Form A'!E22</f>
        <v>0</v>
      </c>
      <c r="D6" s="21">
        <f>'Form A'!F22</f>
        <v>0</v>
      </c>
      <c r="E6" s="21">
        <f>'Form A'!G22</f>
        <v>0</v>
      </c>
      <c r="F6" s="21">
        <f>'Form A'!H22</f>
        <v>0</v>
      </c>
      <c r="G6" s="21">
        <f>'Form A'!I22</f>
        <v>0</v>
      </c>
      <c r="H6" s="21">
        <f>'Form A'!J22</f>
        <v>0</v>
      </c>
      <c r="I6" s="21">
        <f>'Form A'!K22</f>
        <v>0</v>
      </c>
      <c r="J6" s="21">
        <f>'Form A'!L22</f>
        <v>0</v>
      </c>
      <c r="K6" s="21">
        <f>'Form A'!M22</f>
        <v>0</v>
      </c>
      <c r="L6" s="21">
        <f>'Form A'!N22</f>
        <v>0</v>
      </c>
      <c r="M6" s="21">
        <f>'Form A'!O22</f>
        <v>0</v>
      </c>
      <c r="O6" s="21">
        <f>'Form A'!Q22</f>
        <v>0</v>
      </c>
      <c r="P6" s="21">
        <f>'Form A'!R22</f>
        <v>0</v>
      </c>
      <c r="Q6" s="21">
        <f>'Form A'!S22</f>
        <v>0</v>
      </c>
      <c r="R6" s="21">
        <f>'Form A'!T22</f>
        <v>0</v>
      </c>
      <c r="S6" s="21">
        <f>'Form A'!U22</f>
        <v>0</v>
      </c>
      <c r="T6" s="21">
        <f>'Form A'!V22</f>
        <v>0</v>
      </c>
      <c r="U6" s="21">
        <f>'Form A'!W22</f>
        <v>0</v>
      </c>
      <c r="V6" s="21">
        <f>'Form A'!X22</f>
        <v>0</v>
      </c>
      <c r="W6" s="21">
        <f>'Form A'!Y22</f>
        <v>0</v>
      </c>
      <c r="X6" s="21">
        <f>'Form A'!Z22</f>
        <v>0</v>
      </c>
      <c r="Y6" s="21">
        <f>'Form A'!AA22</f>
        <v>0</v>
      </c>
    </row>
    <row r="7" spans="1:25" ht="12.75" customHeight="1">
      <c r="A7" s="14" t="s">
        <v>159</v>
      </c>
      <c r="B7" s="22" t="s">
        <v>2</v>
      </c>
      <c r="C7" s="21">
        <f>C5-C6</f>
        <v>0</v>
      </c>
      <c r="D7" s="21">
        <f>D5-D6</f>
        <v>0</v>
      </c>
      <c r="E7" s="21">
        <f t="shared" ref="E7:M7" si="0">E5-E6</f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O7" s="21">
        <f>O5-O6</f>
        <v>0</v>
      </c>
      <c r="P7" s="21">
        <f t="shared" ref="P7:Y7" si="1">P5-P6</f>
        <v>0</v>
      </c>
      <c r="Q7" s="21">
        <f t="shared" si="1"/>
        <v>0</v>
      </c>
      <c r="R7" s="21">
        <f t="shared" si="1"/>
        <v>0</v>
      </c>
      <c r="S7" s="21">
        <f t="shared" si="1"/>
        <v>0</v>
      </c>
      <c r="T7" s="21">
        <f t="shared" si="1"/>
        <v>0</v>
      </c>
      <c r="U7" s="21">
        <f t="shared" si="1"/>
        <v>0</v>
      </c>
      <c r="V7" s="21">
        <f t="shared" si="1"/>
        <v>0</v>
      </c>
      <c r="W7" s="21">
        <f t="shared" si="1"/>
        <v>0</v>
      </c>
      <c r="X7" s="21">
        <f t="shared" si="1"/>
        <v>0</v>
      </c>
      <c r="Y7" s="21">
        <f t="shared" si="1"/>
        <v>0</v>
      </c>
    </row>
    <row r="8" spans="1:25" ht="12.7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12.75" customHeight="1">
      <c r="A9" s="34" t="s">
        <v>154</v>
      </c>
      <c r="B9" s="36" t="s">
        <v>14</v>
      </c>
      <c r="C9" s="11" t="str">
        <f>C1</f>
        <v>2016 (S)</v>
      </c>
      <c r="D9" s="11" t="str">
        <f t="shared" ref="D9:M9" si="2">D1</f>
        <v>2017 (S)</v>
      </c>
      <c r="E9" s="11" t="str">
        <f t="shared" si="2"/>
        <v>2018 (S)</v>
      </c>
      <c r="F9" s="11" t="str">
        <f t="shared" si="2"/>
        <v>2019 (S)</v>
      </c>
      <c r="G9" s="11" t="str">
        <f t="shared" si="2"/>
        <v>2020 (S)</v>
      </c>
      <c r="H9" s="11" t="str">
        <f t="shared" si="2"/>
        <v>2021 (S)</v>
      </c>
      <c r="I9" s="11" t="str">
        <f t="shared" si="2"/>
        <v>2022 (S)</v>
      </c>
      <c r="J9" s="11" t="str">
        <f t="shared" si="2"/>
        <v>2023 (S)</v>
      </c>
      <c r="K9" s="11" t="str">
        <f t="shared" si="2"/>
        <v>2024 (S)</v>
      </c>
      <c r="L9" s="11" t="str">
        <f t="shared" si="2"/>
        <v>2025 (S)</v>
      </c>
      <c r="M9" s="11" t="str">
        <f t="shared" si="2"/>
        <v>2026 (S)</v>
      </c>
      <c r="O9" s="11" t="str">
        <f>O1</f>
        <v>2016-17 (W)</v>
      </c>
      <c r="P9" s="11" t="str">
        <f t="shared" ref="P9:Y9" si="3">P1</f>
        <v>2017-18 (W)</v>
      </c>
      <c r="Q9" s="11" t="str">
        <f t="shared" si="3"/>
        <v>2018-19 (W)</v>
      </c>
      <c r="R9" s="11" t="str">
        <f t="shared" si="3"/>
        <v>2019-20 (W)</v>
      </c>
      <c r="S9" s="11" t="str">
        <f t="shared" si="3"/>
        <v>2020-21 (W)</v>
      </c>
      <c r="T9" s="11" t="str">
        <f t="shared" si="3"/>
        <v>2021-22 (W)</v>
      </c>
      <c r="U9" s="11" t="str">
        <f t="shared" si="3"/>
        <v>2022-23 (W)</v>
      </c>
      <c r="V9" s="11" t="str">
        <f t="shared" si="3"/>
        <v>2023-24 (W)</v>
      </c>
      <c r="W9" s="11" t="str">
        <f t="shared" si="3"/>
        <v>2024-25 (W)</v>
      </c>
      <c r="X9" s="11" t="str">
        <f t="shared" si="3"/>
        <v>2025-26 (W)</v>
      </c>
      <c r="Y9" s="11" t="str">
        <f t="shared" si="3"/>
        <v>2026-27 (W)</v>
      </c>
    </row>
    <row r="10" spans="1:25" ht="12.75" customHeight="1">
      <c r="A10" s="89" t="s">
        <v>183</v>
      </c>
      <c r="B10" s="47" t="s">
        <v>2</v>
      </c>
      <c r="C10" s="21">
        <f>'Form C'!E21</f>
        <v>0</v>
      </c>
      <c r="D10" s="21">
        <f>'Form C'!F21</f>
        <v>0</v>
      </c>
      <c r="E10" s="21">
        <f>'Form C'!G21</f>
        <v>0</v>
      </c>
      <c r="F10" s="21">
        <f>'Form C'!H21</f>
        <v>0</v>
      </c>
      <c r="G10" s="21">
        <f>'Form C'!I21</f>
        <v>0</v>
      </c>
      <c r="H10" s="21">
        <f>'Form C'!J21</f>
        <v>0</v>
      </c>
      <c r="I10" s="21">
        <f>'Form C'!K21</f>
        <v>0</v>
      </c>
      <c r="J10" s="21">
        <f>'Form C'!L21</f>
        <v>0</v>
      </c>
      <c r="K10" s="21">
        <f>'Form C'!M21</f>
        <v>0</v>
      </c>
      <c r="L10" s="21">
        <f>'Form C'!N21</f>
        <v>0</v>
      </c>
      <c r="M10" s="21">
        <f>'Form C'!O21</f>
        <v>0</v>
      </c>
      <c r="O10" s="21">
        <f>'Form C'!Q21</f>
        <v>0</v>
      </c>
      <c r="P10" s="21">
        <f>'Form C'!R21</f>
        <v>0</v>
      </c>
      <c r="Q10" s="21">
        <f>'Form C'!S21</f>
        <v>0</v>
      </c>
      <c r="R10" s="21">
        <f>'Form C'!T21</f>
        <v>0</v>
      </c>
      <c r="S10" s="21">
        <f>'Form C'!U21</f>
        <v>0</v>
      </c>
      <c r="T10" s="21">
        <f>'Form C'!V21</f>
        <v>0</v>
      </c>
      <c r="U10" s="21">
        <f>'Form C'!W21</f>
        <v>0</v>
      </c>
      <c r="V10" s="21">
        <f>'Form C'!X21</f>
        <v>0</v>
      </c>
      <c r="W10" s="21">
        <f>'Form C'!Y21</f>
        <v>0</v>
      </c>
      <c r="X10" s="21">
        <f>'Form C'!Z21</f>
        <v>0</v>
      </c>
      <c r="Y10" s="21">
        <f>'Form C'!AA21</f>
        <v>0</v>
      </c>
    </row>
    <row r="11" spans="1:25" ht="12.75" customHeight="1">
      <c r="A11" s="99" t="s">
        <v>392</v>
      </c>
      <c r="B11" s="47" t="s">
        <v>2</v>
      </c>
      <c r="C11" s="21">
        <f>'Form C'!E22</f>
        <v>0</v>
      </c>
      <c r="D11" s="21">
        <f>'Form C'!F22</f>
        <v>0</v>
      </c>
      <c r="E11" s="21">
        <f>'Form C'!G22</f>
        <v>0</v>
      </c>
      <c r="F11" s="21">
        <f>'Form C'!H22</f>
        <v>0</v>
      </c>
      <c r="G11" s="21">
        <f>'Form C'!I22</f>
        <v>0</v>
      </c>
      <c r="H11" s="21">
        <f>'Form C'!J22</f>
        <v>0</v>
      </c>
      <c r="I11" s="21">
        <f>'Form C'!K22</f>
        <v>0</v>
      </c>
      <c r="J11" s="21">
        <f>'Form C'!L22</f>
        <v>0</v>
      </c>
      <c r="K11" s="21">
        <f>'Form C'!M22</f>
        <v>0</v>
      </c>
      <c r="L11" s="21">
        <f>'Form C'!N22</f>
        <v>0</v>
      </c>
      <c r="M11" s="21">
        <f>'Form C'!O22</f>
        <v>0</v>
      </c>
      <c r="O11" s="21">
        <f>'Form C'!Q22</f>
        <v>0</v>
      </c>
      <c r="P11" s="21">
        <f>'Form C'!R22</f>
        <v>0</v>
      </c>
      <c r="Q11" s="21">
        <f>'Form C'!S22</f>
        <v>0</v>
      </c>
      <c r="R11" s="21">
        <f>'Form C'!T22</f>
        <v>0</v>
      </c>
      <c r="S11" s="21">
        <f>'Form C'!U22</f>
        <v>0</v>
      </c>
      <c r="T11" s="21">
        <f>'Form C'!V22</f>
        <v>0</v>
      </c>
      <c r="U11" s="21">
        <f>'Form C'!W22</f>
        <v>0</v>
      </c>
      <c r="V11" s="21">
        <f>'Form C'!X22</f>
        <v>0</v>
      </c>
      <c r="W11" s="21">
        <f>'Form C'!Y22</f>
        <v>0</v>
      </c>
      <c r="X11" s="21">
        <f>'Form C'!Z22</f>
        <v>0</v>
      </c>
      <c r="Y11" s="21">
        <f>'Form C'!AA22</f>
        <v>0</v>
      </c>
    </row>
    <row r="12" spans="1:25" ht="12.75" customHeight="1">
      <c r="A12" s="89" t="s">
        <v>313</v>
      </c>
      <c r="B12" s="47" t="s">
        <v>2</v>
      </c>
      <c r="C12" s="21">
        <f>'Form C'!E23</f>
        <v>0</v>
      </c>
      <c r="D12" s="21">
        <f>'Form C'!F23</f>
        <v>0</v>
      </c>
      <c r="E12" s="21">
        <f>'Form C'!G23</f>
        <v>0</v>
      </c>
      <c r="F12" s="21">
        <f>'Form C'!H23</f>
        <v>0</v>
      </c>
      <c r="G12" s="21">
        <f>'Form C'!I23</f>
        <v>0</v>
      </c>
      <c r="H12" s="21">
        <f>'Form C'!J23</f>
        <v>0</v>
      </c>
      <c r="I12" s="21">
        <f>'Form C'!K23</f>
        <v>0</v>
      </c>
      <c r="J12" s="21">
        <f>'Form C'!L23</f>
        <v>0</v>
      </c>
      <c r="K12" s="21">
        <f>'Form C'!M23</f>
        <v>0</v>
      </c>
      <c r="L12" s="21">
        <f>'Form C'!N23</f>
        <v>0</v>
      </c>
      <c r="M12" s="21">
        <f>'Form C'!O23</f>
        <v>0</v>
      </c>
      <c r="O12" s="21">
        <f>'Form C'!Q23</f>
        <v>0</v>
      </c>
      <c r="P12" s="21">
        <f>'Form C'!R23</f>
        <v>0</v>
      </c>
      <c r="Q12" s="21">
        <f>'Form C'!S23</f>
        <v>0</v>
      </c>
      <c r="R12" s="21">
        <f>'Form C'!T23</f>
        <v>0</v>
      </c>
      <c r="S12" s="21">
        <f>'Form C'!U23</f>
        <v>0</v>
      </c>
      <c r="T12" s="21">
        <f>'Form C'!V23</f>
        <v>0</v>
      </c>
      <c r="U12" s="21">
        <f>'Form C'!W23</f>
        <v>0</v>
      </c>
      <c r="V12" s="21">
        <f>'Form C'!X23</f>
        <v>0</v>
      </c>
      <c r="W12" s="21">
        <f>'Form C'!Y23</f>
        <v>0</v>
      </c>
      <c r="X12" s="21">
        <f>'Form C'!Z23</f>
        <v>0</v>
      </c>
      <c r="Y12" s="21">
        <f>'Form C'!AA23</f>
        <v>0</v>
      </c>
    </row>
    <row r="13" spans="1:25" ht="12.75" customHeight="1">
      <c r="A13" s="89" t="s">
        <v>175</v>
      </c>
      <c r="B13" s="22" t="s">
        <v>2</v>
      </c>
      <c r="C13" s="21">
        <f>(SUMIF('Form B'!$N3:$N2096,"&lt;01-2016",'Form B'!$P3:$P2096))</f>
        <v>0</v>
      </c>
      <c r="D13" s="21">
        <f>(SUMIF('Form B'!$N3:$N2096,"&lt;01-2017",'Form B'!$P3:$P2096))</f>
        <v>0</v>
      </c>
      <c r="E13" s="21">
        <f>(SUMIF('Form B'!$N3:$N2096,"&lt;01-2018",'Form B'!$P3:$P2096))</f>
        <v>0</v>
      </c>
      <c r="F13" s="21">
        <f>(SUMIF('Form B'!$N3:$N2096,"&lt;01-2019",'Form B'!$P3:$P2096))</f>
        <v>0</v>
      </c>
      <c r="G13" s="21">
        <f>(SUMIF('Form B'!$N3:$N2096,"&lt;01-2020",'Form B'!$P3:$P2096))</f>
        <v>0</v>
      </c>
      <c r="H13" s="21">
        <f>(SUMIF('Form B'!$N3:$N2096,"&lt;01-2021",'Form B'!$P3:$P2096))</f>
        <v>0</v>
      </c>
      <c r="I13" s="21">
        <f>(SUMIF('Form B'!$N3:$N2096,"&lt;01-2022",'Form B'!$P3:$P2096))</f>
        <v>0</v>
      </c>
      <c r="J13" s="21">
        <f>(SUMIF('Form B'!$N3:$N2096,"&lt;01-2023",'Form B'!$P3:$P2096))</f>
        <v>0</v>
      </c>
      <c r="K13" s="21">
        <f>(SUMIF('Form B'!$N3:$N2096,"&lt;01-2024",'Form B'!$P3:$P2096))</f>
        <v>0</v>
      </c>
      <c r="L13" s="21">
        <f>(SUMIF('Form B'!$N3:$N2096,"&lt;01-2025",'Form B'!$P3:$P2096))</f>
        <v>0</v>
      </c>
      <c r="M13" s="21">
        <f>(SUMIF('Form B'!$N3:$N2096,"&lt;01-2026",'Form B'!$P3:$P2096))</f>
        <v>0</v>
      </c>
      <c r="O13" s="21">
        <f>(SUMIF('Form B'!$N3:$N2096,"&lt;01-2016",'Form B'!$Q3:$Q2096))</f>
        <v>0</v>
      </c>
      <c r="P13" s="21">
        <f>(SUMIF('Form B'!$N3:$N2096,"&lt;01-2017",'Form B'!$Q3:$Q2096))</f>
        <v>0</v>
      </c>
      <c r="Q13" s="21">
        <f>(SUMIF('Form B'!$N3:$N2096,"&lt;01-2018",'Form B'!$Q3:$Q2096))</f>
        <v>0</v>
      </c>
      <c r="R13" s="21">
        <f>(SUMIF('Form B'!$N3:$N2096,"&lt;01-2019",'Form B'!$Q3:$Q2096))</f>
        <v>0</v>
      </c>
      <c r="S13" s="21">
        <f>(SUMIF('Form B'!$N3:$N2096,"&lt;01-2020",'Form B'!$Q3:$Q2096))</f>
        <v>0</v>
      </c>
      <c r="T13" s="21">
        <f>(SUMIF('Form B'!$N3:$N2096,"&lt;01-2021",'Form B'!$Q3:$Q2096))</f>
        <v>0</v>
      </c>
      <c r="U13" s="21">
        <f>(SUMIF('Form B'!$N3:$N2096,"&lt;01-2022",'Form B'!$Q3:$Q2096))</f>
        <v>0</v>
      </c>
      <c r="V13" s="21">
        <f>(SUMIF('Form B'!$N3:$N2096,"&lt;01-2023",'Form B'!$Q3:$Q2096))</f>
        <v>0</v>
      </c>
      <c r="W13" s="21">
        <f>(SUMIF('Form B'!$N3:$N2096,"&lt;01-2024",'Form B'!$Q3:$Q2096))</f>
        <v>0</v>
      </c>
      <c r="X13" s="21">
        <f>(SUMIF('Form B'!$N3:$N2096,"&lt;01-2025",'Form B'!$Q3:$Q2096))</f>
        <v>0</v>
      </c>
      <c r="Y13" s="21">
        <f>(SUMIF('Form B'!$N3:$N2096,"&lt;01-2026",'Form B'!$Q3:$Q2096))</f>
        <v>0</v>
      </c>
    </row>
    <row r="14" spans="1:25" ht="12.75" customHeight="1">
      <c r="A14" s="89" t="s">
        <v>176</v>
      </c>
      <c r="B14" s="22" t="s">
        <v>2</v>
      </c>
      <c r="C14" s="21">
        <f>SUM('Form C'!E64:E75)</f>
        <v>0</v>
      </c>
      <c r="D14" s="21">
        <f>SUM('Form C'!F64:F75)</f>
        <v>0</v>
      </c>
      <c r="E14" s="21">
        <f>SUM('Form C'!G64:G75)</f>
        <v>0</v>
      </c>
      <c r="F14" s="21">
        <f>SUM('Form C'!H64:H75)</f>
        <v>0</v>
      </c>
      <c r="G14" s="21">
        <f>SUM('Form C'!I64:I75)</f>
        <v>0</v>
      </c>
      <c r="H14" s="21">
        <f>SUM('Form C'!J64:J75)</f>
        <v>0</v>
      </c>
      <c r="I14" s="21">
        <f>SUM('Form C'!K64:K75)</f>
        <v>0</v>
      </c>
      <c r="J14" s="21">
        <f>SUM('Form C'!L64:L75)</f>
        <v>0</v>
      </c>
      <c r="K14" s="21">
        <f>SUM('Form C'!M64:M75)</f>
        <v>0</v>
      </c>
      <c r="L14" s="21">
        <f>SUM('Form C'!N64:N75)</f>
        <v>0</v>
      </c>
      <c r="M14" s="21">
        <f>SUM('Form C'!O64:O75)</f>
        <v>0</v>
      </c>
      <c r="O14" s="21">
        <f>SUM('Form C'!Q64:Q75)</f>
        <v>0</v>
      </c>
      <c r="P14" s="21">
        <f>SUM('Form C'!R64:R75)</f>
        <v>0</v>
      </c>
      <c r="Q14" s="21">
        <f>SUM('Form C'!S64:S75)</f>
        <v>0</v>
      </c>
      <c r="R14" s="21">
        <f>SUM('Form C'!T64:T75)</f>
        <v>0</v>
      </c>
      <c r="S14" s="21">
        <f>SUM('Form C'!U64:U75)</f>
        <v>0</v>
      </c>
      <c r="T14" s="21">
        <f>SUM('Form C'!V64:V75)</f>
        <v>0</v>
      </c>
      <c r="U14" s="21">
        <f>SUM('Form C'!W64:W75)</f>
        <v>0</v>
      </c>
      <c r="V14" s="21">
        <f>SUM('Form C'!X64:X75)</f>
        <v>0</v>
      </c>
      <c r="W14" s="21">
        <f>SUM('Form C'!Y64:Y75)</f>
        <v>0</v>
      </c>
      <c r="X14" s="21">
        <f>SUM('Form C'!Z64:Z75)</f>
        <v>0</v>
      </c>
      <c r="Y14" s="21">
        <f>SUM('Form C'!AA64:AA75)</f>
        <v>0</v>
      </c>
    </row>
    <row r="15" spans="1:25" ht="12.75" customHeight="1">
      <c r="A15" s="89" t="s">
        <v>168</v>
      </c>
      <c r="B15" s="47" t="s">
        <v>2</v>
      </c>
      <c r="C15" s="21">
        <f>'Form C'!E19</f>
        <v>0</v>
      </c>
      <c r="D15" s="21">
        <f>'Form C'!F19</f>
        <v>0</v>
      </c>
      <c r="E15" s="21">
        <f>'Form C'!G19</f>
        <v>0</v>
      </c>
      <c r="F15" s="21">
        <f>'Form C'!H19</f>
        <v>0</v>
      </c>
      <c r="G15" s="21">
        <f>'Form C'!I19</f>
        <v>0</v>
      </c>
      <c r="H15" s="21">
        <f>'Form C'!J19</f>
        <v>0</v>
      </c>
      <c r="I15" s="21">
        <f>'Form C'!K19</f>
        <v>0</v>
      </c>
      <c r="J15" s="21">
        <f>'Form C'!L19</f>
        <v>0</v>
      </c>
      <c r="K15" s="21">
        <f>'Form C'!M19</f>
        <v>0</v>
      </c>
      <c r="L15" s="21">
        <f>'Form C'!N19</f>
        <v>0</v>
      </c>
      <c r="M15" s="21">
        <f>'Form C'!O19</f>
        <v>0</v>
      </c>
      <c r="O15" s="21">
        <f>'Form C'!Q19</f>
        <v>0</v>
      </c>
      <c r="P15" s="21">
        <f>'Form C'!R19</f>
        <v>0</v>
      </c>
      <c r="Q15" s="21">
        <f>'Form C'!S19</f>
        <v>0</v>
      </c>
      <c r="R15" s="21">
        <f>'Form C'!T19</f>
        <v>0</v>
      </c>
      <c r="S15" s="21">
        <f>'Form C'!U19</f>
        <v>0</v>
      </c>
      <c r="T15" s="21">
        <f>'Form C'!V19</f>
        <v>0</v>
      </c>
      <c r="U15" s="21">
        <f>'Form C'!W19</f>
        <v>0</v>
      </c>
      <c r="V15" s="21">
        <f>'Form C'!X19</f>
        <v>0</v>
      </c>
      <c r="W15" s="21">
        <f>'Form C'!Y19</f>
        <v>0</v>
      </c>
      <c r="X15" s="21">
        <f>'Form C'!Z19</f>
        <v>0</v>
      </c>
      <c r="Y15" s="21">
        <f>'Form C'!AA19</f>
        <v>0</v>
      </c>
    </row>
    <row r="16" spans="1:25" ht="12.75" customHeight="1">
      <c r="A16" s="89" t="s">
        <v>169</v>
      </c>
      <c r="B16" s="47" t="s">
        <v>2</v>
      </c>
      <c r="C16" s="21">
        <f>'Form C'!E20</f>
        <v>0</v>
      </c>
      <c r="D16" s="21">
        <f>'Form C'!F20</f>
        <v>0</v>
      </c>
      <c r="E16" s="21">
        <f>'Form C'!G20</f>
        <v>0</v>
      </c>
      <c r="F16" s="21">
        <f>'Form C'!H20</f>
        <v>0</v>
      </c>
      <c r="G16" s="21">
        <f>'Form C'!I20</f>
        <v>0</v>
      </c>
      <c r="H16" s="21">
        <f>'Form C'!J20</f>
        <v>0</v>
      </c>
      <c r="I16" s="21">
        <f>'Form C'!K20</f>
        <v>0</v>
      </c>
      <c r="J16" s="21">
        <f>'Form C'!L20</f>
        <v>0</v>
      </c>
      <c r="K16" s="21">
        <f>'Form C'!M20</f>
        <v>0</v>
      </c>
      <c r="L16" s="21">
        <f>'Form C'!N20</f>
        <v>0</v>
      </c>
      <c r="M16" s="21">
        <f>'Form C'!O20</f>
        <v>0</v>
      </c>
      <c r="O16" s="21">
        <f>'Form C'!Q20</f>
        <v>0</v>
      </c>
      <c r="P16" s="21">
        <f>'Form C'!R20</f>
        <v>0</v>
      </c>
      <c r="Q16" s="21">
        <f>'Form C'!S20</f>
        <v>0</v>
      </c>
      <c r="R16" s="21">
        <f>'Form C'!T20</f>
        <v>0</v>
      </c>
      <c r="S16" s="21">
        <f>'Form C'!U20</f>
        <v>0</v>
      </c>
      <c r="T16" s="21">
        <f>'Form C'!V20</f>
        <v>0</v>
      </c>
      <c r="U16" s="21">
        <f>'Form C'!W20</f>
        <v>0</v>
      </c>
      <c r="V16" s="21">
        <f>'Form C'!X20</f>
        <v>0</v>
      </c>
      <c r="W16" s="21">
        <f>'Form C'!Y20</f>
        <v>0</v>
      </c>
      <c r="X16" s="21">
        <f>'Form C'!Z20</f>
        <v>0</v>
      </c>
      <c r="Y16" s="21">
        <f>'Form C'!AA20</f>
        <v>0</v>
      </c>
    </row>
    <row r="17" spans="1:25" ht="12.75" customHeight="1">
      <c r="A17" s="14" t="s">
        <v>67</v>
      </c>
      <c r="B17" s="47" t="s">
        <v>2</v>
      </c>
      <c r="C17" s="21">
        <f>(SUMIF('Form B'!$A3:$A2096,"Existing",'Form B'!R3:R2096))+C10+C11-C12-C15-C16</f>
        <v>0</v>
      </c>
      <c r="D17" s="21">
        <f>(SUMIF('Form B'!$A3:$A2096,"Existing",'Form B'!S3:S2096))+D10+D11-D12-D15-D16</f>
        <v>0</v>
      </c>
      <c r="E17" s="21">
        <f>(SUMIF('Form B'!$A3:$A2096,"Existing",'Form B'!T3:T2096))+E10+E11-E12-E15-E16</f>
        <v>0</v>
      </c>
      <c r="F17" s="21">
        <f>(SUMIF('Form B'!$A3:$A2096,"Existing",'Form B'!U3:U2096))+F10+F11-F12-F15-F16</f>
        <v>0</v>
      </c>
      <c r="G17" s="21">
        <f>(SUMIF('Form B'!$A3:$A2096,"Existing",'Form B'!V3:V2096))+G10+G11-G12-G15-G16</f>
        <v>0</v>
      </c>
      <c r="H17" s="21">
        <f>(SUMIF('Form B'!$A3:$A2096,"Existing",'Form B'!W3:W2096))+H10+H11-H12-H15-H16</f>
        <v>0</v>
      </c>
      <c r="I17" s="21">
        <f>(SUMIF('Form B'!$A3:$A2096,"Existing",'Form B'!X3:X2096))+I10+I11-I12-I15-I16</f>
        <v>0</v>
      </c>
      <c r="J17" s="21">
        <f>(SUMIF('Form B'!$A3:$A2096,"Existing",'Form B'!Y3:Y2096))+J10+J11-J12-J15-J16</f>
        <v>0</v>
      </c>
      <c r="K17" s="21">
        <f>(SUMIF('Form B'!$A3:$A2096,"Existing",'Form B'!Z3:Z2096))+K10+K11-K12-K15-K16</f>
        <v>0</v>
      </c>
      <c r="L17" s="21">
        <f>(SUMIF('Form B'!$A3:$A2096,"Existing",'Form B'!AA3:AA2096))+L10+L11-L12-L15-L16</f>
        <v>0</v>
      </c>
      <c r="M17" s="21">
        <f>(SUMIF('Form B'!$A3:$A2096,"Existing",'Form B'!AB3:AB2096))+M10+M11-M12-M15-M16</f>
        <v>0</v>
      </c>
      <c r="O17" s="21">
        <f>(SUMIF('Form B'!$A3:$A2096,"Existing",'Form B'!AC3:AC2096))+O10+O11-O12-O15-O16</f>
        <v>0</v>
      </c>
      <c r="P17" s="21">
        <f>(SUMIF('Form B'!$A3:$A2096,"Existing",'Form B'!AD3:AD2096))+P10+P11-P12-P15-P16</f>
        <v>0</v>
      </c>
      <c r="Q17" s="21">
        <f>(SUMIF('Form B'!$A3:$A2096,"Existing",'Form B'!AE3:AE2096))+Q10+Q11-Q12-Q15-Q16</f>
        <v>0</v>
      </c>
      <c r="R17" s="21">
        <f>(SUMIF('Form B'!$A3:$A2096,"Existing",'Form B'!AF3:AF2096))+R10+R11-R12-R15-R16</f>
        <v>0</v>
      </c>
      <c r="S17" s="21">
        <f>(SUMIF('Form B'!$A3:$A2096,"Existing",'Form B'!AG3:AG2096))+S10+S11-S12-S15-S16</f>
        <v>0</v>
      </c>
      <c r="T17" s="21">
        <f>(SUMIF('Form B'!$A3:$A2096,"Existing",'Form B'!AH3:AH2096))+T10+T11-T12-T15-T16</f>
        <v>0</v>
      </c>
      <c r="U17" s="21">
        <f>(SUMIF('Form B'!$A3:$A2096,"Existing",'Form B'!AI3:AI2096))+U10+U11-U12-U15-U16</f>
        <v>0</v>
      </c>
      <c r="V17" s="21">
        <f>(SUMIF('Form B'!$A3:$A2096,"Existing",'Form B'!AJ3:AJ2096))+V10+V11-V12-V15-V16</f>
        <v>0</v>
      </c>
      <c r="W17" s="21">
        <f>(SUMIF('Form B'!$A3:$A2096,"Existing",'Form B'!AK3:AK2096))+W10+W11-W12-W15-W16</f>
        <v>0</v>
      </c>
      <c r="X17" s="21">
        <f>(SUMIF('Form B'!$A3:$A2096,"Existing",'Form B'!AL3:AL2096))+X10+X11-X12-X15-X16</f>
        <v>0</v>
      </c>
      <c r="Y17" s="21">
        <f>(SUMIF('Form B'!$A3:$A2096,"Existing",'Form B'!AM3:AM2096))+Y10+Y11-Y12-Y15-Y16</f>
        <v>0</v>
      </c>
    </row>
    <row r="18" spans="1:25" ht="12.75" customHeight="1">
      <c r="A18" s="14" t="s">
        <v>68</v>
      </c>
      <c r="B18" s="22" t="s">
        <v>2</v>
      </c>
      <c r="C18" s="21">
        <f>(SUMIF('Form B'!$A3:$A2096,"Existing",'Form B'!AN3:AN2096))</f>
        <v>0</v>
      </c>
      <c r="D18" s="21">
        <f>(SUMIF('Form B'!$A3:$A2096,"Existing",'Form B'!AO3:AO2096))</f>
        <v>0</v>
      </c>
      <c r="E18" s="21">
        <f>(SUMIF('Form B'!$A3:$A2096,"Existing",'Form B'!AP3:AP2096))</f>
        <v>0</v>
      </c>
      <c r="F18" s="21">
        <f>(SUMIF('Form B'!$A3:$A2096,"Existing",'Form B'!AQ3:AQ2096))</f>
        <v>0</v>
      </c>
      <c r="G18" s="21">
        <f>(SUMIF('Form B'!$A3:$A2096,"Existing",'Form B'!AR3:AR2096))</f>
        <v>0</v>
      </c>
      <c r="H18" s="21">
        <f>(SUMIF('Form B'!$A3:$A2096,"Existing",'Form B'!AS3:AS2096))</f>
        <v>0</v>
      </c>
      <c r="I18" s="21">
        <f>(SUMIF('Form B'!$A3:$A2096,"Existing",'Form B'!AT3:AT2096))</f>
        <v>0</v>
      </c>
      <c r="J18" s="21">
        <f>(SUMIF('Form B'!$A3:$A2096,"Existing",'Form B'!AU3:AU2096))</f>
        <v>0</v>
      </c>
      <c r="K18" s="21">
        <f>(SUMIF('Form B'!$A3:$A2096,"Existing",'Form B'!AV3:AV2096))</f>
        <v>0</v>
      </c>
      <c r="L18" s="21">
        <f>(SUMIF('Form B'!$A3:$A2096,"Existing",'Form B'!AW3:AW2096))</f>
        <v>0</v>
      </c>
      <c r="M18" s="21">
        <f>(SUMIF('Form B'!$A3:$A2096,"Existing",'Form B'!AX3:AX2096))</f>
        <v>0</v>
      </c>
      <c r="O18" s="21">
        <f>(SUMIF('Form B'!$A3:$A2096,"Existing",'Form B'!AY3:AY2096))</f>
        <v>0</v>
      </c>
      <c r="P18" s="21">
        <f>(SUMIF('Form B'!$A3:$A2096,"Existing",'Form B'!AZ3:AZ2096))</f>
        <v>0</v>
      </c>
      <c r="Q18" s="21">
        <f>(SUMIF('Form B'!$A3:$A2096,"Existing",'Form B'!BA3:BA2096))</f>
        <v>0</v>
      </c>
      <c r="R18" s="21">
        <f>(SUMIF('Form B'!$A3:$A2096,"Existing",'Form B'!BB3:BB2096))</f>
        <v>0</v>
      </c>
      <c r="S18" s="21">
        <f>(SUMIF('Form B'!$A3:$A2096,"Existing",'Form B'!BC3:BC2096))</f>
        <v>0</v>
      </c>
      <c r="T18" s="21">
        <f>(SUMIF('Form B'!$A3:$A2096,"Existing",'Form B'!BD3:BD2096))</f>
        <v>0</v>
      </c>
      <c r="U18" s="21">
        <f>(SUMIF('Form B'!$A3:$A2096,"Existing",'Form B'!BE3:BE2096))</f>
        <v>0</v>
      </c>
      <c r="V18" s="21">
        <f>(SUMIF('Form B'!$A3:$A2096,"Existing",'Form B'!BF3:BF2096))</f>
        <v>0</v>
      </c>
      <c r="W18" s="21">
        <f>(SUMIF('Form B'!$A3:$A2096,"Existing",'Form B'!BG3:BG2096))</f>
        <v>0</v>
      </c>
      <c r="X18" s="21">
        <f>(SUMIF('Form B'!$A3:$A2096,"Existing",'Form B'!BH3:BH2096))</f>
        <v>0</v>
      </c>
      <c r="Y18" s="21">
        <f>(SUMIF('Form B'!$A3:$A2096,"Existing",'Form B'!BI3:BI2096))</f>
        <v>0</v>
      </c>
    </row>
    <row r="19" spans="1:25" ht="12.75" customHeight="1">
      <c r="A19" s="14" t="s">
        <v>389</v>
      </c>
      <c r="B19" s="22" t="s">
        <v>2</v>
      </c>
      <c r="C19" s="21">
        <f>SUMIF('Form B'!$A3:$A2096,"Tier 1",'Form B'!R3:R2096)+SUM('Form C'!E26,'Form C'!E29,'Form C'!E32,'Form C'!E35,'Form C'!E38,'Form C'!E41,'Form C'!E44,'Form C'!E47,'Form C'!E50,'Form C'!E53,'Form C'!E56,'Form C'!E59)</f>
        <v>0</v>
      </c>
      <c r="D19" s="21">
        <f>SUMIF('Form B'!$A3:$A2096,"Tier 1",'Form B'!S3:S2096)+SUM('Form C'!F26,'Form C'!F29,'Form C'!F32,'Form C'!F35,'Form C'!F38,'Form C'!F41,'Form C'!F44,'Form C'!F47,'Form C'!F50,'Form C'!F53,'Form C'!F56,'Form C'!F59)</f>
        <v>0</v>
      </c>
      <c r="E19" s="21">
        <f>SUMIF('Form B'!$A3:$A2096,"Tier 1",'Form B'!T3:T2096)+SUM('Form C'!G26,'Form C'!G29,'Form C'!G32,'Form C'!G35,'Form C'!G38,'Form C'!G41,'Form C'!G44,'Form C'!G47,'Form C'!G50,'Form C'!G53,'Form C'!G56,'Form C'!G59)</f>
        <v>0</v>
      </c>
      <c r="F19" s="21">
        <f>SUMIF('Form B'!$A3:$A2096,"Tier 1",'Form B'!U3:U2096)+SUM('Form C'!H26,'Form C'!H29,'Form C'!H32,'Form C'!H35,'Form C'!H38,'Form C'!H41,'Form C'!H44,'Form C'!H47,'Form C'!H50,'Form C'!H53,'Form C'!H56,'Form C'!H59)</f>
        <v>0</v>
      </c>
      <c r="G19" s="21">
        <f>SUMIF('Form B'!$A3:$A2096,"Tier 1",'Form B'!V3:V2096)+SUM('Form C'!I26,'Form C'!I29,'Form C'!I32,'Form C'!I35,'Form C'!I38,'Form C'!I41,'Form C'!I44,'Form C'!I47,'Form C'!I50,'Form C'!I53,'Form C'!I56,'Form C'!I59)</f>
        <v>0</v>
      </c>
      <c r="H19" s="21">
        <f>SUMIF('Form B'!$A3:$A2096,"Tier 1",'Form B'!W3:W2096)+SUM('Form C'!J26,'Form C'!J29,'Form C'!J32,'Form C'!J35,'Form C'!J38,'Form C'!J41,'Form C'!J44,'Form C'!J47,'Form C'!J50,'Form C'!J53,'Form C'!J56,'Form C'!J59)</f>
        <v>0</v>
      </c>
      <c r="I19" s="21">
        <f>SUMIF('Form B'!$A3:$A2096,"Tier 1",'Form B'!X3:X2096)+SUM('Form C'!K26,'Form C'!K29,'Form C'!K32,'Form C'!K35,'Form C'!K38,'Form C'!K41,'Form C'!K44,'Form C'!K47,'Form C'!K50,'Form C'!K53,'Form C'!K56,'Form C'!K59)</f>
        <v>0</v>
      </c>
      <c r="J19" s="21">
        <f>SUMIF('Form B'!$A3:$A2096,"Tier 1",'Form B'!Y3:Y2096)+SUM('Form C'!L26,'Form C'!L29,'Form C'!L32,'Form C'!L35,'Form C'!L38,'Form C'!L41,'Form C'!L44,'Form C'!L47,'Form C'!L50,'Form C'!L53,'Form C'!L56,'Form C'!L59)</f>
        <v>0</v>
      </c>
      <c r="K19" s="21">
        <f>SUMIF('Form B'!$A3:$A2096,"Tier 1",'Form B'!Z3:Z2096)+SUM('Form C'!M26,'Form C'!M29,'Form C'!M32,'Form C'!M35,'Form C'!M38,'Form C'!M41,'Form C'!M44,'Form C'!M47,'Form C'!M50,'Form C'!M53,'Form C'!M56,'Form C'!M59)</f>
        <v>0</v>
      </c>
      <c r="L19" s="21">
        <f>SUMIF('Form B'!$A3:$A2096,"Tier 1",'Form B'!AA3:AA2096)+SUM('Form C'!N26,'Form C'!N29,'Form C'!N32,'Form C'!N35,'Form C'!N38,'Form C'!N41,'Form C'!N44,'Form C'!N47,'Form C'!N50,'Form C'!N53,'Form C'!N56,'Form C'!N59)</f>
        <v>0</v>
      </c>
      <c r="M19" s="21">
        <f>SUMIF('Form B'!$A3:$A2096,"Tier 1",'Form B'!AB3:AB2096)+SUM('Form C'!O26,'Form C'!O29,'Form C'!O32,'Form C'!O35,'Form C'!O38,'Form C'!O41,'Form C'!O44,'Form C'!O47,'Form C'!O50,'Form C'!O53,'Form C'!O56,'Form C'!O59)</f>
        <v>0</v>
      </c>
      <c r="O19" s="21">
        <f>SUMIF('Form B'!$A3:$A2096,"Tier 1",'Form B'!AC3:AC2096)+SUM('Form C'!Q26,'Form C'!Q29,'Form C'!Q32,'Form C'!Q35,'Form C'!Q38,'Form C'!Q41,'Form C'!Q44,'Form C'!Q47,'Form C'!Q50,'Form C'!Q53,'Form C'!Q56,'Form C'!Q59)</f>
        <v>0</v>
      </c>
      <c r="P19" s="21">
        <f>SUMIF('Form B'!$A3:$A2096,"Tier 1",'Form B'!AD3:AD2096)+SUM('Form C'!R26,'Form C'!R29,'Form C'!R32,'Form C'!R35,'Form C'!R38,'Form C'!R41,'Form C'!R44,'Form C'!R47,'Form C'!R50,'Form C'!R53,'Form C'!R56,'Form C'!R59)</f>
        <v>0</v>
      </c>
      <c r="Q19" s="21">
        <f>SUMIF('Form B'!$A3:$A2096,"Tier 1",'Form B'!AE3:AE2096)+SUM('Form C'!S26,'Form C'!S29,'Form C'!S32,'Form C'!S35,'Form C'!S38,'Form C'!S41,'Form C'!S44,'Form C'!S47,'Form C'!S50,'Form C'!S53,'Form C'!S56,'Form C'!S59)</f>
        <v>0</v>
      </c>
      <c r="R19" s="21">
        <f>SUMIF('Form B'!$A3:$A2096,"Tier 1",'Form B'!AF3:AF2096)+SUM('Form C'!T26,'Form C'!T29,'Form C'!T32,'Form C'!T35,'Form C'!T38,'Form C'!T41,'Form C'!T44,'Form C'!T47,'Form C'!T50,'Form C'!T53,'Form C'!T56,'Form C'!T59)</f>
        <v>0</v>
      </c>
      <c r="S19" s="21">
        <f>SUMIF('Form B'!$A3:$A2096,"Tier 1",'Form B'!AG3:AG2096)+SUM('Form C'!U26,'Form C'!U29,'Form C'!U32,'Form C'!U35,'Form C'!U38,'Form C'!U41,'Form C'!U44,'Form C'!U47,'Form C'!U50,'Form C'!U53,'Form C'!U56,'Form C'!U59)</f>
        <v>0</v>
      </c>
      <c r="T19" s="21">
        <f>SUMIF('Form B'!$A3:$A2096,"Tier 1",'Form B'!AH3:AH2096)+SUM('Form C'!V26,'Form C'!V29,'Form C'!V32,'Form C'!V35,'Form C'!V38,'Form C'!V41,'Form C'!V44,'Form C'!V47,'Form C'!V50,'Form C'!V53,'Form C'!V56,'Form C'!V59)</f>
        <v>0</v>
      </c>
      <c r="U19" s="21">
        <f>SUMIF('Form B'!$A3:$A2096,"Tier 1",'Form B'!AI3:AI2096)+SUM('Form C'!W26,'Form C'!W29,'Form C'!W32,'Form C'!W35,'Form C'!W38,'Form C'!W41,'Form C'!W44,'Form C'!W47,'Form C'!W50,'Form C'!W53,'Form C'!W56,'Form C'!W59)</f>
        <v>0</v>
      </c>
      <c r="V19" s="21">
        <f>SUMIF('Form B'!$A3:$A2096,"Tier 1",'Form B'!AJ3:AJ2096)+SUM('Form C'!X26,'Form C'!X29,'Form C'!X32,'Form C'!X35,'Form C'!X38,'Form C'!X41,'Form C'!X44,'Form C'!X47,'Form C'!X50,'Form C'!X53,'Form C'!X56,'Form C'!X59)</f>
        <v>0</v>
      </c>
      <c r="W19" s="21">
        <f>SUMIF('Form B'!$A3:$A2096,"Tier 1",'Form B'!AK3:AK2096)+SUM('Form C'!Y26,'Form C'!Y29,'Form C'!Y32,'Form C'!Y35,'Form C'!Y38,'Form C'!Y41,'Form C'!Y44,'Form C'!Y47,'Form C'!Y50,'Form C'!Y53,'Form C'!Y56,'Form C'!Y59)</f>
        <v>0</v>
      </c>
      <c r="X19" s="21">
        <f>SUMIF('Form B'!$A3:$A2096,"Tier 1",'Form B'!AL3:AL2096)+SUM('Form C'!Z26,'Form C'!Z29,'Form C'!Z32,'Form C'!Z35,'Form C'!Z38,'Form C'!Z41,'Form C'!Z44,'Form C'!Z47,'Form C'!Z50,'Form C'!Z53,'Form C'!Z56,'Form C'!Z59)</f>
        <v>0</v>
      </c>
      <c r="Y19" s="21">
        <f>SUMIF('Form B'!$A3:$A2096,"Tier 1",'Form B'!AM3:AM2096)+SUM('Form C'!AA26,'Form C'!AA29,'Form C'!AA32,'Form C'!AA35,'Form C'!AA38,'Form C'!AA41,'Form C'!AA44,'Form C'!AA47,'Form C'!AA50,'Form C'!AA53,'Form C'!AA56,'Form C'!AA59)</f>
        <v>0</v>
      </c>
    </row>
    <row r="20" spans="1:25" ht="12.75" customHeight="1">
      <c r="A20" s="14" t="s">
        <v>390</v>
      </c>
      <c r="B20" s="22" t="s">
        <v>2</v>
      </c>
      <c r="C20" s="21">
        <f>SUMIF('Form B'!$A3:$A2096,"Tier 2",'Form B'!R3:R2096)+SUM('Form C'!E27,'Form C'!E30,'Form C'!E33,'Form C'!E36,'Form C'!E39,'Form C'!E42,'Form C'!E45,'Form C'!E48,'Form C'!E51,'Form C'!E54,'Form C'!E57,'Form C'!E60)</f>
        <v>0</v>
      </c>
      <c r="D20" s="21">
        <f>SUMIF('Form B'!$A3:$A2096,"Tier 2",'Form B'!S3:S2096)+SUM('Form C'!F27,'Form C'!F30,'Form C'!F33,'Form C'!F36,'Form C'!F39,'Form C'!F42,'Form C'!F45,'Form C'!F48,'Form C'!F51,'Form C'!F54,'Form C'!F57,'Form C'!F60)</f>
        <v>0</v>
      </c>
      <c r="E20" s="21">
        <f>SUMIF('Form B'!$A3:$A2096,"Tier 2",'Form B'!T3:T2096)+SUM('Form C'!G27,'Form C'!G30,'Form C'!G33,'Form C'!G36,'Form C'!G39,'Form C'!G42,'Form C'!G45,'Form C'!G48,'Form C'!G51,'Form C'!G54,'Form C'!G57,'Form C'!G60)</f>
        <v>0</v>
      </c>
      <c r="F20" s="21">
        <f>SUMIF('Form B'!$A3:$A2096,"Tier 2",'Form B'!U3:U2096)+SUM('Form C'!H27,'Form C'!H30,'Form C'!H33,'Form C'!H36,'Form C'!H39,'Form C'!H42,'Form C'!H45,'Form C'!H48,'Form C'!H51,'Form C'!H54,'Form C'!H57,'Form C'!H60)</f>
        <v>0</v>
      </c>
      <c r="G20" s="21">
        <f>SUMIF('Form B'!$A3:$A2096,"Tier 2",'Form B'!V3:V2096)+SUM('Form C'!I27,'Form C'!I30,'Form C'!I33,'Form C'!I36,'Form C'!I39,'Form C'!I42,'Form C'!I45,'Form C'!I48,'Form C'!I51,'Form C'!I54,'Form C'!I57,'Form C'!I60)</f>
        <v>0</v>
      </c>
      <c r="H20" s="21">
        <f>SUMIF('Form B'!$A3:$A2096,"Tier 2",'Form B'!W3:W2096)+SUM('Form C'!J27,'Form C'!J30,'Form C'!J33,'Form C'!J36,'Form C'!J39,'Form C'!J42,'Form C'!J45,'Form C'!J48,'Form C'!J51,'Form C'!J54,'Form C'!J57,'Form C'!J60)</f>
        <v>0</v>
      </c>
      <c r="I20" s="21">
        <f>SUMIF('Form B'!$A3:$A2096,"Tier 2",'Form B'!X3:X2096)+SUM('Form C'!K27,'Form C'!K30,'Form C'!K33,'Form C'!K36,'Form C'!K39,'Form C'!K42,'Form C'!K45,'Form C'!K48,'Form C'!K51,'Form C'!K54,'Form C'!K57,'Form C'!K60)</f>
        <v>0</v>
      </c>
      <c r="J20" s="21">
        <f>SUMIF('Form B'!$A3:$A2096,"Tier 2",'Form B'!Y3:Y2096)+SUM('Form C'!L27,'Form C'!L30,'Form C'!L33,'Form C'!L36,'Form C'!L39,'Form C'!L42,'Form C'!L45,'Form C'!L48,'Form C'!L51,'Form C'!L54,'Form C'!L57,'Form C'!L60)</f>
        <v>0</v>
      </c>
      <c r="K20" s="21">
        <f>SUMIF('Form B'!$A3:$A2096,"Tier 2",'Form B'!Z3:Z2096)+SUM('Form C'!M27,'Form C'!M30,'Form C'!M33,'Form C'!M36,'Form C'!M39,'Form C'!M42,'Form C'!M45,'Form C'!M48,'Form C'!M51,'Form C'!M54,'Form C'!M57,'Form C'!M60)</f>
        <v>0</v>
      </c>
      <c r="L20" s="21">
        <f>SUMIF('Form B'!$A3:$A2096,"Tier 2",'Form B'!AA3:AA2096)+SUM('Form C'!N27,'Form C'!N30,'Form C'!N33,'Form C'!N36,'Form C'!N39,'Form C'!N42,'Form C'!N45,'Form C'!N48,'Form C'!N51,'Form C'!N54,'Form C'!N57,'Form C'!N60)</f>
        <v>0</v>
      </c>
      <c r="M20" s="21">
        <f>SUMIF('Form B'!$A3:$A2096,"Tier 2",'Form B'!AB3:AB2096)+SUM('Form C'!O27,'Form C'!O30,'Form C'!O33,'Form C'!O36,'Form C'!O39,'Form C'!O42,'Form C'!O45,'Form C'!O48,'Form C'!O51,'Form C'!O54,'Form C'!O57,'Form C'!O60)</f>
        <v>0</v>
      </c>
      <c r="O20" s="21">
        <f>SUMIF('Form B'!$A3:$A2096,"Tier 2",'Form B'!AC3:AC2096)+SUM('Form C'!Q27,'Form C'!Q30,'Form C'!Q33,'Form C'!Q36,'Form C'!Q39,'Form C'!Q42,'Form C'!Q45,'Form C'!Q48,'Form C'!Q51,'Form C'!Q54,'Form C'!Q57,'Form C'!Q60)</f>
        <v>0</v>
      </c>
      <c r="P20" s="21">
        <f>SUMIF('Form B'!$A3:$A2096,"Tier 2",'Form B'!AD3:AD2096)+SUM('Form C'!R27,'Form C'!R30,'Form C'!R33,'Form C'!R36,'Form C'!R39,'Form C'!R42,'Form C'!R45,'Form C'!R48,'Form C'!R51,'Form C'!R54,'Form C'!R57,'Form C'!R60)</f>
        <v>0</v>
      </c>
      <c r="Q20" s="21">
        <f>SUMIF('Form B'!$A3:$A2096,"Tier 2",'Form B'!AE3:AE2096)+SUM('Form C'!S27,'Form C'!S30,'Form C'!S33,'Form C'!S36,'Form C'!S39,'Form C'!S42,'Form C'!S45,'Form C'!S48,'Form C'!S51,'Form C'!S54,'Form C'!S57,'Form C'!S60)</f>
        <v>0</v>
      </c>
      <c r="R20" s="21">
        <f>SUMIF('Form B'!$A3:$A2096,"Tier 2",'Form B'!AF3:AF2096)+SUM('Form C'!T27,'Form C'!T30,'Form C'!T33,'Form C'!T36,'Form C'!T39,'Form C'!T42,'Form C'!T45,'Form C'!T48,'Form C'!T51,'Form C'!T54,'Form C'!T57,'Form C'!T60)</f>
        <v>0</v>
      </c>
      <c r="S20" s="21">
        <f>SUMIF('Form B'!$A3:$A2096,"Tier 2",'Form B'!AG3:AG2096)+SUM('Form C'!U27,'Form C'!U30,'Form C'!U33,'Form C'!U36,'Form C'!U39,'Form C'!U42,'Form C'!U45,'Form C'!U48,'Form C'!U51,'Form C'!U54,'Form C'!U57,'Form C'!U60)</f>
        <v>0</v>
      </c>
      <c r="T20" s="21">
        <f>SUMIF('Form B'!$A3:$A2096,"Tier 2",'Form B'!AH3:AH2096)+SUM('Form C'!V27,'Form C'!V30,'Form C'!V33,'Form C'!V36,'Form C'!V39,'Form C'!V42,'Form C'!V45,'Form C'!V48,'Form C'!V51,'Form C'!V54,'Form C'!V57,'Form C'!V60)</f>
        <v>0</v>
      </c>
      <c r="U20" s="21">
        <f>SUMIF('Form B'!$A3:$A2096,"Tier 2",'Form B'!AI3:AI2096)+SUM('Form C'!W27,'Form C'!W30,'Form C'!W33,'Form C'!W36,'Form C'!W39,'Form C'!W42,'Form C'!W45,'Form C'!W48,'Form C'!W51,'Form C'!W54,'Form C'!W57,'Form C'!W60)</f>
        <v>0</v>
      </c>
      <c r="V20" s="21">
        <f>SUMIF('Form B'!$A3:$A2096,"Tier 2",'Form B'!AJ3:AJ2096)+SUM('Form C'!X27,'Form C'!X30,'Form C'!X33,'Form C'!X36,'Form C'!X39,'Form C'!X42,'Form C'!X45,'Form C'!X48,'Form C'!X51,'Form C'!X54,'Form C'!X57,'Form C'!X60)</f>
        <v>0</v>
      </c>
      <c r="W20" s="21">
        <f>SUMIF('Form B'!$A3:$A2096,"Tier 2",'Form B'!AK3:AK2096)+SUM('Form C'!Y27,'Form C'!Y30,'Form C'!Y33,'Form C'!Y36,'Form C'!Y39,'Form C'!Y42,'Form C'!Y45,'Form C'!Y48,'Form C'!Y51,'Form C'!Y54,'Form C'!Y57,'Form C'!Y60)</f>
        <v>0</v>
      </c>
      <c r="X20" s="21">
        <f>SUMIF('Form B'!$A3:$A2096,"Tier 2",'Form B'!AL3:AL2096)+SUM('Form C'!Z27,'Form C'!Z30,'Form C'!Z33,'Form C'!Z36,'Form C'!Z39,'Form C'!Z42,'Form C'!Z45,'Form C'!Z48,'Form C'!Z51,'Form C'!Z54,'Form C'!Z57,'Form C'!Z60)</f>
        <v>0</v>
      </c>
      <c r="Y20" s="21">
        <f>SUMIF('Form B'!$A3:$A2096,"Tier 2",'Form B'!AM3:AM2096)+SUM('Form C'!AA27,'Form C'!AA30,'Form C'!AA33,'Form C'!AA36,'Form C'!AA39,'Form C'!AA42,'Form C'!AA45,'Form C'!AA48,'Form C'!AA51,'Form C'!AA54,'Form C'!AA57,'Form C'!AA60)</f>
        <v>0</v>
      </c>
    </row>
    <row r="21" spans="1:25" ht="12.75" customHeight="1">
      <c r="A21" s="14" t="s">
        <v>391</v>
      </c>
      <c r="B21" s="22" t="s">
        <v>2</v>
      </c>
      <c r="C21" s="21">
        <f>SUMIF('Form B'!$A3:$A2096,"Tier 3",'Form B'!R3:R2096)+SUM('Form C'!E28,'Form C'!E31,'Form C'!E34,'Form C'!E37,'Form C'!E40,'Form C'!E43,'Form C'!E46,'Form C'!E49,'Form C'!E52,'Form C'!E55,'Form C'!E58,'Form C'!E61)</f>
        <v>0</v>
      </c>
      <c r="D21" s="21">
        <f>SUMIF('Form B'!$A3:$A2096,"Tier 3",'Form B'!S3:S2096)+SUM('Form C'!F28,'Form C'!F31,'Form C'!F34,'Form C'!F37,'Form C'!F40,'Form C'!F43,'Form C'!F46,'Form C'!F49,'Form C'!F52,'Form C'!F55,'Form C'!F58,'Form C'!F61)</f>
        <v>0</v>
      </c>
      <c r="E21" s="21">
        <f>SUMIF('Form B'!$A3:$A2096,"Tier 3",'Form B'!T3:T2096)+SUM('Form C'!G28,'Form C'!G31,'Form C'!G34,'Form C'!G37,'Form C'!G40,'Form C'!G43,'Form C'!G46,'Form C'!G49,'Form C'!G52,'Form C'!G55,'Form C'!G58,'Form C'!G61)</f>
        <v>0</v>
      </c>
      <c r="F21" s="21">
        <f>SUMIF('Form B'!$A3:$A2096,"Tier 3",'Form B'!U3:U2096)+SUM('Form C'!H28,'Form C'!H31,'Form C'!H34,'Form C'!H37,'Form C'!H40,'Form C'!H43,'Form C'!H46,'Form C'!H49,'Form C'!H52,'Form C'!H55,'Form C'!H58,'Form C'!H61)</f>
        <v>0</v>
      </c>
      <c r="G21" s="21">
        <f>SUMIF('Form B'!$A3:$A2096,"Tier 3",'Form B'!V3:V2096)+SUM('Form C'!I28,'Form C'!I31,'Form C'!I34,'Form C'!I37,'Form C'!I40,'Form C'!I43,'Form C'!I46,'Form C'!I49,'Form C'!I52,'Form C'!I55,'Form C'!I58,'Form C'!I61)</f>
        <v>0</v>
      </c>
      <c r="H21" s="21">
        <f>SUMIF('Form B'!$A3:$A2096,"Tier 3",'Form B'!W3:W2096)+SUM('Form C'!J28,'Form C'!J31,'Form C'!J34,'Form C'!J37,'Form C'!J40,'Form C'!J43,'Form C'!J46,'Form C'!J49,'Form C'!J52,'Form C'!J55,'Form C'!J58,'Form C'!J61)</f>
        <v>0</v>
      </c>
      <c r="I21" s="21">
        <f>SUMIF('Form B'!$A3:$A2096,"Tier 3",'Form B'!X3:X2096)+SUM('Form C'!K28,'Form C'!K31,'Form C'!K34,'Form C'!K37,'Form C'!K40,'Form C'!K43,'Form C'!K46,'Form C'!K49,'Form C'!K52,'Form C'!K55,'Form C'!K58,'Form C'!K61)</f>
        <v>0</v>
      </c>
      <c r="J21" s="21">
        <f>SUMIF('Form B'!$A3:$A2096,"Tier 3",'Form B'!Y3:Y2096)+SUM('Form C'!L28,'Form C'!L31,'Form C'!L34,'Form C'!L37,'Form C'!L40,'Form C'!L43,'Form C'!L46,'Form C'!L49,'Form C'!L52,'Form C'!L55,'Form C'!L58,'Form C'!L61)</f>
        <v>0</v>
      </c>
      <c r="K21" s="21">
        <f>SUMIF('Form B'!$A3:$A2096,"Tier 3",'Form B'!Z3:Z2096)+SUM('Form C'!M28,'Form C'!M31,'Form C'!M34,'Form C'!M37,'Form C'!M40,'Form C'!M43,'Form C'!M46,'Form C'!M49,'Form C'!M52,'Form C'!M55,'Form C'!M58,'Form C'!M61)</f>
        <v>0</v>
      </c>
      <c r="L21" s="21">
        <f>SUMIF('Form B'!$A3:$A2096,"Tier 3",'Form B'!AA3:AA2096)+SUM('Form C'!N28,'Form C'!N31,'Form C'!N34,'Form C'!N37,'Form C'!N40,'Form C'!N43,'Form C'!N46,'Form C'!N49,'Form C'!N52,'Form C'!N55,'Form C'!N58,'Form C'!N61)</f>
        <v>0</v>
      </c>
      <c r="M21" s="21">
        <f>SUMIF('Form B'!$A3:$A2096,"Tier 3",'Form B'!AB3:AB2096)+SUM('Form C'!O28,'Form C'!O31,'Form C'!O34,'Form C'!O37,'Form C'!O40,'Form C'!O43,'Form C'!O46,'Form C'!O49,'Form C'!O52,'Form C'!O55,'Form C'!O58,'Form C'!O61)</f>
        <v>0</v>
      </c>
      <c r="O21" s="21">
        <f>SUMIF('Form B'!$A3:$A2096,"Tier 3",'Form B'!AC3:AC2096)+SUM('Form C'!Q28,'Form C'!Q31,'Form C'!Q34,'Form C'!Q37,'Form C'!Q40,'Form C'!Q43,'Form C'!Q46,'Form C'!Q49,'Form C'!Q52,'Form C'!Q55,'Form C'!Q58,'Form C'!Q61)</f>
        <v>0</v>
      </c>
      <c r="P21" s="21">
        <f>SUMIF('Form B'!$A3:$A2096,"Tier 3",'Form B'!AD3:AD2096)+SUM('Form C'!R28,'Form C'!R31,'Form C'!R34,'Form C'!R37,'Form C'!R40,'Form C'!R43,'Form C'!R46,'Form C'!R49,'Form C'!R52,'Form C'!R55,'Form C'!R58,'Form C'!R61)</f>
        <v>0</v>
      </c>
      <c r="Q21" s="21">
        <f>SUMIF('Form B'!$A3:$A2096,"Tier 3",'Form B'!AE3:AE2096)+SUM('Form C'!S28,'Form C'!S31,'Form C'!S34,'Form C'!S37,'Form C'!S40,'Form C'!S43,'Form C'!S46,'Form C'!S49,'Form C'!S52,'Form C'!S55,'Form C'!S58,'Form C'!S61)</f>
        <v>0</v>
      </c>
      <c r="R21" s="21">
        <f>SUMIF('Form B'!$A3:$A2096,"Tier 3",'Form B'!AF3:AF2096)+SUM('Form C'!T28,'Form C'!T31,'Form C'!T34,'Form C'!T37,'Form C'!T40,'Form C'!T43,'Form C'!T46,'Form C'!T49,'Form C'!T52,'Form C'!T55,'Form C'!T58,'Form C'!T61)</f>
        <v>0</v>
      </c>
      <c r="S21" s="21">
        <f>SUMIF('Form B'!$A3:$A2096,"Tier 3",'Form B'!AG3:AG2096)+SUM('Form C'!U28,'Form C'!U31,'Form C'!U34,'Form C'!U37,'Form C'!U40,'Form C'!U43,'Form C'!U46,'Form C'!U49,'Form C'!U52,'Form C'!U55,'Form C'!U58,'Form C'!U61)</f>
        <v>0</v>
      </c>
      <c r="T21" s="21">
        <f>SUMIF('Form B'!$A3:$A2096,"Tier 3",'Form B'!AH3:AH2096)+SUM('Form C'!V28,'Form C'!V31,'Form C'!V34,'Form C'!V37,'Form C'!V40,'Form C'!V43,'Form C'!V46,'Form C'!V49,'Form C'!V52,'Form C'!V55,'Form C'!V58,'Form C'!V61)</f>
        <v>0</v>
      </c>
      <c r="U21" s="21">
        <f>SUMIF('Form B'!$A3:$A2096,"Tier 3",'Form B'!AI3:AI2096)+SUM('Form C'!W28,'Form C'!W31,'Form C'!W34,'Form C'!W37,'Form C'!W40,'Form C'!W43,'Form C'!W46,'Form C'!W49,'Form C'!W52,'Form C'!W55,'Form C'!W58,'Form C'!W61)</f>
        <v>0</v>
      </c>
      <c r="V21" s="21">
        <f>SUMIF('Form B'!$A3:$A2096,"Tier 3",'Form B'!AJ3:AJ2096)+SUM('Form C'!X28,'Form C'!X31,'Form C'!X34,'Form C'!X37,'Form C'!X40,'Form C'!X43,'Form C'!X46,'Form C'!X49,'Form C'!X52,'Form C'!X55,'Form C'!X58,'Form C'!X61)</f>
        <v>0</v>
      </c>
      <c r="W21" s="21">
        <f>SUMIF('Form B'!$A3:$A2096,"Tier 3",'Form B'!AK3:AK2096)+SUM('Form C'!Y28,'Form C'!Y31,'Form C'!Y34,'Form C'!Y37,'Form C'!Y40,'Form C'!Y43,'Form C'!Y46,'Form C'!Y49,'Form C'!Y52,'Form C'!Y55,'Form C'!Y58,'Form C'!Y61)</f>
        <v>0</v>
      </c>
      <c r="X21" s="21">
        <f>SUMIF('Form B'!$A3:$A2096,"Tier 3",'Form B'!AL3:AL2096)+SUM('Form C'!Z28,'Form C'!Z31,'Form C'!Z34,'Form C'!Z37,'Form C'!Z40,'Form C'!Z43,'Form C'!Z46,'Form C'!Z49,'Form C'!Z52,'Form C'!Z55,'Form C'!Z58,'Form C'!Z61)</f>
        <v>0</v>
      </c>
      <c r="Y21" s="21">
        <f>SUMIF('Form B'!$A3:$A2096,"Tier 3",'Form B'!AM3:AM2096)+SUM('Form C'!AA28,'Form C'!AA31,'Form C'!AA34,'Form C'!AA37,'Form C'!AA40,'Form C'!AA43,'Form C'!AA46,'Form C'!AA49,'Form C'!AA52,'Form C'!AA55,'Form C'!AA58,'Form C'!AA61)</f>
        <v>0</v>
      </c>
    </row>
    <row r="23" spans="1:25" ht="12.75" customHeight="1">
      <c r="A23" s="35" t="s">
        <v>312</v>
      </c>
      <c r="B23" s="36" t="s">
        <v>14</v>
      </c>
      <c r="C23" s="11" t="str">
        <f>C1</f>
        <v>2016 (S)</v>
      </c>
      <c r="D23" s="11" t="str">
        <f t="shared" ref="D23:M23" si="4">D1</f>
        <v>2017 (S)</v>
      </c>
      <c r="E23" s="11" t="str">
        <f t="shared" si="4"/>
        <v>2018 (S)</v>
      </c>
      <c r="F23" s="11" t="str">
        <f t="shared" si="4"/>
        <v>2019 (S)</v>
      </c>
      <c r="G23" s="11" t="str">
        <f t="shared" si="4"/>
        <v>2020 (S)</v>
      </c>
      <c r="H23" s="11" t="str">
        <f t="shared" si="4"/>
        <v>2021 (S)</v>
      </c>
      <c r="I23" s="11" t="str">
        <f t="shared" si="4"/>
        <v>2022 (S)</v>
      </c>
      <c r="J23" s="11" t="str">
        <f t="shared" si="4"/>
        <v>2023 (S)</v>
      </c>
      <c r="K23" s="11" t="str">
        <f t="shared" si="4"/>
        <v>2024 (S)</v>
      </c>
      <c r="L23" s="11" t="str">
        <f t="shared" si="4"/>
        <v>2025 (S)</v>
      </c>
      <c r="M23" s="11" t="str">
        <f t="shared" si="4"/>
        <v>2026 (S)</v>
      </c>
      <c r="O23" s="11" t="str">
        <f>O1</f>
        <v>2016-17 (W)</v>
      </c>
      <c r="P23" s="11" t="str">
        <f t="shared" ref="P23:Y23" si="5">P1</f>
        <v>2017-18 (W)</v>
      </c>
      <c r="Q23" s="11" t="str">
        <f t="shared" si="5"/>
        <v>2018-19 (W)</v>
      </c>
      <c r="R23" s="11" t="str">
        <f t="shared" si="5"/>
        <v>2019-20 (W)</v>
      </c>
      <c r="S23" s="11" t="str">
        <f t="shared" si="5"/>
        <v>2020-21 (W)</v>
      </c>
      <c r="T23" s="11" t="str">
        <f t="shared" si="5"/>
        <v>2021-22 (W)</v>
      </c>
      <c r="U23" s="11" t="str">
        <f t="shared" si="5"/>
        <v>2022-23 (W)</v>
      </c>
      <c r="V23" s="11" t="str">
        <f t="shared" si="5"/>
        <v>2023-24 (W)</v>
      </c>
      <c r="W23" s="11" t="str">
        <f t="shared" si="5"/>
        <v>2024-25 (W)</v>
      </c>
      <c r="X23" s="11" t="str">
        <f t="shared" si="5"/>
        <v>2025-26 (W)</v>
      </c>
      <c r="Y23" s="11" t="str">
        <f t="shared" si="5"/>
        <v>2026-27 (W)</v>
      </c>
    </row>
    <row r="24" spans="1:25" ht="12.75" customHeight="1">
      <c r="A24" s="37" t="s">
        <v>205</v>
      </c>
      <c r="B24" s="17" t="s">
        <v>2</v>
      </c>
      <c r="C24" s="21">
        <f>'Form C'!E2</f>
        <v>0</v>
      </c>
      <c r="D24" s="21">
        <f>'Form C'!F2</f>
        <v>0</v>
      </c>
      <c r="E24" s="21">
        <f>'Form C'!G2</f>
        <v>0</v>
      </c>
      <c r="F24" s="21">
        <f>'Form C'!H2</f>
        <v>0</v>
      </c>
      <c r="G24" s="21">
        <f>'Form C'!I2</f>
        <v>0</v>
      </c>
      <c r="H24" s="21">
        <f>'Form C'!J2</f>
        <v>0</v>
      </c>
      <c r="I24" s="21">
        <f>'Form C'!K2</f>
        <v>0</v>
      </c>
      <c r="J24" s="21">
        <f>'Form C'!L2</f>
        <v>0</v>
      </c>
      <c r="K24" s="21">
        <f>'Form C'!M2</f>
        <v>0</v>
      </c>
      <c r="L24" s="21">
        <f>'Form C'!N2</f>
        <v>0</v>
      </c>
      <c r="M24" s="21">
        <f>'Form C'!O2</f>
        <v>0</v>
      </c>
      <c r="O24" s="21">
        <f>'Form C'!Q2</f>
        <v>0</v>
      </c>
      <c r="P24" s="21">
        <f>'Form C'!R2</f>
        <v>0</v>
      </c>
      <c r="Q24" s="21">
        <f>'Form C'!S2</f>
        <v>0</v>
      </c>
      <c r="R24" s="21">
        <f>'Form C'!T2</f>
        <v>0</v>
      </c>
      <c r="S24" s="21">
        <f>'Form C'!U2</f>
        <v>0</v>
      </c>
      <c r="T24" s="21">
        <f>'Form C'!V2</f>
        <v>0</v>
      </c>
      <c r="U24" s="21">
        <f>'Form C'!W2</f>
        <v>0</v>
      </c>
      <c r="V24" s="21">
        <f>'Form C'!X2</f>
        <v>0</v>
      </c>
      <c r="W24" s="21">
        <f>'Form C'!Y2</f>
        <v>0</v>
      </c>
      <c r="X24" s="21">
        <f>'Form C'!Z2</f>
        <v>0</v>
      </c>
      <c r="Y24" s="21">
        <f>'Form C'!AA2</f>
        <v>0</v>
      </c>
    </row>
    <row r="25" spans="1:25" ht="12.75" customHeight="1">
      <c r="A25" s="37" t="s">
        <v>206</v>
      </c>
      <c r="B25" s="17" t="s">
        <v>2</v>
      </c>
      <c r="C25" s="21">
        <f>'Form C'!E9</f>
        <v>0</v>
      </c>
      <c r="D25" s="21">
        <f>'Form C'!F9</f>
        <v>0</v>
      </c>
      <c r="E25" s="21">
        <f>'Form C'!G9</f>
        <v>0</v>
      </c>
      <c r="F25" s="21">
        <f>'Form C'!H9</f>
        <v>0</v>
      </c>
      <c r="G25" s="21">
        <f>'Form C'!I9</f>
        <v>0</v>
      </c>
      <c r="H25" s="21">
        <f>'Form C'!J9</f>
        <v>0</v>
      </c>
      <c r="I25" s="21">
        <f>'Form C'!K9</f>
        <v>0</v>
      </c>
      <c r="J25" s="21">
        <f>'Form C'!L9</f>
        <v>0</v>
      </c>
      <c r="K25" s="21">
        <f>'Form C'!M9</f>
        <v>0</v>
      </c>
      <c r="L25" s="21">
        <f>'Form C'!N9</f>
        <v>0</v>
      </c>
      <c r="M25" s="21">
        <f>'Form C'!O9</f>
        <v>0</v>
      </c>
      <c r="O25" s="21">
        <f>'Form C'!Q9</f>
        <v>0</v>
      </c>
      <c r="P25" s="21">
        <f>'Form C'!R9</f>
        <v>0</v>
      </c>
      <c r="Q25" s="21">
        <f>'Form C'!S9</f>
        <v>0</v>
      </c>
      <c r="R25" s="21">
        <f>'Form C'!T9</f>
        <v>0</v>
      </c>
      <c r="S25" s="21">
        <f>'Form C'!U9</f>
        <v>0</v>
      </c>
      <c r="T25" s="21">
        <f>'Form C'!V9</f>
        <v>0</v>
      </c>
      <c r="U25" s="21">
        <f>'Form C'!W9</f>
        <v>0</v>
      </c>
      <c r="V25" s="21">
        <f>'Form C'!X9</f>
        <v>0</v>
      </c>
      <c r="W25" s="21">
        <f>'Form C'!Y9</f>
        <v>0</v>
      </c>
      <c r="X25" s="21">
        <f>'Form C'!Z9</f>
        <v>0</v>
      </c>
      <c r="Y25" s="21">
        <f>'Form C'!AA9</f>
        <v>0</v>
      </c>
    </row>
    <row r="26" spans="1:25" ht="12.75" customHeight="1">
      <c r="A26" s="24" t="s">
        <v>311</v>
      </c>
      <c r="B26" s="17" t="s">
        <v>2</v>
      </c>
      <c r="C26" s="21">
        <f>C24-C25</f>
        <v>0</v>
      </c>
      <c r="D26" s="21">
        <f>D24-D25</f>
        <v>0</v>
      </c>
      <c r="E26" s="21">
        <f t="shared" ref="E26:Y26" si="6">E24-E25</f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1">
        <f t="shared" si="6"/>
        <v>0</v>
      </c>
      <c r="K26" s="21">
        <f t="shared" si="6"/>
        <v>0</v>
      </c>
      <c r="L26" s="21">
        <f t="shared" si="6"/>
        <v>0</v>
      </c>
      <c r="M26" s="21">
        <f t="shared" si="6"/>
        <v>0</v>
      </c>
      <c r="O26" s="21">
        <f>O24-O25</f>
        <v>0</v>
      </c>
      <c r="P26" s="21">
        <f t="shared" si="6"/>
        <v>0</v>
      </c>
      <c r="Q26" s="21">
        <f t="shared" si="6"/>
        <v>0</v>
      </c>
      <c r="R26" s="21">
        <f t="shared" si="6"/>
        <v>0</v>
      </c>
      <c r="S26" s="21">
        <f t="shared" si="6"/>
        <v>0</v>
      </c>
      <c r="T26" s="21">
        <f t="shared" si="6"/>
        <v>0</v>
      </c>
      <c r="U26" s="21">
        <f t="shared" si="6"/>
        <v>0</v>
      </c>
      <c r="V26" s="21">
        <f t="shared" si="6"/>
        <v>0</v>
      </c>
      <c r="W26" s="21">
        <f t="shared" si="6"/>
        <v>0</v>
      </c>
      <c r="X26" s="21">
        <f t="shared" si="6"/>
        <v>0</v>
      </c>
      <c r="Y26" s="21">
        <f t="shared" si="6"/>
        <v>0</v>
      </c>
    </row>
    <row r="27" spans="1:25" ht="12.75" customHeight="1">
      <c r="A27" s="37" t="s">
        <v>207</v>
      </c>
      <c r="B27" s="17" t="s">
        <v>2</v>
      </c>
      <c r="C27" s="21">
        <f>'Form C'!E6</f>
        <v>0</v>
      </c>
      <c r="D27" s="21">
        <f>'Form C'!F6</f>
        <v>0</v>
      </c>
      <c r="E27" s="21">
        <f>'Form C'!G6</f>
        <v>0</v>
      </c>
      <c r="F27" s="21">
        <f>'Form C'!H6</f>
        <v>0</v>
      </c>
      <c r="G27" s="21">
        <f>'Form C'!I6</f>
        <v>0</v>
      </c>
      <c r="H27" s="21">
        <f>'Form C'!J6</f>
        <v>0</v>
      </c>
      <c r="I27" s="21">
        <f>'Form C'!K6</f>
        <v>0</v>
      </c>
      <c r="J27" s="21">
        <f>'Form C'!L6</f>
        <v>0</v>
      </c>
      <c r="K27" s="21">
        <f>'Form C'!M6</f>
        <v>0</v>
      </c>
      <c r="L27" s="21">
        <f>'Form C'!N6</f>
        <v>0</v>
      </c>
      <c r="M27" s="21">
        <f>'Form C'!O6</f>
        <v>0</v>
      </c>
      <c r="O27" s="21">
        <f>'Form C'!Q6</f>
        <v>0</v>
      </c>
      <c r="P27" s="21">
        <f>'Form C'!R6</f>
        <v>0</v>
      </c>
      <c r="Q27" s="21">
        <f>'Form C'!S6</f>
        <v>0</v>
      </c>
      <c r="R27" s="21">
        <f>'Form C'!T6</f>
        <v>0</v>
      </c>
      <c r="S27" s="21">
        <f>'Form C'!U6</f>
        <v>0</v>
      </c>
      <c r="T27" s="21">
        <f>'Form C'!V6</f>
        <v>0</v>
      </c>
      <c r="U27" s="21">
        <f>'Form C'!W6</f>
        <v>0</v>
      </c>
      <c r="V27" s="21">
        <f>'Form C'!X6</f>
        <v>0</v>
      </c>
      <c r="W27" s="21">
        <f>'Form C'!Y6</f>
        <v>0</v>
      </c>
      <c r="X27" s="21">
        <f>'Form C'!Z6</f>
        <v>0</v>
      </c>
      <c r="Y27" s="21">
        <f>'Form C'!AA6</f>
        <v>0</v>
      </c>
    </row>
    <row r="28" spans="1:25" ht="12.75" customHeight="1">
      <c r="A28" s="37" t="s">
        <v>208</v>
      </c>
      <c r="B28" s="17" t="s">
        <v>2</v>
      </c>
      <c r="C28" s="21">
        <f>'Form C'!E13</f>
        <v>0</v>
      </c>
      <c r="D28" s="21">
        <f>'Form C'!F13</f>
        <v>0</v>
      </c>
      <c r="E28" s="21">
        <f>'Form C'!G13</f>
        <v>0</v>
      </c>
      <c r="F28" s="21">
        <f>'Form C'!H13</f>
        <v>0</v>
      </c>
      <c r="G28" s="21">
        <f>'Form C'!I13</f>
        <v>0</v>
      </c>
      <c r="H28" s="21">
        <f>'Form C'!J13</f>
        <v>0</v>
      </c>
      <c r="I28" s="21">
        <f>'Form C'!K13</f>
        <v>0</v>
      </c>
      <c r="J28" s="21">
        <f>'Form C'!L13</f>
        <v>0</v>
      </c>
      <c r="K28" s="21">
        <f>'Form C'!M13</f>
        <v>0</v>
      </c>
      <c r="L28" s="21">
        <f>'Form C'!N13</f>
        <v>0</v>
      </c>
      <c r="M28" s="21">
        <f>'Form C'!O13</f>
        <v>0</v>
      </c>
      <c r="O28" s="21">
        <f>'Form C'!Q13</f>
        <v>0</v>
      </c>
      <c r="P28" s="21">
        <f>'Form C'!R13</f>
        <v>0</v>
      </c>
      <c r="Q28" s="21">
        <f>'Form C'!S13</f>
        <v>0</v>
      </c>
      <c r="R28" s="21">
        <f>'Form C'!T13</f>
        <v>0</v>
      </c>
      <c r="S28" s="21">
        <f>'Form C'!U13</f>
        <v>0</v>
      </c>
      <c r="T28" s="21">
        <f>'Form C'!V13</f>
        <v>0</v>
      </c>
      <c r="U28" s="21">
        <f>'Form C'!W13</f>
        <v>0</v>
      </c>
      <c r="V28" s="21">
        <f>'Form C'!X13</f>
        <v>0</v>
      </c>
      <c r="W28" s="21">
        <f>'Form C'!Y13</f>
        <v>0</v>
      </c>
      <c r="X28" s="21">
        <f>'Form C'!Z13</f>
        <v>0</v>
      </c>
      <c r="Y28" s="21">
        <f>'Form C'!AA13</f>
        <v>0</v>
      </c>
    </row>
    <row r="29" spans="1:25" ht="12.75" customHeight="1">
      <c r="A29" s="24" t="s">
        <v>69</v>
      </c>
      <c r="B29" s="17" t="s">
        <v>2</v>
      </c>
      <c r="C29" s="21">
        <f>C27-C28</f>
        <v>0</v>
      </c>
      <c r="D29" s="21">
        <f>D27-D28</f>
        <v>0</v>
      </c>
      <c r="E29" s="21">
        <f t="shared" ref="E29:Y29" si="7">E27-E28</f>
        <v>0</v>
      </c>
      <c r="F29" s="21">
        <f t="shared" si="7"/>
        <v>0</v>
      </c>
      <c r="G29" s="21">
        <f t="shared" si="7"/>
        <v>0</v>
      </c>
      <c r="H29" s="21">
        <f t="shared" si="7"/>
        <v>0</v>
      </c>
      <c r="I29" s="21">
        <f t="shared" si="7"/>
        <v>0</v>
      </c>
      <c r="J29" s="21">
        <f t="shared" si="7"/>
        <v>0</v>
      </c>
      <c r="K29" s="21">
        <f t="shared" si="7"/>
        <v>0</v>
      </c>
      <c r="L29" s="21">
        <f t="shared" si="7"/>
        <v>0</v>
      </c>
      <c r="M29" s="21">
        <f t="shared" si="7"/>
        <v>0</v>
      </c>
      <c r="O29" s="21">
        <f>O27-O28</f>
        <v>0</v>
      </c>
      <c r="P29" s="21">
        <f t="shared" si="7"/>
        <v>0</v>
      </c>
      <c r="Q29" s="21">
        <f t="shared" si="7"/>
        <v>0</v>
      </c>
      <c r="R29" s="21">
        <f t="shared" si="7"/>
        <v>0</v>
      </c>
      <c r="S29" s="21">
        <f t="shared" si="7"/>
        <v>0</v>
      </c>
      <c r="T29" s="21">
        <f t="shared" si="7"/>
        <v>0</v>
      </c>
      <c r="U29" s="21">
        <f t="shared" si="7"/>
        <v>0</v>
      </c>
      <c r="V29" s="21">
        <f t="shared" si="7"/>
        <v>0</v>
      </c>
      <c r="W29" s="21">
        <f t="shared" si="7"/>
        <v>0</v>
      </c>
      <c r="X29" s="21">
        <f t="shared" si="7"/>
        <v>0</v>
      </c>
      <c r="Y29" s="21">
        <f t="shared" si="7"/>
        <v>0</v>
      </c>
    </row>
    <row r="30" spans="1:25" ht="12.75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1:25" ht="12.75" customHeight="1">
      <c r="A31" s="34" t="s">
        <v>162</v>
      </c>
      <c r="B31" s="36" t="s">
        <v>14</v>
      </c>
      <c r="C31" s="11" t="str">
        <f>C1</f>
        <v>2016 (S)</v>
      </c>
      <c r="D31" s="11" t="str">
        <f t="shared" ref="D31:M31" si="8">D1</f>
        <v>2017 (S)</v>
      </c>
      <c r="E31" s="11" t="str">
        <f t="shared" si="8"/>
        <v>2018 (S)</v>
      </c>
      <c r="F31" s="11" t="str">
        <f t="shared" si="8"/>
        <v>2019 (S)</v>
      </c>
      <c r="G31" s="11" t="str">
        <f t="shared" si="8"/>
        <v>2020 (S)</v>
      </c>
      <c r="H31" s="11" t="str">
        <f t="shared" si="8"/>
        <v>2021 (S)</v>
      </c>
      <c r="I31" s="11" t="str">
        <f t="shared" si="8"/>
        <v>2022 (S)</v>
      </c>
      <c r="J31" s="11" t="str">
        <f t="shared" si="8"/>
        <v>2023 (S)</v>
      </c>
      <c r="K31" s="11" t="str">
        <f t="shared" si="8"/>
        <v>2024 (S)</v>
      </c>
      <c r="L31" s="11" t="str">
        <f t="shared" si="8"/>
        <v>2025 (S)</v>
      </c>
      <c r="M31" s="11" t="str">
        <f t="shared" si="8"/>
        <v>2026 (S)</v>
      </c>
      <c r="O31" s="11" t="str">
        <f>O1</f>
        <v>2016-17 (W)</v>
      </c>
      <c r="P31" s="11" t="str">
        <f t="shared" ref="P31:Y31" si="9">P1</f>
        <v>2017-18 (W)</v>
      </c>
      <c r="Q31" s="11" t="str">
        <f t="shared" si="9"/>
        <v>2018-19 (W)</v>
      </c>
      <c r="R31" s="11" t="str">
        <f t="shared" si="9"/>
        <v>2019-20 (W)</v>
      </c>
      <c r="S31" s="11" t="str">
        <f t="shared" si="9"/>
        <v>2020-21 (W)</v>
      </c>
      <c r="T31" s="11" t="str">
        <f t="shared" si="9"/>
        <v>2021-22 (W)</v>
      </c>
      <c r="U31" s="11" t="str">
        <f t="shared" si="9"/>
        <v>2022-23 (W)</v>
      </c>
      <c r="V31" s="11" t="str">
        <f t="shared" si="9"/>
        <v>2023-24 (W)</v>
      </c>
      <c r="W31" s="11" t="str">
        <f t="shared" si="9"/>
        <v>2024-25 (W)</v>
      </c>
      <c r="X31" s="11" t="str">
        <f t="shared" si="9"/>
        <v>2025-26 (W)</v>
      </c>
      <c r="Y31" s="11" t="str">
        <f t="shared" si="9"/>
        <v>2026-27 (W)</v>
      </c>
    </row>
    <row r="32" spans="1:25" ht="12.75" customHeight="1">
      <c r="A32" s="25" t="s">
        <v>70</v>
      </c>
      <c r="B32" s="22" t="s">
        <v>2</v>
      </c>
      <c r="C32" s="21">
        <f>C17+C26</f>
        <v>0</v>
      </c>
      <c r="D32" s="21">
        <f t="shared" ref="D32:M32" si="10">D17+D26</f>
        <v>0</v>
      </c>
      <c r="E32" s="21">
        <f t="shared" si="10"/>
        <v>0</v>
      </c>
      <c r="F32" s="21">
        <f t="shared" si="10"/>
        <v>0</v>
      </c>
      <c r="G32" s="21">
        <f t="shared" si="10"/>
        <v>0</v>
      </c>
      <c r="H32" s="21">
        <f t="shared" si="10"/>
        <v>0</v>
      </c>
      <c r="I32" s="21">
        <f t="shared" si="10"/>
        <v>0</v>
      </c>
      <c r="J32" s="21">
        <f t="shared" si="10"/>
        <v>0</v>
      </c>
      <c r="K32" s="21">
        <f t="shared" si="10"/>
        <v>0</v>
      </c>
      <c r="L32" s="21">
        <f t="shared" si="10"/>
        <v>0</v>
      </c>
      <c r="M32" s="21">
        <f t="shared" si="10"/>
        <v>0</v>
      </c>
      <c r="O32" s="21">
        <f>O17+O26</f>
        <v>0</v>
      </c>
      <c r="P32" s="21">
        <f>P17+P26</f>
        <v>0</v>
      </c>
      <c r="Q32" s="21">
        <f t="shared" ref="Q32:Y32" si="11">Q17+Q26</f>
        <v>0</v>
      </c>
      <c r="R32" s="21">
        <f t="shared" si="11"/>
        <v>0</v>
      </c>
      <c r="S32" s="21">
        <f t="shared" si="11"/>
        <v>0</v>
      </c>
      <c r="T32" s="21">
        <f t="shared" si="11"/>
        <v>0</v>
      </c>
      <c r="U32" s="21">
        <f t="shared" si="11"/>
        <v>0</v>
      </c>
      <c r="V32" s="21">
        <f t="shared" si="11"/>
        <v>0</v>
      </c>
      <c r="W32" s="21">
        <f t="shared" si="11"/>
        <v>0</v>
      </c>
      <c r="X32" s="21">
        <f t="shared" si="11"/>
        <v>0</v>
      </c>
      <c r="Y32" s="21">
        <f t="shared" si="11"/>
        <v>0</v>
      </c>
    </row>
    <row r="33" spans="1:25" ht="12.75" customHeight="1">
      <c r="A33" s="25" t="s">
        <v>317</v>
      </c>
      <c r="B33" s="22" t="s">
        <v>2</v>
      </c>
      <c r="C33" s="21">
        <f>C32+C19</f>
        <v>0</v>
      </c>
      <c r="D33" s="21">
        <f t="shared" ref="D33:M33" si="12">D32+D19</f>
        <v>0</v>
      </c>
      <c r="E33" s="21">
        <f t="shared" si="12"/>
        <v>0</v>
      </c>
      <c r="F33" s="21">
        <f t="shared" si="12"/>
        <v>0</v>
      </c>
      <c r="G33" s="21">
        <f t="shared" si="12"/>
        <v>0</v>
      </c>
      <c r="H33" s="21">
        <f t="shared" si="12"/>
        <v>0</v>
      </c>
      <c r="I33" s="21">
        <f t="shared" si="12"/>
        <v>0</v>
      </c>
      <c r="J33" s="21">
        <f t="shared" si="12"/>
        <v>0</v>
      </c>
      <c r="K33" s="21">
        <f t="shared" si="12"/>
        <v>0</v>
      </c>
      <c r="L33" s="21">
        <f t="shared" si="12"/>
        <v>0</v>
      </c>
      <c r="M33" s="21">
        <f t="shared" si="12"/>
        <v>0</v>
      </c>
      <c r="O33" s="21">
        <f>O32+O19</f>
        <v>0</v>
      </c>
      <c r="P33" s="21">
        <f t="shared" ref="P33:Y33" si="13">P32+P19</f>
        <v>0</v>
      </c>
      <c r="Q33" s="21">
        <f t="shared" si="13"/>
        <v>0</v>
      </c>
      <c r="R33" s="21">
        <f t="shared" si="13"/>
        <v>0</v>
      </c>
      <c r="S33" s="21">
        <f t="shared" si="13"/>
        <v>0</v>
      </c>
      <c r="T33" s="21">
        <f t="shared" si="13"/>
        <v>0</v>
      </c>
      <c r="U33" s="21">
        <f t="shared" si="13"/>
        <v>0</v>
      </c>
      <c r="V33" s="21">
        <f t="shared" si="13"/>
        <v>0</v>
      </c>
      <c r="W33" s="21">
        <f t="shared" si="13"/>
        <v>0</v>
      </c>
      <c r="X33" s="21">
        <f t="shared" si="13"/>
        <v>0</v>
      </c>
      <c r="Y33" s="21">
        <f t="shared" si="13"/>
        <v>0</v>
      </c>
    </row>
    <row r="34" spans="1:25">
      <c r="A34" s="26" t="s">
        <v>318</v>
      </c>
      <c r="B34" s="22" t="s">
        <v>2</v>
      </c>
      <c r="C34" s="21">
        <f>C33+C18+C20+C29-C14</f>
        <v>0</v>
      </c>
      <c r="D34" s="21">
        <f t="shared" ref="D34:L34" si="14">D33+D18+D20+D29-D14</f>
        <v>0</v>
      </c>
      <c r="E34" s="21">
        <f t="shared" si="14"/>
        <v>0</v>
      </c>
      <c r="F34" s="21">
        <f t="shared" si="14"/>
        <v>0</v>
      </c>
      <c r="G34" s="21">
        <f t="shared" si="14"/>
        <v>0</v>
      </c>
      <c r="H34" s="21">
        <f t="shared" si="14"/>
        <v>0</v>
      </c>
      <c r="I34" s="21">
        <f t="shared" si="14"/>
        <v>0</v>
      </c>
      <c r="J34" s="21">
        <f t="shared" si="14"/>
        <v>0</v>
      </c>
      <c r="K34" s="21">
        <f t="shared" si="14"/>
        <v>0</v>
      </c>
      <c r="L34" s="21">
        <f t="shared" si="14"/>
        <v>0</v>
      </c>
      <c r="M34" s="21">
        <f>M33+M18+M20+M29-M14</f>
        <v>0</v>
      </c>
      <c r="O34" s="21">
        <f>O33+O18+O20+O29-O14</f>
        <v>0</v>
      </c>
      <c r="P34" s="21">
        <f t="shared" ref="P34:Y34" si="15">P33+P18+P20+P29-P14</f>
        <v>0</v>
      </c>
      <c r="Q34" s="21">
        <f t="shared" si="15"/>
        <v>0</v>
      </c>
      <c r="R34" s="21">
        <f t="shared" si="15"/>
        <v>0</v>
      </c>
      <c r="S34" s="21">
        <f t="shared" si="15"/>
        <v>0</v>
      </c>
      <c r="T34" s="21">
        <f t="shared" si="15"/>
        <v>0</v>
      </c>
      <c r="U34" s="21">
        <f t="shared" si="15"/>
        <v>0</v>
      </c>
      <c r="V34" s="21">
        <f t="shared" si="15"/>
        <v>0</v>
      </c>
      <c r="W34" s="21">
        <f t="shared" si="15"/>
        <v>0</v>
      </c>
      <c r="X34" s="21">
        <f t="shared" si="15"/>
        <v>0</v>
      </c>
      <c r="Y34" s="21">
        <f t="shared" si="15"/>
        <v>0</v>
      </c>
    </row>
    <row r="35" spans="1:25" ht="12.75" customHeight="1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" ht="12.75" customHeight="1">
      <c r="A36" s="34" t="s">
        <v>316</v>
      </c>
      <c r="B36" s="36" t="s">
        <v>14</v>
      </c>
      <c r="C36" s="11" t="str">
        <f>C31</f>
        <v>2016 (S)</v>
      </c>
      <c r="D36" s="11" t="str">
        <f>D31</f>
        <v>2017 (S)</v>
      </c>
      <c r="E36" s="11" t="str">
        <f t="shared" ref="E36:M36" si="16">E31</f>
        <v>2018 (S)</v>
      </c>
      <c r="F36" s="11" t="str">
        <f t="shared" si="16"/>
        <v>2019 (S)</v>
      </c>
      <c r="G36" s="11" t="str">
        <f t="shared" si="16"/>
        <v>2020 (S)</v>
      </c>
      <c r="H36" s="11" t="str">
        <f t="shared" si="16"/>
        <v>2021 (S)</v>
      </c>
      <c r="I36" s="11" t="str">
        <f t="shared" si="16"/>
        <v>2022 (S)</v>
      </c>
      <c r="J36" s="11" t="str">
        <f t="shared" si="16"/>
        <v>2023 (S)</v>
      </c>
      <c r="K36" s="11" t="str">
        <f t="shared" si="16"/>
        <v>2024 (S)</v>
      </c>
      <c r="L36" s="11" t="str">
        <f t="shared" si="16"/>
        <v>2025 (S)</v>
      </c>
      <c r="M36" s="11" t="str">
        <f t="shared" si="16"/>
        <v>2026 (S)</v>
      </c>
      <c r="O36" s="11" t="str">
        <f>O31</f>
        <v>2016-17 (W)</v>
      </c>
      <c r="P36" s="11" t="str">
        <f>P31</f>
        <v>2017-18 (W)</v>
      </c>
      <c r="Q36" s="11" t="str">
        <f t="shared" ref="Q36:Y36" si="17">Q31</f>
        <v>2018-19 (W)</v>
      </c>
      <c r="R36" s="11" t="str">
        <f t="shared" si="17"/>
        <v>2019-20 (W)</v>
      </c>
      <c r="S36" s="11" t="str">
        <f t="shared" si="17"/>
        <v>2020-21 (W)</v>
      </c>
      <c r="T36" s="11" t="str">
        <f t="shared" si="17"/>
        <v>2021-22 (W)</v>
      </c>
      <c r="U36" s="11" t="str">
        <f t="shared" si="17"/>
        <v>2022-23 (W)</v>
      </c>
      <c r="V36" s="11" t="str">
        <f t="shared" si="17"/>
        <v>2023-24 (W)</v>
      </c>
      <c r="W36" s="11" t="str">
        <f t="shared" si="17"/>
        <v>2024-25 (W)</v>
      </c>
      <c r="X36" s="11" t="str">
        <f t="shared" si="17"/>
        <v>2025-26 (W)</v>
      </c>
      <c r="Y36" s="11" t="str">
        <f t="shared" si="17"/>
        <v>2026-27 (W)</v>
      </c>
    </row>
    <row r="37" spans="1:25" ht="12.75" customHeight="1">
      <c r="A37" s="25" t="s">
        <v>394</v>
      </c>
      <c r="B37" s="22" t="s">
        <v>2</v>
      </c>
      <c r="C37" s="21">
        <f>(C32-C$7)-(C47*C$7)</f>
        <v>0</v>
      </c>
      <c r="D37" s="21">
        <f t="shared" ref="D37:M37" si="18">(D32-D$7)-(D47*D$7)</f>
        <v>0</v>
      </c>
      <c r="E37" s="21">
        <f t="shared" si="18"/>
        <v>0</v>
      </c>
      <c r="F37" s="21">
        <f t="shared" si="18"/>
        <v>0</v>
      </c>
      <c r="G37" s="21">
        <f t="shared" si="18"/>
        <v>0</v>
      </c>
      <c r="H37" s="21">
        <f t="shared" si="18"/>
        <v>0</v>
      </c>
      <c r="I37" s="21">
        <f t="shared" si="18"/>
        <v>0</v>
      </c>
      <c r="J37" s="21">
        <f t="shared" si="18"/>
        <v>0</v>
      </c>
      <c r="K37" s="21">
        <f t="shared" si="18"/>
        <v>0</v>
      </c>
      <c r="L37" s="21">
        <f t="shared" si="18"/>
        <v>0</v>
      </c>
      <c r="M37" s="21">
        <f t="shared" si="18"/>
        <v>0</v>
      </c>
      <c r="O37" s="21">
        <f>(O32-O$7)-(O47*O$7)</f>
        <v>0</v>
      </c>
      <c r="P37" s="21">
        <f t="shared" ref="P37:Y37" si="19">(P32-P$7)-(P47*P$7)</f>
        <v>0</v>
      </c>
      <c r="Q37" s="21">
        <f t="shared" si="19"/>
        <v>0</v>
      </c>
      <c r="R37" s="21">
        <f t="shared" si="19"/>
        <v>0</v>
      </c>
      <c r="S37" s="21">
        <f t="shared" si="19"/>
        <v>0</v>
      </c>
      <c r="T37" s="21">
        <f t="shared" si="19"/>
        <v>0</v>
      </c>
      <c r="U37" s="21">
        <f t="shared" si="19"/>
        <v>0</v>
      </c>
      <c r="V37" s="21">
        <f t="shared" si="19"/>
        <v>0</v>
      </c>
      <c r="W37" s="21">
        <f t="shared" si="19"/>
        <v>0</v>
      </c>
      <c r="X37" s="21">
        <f t="shared" si="19"/>
        <v>0</v>
      </c>
      <c r="Y37" s="21">
        <f t="shared" si="19"/>
        <v>0</v>
      </c>
    </row>
    <row r="38" spans="1:25" ht="12.75" customHeight="1">
      <c r="A38" s="25" t="s">
        <v>321</v>
      </c>
      <c r="B38" s="22" t="s">
        <v>2</v>
      </c>
      <c r="C38" s="21">
        <f>(C33-C$7)-(C47*C$7)</f>
        <v>0</v>
      </c>
      <c r="D38" s="21">
        <f t="shared" ref="D38:M38" si="20">(D33-D$7)-(D47*D$7)</f>
        <v>0</v>
      </c>
      <c r="E38" s="21">
        <f t="shared" si="20"/>
        <v>0</v>
      </c>
      <c r="F38" s="21">
        <f t="shared" si="20"/>
        <v>0</v>
      </c>
      <c r="G38" s="21">
        <f t="shared" si="20"/>
        <v>0</v>
      </c>
      <c r="H38" s="21">
        <f t="shared" si="20"/>
        <v>0</v>
      </c>
      <c r="I38" s="21">
        <f t="shared" si="20"/>
        <v>0</v>
      </c>
      <c r="J38" s="21">
        <f t="shared" si="20"/>
        <v>0</v>
      </c>
      <c r="K38" s="21">
        <f t="shared" si="20"/>
        <v>0</v>
      </c>
      <c r="L38" s="21">
        <f t="shared" si="20"/>
        <v>0</v>
      </c>
      <c r="M38" s="21">
        <f t="shared" si="20"/>
        <v>0</v>
      </c>
      <c r="O38" s="21">
        <f>(O33-O$7)-(O47*O$7)</f>
        <v>0</v>
      </c>
      <c r="P38" s="21">
        <f t="shared" ref="P38:Y38" si="21">(P33-P$7)-(P47*P$7)</f>
        <v>0</v>
      </c>
      <c r="Q38" s="21">
        <f t="shared" si="21"/>
        <v>0</v>
      </c>
      <c r="R38" s="21">
        <f t="shared" si="21"/>
        <v>0</v>
      </c>
      <c r="S38" s="21">
        <f t="shared" si="21"/>
        <v>0</v>
      </c>
      <c r="T38" s="21">
        <f t="shared" si="21"/>
        <v>0</v>
      </c>
      <c r="U38" s="21">
        <f t="shared" si="21"/>
        <v>0</v>
      </c>
      <c r="V38" s="21">
        <f t="shared" si="21"/>
        <v>0</v>
      </c>
      <c r="W38" s="21">
        <f t="shared" si="21"/>
        <v>0</v>
      </c>
      <c r="X38" s="21">
        <f t="shared" si="21"/>
        <v>0</v>
      </c>
      <c r="Y38" s="21">
        <f t="shared" si="21"/>
        <v>0</v>
      </c>
    </row>
    <row r="39" spans="1:25" ht="12.75" customHeight="1">
      <c r="A39" s="26" t="s">
        <v>322</v>
      </c>
      <c r="B39" s="22" t="s">
        <v>2</v>
      </c>
      <c r="C39" s="21">
        <f>(C34-C$7)-(C47*C$7)</f>
        <v>0</v>
      </c>
      <c r="D39" s="21">
        <f t="shared" ref="D39:M39" si="22">(D34-D$7)-(D47*D$7)</f>
        <v>0</v>
      </c>
      <c r="E39" s="21">
        <f t="shared" si="22"/>
        <v>0</v>
      </c>
      <c r="F39" s="21">
        <f t="shared" si="22"/>
        <v>0</v>
      </c>
      <c r="G39" s="21">
        <f t="shared" si="22"/>
        <v>0</v>
      </c>
      <c r="H39" s="21">
        <f t="shared" si="22"/>
        <v>0</v>
      </c>
      <c r="I39" s="21">
        <f t="shared" si="22"/>
        <v>0</v>
      </c>
      <c r="J39" s="21">
        <f t="shared" si="22"/>
        <v>0</v>
      </c>
      <c r="K39" s="21">
        <f t="shared" si="22"/>
        <v>0</v>
      </c>
      <c r="L39" s="21">
        <f t="shared" si="22"/>
        <v>0</v>
      </c>
      <c r="M39" s="21">
        <f t="shared" si="22"/>
        <v>0</v>
      </c>
      <c r="O39" s="21">
        <f>(O34-O$7)-(O47*O$7)</f>
        <v>0</v>
      </c>
      <c r="P39" s="21">
        <f t="shared" ref="P39:Y39" si="23">(P34-P$7)-(P47*P$7)</f>
        <v>0</v>
      </c>
      <c r="Q39" s="21">
        <f t="shared" si="23"/>
        <v>0</v>
      </c>
      <c r="R39" s="21">
        <f t="shared" si="23"/>
        <v>0</v>
      </c>
      <c r="S39" s="21">
        <f t="shared" si="23"/>
        <v>0</v>
      </c>
      <c r="T39" s="21">
        <f t="shared" si="23"/>
        <v>0</v>
      </c>
      <c r="U39" s="21">
        <f t="shared" si="23"/>
        <v>0</v>
      </c>
      <c r="V39" s="21">
        <f t="shared" si="23"/>
        <v>0</v>
      </c>
      <c r="W39" s="21">
        <f t="shared" si="23"/>
        <v>0</v>
      </c>
      <c r="X39" s="21">
        <f t="shared" si="23"/>
        <v>0</v>
      </c>
      <c r="Y39" s="21">
        <f t="shared" si="23"/>
        <v>0</v>
      </c>
    </row>
    <row r="40" spans="1:25" ht="12.7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" ht="12.75" customHeight="1">
      <c r="A41" s="34" t="s">
        <v>71</v>
      </c>
      <c r="B41" s="36" t="s">
        <v>14</v>
      </c>
      <c r="C41" s="11" t="str">
        <f>C1</f>
        <v>2016 (S)</v>
      </c>
      <c r="D41" s="11" t="str">
        <f t="shared" ref="D41:M41" si="24">D1</f>
        <v>2017 (S)</v>
      </c>
      <c r="E41" s="11" t="str">
        <f t="shared" si="24"/>
        <v>2018 (S)</v>
      </c>
      <c r="F41" s="11" t="str">
        <f t="shared" si="24"/>
        <v>2019 (S)</v>
      </c>
      <c r="G41" s="11" t="str">
        <f t="shared" si="24"/>
        <v>2020 (S)</v>
      </c>
      <c r="H41" s="11" t="str">
        <f t="shared" si="24"/>
        <v>2021 (S)</v>
      </c>
      <c r="I41" s="11" t="str">
        <f t="shared" si="24"/>
        <v>2022 (S)</v>
      </c>
      <c r="J41" s="11" t="str">
        <f t="shared" si="24"/>
        <v>2023 (S)</v>
      </c>
      <c r="K41" s="11" t="str">
        <f t="shared" si="24"/>
        <v>2024 (S)</v>
      </c>
      <c r="L41" s="11" t="str">
        <f t="shared" si="24"/>
        <v>2025 (S)</v>
      </c>
      <c r="M41" s="11" t="str">
        <f t="shared" si="24"/>
        <v>2026 (S)</v>
      </c>
      <c r="O41" s="11" t="str">
        <f>O1</f>
        <v>2016-17 (W)</v>
      </c>
      <c r="P41" s="11" t="str">
        <f t="shared" ref="P41:Y41" si="25">P1</f>
        <v>2017-18 (W)</v>
      </c>
      <c r="Q41" s="11" t="str">
        <f t="shared" si="25"/>
        <v>2018-19 (W)</v>
      </c>
      <c r="R41" s="11" t="str">
        <f t="shared" si="25"/>
        <v>2019-20 (W)</v>
      </c>
      <c r="S41" s="11" t="str">
        <f t="shared" si="25"/>
        <v>2020-21 (W)</v>
      </c>
      <c r="T41" s="11" t="str">
        <f t="shared" si="25"/>
        <v>2021-22 (W)</v>
      </c>
      <c r="U41" s="11" t="str">
        <f t="shared" si="25"/>
        <v>2022-23 (W)</v>
      </c>
      <c r="V41" s="11" t="str">
        <f t="shared" si="25"/>
        <v>2023-24 (W)</v>
      </c>
      <c r="W41" s="11" t="str">
        <f t="shared" si="25"/>
        <v>2024-25 (W)</v>
      </c>
      <c r="X41" s="11" t="str">
        <f t="shared" si="25"/>
        <v>2025-26 (W)</v>
      </c>
      <c r="Y41" s="11" t="str">
        <f t="shared" si="25"/>
        <v>2026-27 (W)</v>
      </c>
    </row>
    <row r="42" spans="1:25" ht="12.75" customHeight="1">
      <c r="A42" s="25" t="s">
        <v>395</v>
      </c>
      <c r="B42" s="17" t="s">
        <v>23</v>
      </c>
      <c r="C42" s="68" t="e">
        <f>(C32-C7)/C7</f>
        <v>#DIV/0!</v>
      </c>
      <c r="D42" s="68" t="e">
        <f t="shared" ref="D42:M42" si="26">(D32-D7)/D7</f>
        <v>#DIV/0!</v>
      </c>
      <c r="E42" s="68" t="e">
        <f t="shared" si="26"/>
        <v>#DIV/0!</v>
      </c>
      <c r="F42" s="68" t="e">
        <f t="shared" si="26"/>
        <v>#DIV/0!</v>
      </c>
      <c r="G42" s="68" t="e">
        <f t="shared" si="26"/>
        <v>#DIV/0!</v>
      </c>
      <c r="H42" s="68" t="e">
        <f t="shared" si="26"/>
        <v>#DIV/0!</v>
      </c>
      <c r="I42" s="68" t="e">
        <f t="shared" si="26"/>
        <v>#DIV/0!</v>
      </c>
      <c r="J42" s="68" t="e">
        <f t="shared" si="26"/>
        <v>#DIV/0!</v>
      </c>
      <c r="K42" s="68" t="e">
        <f t="shared" si="26"/>
        <v>#DIV/0!</v>
      </c>
      <c r="L42" s="68" t="e">
        <f t="shared" si="26"/>
        <v>#DIV/0!</v>
      </c>
      <c r="M42" s="68" t="e">
        <f t="shared" si="26"/>
        <v>#DIV/0!</v>
      </c>
      <c r="N42" s="69"/>
      <c r="O42" s="68" t="e">
        <f>(O32-O7)/O7</f>
        <v>#DIV/0!</v>
      </c>
      <c r="P42" s="68" t="e">
        <f t="shared" ref="P42:Y42" si="27">(P32-P7)/P7</f>
        <v>#DIV/0!</v>
      </c>
      <c r="Q42" s="68" t="e">
        <f t="shared" si="27"/>
        <v>#DIV/0!</v>
      </c>
      <c r="R42" s="68" t="e">
        <f t="shared" si="27"/>
        <v>#DIV/0!</v>
      </c>
      <c r="S42" s="68" t="e">
        <f t="shared" si="27"/>
        <v>#DIV/0!</v>
      </c>
      <c r="T42" s="68" t="e">
        <f t="shared" si="27"/>
        <v>#DIV/0!</v>
      </c>
      <c r="U42" s="68" t="e">
        <f t="shared" si="27"/>
        <v>#DIV/0!</v>
      </c>
      <c r="V42" s="68" t="e">
        <f t="shared" si="27"/>
        <v>#DIV/0!</v>
      </c>
      <c r="W42" s="68" t="e">
        <f t="shared" si="27"/>
        <v>#DIV/0!</v>
      </c>
      <c r="X42" s="68" t="e">
        <f t="shared" si="27"/>
        <v>#DIV/0!</v>
      </c>
      <c r="Y42" s="68" t="e">
        <f t="shared" si="27"/>
        <v>#DIV/0!</v>
      </c>
    </row>
    <row r="43" spans="1:25" ht="12.75" customHeight="1">
      <c r="A43" s="25" t="s">
        <v>319</v>
      </c>
      <c r="B43" s="17" t="s">
        <v>23</v>
      </c>
      <c r="C43" s="68" t="e">
        <f>(C33-C7)/C7</f>
        <v>#DIV/0!</v>
      </c>
      <c r="D43" s="68" t="e">
        <f t="shared" ref="D43:M43" si="28">(D33-D7)/D7</f>
        <v>#DIV/0!</v>
      </c>
      <c r="E43" s="68" t="e">
        <f t="shared" si="28"/>
        <v>#DIV/0!</v>
      </c>
      <c r="F43" s="68" t="e">
        <f t="shared" si="28"/>
        <v>#DIV/0!</v>
      </c>
      <c r="G43" s="68" t="e">
        <f t="shared" si="28"/>
        <v>#DIV/0!</v>
      </c>
      <c r="H43" s="68" t="e">
        <f t="shared" si="28"/>
        <v>#DIV/0!</v>
      </c>
      <c r="I43" s="68" t="e">
        <f t="shared" si="28"/>
        <v>#DIV/0!</v>
      </c>
      <c r="J43" s="68" t="e">
        <f t="shared" si="28"/>
        <v>#DIV/0!</v>
      </c>
      <c r="K43" s="68" t="e">
        <f t="shared" si="28"/>
        <v>#DIV/0!</v>
      </c>
      <c r="L43" s="68" t="e">
        <f t="shared" si="28"/>
        <v>#DIV/0!</v>
      </c>
      <c r="M43" s="68" t="e">
        <f t="shared" si="28"/>
        <v>#DIV/0!</v>
      </c>
      <c r="N43" s="69"/>
      <c r="O43" s="68" t="e">
        <f>(O33-O7)/O7</f>
        <v>#DIV/0!</v>
      </c>
      <c r="P43" s="68" t="e">
        <f t="shared" ref="P43:Y43" si="29">(P33-P7)/P7</f>
        <v>#DIV/0!</v>
      </c>
      <c r="Q43" s="68" t="e">
        <f t="shared" si="29"/>
        <v>#DIV/0!</v>
      </c>
      <c r="R43" s="68" t="e">
        <f t="shared" si="29"/>
        <v>#DIV/0!</v>
      </c>
      <c r="S43" s="68" t="e">
        <f t="shared" si="29"/>
        <v>#DIV/0!</v>
      </c>
      <c r="T43" s="68" t="e">
        <f t="shared" si="29"/>
        <v>#DIV/0!</v>
      </c>
      <c r="U43" s="68" t="e">
        <f t="shared" si="29"/>
        <v>#DIV/0!</v>
      </c>
      <c r="V43" s="68" t="e">
        <f t="shared" si="29"/>
        <v>#DIV/0!</v>
      </c>
      <c r="W43" s="68" t="e">
        <f t="shared" si="29"/>
        <v>#DIV/0!</v>
      </c>
      <c r="X43" s="68" t="e">
        <f t="shared" si="29"/>
        <v>#DIV/0!</v>
      </c>
      <c r="Y43" s="68" t="e">
        <f t="shared" si="29"/>
        <v>#DIV/0!</v>
      </c>
    </row>
    <row r="44" spans="1:25" ht="12.75" customHeight="1">
      <c r="A44" s="26" t="s">
        <v>320</v>
      </c>
      <c r="B44" s="17" t="s">
        <v>23</v>
      </c>
      <c r="C44" s="68" t="e">
        <f>(C34-C7)/C7</f>
        <v>#DIV/0!</v>
      </c>
      <c r="D44" s="68" t="e">
        <f t="shared" ref="D44:M44" si="30">(D34-D7)/D7</f>
        <v>#DIV/0!</v>
      </c>
      <c r="E44" s="68" t="e">
        <f t="shared" si="30"/>
        <v>#DIV/0!</v>
      </c>
      <c r="F44" s="68" t="e">
        <f t="shared" si="30"/>
        <v>#DIV/0!</v>
      </c>
      <c r="G44" s="68" t="e">
        <f t="shared" si="30"/>
        <v>#DIV/0!</v>
      </c>
      <c r="H44" s="68" t="e">
        <f t="shared" si="30"/>
        <v>#DIV/0!</v>
      </c>
      <c r="I44" s="68" t="e">
        <f t="shared" si="30"/>
        <v>#DIV/0!</v>
      </c>
      <c r="J44" s="68" t="e">
        <f t="shared" si="30"/>
        <v>#DIV/0!</v>
      </c>
      <c r="K44" s="68" t="e">
        <f t="shared" si="30"/>
        <v>#DIV/0!</v>
      </c>
      <c r="L44" s="68" t="e">
        <f t="shared" si="30"/>
        <v>#DIV/0!</v>
      </c>
      <c r="M44" s="68" t="e">
        <f t="shared" si="30"/>
        <v>#DIV/0!</v>
      </c>
      <c r="N44" s="69"/>
      <c r="O44" s="68" t="e">
        <f>(O34-O7)/O7</f>
        <v>#DIV/0!</v>
      </c>
      <c r="P44" s="68" t="e">
        <f t="shared" ref="P44:Y44" si="31">(P34-P7)/P7</f>
        <v>#DIV/0!</v>
      </c>
      <c r="Q44" s="68" t="e">
        <f t="shared" si="31"/>
        <v>#DIV/0!</v>
      </c>
      <c r="R44" s="68" t="e">
        <f t="shared" si="31"/>
        <v>#DIV/0!</v>
      </c>
      <c r="S44" s="68" t="e">
        <f t="shared" si="31"/>
        <v>#DIV/0!</v>
      </c>
      <c r="T44" s="68" t="e">
        <f t="shared" si="31"/>
        <v>#DIV/0!</v>
      </c>
      <c r="U44" s="68" t="e">
        <f t="shared" si="31"/>
        <v>#DIV/0!</v>
      </c>
      <c r="V44" s="68" t="e">
        <f t="shared" si="31"/>
        <v>#DIV/0!</v>
      </c>
      <c r="W44" s="68" t="e">
        <f t="shared" si="31"/>
        <v>#DIV/0!</v>
      </c>
      <c r="X44" s="68" t="e">
        <f t="shared" si="31"/>
        <v>#DIV/0!</v>
      </c>
      <c r="Y44" s="68" t="e">
        <f t="shared" si="31"/>
        <v>#DIV/0!</v>
      </c>
    </row>
    <row r="45" spans="1:25" ht="12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1:25" ht="12.75" customHeight="1">
      <c r="A46" s="35" t="s">
        <v>12</v>
      </c>
      <c r="B46" s="36" t="s">
        <v>14</v>
      </c>
      <c r="C46" s="11" t="str">
        <f>C1</f>
        <v>2016 (S)</v>
      </c>
      <c r="D46" s="11" t="str">
        <f t="shared" ref="D46:M46" si="32">D1</f>
        <v>2017 (S)</v>
      </c>
      <c r="E46" s="11" t="str">
        <f t="shared" si="32"/>
        <v>2018 (S)</v>
      </c>
      <c r="F46" s="11" t="str">
        <f t="shared" si="32"/>
        <v>2019 (S)</v>
      </c>
      <c r="G46" s="11" t="str">
        <f t="shared" si="32"/>
        <v>2020 (S)</v>
      </c>
      <c r="H46" s="11" t="str">
        <f t="shared" si="32"/>
        <v>2021 (S)</v>
      </c>
      <c r="I46" s="11" t="str">
        <f t="shared" si="32"/>
        <v>2022 (S)</v>
      </c>
      <c r="J46" s="11" t="str">
        <f t="shared" si="32"/>
        <v>2023 (S)</v>
      </c>
      <c r="K46" s="11" t="str">
        <f t="shared" si="32"/>
        <v>2024 (S)</v>
      </c>
      <c r="L46" s="11" t="str">
        <f t="shared" si="32"/>
        <v>2025 (S)</v>
      </c>
      <c r="M46" s="11" t="str">
        <f t="shared" si="32"/>
        <v>2026 (S)</v>
      </c>
      <c r="O46" s="11" t="str">
        <f>O1</f>
        <v>2016-17 (W)</v>
      </c>
      <c r="P46" s="11" t="str">
        <f t="shared" ref="P46:Y46" si="33">P1</f>
        <v>2017-18 (W)</v>
      </c>
      <c r="Q46" s="11" t="str">
        <f t="shared" si="33"/>
        <v>2018-19 (W)</v>
      </c>
      <c r="R46" s="11" t="str">
        <f t="shared" si="33"/>
        <v>2019-20 (W)</v>
      </c>
      <c r="S46" s="11" t="str">
        <f t="shared" si="33"/>
        <v>2020-21 (W)</v>
      </c>
      <c r="T46" s="11" t="str">
        <f t="shared" si="33"/>
        <v>2021-22 (W)</v>
      </c>
      <c r="U46" s="11" t="str">
        <f t="shared" si="33"/>
        <v>2022-23 (W)</v>
      </c>
      <c r="V46" s="11" t="str">
        <f t="shared" si="33"/>
        <v>2023-24 (W)</v>
      </c>
      <c r="W46" s="11" t="str">
        <f t="shared" si="33"/>
        <v>2024-25 (W)</v>
      </c>
      <c r="X46" s="11" t="str">
        <f t="shared" si="33"/>
        <v>2025-26 (W)</v>
      </c>
      <c r="Y46" s="11" t="str">
        <f t="shared" si="33"/>
        <v>2026-27 (W)</v>
      </c>
    </row>
    <row r="47" spans="1:25" ht="12.75" customHeight="1">
      <c r="A47" s="24" t="s">
        <v>172</v>
      </c>
      <c r="B47" s="17" t="s">
        <v>23</v>
      </c>
      <c r="C47" s="123">
        <f>'Form A'!E31</f>
        <v>0</v>
      </c>
      <c r="D47" s="123">
        <f>'Form A'!F31</f>
        <v>0</v>
      </c>
      <c r="E47" s="123">
        <f>'Form A'!G31</f>
        <v>0</v>
      </c>
      <c r="F47" s="123">
        <f>'Form A'!H31</f>
        <v>0</v>
      </c>
      <c r="G47" s="123">
        <f>'Form A'!I31</f>
        <v>0</v>
      </c>
      <c r="H47" s="123">
        <f>'Form A'!J31</f>
        <v>0</v>
      </c>
      <c r="I47" s="123">
        <f>'Form A'!K31</f>
        <v>0</v>
      </c>
      <c r="J47" s="123">
        <f>'Form A'!L31</f>
        <v>0</v>
      </c>
      <c r="K47" s="123">
        <f>'Form A'!M31</f>
        <v>0</v>
      </c>
      <c r="L47" s="123">
        <f>'Form A'!N31</f>
        <v>0</v>
      </c>
      <c r="M47" s="123">
        <f>'Form A'!O31</f>
        <v>0</v>
      </c>
      <c r="O47" s="21">
        <f>'Form A'!Q31</f>
        <v>0</v>
      </c>
      <c r="P47" s="21">
        <f>'Form A'!R31</f>
        <v>0</v>
      </c>
      <c r="Q47" s="21">
        <f>'Form A'!S31</f>
        <v>0</v>
      </c>
      <c r="R47" s="21">
        <f>'Form A'!T31</f>
        <v>0</v>
      </c>
      <c r="S47" s="21">
        <f>'Form A'!U31</f>
        <v>0</v>
      </c>
      <c r="T47" s="21">
        <f>'Form A'!V31</f>
        <v>0</v>
      </c>
      <c r="U47" s="21">
        <f>'Form A'!W31</f>
        <v>0</v>
      </c>
      <c r="V47" s="21">
        <f>'Form A'!X31</f>
        <v>0</v>
      </c>
      <c r="W47" s="21">
        <f>'Form A'!Y31</f>
        <v>0</v>
      </c>
      <c r="X47" s="21">
        <f>'Form A'!Z31</f>
        <v>0</v>
      </c>
      <c r="Y47" s="21">
        <f>'Form A'!AA31</f>
        <v>0</v>
      </c>
    </row>
  </sheetData>
  <conditionalFormatting sqref="D42:M44 P42:Y44 D26:M29 D32:M33 P32:Y33 D18:M18 P18:Y18 D2:M7 P2:Y7 P26:Y29">
    <cfRule type="containsBlanks" dxfId="16" priority="148" stopIfTrue="1">
      <formula>LEN(TRIM(D2))=0</formula>
    </cfRule>
  </conditionalFormatting>
  <conditionalFormatting sqref="D24:M25">
    <cfRule type="containsBlanks" dxfId="15" priority="32" stopIfTrue="1">
      <formula>LEN(TRIM(D24))=0</formula>
    </cfRule>
  </conditionalFormatting>
  <conditionalFormatting sqref="P24:Y24">
    <cfRule type="containsBlanks" dxfId="14" priority="31" stopIfTrue="1">
      <formula>LEN(TRIM(P24))=0</formula>
    </cfRule>
  </conditionalFormatting>
  <conditionalFormatting sqref="P25:Y25">
    <cfRule type="containsBlanks" dxfId="13" priority="30" stopIfTrue="1">
      <formula>LEN(TRIM(P25))=0</formula>
    </cfRule>
  </conditionalFormatting>
  <conditionalFormatting sqref="C42:C44 C26:C29 C32:C34 C17:C21 C2:C7 D19:M21 D17:M17 D34:M34 C47:M47">
    <cfRule type="containsBlanks" dxfId="12" priority="18" stopIfTrue="1">
      <formula>LEN(TRIM(C2))=0</formula>
    </cfRule>
  </conditionalFormatting>
  <conditionalFormatting sqref="C14:M14">
    <cfRule type="containsBlanks" dxfId="11" priority="17" stopIfTrue="1">
      <formula>LEN(TRIM(C14))=0</formula>
    </cfRule>
  </conditionalFormatting>
  <conditionalFormatting sqref="C13:M13">
    <cfRule type="containsBlanks" dxfId="10" priority="16" stopIfTrue="1">
      <formula>LEN(TRIM(C13))=0</formula>
    </cfRule>
  </conditionalFormatting>
  <conditionalFormatting sqref="C37:M39">
    <cfRule type="containsBlanks" dxfId="9" priority="15" stopIfTrue="1">
      <formula>LEN(TRIM(C37))=0</formula>
    </cfRule>
  </conditionalFormatting>
  <conditionalFormatting sqref="C24:C25">
    <cfRule type="containsBlanks" dxfId="8" priority="14" stopIfTrue="1">
      <formula>LEN(TRIM(C24))=0</formula>
    </cfRule>
  </conditionalFormatting>
  <conditionalFormatting sqref="O42:O44 O32:O34 O18 O2:O7 O26:O29 P34:Y34 O47:Y47">
    <cfRule type="containsBlanks" dxfId="7" priority="13" stopIfTrue="1">
      <formula>LEN(TRIM(O2))=0</formula>
    </cfRule>
  </conditionalFormatting>
  <conditionalFormatting sqref="O24">
    <cfRule type="containsBlanks" dxfId="6" priority="9" stopIfTrue="1">
      <formula>LEN(TRIM(O24))=0</formula>
    </cfRule>
  </conditionalFormatting>
  <conditionalFormatting sqref="O25">
    <cfRule type="containsBlanks" dxfId="5" priority="8" stopIfTrue="1">
      <formula>LEN(TRIM(O25))=0</formula>
    </cfRule>
  </conditionalFormatting>
  <conditionalFormatting sqref="O37:Y39">
    <cfRule type="containsBlanks" dxfId="4" priority="7" stopIfTrue="1">
      <formula>LEN(TRIM(O37))=0</formula>
    </cfRule>
  </conditionalFormatting>
  <conditionalFormatting sqref="O19:Y21">
    <cfRule type="containsBlanks" dxfId="3" priority="6" stopIfTrue="1">
      <formula>LEN(TRIM(O19))=0</formula>
    </cfRule>
  </conditionalFormatting>
  <conditionalFormatting sqref="O14:Y14">
    <cfRule type="containsBlanks" dxfId="2" priority="5" stopIfTrue="1">
      <formula>LEN(TRIM(O14))=0</formula>
    </cfRule>
  </conditionalFormatting>
  <conditionalFormatting sqref="O17:Y17">
    <cfRule type="containsBlanks" dxfId="1" priority="2" stopIfTrue="1">
      <formula>LEN(TRIM(O17))=0</formula>
    </cfRule>
  </conditionalFormatting>
  <conditionalFormatting sqref="O13:Y13">
    <cfRule type="containsBlanks" dxfId="0" priority="1" stopIfTrue="1">
      <formula>LEN(TRIM(O13))=0</formula>
    </cfRule>
  </conditionalFormatting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2B9E78A365454090E897403CB23913" ma:contentTypeVersion="4" ma:contentTypeDescription="Create a new document." ma:contentTypeScope="" ma:versionID="6a4a82e0eefdc05b9003f2dc14729f0d">
  <xsd:schema xmlns:xsd="http://www.w3.org/2001/XMLSchema" xmlns:xs="http://www.w3.org/2001/XMLSchema" xmlns:p="http://schemas.microsoft.com/office/2006/metadata/properties" xmlns:ns2="cbf880be-c7c2-4487-81cc-39803b2f2238" xmlns:ns3="c536b46a-01ce-41e4-8115-46c83d2a1f56" targetNamespace="http://schemas.microsoft.com/office/2006/metadata/properties" ma:root="true" ma:fieldsID="10d0af6d1fd9f03cc2becfbc070b1dfd" ns2:_="" ns3:_="">
    <xsd:import namespace="cbf880be-c7c2-4487-81cc-39803b2f2238"/>
    <xsd:import namespace="c536b46a-01ce-41e4-8115-46c83d2a1f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Grouping" minOccurs="0"/>
                <xsd:element ref="ns3:Date_x0020_and_x0020_Time" minOccurs="0"/>
                <xsd:element ref="ns3:Description0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880be-c7c2-4487-81cc-39803b2f2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6b46a-01ce-41e4-8115-46c83d2a1f56" elementFormDefault="qualified">
    <xsd:import namespace="http://schemas.microsoft.com/office/2006/documentManagement/types"/>
    <xsd:import namespace="http://schemas.microsoft.com/office/infopath/2007/PartnerControls"/>
    <xsd:element name="Grouping" ma:index="11" nillable="true" ma:displayName="Grouping" ma:default="Meeting Agendas and Minutes" ma:format="Dropdown" ma:internalName="Grouping">
      <xsd:simpleType>
        <xsd:restriction base="dms:Choice">
          <xsd:enumeration value="Meeting Agendas and Minutes"/>
          <xsd:enumeration value="Long-Term Reliability Assessment: Related Files"/>
          <xsd:enumeration value="Summer Reliability Assessment: Related Files"/>
          <xsd:enumeration value="Winter Reliability Assessment: Related Files"/>
          <xsd:enumeration value="Probabilistic Assessment"/>
          <xsd:enumeration value="Subcommittee Related Files"/>
        </xsd:restriction>
      </xsd:simpleType>
    </xsd:element>
    <xsd:element name="Date_x0020_and_x0020_Time" ma:index="12" nillable="true" ma:displayName="Date and Time" ma:format="DateOnly" ma:internalName="Date_x0020_and_x0020_Time">
      <xsd:simpleType>
        <xsd:restriction base="dms:DateTime"/>
      </xsd:simpleType>
    </xsd:element>
    <xsd:element name="Description0" ma:index="13" nillable="true" ma:displayName="Description" ma:internalName="Description0">
      <xsd:simpleType>
        <xsd:restriction base="dms:Note">
          <xsd:maxLength value="255"/>
        </xsd:restriction>
      </xsd:simpleType>
    </xsd:element>
    <xsd:element name="Date" ma:index="14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ing xmlns="c536b46a-01ce-41e4-8115-46c83d2a1f56">Long-Term Reliability Assessment: Related Files</Grouping>
    <Date_x0020_and_x0020_Time xmlns="c536b46a-01ce-41e4-8115-46c83d2a1f56" xsi:nil="true"/>
    <Description0 xmlns="c536b46a-01ce-41e4-8115-46c83d2a1f56">2015 LTRA Data Form (Version 1)</Description0>
    <Date xmlns="c536b46a-01ce-41e4-8115-46c83d2a1f56">2014-01-20T05:00:00+00:00</Date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460A3-B49E-449D-89AA-7220AC80A76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9179160-E00F-47A1-BA8D-9944601502D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94051C9-D862-4C0A-BC8E-389A04AD1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f880be-c7c2-4487-81cc-39803b2f2238"/>
    <ds:schemaRef ds:uri="c536b46a-01ce-41e4-8115-46c83d2a1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C769B6-461C-427A-9A5B-9485220BBDB0}">
  <ds:schemaRefs>
    <ds:schemaRef ds:uri="c536b46a-01ce-41e4-8115-46c83d2a1f56"/>
    <ds:schemaRef ds:uri="cbf880be-c7c2-4487-81cc-39803b2f223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1B62938-4C81-434D-A17D-9FA426B77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Form A</vt:lpstr>
      <vt:lpstr>Form B</vt:lpstr>
      <vt:lpstr>Form C</vt:lpstr>
      <vt:lpstr>Form D</vt:lpstr>
      <vt:lpstr>Form E</vt:lpstr>
      <vt:lpstr>Summary Tables</vt:lpstr>
    </vt:vector>
  </TitlesOfParts>
  <Company>nerc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LTRA Data Form (Version 1)</dc:title>
  <dc:creator>nethercutte</dc:creator>
  <cp:lastModifiedBy>Michelle Marx</cp:lastModifiedBy>
  <cp:lastPrinted>2013-02-10T19:08:46Z</cp:lastPrinted>
  <dcterms:created xsi:type="dcterms:W3CDTF">2013-01-22T16:23:08Z</dcterms:created>
  <dcterms:modified xsi:type="dcterms:W3CDTF">2016-01-22T21:53:30Z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NERCASSETID-871-91</vt:lpwstr>
  </property>
  <property fmtid="{D5CDD505-2E9C-101B-9397-08002B2CF9AE}" pid="3" name="_dlc_DocIdItemGuid">
    <vt:lpwstr>b0f77a17-0592-4828-9eec-d81b8e62a49d</vt:lpwstr>
  </property>
  <property fmtid="{D5CDD505-2E9C-101B-9397-08002B2CF9AE}" pid="4" name="_dlc_DocIdUrl">
    <vt:lpwstr>http://www.nerc.com/comm/PC/_layouts/DocIdRedir.aspx?ID=NERCASSETID-871-91, NERCASSETID-871-91</vt:lpwstr>
  </property>
  <property fmtid="{D5CDD505-2E9C-101B-9397-08002B2CF9AE}" pid="5" name="display_urn:schemas-microsoft-com:office:office#Editor">
    <vt:lpwstr>System Account</vt:lpwstr>
  </property>
  <property fmtid="{D5CDD505-2E9C-101B-9397-08002B2CF9AE}" pid="6" name="xd_Signature">
    <vt:lpwstr/>
  </property>
  <property fmtid="{D5CDD505-2E9C-101B-9397-08002B2CF9AE}" pid="7" name="Order">
    <vt:lpwstr>4100.00000000000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System Account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NERC Document ID">
    <vt:lpwstr>{816E18DC-A6A9-4D6B-9DDF-595AAD9AFD6C}</vt:lpwstr>
  </property>
</Properties>
</file>