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10192015_ERCOT_ORDC_Backcast_Tool\SAWG_20151210\"/>
    </mc:Choice>
  </mc:AlternateContent>
  <bookViews>
    <workbookView xWindow="120" yWindow="90" windowWidth="23895" windowHeight="14535" tabRatio="904"/>
  </bookViews>
  <sheets>
    <sheet name="Totals" sheetId="1" r:id="rId1"/>
    <sheet name="RTORPA Sensitivity" sheetId="17" r:id="rId2"/>
    <sheet name="PNM Sensitivity" sheetId="16" r:id="rId3"/>
    <sheet name="RTORPA" sheetId="2" r:id="rId4"/>
    <sheet name="PNM Additional" sheetId="3" r:id="rId5"/>
    <sheet name="# Hrs RTORPA&gt;100" sheetId="4" r:id="rId6"/>
    <sheet name="# Hrs RTORPA&gt;500" sheetId="5" r:id="rId7"/>
    <sheet name="# Hrs RTORPA&gt;1000" sheetId="6" r:id="rId8"/>
    <sheet name="# Hrs RTORPA&gt;3000" sheetId="18" r:id="rId9"/>
    <sheet name="# Hrs RTORPA&gt;5000" sheetId="19" r:id="rId10"/>
    <sheet name="# Hrs RTORPA&gt;7000" sheetId="20" r:id="rId11"/>
    <sheet name="Online Curve" sheetId="12" r:id="rId12"/>
    <sheet name="Offline Curve" sheetId="15" r:id="rId13"/>
    <sheet name="URS+RRS Requirements" sheetId="21" r:id="rId14"/>
  </sheets>
  <definedNames>
    <definedName name="PNM_Additional" localSheetId="2">#REF!</definedName>
    <definedName name="PNM_Additional" localSheetId="1">#REF!</definedName>
    <definedName name="PNM_Additional">'PNM Additional'!$A$1:$J$18</definedName>
    <definedName name="RTORPA" localSheetId="2">#REF!</definedName>
    <definedName name="RTORPA" localSheetId="1">#REF!</definedName>
    <definedName name="RTORPA">RTORPA!$A$1:$J$18</definedName>
    <definedName name="RTORPA_100" localSheetId="2">#REF!</definedName>
    <definedName name="RTORPA_100" localSheetId="1">#REF!</definedName>
    <definedName name="RTORPA_100">'# Hrs RTORPA&gt;100'!$A$1:$I$18</definedName>
    <definedName name="RTORPA_1000" localSheetId="2">#REF!</definedName>
    <definedName name="RTORPA_1000" localSheetId="1">#REF!</definedName>
    <definedName name="RTORPA_1000">'# Hrs RTORPA&gt;1000'!$A$1:$I$18</definedName>
    <definedName name="RTORPA_500" localSheetId="2">#REF!</definedName>
    <definedName name="RTORPA_500" localSheetId="1">#REF!</definedName>
    <definedName name="RTORPA_500">'# Hrs RTORPA&gt;500'!$A$1:$I$18</definedName>
    <definedName name="Totals" localSheetId="1">'RTORPA Sensitivity'!$A$1:$B$9</definedName>
    <definedName name="Totals">Totals!$A$1:$J$10</definedName>
  </definedNames>
  <calcPr calcId="152511"/>
</workbook>
</file>

<file path=xl/calcChain.xml><?xml version="1.0" encoding="utf-8"?>
<calcChain xmlns="http://schemas.openxmlformats.org/spreadsheetml/2006/main">
  <c r="C3" i="21" l="1"/>
  <c r="D3" i="21"/>
  <c r="E3" i="21"/>
  <c r="F3" i="21"/>
  <c r="G3" i="21"/>
  <c r="H3" i="21"/>
  <c r="I3" i="21"/>
  <c r="J3" i="21"/>
  <c r="K3" i="21"/>
  <c r="L3" i="21"/>
  <c r="M3" i="21"/>
  <c r="C4" i="21"/>
  <c r="D4" i="21"/>
  <c r="E4" i="21"/>
  <c r="F4" i="21"/>
  <c r="G4" i="21"/>
  <c r="H4" i="21"/>
  <c r="I4" i="21"/>
  <c r="J4" i="21"/>
  <c r="K4" i="21"/>
  <c r="L4" i="21"/>
  <c r="M4" i="21"/>
  <c r="C5" i="21"/>
  <c r="D5" i="21"/>
  <c r="E5" i="21"/>
  <c r="F5" i="21"/>
  <c r="G5" i="21"/>
  <c r="H5" i="21"/>
  <c r="I5" i="21"/>
  <c r="J5" i="21"/>
  <c r="K5" i="21"/>
  <c r="L5" i="21"/>
  <c r="M5" i="21"/>
  <c r="C6" i="21"/>
  <c r="D6" i="21"/>
  <c r="E6" i="21"/>
  <c r="F6" i="21"/>
  <c r="G6" i="21"/>
  <c r="H6" i="21"/>
  <c r="I6" i="21"/>
  <c r="J6" i="21"/>
  <c r="K6" i="21"/>
  <c r="L6" i="21"/>
  <c r="M6" i="21"/>
  <c r="C7" i="21"/>
  <c r="D7" i="21"/>
  <c r="E7" i="21"/>
  <c r="F7" i="21"/>
  <c r="G7" i="21"/>
  <c r="H7" i="21"/>
  <c r="I7" i="21"/>
  <c r="J7" i="21"/>
  <c r="K7" i="21"/>
  <c r="L7" i="21"/>
  <c r="M7" i="21"/>
  <c r="C8" i="21"/>
  <c r="D8" i="21"/>
  <c r="E8" i="21"/>
  <c r="F8" i="21"/>
  <c r="G8" i="21"/>
  <c r="H8" i="21"/>
  <c r="I8" i="21"/>
  <c r="J8" i="21"/>
  <c r="K8" i="21"/>
  <c r="L8" i="21"/>
  <c r="M8" i="21"/>
  <c r="C9" i="21"/>
  <c r="D9" i="21"/>
  <c r="E9" i="21"/>
  <c r="F9" i="21"/>
  <c r="G9" i="21"/>
  <c r="H9" i="21"/>
  <c r="I9" i="21"/>
  <c r="J9" i="21"/>
  <c r="K9" i="21"/>
  <c r="L9" i="21"/>
  <c r="M9" i="21"/>
  <c r="C10" i="21"/>
  <c r="D10" i="21"/>
  <c r="E10" i="21"/>
  <c r="F10" i="21"/>
  <c r="G10" i="21"/>
  <c r="H10" i="21"/>
  <c r="I10" i="21"/>
  <c r="J10" i="21"/>
  <c r="K10" i="21"/>
  <c r="L10" i="21"/>
  <c r="M10" i="21"/>
  <c r="C11" i="21"/>
  <c r="D11" i="21"/>
  <c r="E11" i="21"/>
  <c r="F11" i="21"/>
  <c r="G11" i="21"/>
  <c r="H11" i="21"/>
  <c r="I11" i="21"/>
  <c r="J11" i="21"/>
  <c r="K11" i="21"/>
  <c r="L11" i="21"/>
  <c r="M11" i="21"/>
  <c r="C12" i="21"/>
  <c r="D12" i="21"/>
  <c r="E12" i="21"/>
  <c r="F12" i="21"/>
  <c r="G12" i="21"/>
  <c r="H12" i="21"/>
  <c r="I12" i="21"/>
  <c r="J12" i="21"/>
  <c r="K12" i="21"/>
  <c r="L12" i="21"/>
  <c r="M12" i="21"/>
  <c r="C13" i="21"/>
  <c r="D13" i="21"/>
  <c r="E13" i="21"/>
  <c r="F13" i="21"/>
  <c r="G13" i="21"/>
  <c r="H13" i="21"/>
  <c r="I13" i="21"/>
  <c r="J13" i="21"/>
  <c r="K13" i="21"/>
  <c r="L13" i="21"/>
  <c r="M13" i="21"/>
  <c r="C14" i="21"/>
  <c r="D14" i="21"/>
  <c r="E14" i="21"/>
  <c r="F14" i="21"/>
  <c r="G14" i="21"/>
  <c r="H14" i="21"/>
  <c r="I14" i="21"/>
  <c r="J14" i="21"/>
  <c r="K14" i="21"/>
  <c r="L14" i="21"/>
  <c r="M14" i="21"/>
  <c r="C15" i="21"/>
  <c r="D15" i="21"/>
  <c r="E15" i="21"/>
  <c r="F15" i="21"/>
  <c r="G15" i="21"/>
  <c r="H15" i="21"/>
  <c r="I15" i="21"/>
  <c r="J15" i="21"/>
  <c r="K15" i="21"/>
  <c r="L15" i="21"/>
  <c r="M15" i="21"/>
  <c r="C16" i="21"/>
  <c r="D16" i="21"/>
  <c r="E16" i="21"/>
  <c r="F16" i="21"/>
  <c r="G16" i="21"/>
  <c r="H16" i="21"/>
  <c r="I16" i="21"/>
  <c r="J16" i="21"/>
  <c r="K16" i="21"/>
  <c r="L16" i="21"/>
  <c r="M16" i="21"/>
  <c r="C17" i="21"/>
  <c r="D17" i="21"/>
  <c r="E17" i="21"/>
  <c r="F17" i="21"/>
  <c r="G17" i="21"/>
  <c r="H17" i="21"/>
  <c r="I17" i="21"/>
  <c r="J17" i="21"/>
  <c r="K17" i="21"/>
  <c r="L17" i="21"/>
  <c r="M17" i="21"/>
  <c r="C18" i="21"/>
  <c r="D18" i="21"/>
  <c r="E18" i="21"/>
  <c r="F18" i="21"/>
  <c r="G18" i="21"/>
  <c r="H18" i="21"/>
  <c r="I18" i="21"/>
  <c r="J18" i="21"/>
  <c r="K18" i="21"/>
  <c r="L18" i="21"/>
  <c r="M18" i="21"/>
  <c r="C19" i="21"/>
  <c r="D19" i="21"/>
  <c r="E19" i="21"/>
  <c r="F19" i="21"/>
  <c r="G19" i="21"/>
  <c r="H19" i="21"/>
  <c r="I19" i="21"/>
  <c r="J19" i="21"/>
  <c r="K19" i="21"/>
  <c r="L19" i="21"/>
  <c r="M19" i="21"/>
  <c r="C20" i="21"/>
  <c r="D20" i="21"/>
  <c r="E20" i="21"/>
  <c r="F20" i="21"/>
  <c r="G20" i="21"/>
  <c r="H20" i="21"/>
  <c r="I20" i="21"/>
  <c r="J20" i="21"/>
  <c r="K20" i="21"/>
  <c r="L20" i="21"/>
  <c r="M20" i="21"/>
  <c r="C21" i="21"/>
  <c r="D21" i="21"/>
  <c r="E21" i="21"/>
  <c r="F21" i="21"/>
  <c r="G21" i="21"/>
  <c r="H21" i="21"/>
  <c r="I21" i="21"/>
  <c r="J21" i="21"/>
  <c r="K21" i="21"/>
  <c r="L21" i="21"/>
  <c r="M21" i="21"/>
  <c r="C22" i="21"/>
  <c r="D22" i="21"/>
  <c r="E22" i="21"/>
  <c r="F22" i="21"/>
  <c r="G22" i="21"/>
  <c r="H22" i="21"/>
  <c r="I22" i="21"/>
  <c r="J22" i="21"/>
  <c r="K22" i="21"/>
  <c r="L22" i="21"/>
  <c r="M22" i="21"/>
  <c r="C23" i="21"/>
  <c r="D23" i="21"/>
  <c r="E23" i="21"/>
  <c r="F23" i="21"/>
  <c r="G23" i="21"/>
  <c r="H23" i="21"/>
  <c r="I23" i="21"/>
  <c r="J23" i="21"/>
  <c r="K23" i="21"/>
  <c r="L23" i="21"/>
  <c r="M23" i="21"/>
  <c r="C24" i="21"/>
  <c r="D24" i="21"/>
  <c r="E24" i="21"/>
  <c r="F24" i="21"/>
  <c r="G24" i="21"/>
  <c r="H24" i="21"/>
  <c r="I24" i="21"/>
  <c r="J24" i="21"/>
  <c r="K24" i="21"/>
  <c r="L24" i="21"/>
  <c r="M24" i="21"/>
  <c r="C25" i="21"/>
  <c r="D25" i="21"/>
  <c r="E25" i="21"/>
  <c r="F25" i="21"/>
  <c r="G25" i="21"/>
  <c r="H25" i="21"/>
  <c r="I25" i="21"/>
  <c r="J25" i="21"/>
  <c r="K25" i="21"/>
  <c r="L25" i="21"/>
  <c r="M25" i="21"/>
  <c r="C26" i="21"/>
  <c r="D26" i="21"/>
  <c r="E26" i="21"/>
  <c r="F26" i="21"/>
  <c r="G26" i="21"/>
  <c r="H26" i="21"/>
  <c r="I26" i="21"/>
  <c r="J26" i="21"/>
  <c r="K26" i="21"/>
  <c r="L26" i="21"/>
  <c r="M26" i="21"/>
  <c r="B4" i="21"/>
  <c r="B5" i="21"/>
  <c r="B6" i="21"/>
  <c r="B7" i="21"/>
  <c r="B8" i="21"/>
  <c r="B9" i="21"/>
  <c r="B10" i="21"/>
  <c r="B11" i="21"/>
  <c r="B12" i="21"/>
  <c r="B13" i="21"/>
  <c r="B14" i="21"/>
  <c r="B15" i="21"/>
  <c r="B16" i="21"/>
  <c r="B17" i="21"/>
  <c r="B18" i="21"/>
  <c r="B19" i="21"/>
  <c r="B20" i="21"/>
  <c r="B21" i="21"/>
  <c r="B22" i="21"/>
  <c r="B23" i="21"/>
  <c r="B24" i="21"/>
  <c r="B25" i="21"/>
  <c r="B26" i="21"/>
  <c r="B3" i="21"/>
  <c r="G4" i="15" l="1"/>
  <c r="G5" i="15"/>
  <c r="H7" i="15"/>
  <c r="H6" i="15"/>
  <c r="I5" i="15"/>
  <c r="I4" i="15"/>
  <c r="D4" i="15"/>
  <c r="G3" i="15"/>
  <c r="H3" i="15"/>
  <c r="I3" i="15"/>
  <c r="D3" i="15"/>
  <c r="I17" i="15"/>
  <c r="H17" i="15"/>
  <c r="G17" i="15"/>
  <c r="F17" i="15"/>
  <c r="E17" i="15"/>
  <c r="D17" i="15"/>
  <c r="I16" i="15"/>
  <c r="H16" i="15"/>
  <c r="G16" i="15"/>
  <c r="F16" i="15"/>
  <c r="E16" i="15"/>
  <c r="D16" i="15"/>
  <c r="F14" i="15"/>
  <c r="F3" i="15" s="1"/>
  <c r="E14" i="15"/>
  <c r="E6" i="15" s="1"/>
  <c r="D5" i="15"/>
  <c r="I17" i="12"/>
  <c r="I16" i="12"/>
  <c r="H17" i="12"/>
  <c r="H16" i="12"/>
  <c r="G17" i="12"/>
  <c r="G16" i="12"/>
  <c r="D17" i="12"/>
  <c r="D16" i="12"/>
  <c r="F17" i="12"/>
  <c r="F16" i="12"/>
  <c r="E17" i="12"/>
  <c r="E16" i="12"/>
  <c r="D3" i="12"/>
  <c r="G3" i="12"/>
  <c r="H3" i="12"/>
  <c r="I3" i="12"/>
  <c r="D4" i="12"/>
  <c r="G4" i="12"/>
  <c r="I4" i="12"/>
  <c r="H6" i="12"/>
  <c r="D5" i="12"/>
  <c r="G5" i="12"/>
  <c r="I5" i="12"/>
  <c r="H7" i="12"/>
  <c r="E14" i="12"/>
  <c r="E3" i="12" s="1"/>
  <c r="F14" i="12"/>
  <c r="F3" i="12" s="1"/>
  <c r="F7" i="15" l="1"/>
  <c r="F6" i="15"/>
  <c r="E7" i="15"/>
  <c r="E3" i="15"/>
  <c r="F6" i="12"/>
  <c r="E6" i="12"/>
  <c r="F7" i="12"/>
  <c r="E7" i="12"/>
</calcChain>
</file>

<file path=xl/sharedStrings.xml><?xml version="1.0" encoding="utf-8"?>
<sst xmlns="http://schemas.openxmlformats.org/spreadsheetml/2006/main" count="389" uniqueCount="99">
  <si>
    <t>Option</t>
  </si>
  <si>
    <t>Energy and Time Weighted Average RTORPA($/MWh)</t>
  </si>
  <si>
    <t>Sum of Estimated PNM without ORDC</t>
  </si>
  <si>
    <t>Sum of Estimated Additional PNM with ORDC</t>
  </si>
  <si>
    <t>X</t>
  </si>
  <si>
    <t>RTOLCAP</t>
  </si>
  <si>
    <t>Sigma</t>
  </si>
  <si>
    <t>Mu</t>
  </si>
  <si>
    <t>Load RRS</t>
  </si>
  <si>
    <t>Gen RRS</t>
  </si>
  <si>
    <t>Gen Regup</t>
  </si>
  <si>
    <t>RRS</t>
  </si>
  <si>
    <t>Mu'</t>
  </si>
  <si>
    <t>Sigma'</t>
  </si>
  <si>
    <t>VOLL</t>
  </si>
  <si>
    <t>Gen NSRS</t>
  </si>
  <si>
    <t>Energy and Time Weighted Average System Lambda + RTORPA($/MWh)</t>
  </si>
  <si>
    <t>Month</t>
  </si>
  <si>
    <t>0: Base Case</t>
  </si>
  <si>
    <t>3: RDF=0.98</t>
  </si>
  <si>
    <t>9: X=2750 VOLL=18000</t>
  </si>
  <si>
    <t>10: X=1708 VOLL=18000</t>
  </si>
  <si>
    <t>7: X=RRS+URS Price Floor</t>
  </si>
  <si>
    <t>6: X=RRS+URS VOLL=18000</t>
  </si>
  <si>
    <t>4: RTOFFCAP=0 PRC&lt;2500</t>
  </si>
  <si>
    <t>8: X=2300 VOLL=12000</t>
  </si>
  <si>
    <t>1: Base Case 
Price Response</t>
  </si>
  <si>
    <t>4: RTOFFCAP=0 
PRC&lt;2500</t>
  </si>
  <si>
    <t>6: X=RRS+URS 
VOLL=18000</t>
  </si>
  <si>
    <t>7: X=RRS+URS 
Price Floor</t>
  </si>
  <si>
    <t>8: X=2300 
VOLL=12000</t>
  </si>
  <si>
    <t>9: X=2750 
VOLL=18000</t>
  </si>
  <si>
    <t>10: X=1708 
VOLL=18000</t>
  </si>
  <si>
    <t>6/2014</t>
  </si>
  <si>
    <t>7/2014</t>
  </si>
  <si>
    <t>8/2014</t>
  </si>
  <si>
    <t>9/2014</t>
  </si>
  <si>
    <t>10/2014</t>
  </si>
  <si>
    <t>11/2014</t>
  </si>
  <si>
    <t>12/2014</t>
  </si>
  <si>
    <t>1/2015</t>
  </si>
  <si>
    <t>2/2015</t>
  </si>
  <si>
    <t>3/2015</t>
  </si>
  <si>
    <t>4/2015</t>
  </si>
  <si>
    <t>5/2015</t>
  </si>
  <si>
    <t>6/2015</t>
  </si>
  <si>
    <t>7/2015</t>
  </si>
  <si>
    <t>8/2015</t>
  </si>
  <si>
    <t>9/2015</t>
  </si>
  <si>
    <t>10/2015</t>
  </si>
  <si>
    <t>Options 0,1,3,4 X=2000 VOLL=9000</t>
  </si>
  <si>
    <t>Option 6 X=RRS+URS VOLL=18000</t>
  </si>
  <si>
    <t>Option 7 X=RRS+URS VOLL=9000</t>
  </si>
  <si>
    <t>Option 8  X=2300 VOLL=12000</t>
  </si>
  <si>
    <t>Option 9 X=2750 VOLL=18000</t>
  </si>
  <si>
    <t>Option 10 X=1708 VOLL=18000</t>
  </si>
  <si>
    <t>Parameters</t>
  </si>
  <si>
    <t>URS</t>
  </si>
  <si>
    <t>Ancillary Service Type</t>
  </si>
  <si>
    <t>0: Base Case No Response</t>
  </si>
  <si>
    <t>1: Base Case</t>
  </si>
  <si>
    <t>No Price Response</t>
  </si>
  <si>
    <t>Price Response @ $75</t>
  </si>
  <si>
    <t>Price Response @ $75 only when Price &gt; $75 for 2+ Hours</t>
  </si>
  <si>
    <t>Price Response @ $250</t>
  </si>
  <si>
    <t>Price Response @ $250 only when Price &gt; $250 for 2+ Hours</t>
  </si>
  <si>
    <t>4: If PRC&lt;2500 
RTOFFCAP=0</t>
  </si>
  <si>
    <t>HE</t>
  </si>
  <si>
    <t>Jan</t>
  </si>
  <si>
    <t>Feb</t>
  </si>
  <si>
    <t>Mar</t>
  </si>
  <si>
    <t>Apr</t>
  </si>
  <si>
    <t>May</t>
  </si>
  <si>
    <t>Jun</t>
  </si>
  <si>
    <t>Jul</t>
  </si>
  <si>
    <t>Aug</t>
  </si>
  <si>
    <t>Sep</t>
  </si>
  <si>
    <t>Oct (*)</t>
  </si>
  <si>
    <t>Nov (*)</t>
  </si>
  <si>
    <t>Dec (*)</t>
  </si>
  <si>
    <t xml:space="preserve">(*) are estimated numbers for the months which will need to be recalculated. </t>
  </si>
  <si>
    <t>Jan-Sept values are not expected to change once the proposed 2016 AS Methodology changes are approved. The values will be published by December 20th 2015 officially pending TAC and BOD approval.</t>
  </si>
  <si>
    <t>URS Requirements</t>
  </si>
  <si>
    <t>RRS Requirements</t>
  </si>
  <si>
    <t>NSRS</t>
  </si>
  <si>
    <t>RTOLCAP
(Last MW)</t>
  </si>
  <si>
    <t>RRS=2750</t>
  </si>
  <si>
    <t>RRS=2300</t>
  </si>
  <si>
    <t xml:space="preserve">1: Base Case </t>
  </si>
  <si>
    <t># of Hours RTORPA &gt; 100 $/MWh</t>
  </si>
  <si>
    <t># of Hours RTORPA &gt; 500 $/MWh</t>
  </si>
  <si>
    <t># of Hours RTORPA &gt; 1000 $/MWh</t>
  </si>
  <si>
    <t># of Hours RTORPA &gt; 3000 $/MWh</t>
  </si>
  <si>
    <t># of Hours RTORPA &gt; 5000 $/MWh</t>
  </si>
  <si>
    <t># of Hours RTORPA &gt; 7000 $/MWh</t>
  </si>
  <si>
    <t>Price of AS Demand Curve for last MW of AS requirement
 in DAM using August 13, 2015 HE17 as an example</t>
  </si>
  <si>
    <t>N/A</t>
  </si>
  <si>
    <t>Max PBMCL on August 13, 2015 by SCED Interval</t>
  </si>
  <si>
    <t>URS+RRS with 2750 MW RRS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</si>
</sst>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
    <numFmt numFmtId="165" formatCode="_(&quot;$&quot;* #,##0_);_(&quot;$&quot;* \(#,##0\);_(&quot;$&quot;* &quot;-&quot;??_);_(@_)"/>
    <numFmt numFmtId="166" formatCode="&quot;$&quot;#,##0.00"/>
    <numFmt numFmtId="167"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4"/>
      <color theme="1"/>
      <name val="Calibri"/>
      <family val="2"/>
      <scheme val="minor"/>
    </font>
    <font>
      <b/>
      <sz val="9"/>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2" fontId="0" fillId="0" borderId="0" xfId="0" applyNumberFormat="1"/>
    <xf numFmtId="0" fontId="0" fillId="0" borderId="0" xfId="0" applyAlignment="1">
      <alignment horizontal="center"/>
    </xf>
    <xf numFmtId="0" fontId="3" fillId="2" borderId="1" xfId="0" applyFont="1" applyFill="1" applyBorder="1" applyAlignment="1">
      <alignment horizontal="center" vertical="center" wrapText="1"/>
    </xf>
    <xf numFmtId="20"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xf>
    <xf numFmtId="44" fontId="3" fillId="0" borderId="1" xfId="1" applyFont="1" applyBorder="1"/>
    <xf numFmtId="44" fontId="1" fillId="0" borderId="1" xfId="1" applyFont="1" applyBorder="1"/>
    <xf numFmtId="0" fontId="4" fillId="3" borderId="1" xfId="0" applyFont="1" applyFill="1" applyBorder="1" applyAlignment="1">
      <alignment horizontal="center" vertical="center" wrapText="1"/>
    </xf>
    <xf numFmtId="20" fontId="4"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ill="1" applyBorder="1"/>
    <xf numFmtId="2" fontId="0" fillId="0" borderId="1" xfId="0" applyNumberFormat="1" applyFill="1" applyBorder="1"/>
    <xf numFmtId="0" fontId="2"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166" fontId="0" fillId="6" borderId="1" xfId="1" applyNumberFormat="1" applyFont="1" applyFill="1" applyBorder="1" applyAlignment="1" applyProtection="1">
      <alignment horizontal="center" vertical="center"/>
    </xf>
    <xf numFmtId="166" fontId="0" fillId="2" borderId="1" xfId="1" applyNumberFormat="1" applyFont="1" applyFill="1" applyBorder="1" applyAlignment="1" applyProtection="1">
      <alignment horizontal="center" vertical="center"/>
    </xf>
    <xf numFmtId="166" fontId="0" fillId="7" borderId="1" xfId="1" applyNumberFormat="1" applyFont="1" applyFill="1" applyBorder="1" applyAlignment="1" applyProtection="1">
      <alignment horizontal="center" vertical="center"/>
    </xf>
    <xf numFmtId="166" fontId="0" fillId="4" borderId="1" xfId="1" applyNumberFormat="1" applyFont="1" applyFill="1" applyBorder="1" applyAlignment="1" applyProtection="1">
      <alignment horizontal="center" vertical="center"/>
    </xf>
    <xf numFmtId="166" fontId="0" fillId="8" borderId="1" xfId="1" applyNumberFormat="1" applyFont="1" applyFill="1" applyBorder="1" applyAlignment="1" applyProtection="1">
      <alignment horizontal="center" vertical="center"/>
    </xf>
    <xf numFmtId="20" fontId="4" fillId="5" borderId="1" xfId="0" applyNumberFormat="1" applyFont="1" applyFill="1" applyBorder="1" applyAlignment="1">
      <alignment horizontal="center" vertical="center" wrapText="1"/>
    </xf>
    <xf numFmtId="44" fontId="0" fillId="3" borderId="1" xfId="1" applyFont="1" applyFill="1" applyBorder="1" applyAlignment="1" applyProtection="1">
      <alignment horizontal="center" vertical="center"/>
    </xf>
    <xf numFmtId="165" fontId="0" fillId="3" borderId="1" xfId="1" applyNumberFormat="1" applyFont="1" applyFill="1" applyBorder="1" applyAlignment="1" applyProtection="1">
      <alignment horizontal="center" vertical="center"/>
    </xf>
    <xf numFmtId="2" fontId="0" fillId="3" borderId="1" xfId="0" applyNumberFormat="1" applyFill="1" applyBorder="1" applyAlignment="1">
      <alignment horizontal="center" vertical="center"/>
    </xf>
    <xf numFmtId="164" fontId="0" fillId="3" borderId="1" xfId="2" applyNumberFormat="1" applyFont="1" applyFill="1" applyBorder="1" applyAlignment="1">
      <alignment horizontal="center" vertical="center"/>
    </xf>
    <xf numFmtId="0" fontId="0" fillId="0" borderId="1" xfId="0" applyBorder="1" applyAlignment="1">
      <alignment horizontal="center" vertical="center"/>
    </xf>
    <xf numFmtId="167" fontId="0" fillId="0" borderId="1" xfId="1" applyNumberFormat="1" applyFont="1" applyBorder="1" applyAlignment="1">
      <alignment horizontal="center" vertical="center"/>
    </xf>
    <xf numFmtId="0" fontId="2" fillId="5"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3" fillId="0" borderId="0" xfId="0" applyFont="1"/>
    <xf numFmtId="1" fontId="7" fillId="9" borderId="1" xfId="0" applyNumberFormat="1" applyFont="1" applyFill="1" applyBorder="1" applyAlignment="1">
      <alignment horizontal="center" vertical="center"/>
    </xf>
    <xf numFmtId="1" fontId="7" fillId="9" borderId="7"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 fontId="3" fillId="10" borderId="1" xfId="0" applyNumberFormat="1" applyFont="1" applyFill="1" applyBorder="1" applyAlignment="1">
      <alignment horizontal="center" vertical="center"/>
    </xf>
    <xf numFmtId="1" fontId="0" fillId="0" borderId="0" xfId="0" applyNumberFormat="1"/>
    <xf numFmtId="167" fontId="0" fillId="0" borderId="1" xfId="1" applyNumberFormat="1" applyFont="1" applyFill="1" applyBorder="1" applyAlignment="1">
      <alignment horizontal="center" vertical="center"/>
    </xf>
    <xf numFmtId="165" fontId="0" fillId="3" borderId="2" xfId="1" applyNumberFormat="1" applyFont="1" applyFill="1" applyBorder="1" applyAlignment="1" applyProtection="1">
      <alignment horizontal="center" vertical="center"/>
    </xf>
    <xf numFmtId="165" fontId="0" fillId="3" borderId="3" xfId="1" applyNumberFormat="1" applyFont="1" applyFill="1" applyBorder="1" applyAlignment="1" applyProtection="1">
      <alignment horizontal="center" vertical="center"/>
    </xf>
    <xf numFmtId="165" fontId="0" fillId="3" borderId="4" xfId="1" applyNumberFormat="1" applyFont="1" applyFill="1" applyBorder="1" applyAlignment="1" applyProtection="1">
      <alignment horizontal="center" vertical="center"/>
    </xf>
    <xf numFmtId="0" fontId="2" fillId="4" borderId="1" xfId="0" applyFont="1" applyFill="1" applyBorder="1" applyAlignment="1">
      <alignment horizontal="center"/>
    </xf>
    <xf numFmtId="0" fontId="6" fillId="4"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zoomScaleNormal="100" workbookViewId="0"/>
  </sheetViews>
  <sheetFormatPr defaultRowHeight="15" x14ac:dyDescent="0.25"/>
  <cols>
    <col min="1" max="1" width="11.28515625" bestFit="1" customWidth="1"/>
    <col min="2" max="4" width="15.7109375" bestFit="1" customWidth="1"/>
    <col min="5" max="5" width="14.85546875" bestFit="1" customWidth="1"/>
    <col min="6" max="7" width="12" bestFit="1" customWidth="1"/>
    <col min="8" max="11" width="13.140625" bestFit="1" customWidth="1"/>
    <col min="12" max="12" width="13.85546875" bestFit="1" customWidth="1"/>
    <col min="13" max="13" width="11.85546875" bestFit="1" customWidth="1"/>
  </cols>
  <sheetData>
    <row r="1" spans="1:12" ht="51" x14ac:dyDescent="0.25">
      <c r="A1" s="12" t="s">
        <v>0</v>
      </c>
      <c r="B1" s="11" t="s">
        <v>1</v>
      </c>
      <c r="C1" s="11" t="s">
        <v>16</v>
      </c>
      <c r="D1" s="11" t="s">
        <v>2</v>
      </c>
      <c r="E1" s="11" t="s">
        <v>3</v>
      </c>
      <c r="F1" s="11" t="s">
        <v>89</v>
      </c>
      <c r="G1" s="11" t="s">
        <v>90</v>
      </c>
      <c r="H1" s="11" t="s">
        <v>91</v>
      </c>
      <c r="I1" s="11" t="s">
        <v>92</v>
      </c>
      <c r="J1" s="11" t="s">
        <v>93</v>
      </c>
      <c r="K1" s="11" t="s">
        <v>94</v>
      </c>
      <c r="L1" s="11" t="s">
        <v>97</v>
      </c>
    </row>
    <row r="2" spans="1:12" ht="24" customHeight="1" x14ac:dyDescent="0.25">
      <c r="A2" s="9" t="s">
        <v>18</v>
      </c>
      <c r="B2" s="24">
        <v>1.0548</v>
      </c>
      <c r="C2" s="24">
        <v>31.2502</v>
      </c>
      <c r="D2" s="40">
        <v>42731.4925</v>
      </c>
      <c r="E2" s="25">
        <v>8818.3938999999991</v>
      </c>
      <c r="F2" s="26">
        <v>18.048333326470999</v>
      </c>
      <c r="G2" s="26">
        <v>2.2477777749882102</v>
      </c>
      <c r="H2" s="26">
        <v>0</v>
      </c>
      <c r="I2" s="26">
        <v>0</v>
      </c>
      <c r="J2" s="26">
        <v>0</v>
      </c>
      <c r="K2" s="26">
        <v>0</v>
      </c>
      <c r="L2" s="27">
        <v>6.2212945429929799E-2</v>
      </c>
    </row>
    <row r="3" spans="1:12" ht="24" customHeight="1" x14ac:dyDescent="0.25">
      <c r="A3" s="9" t="s">
        <v>26</v>
      </c>
      <c r="B3" s="24">
        <v>0.65680000000000005</v>
      </c>
      <c r="C3" s="24">
        <v>30.8522</v>
      </c>
      <c r="D3" s="41"/>
      <c r="E3" s="25">
        <v>5254.4606000000003</v>
      </c>
      <c r="F3" s="26">
        <v>12.0027777791256</v>
      </c>
      <c r="G3" s="26">
        <v>0.58277777727926205</v>
      </c>
      <c r="H3" s="26">
        <v>0</v>
      </c>
      <c r="I3" s="26">
        <v>0</v>
      </c>
      <c r="J3" s="26">
        <v>0</v>
      </c>
      <c r="K3" s="26">
        <v>0</v>
      </c>
      <c r="L3" s="27">
        <v>5.7622738192536903E-2</v>
      </c>
    </row>
    <row r="4" spans="1:12" ht="24" customHeight="1" x14ac:dyDescent="0.25">
      <c r="A4" s="9" t="s">
        <v>19</v>
      </c>
      <c r="B4" s="24">
        <v>0.72609999999999997</v>
      </c>
      <c r="C4" s="24">
        <v>30.921500000000002</v>
      </c>
      <c r="D4" s="41"/>
      <c r="E4" s="25">
        <v>5830.6617999999999</v>
      </c>
      <c r="F4" s="26">
        <v>12.337222226138699</v>
      </c>
      <c r="G4" s="26">
        <v>1.33138888544636</v>
      </c>
      <c r="H4" s="26">
        <v>0</v>
      </c>
      <c r="I4" s="26">
        <v>0</v>
      </c>
      <c r="J4" s="26">
        <v>0</v>
      </c>
      <c r="K4" s="26">
        <v>0</v>
      </c>
      <c r="L4" s="27">
        <v>6.1638768249498099E-2</v>
      </c>
    </row>
    <row r="5" spans="1:12" ht="24" customHeight="1" x14ac:dyDescent="0.25">
      <c r="A5" s="9" t="s">
        <v>27</v>
      </c>
      <c r="B5" s="24">
        <v>0.66459999999999997</v>
      </c>
      <c r="C5" s="24">
        <v>30.86</v>
      </c>
      <c r="D5" s="41"/>
      <c r="E5" s="25">
        <v>5314.0131000000001</v>
      </c>
      <c r="F5" s="26">
        <v>12.0027777791256</v>
      </c>
      <c r="G5" s="26">
        <v>0.74999999965075403</v>
      </c>
      <c r="H5" s="26">
        <v>0</v>
      </c>
      <c r="I5" s="26">
        <v>0</v>
      </c>
      <c r="J5" s="26">
        <v>0</v>
      </c>
      <c r="K5" s="26">
        <v>0</v>
      </c>
      <c r="L5" s="27">
        <v>7.0479949992999197E-2</v>
      </c>
    </row>
    <row r="6" spans="1:12" ht="24" customHeight="1" x14ac:dyDescent="0.25">
      <c r="A6" s="9" t="s">
        <v>28</v>
      </c>
      <c r="B6" s="24">
        <v>10.709099999999999</v>
      </c>
      <c r="C6" s="24">
        <v>40.904499999999999</v>
      </c>
      <c r="D6" s="41"/>
      <c r="E6" s="25">
        <v>89522.406799999997</v>
      </c>
      <c r="F6" s="26">
        <v>36.671111119387199</v>
      </c>
      <c r="G6" s="26">
        <v>23.540000001434201</v>
      </c>
      <c r="H6" s="26">
        <v>17.004999998258398</v>
      </c>
      <c r="I6" s="26">
        <v>7.41694444563473</v>
      </c>
      <c r="J6" s="26">
        <v>1.4158333319937799</v>
      </c>
      <c r="K6" s="26">
        <v>0.16638888954184899</v>
      </c>
      <c r="L6" s="27">
        <v>0.29254810836432998</v>
      </c>
    </row>
    <row r="7" spans="1:12" ht="24" customHeight="1" x14ac:dyDescent="0.25">
      <c r="A7" s="10" t="s">
        <v>29</v>
      </c>
      <c r="B7" s="24">
        <v>6.4409999999999998</v>
      </c>
      <c r="C7" s="24">
        <v>36.636400000000002</v>
      </c>
      <c r="D7" s="41"/>
      <c r="E7" s="25">
        <v>55021.541100000002</v>
      </c>
      <c r="F7" s="26">
        <v>31.9649999999092</v>
      </c>
      <c r="G7" s="26">
        <v>16.837777775712301</v>
      </c>
      <c r="H7" s="26">
        <v>11.332500002172299</v>
      </c>
      <c r="I7" s="26">
        <v>1.7483333304408</v>
      </c>
      <c r="J7" s="26">
        <v>0</v>
      </c>
      <c r="K7" s="26">
        <v>0</v>
      </c>
      <c r="L7" s="27">
        <v>0.29254810836432998</v>
      </c>
    </row>
    <row r="8" spans="1:12" ht="24" customHeight="1" x14ac:dyDescent="0.25">
      <c r="A8" s="9" t="s">
        <v>30</v>
      </c>
      <c r="B8" s="24">
        <v>1.6620999999999999</v>
      </c>
      <c r="C8" s="24">
        <v>31.857500000000002</v>
      </c>
      <c r="D8" s="41"/>
      <c r="E8" s="25">
        <v>13517.1451</v>
      </c>
      <c r="F8" s="26">
        <v>18.4216666581924</v>
      </c>
      <c r="G8" s="26">
        <v>7.1669444446451998</v>
      </c>
      <c r="H8" s="26">
        <v>1.9994444450712801</v>
      </c>
      <c r="I8" s="26">
        <v>0</v>
      </c>
      <c r="J8" s="26">
        <v>0</v>
      </c>
      <c r="K8" s="26">
        <v>0</v>
      </c>
      <c r="L8" s="27">
        <v>9.5908159300328699E-2</v>
      </c>
    </row>
    <row r="9" spans="1:12" ht="24" customHeight="1" x14ac:dyDescent="0.25">
      <c r="A9" s="9" t="s">
        <v>31</v>
      </c>
      <c r="B9" s="24">
        <v>5.7232000000000003</v>
      </c>
      <c r="C9" s="24">
        <v>35.918599999999998</v>
      </c>
      <c r="D9" s="41"/>
      <c r="E9" s="25">
        <v>47056.241600000001</v>
      </c>
      <c r="F9" s="26">
        <v>29.876388885313599</v>
      </c>
      <c r="G9" s="26">
        <v>16.5077777830884</v>
      </c>
      <c r="H9" s="26">
        <v>11.5838888901053</v>
      </c>
      <c r="I9" s="26">
        <v>2.2486111106118201</v>
      </c>
      <c r="J9" s="26">
        <v>0</v>
      </c>
      <c r="K9" s="26">
        <v>0</v>
      </c>
      <c r="L9" s="27">
        <v>0.18839119658398601</v>
      </c>
    </row>
    <row r="10" spans="1:12" ht="24" customHeight="1" x14ac:dyDescent="0.25">
      <c r="A10" s="9" t="s">
        <v>32</v>
      </c>
      <c r="B10" s="24">
        <v>0.66869999999999996</v>
      </c>
      <c r="C10" s="24">
        <v>30.864100000000001</v>
      </c>
      <c r="D10" s="42"/>
      <c r="E10" s="25">
        <v>5259.9111999999996</v>
      </c>
      <c r="F10" s="26">
        <v>12.0861111143022</v>
      </c>
      <c r="G10" s="26">
        <v>1.7513888877583701</v>
      </c>
      <c r="H10" s="26">
        <v>0</v>
      </c>
      <c r="I10" s="26">
        <v>0</v>
      </c>
      <c r="J10" s="26">
        <v>0</v>
      </c>
      <c r="K10" s="26">
        <v>0</v>
      </c>
      <c r="L10" s="27">
        <v>3.3730692592273702E-2</v>
      </c>
    </row>
  </sheetData>
  <mergeCells count="1">
    <mergeCell ref="D2:D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v>
      </c>
      <c r="C4" s="1">
        <v>0</v>
      </c>
      <c r="D4" s="1">
        <v>0</v>
      </c>
      <c r="E4" s="1">
        <v>0</v>
      </c>
      <c r="F4" s="1">
        <v>0</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0</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0</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0</v>
      </c>
      <c r="C12" s="1">
        <v>0</v>
      </c>
      <c r="D12" s="1">
        <v>0</v>
      </c>
      <c r="E12" s="1">
        <v>0</v>
      </c>
      <c r="F12" s="1">
        <v>0</v>
      </c>
      <c r="G12" s="1">
        <v>0</v>
      </c>
      <c r="H12" s="1">
        <v>0</v>
      </c>
      <c r="I12" s="1">
        <v>0</v>
      </c>
      <c r="J12" s="1">
        <v>0</v>
      </c>
    </row>
    <row r="13" spans="1:10" x14ac:dyDescent="0.25">
      <c r="A13" s="6" t="s">
        <v>44</v>
      </c>
      <c r="B13" s="1">
        <v>0</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0</v>
      </c>
      <c r="C15" s="1">
        <v>0</v>
      </c>
      <c r="D15" s="1">
        <v>0</v>
      </c>
      <c r="E15" s="1">
        <v>0</v>
      </c>
      <c r="F15" s="1">
        <v>0</v>
      </c>
      <c r="G15" s="1">
        <v>0</v>
      </c>
      <c r="H15" s="1">
        <v>0</v>
      </c>
      <c r="I15" s="1">
        <v>0</v>
      </c>
      <c r="J15" s="1">
        <v>0</v>
      </c>
    </row>
    <row r="16" spans="1:10" x14ac:dyDescent="0.25">
      <c r="A16" s="6" t="s">
        <v>47</v>
      </c>
      <c r="B16" s="1">
        <v>0</v>
      </c>
      <c r="C16" s="1">
        <v>0</v>
      </c>
      <c r="D16" s="1">
        <v>0</v>
      </c>
      <c r="E16" s="1">
        <v>0</v>
      </c>
      <c r="F16" s="1">
        <v>1.4158333319937799</v>
      </c>
      <c r="G16" s="1">
        <v>0</v>
      </c>
      <c r="H16" s="1">
        <v>0</v>
      </c>
      <c r="I16" s="1">
        <v>0</v>
      </c>
      <c r="J16" s="1">
        <v>0</v>
      </c>
    </row>
    <row r="17" spans="1:10" x14ac:dyDescent="0.25">
      <c r="A17" s="6" t="s">
        <v>48</v>
      </c>
      <c r="B17" s="1">
        <v>0</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v>
      </c>
      <c r="C4" s="1">
        <v>0</v>
      </c>
      <c r="D4" s="1">
        <v>0</v>
      </c>
      <c r="E4" s="1">
        <v>0</v>
      </c>
      <c r="F4" s="1">
        <v>0</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0</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0</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0</v>
      </c>
      <c r="C12" s="1">
        <v>0</v>
      </c>
      <c r="D12" s="1">
        <v>0</v>
      </c>
      <c r="E12" s="1">
        <v>0</v>
      </c>
      <c r="F12" s="1">
        <v>0</v>
      </c>
      <c r="G12" s="1">
        <v>0</v>
      </c>
      <c r="H12" s="1">
        <v>0</v>
      </c>
      <c r="I12" s="1">
        <v>0</v>
      </c>
      <c r="J12" s="1">
        <v>0</v>
      </c>
    </row>
    <row r="13" spans="1:10" x14ac:dyDescent="0.25">
      <c r="A13" s="6" t="s">
        <v>44</v>
      </c>
      <c r="B13" s="1">
        <v>0</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0</v>
      </c>
      <c r="C15" s="1">
        <v>0</v>
      </c>
      <c r="D15" s="1">
        <v>0</v>
      </c>
      <c r="E15" s="1">
        <v>0</v>
      </c>
      <c r="F15" s="1">
        <v>0</v>
      </c>
      <c r="G15" s="1">
        <v>0</v>
      </c>
      <c r="H15" s="1">
        <v>0</v>
      </c>
      <c r="I15" s="1">
        <v>0</v>
      </c>
      <c r="J15" s="1">
        <v>0</v>
      </c>
    </row>
    <row r="16" spans="1:10" x14ac:dyDescent="0.25">
      <c r="A16" s="6" t="s">
        <v>47</v>
      </c>
      <c r="B16" s="1">
        <v>0</v>
      </c>
      <c r="C16" s="1">
        <v>0</v>
      </c>
      <c r="D16" s="1">
        <v>0</v>
      </c>
      <c r="E16" s="1">
        <v>0</v>
      </c>
      <c r="F16" s="1">
        <v>0.16638888954184899</v>
      </c>
      <c r="G16" s="1">
        <v>0</v>
      </c>
      <c r="H16" s="1">
        <v>0</v>
      </c>
      <c r="I16" s="1">
        <v>0</v>
      </c>
      <c r="J16" s="1">
        <v>0</v>
      </c>
    </row>
    <row r="17" spans="1:10" x14ac:dyDescent="0.25">
      <c r="A17" s="6" t="s">
        <v>48</v>
      </c>
      <c r="B17" s="1">
        <v>0</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sqref="A1:I1"/>
    </sheetView>
  </sheetViews>
  <sheetFormatPr defaultRowHeight="15" x14ac:dyDescent="0.25"/>
  <cols>
    <col min="1" max="1" width="10.140625" customWidth="1"/>
    <col min="2" max="2" width="5.5703125" bestFit="1" customWidth="1"/>
    <col min="3" max="3" width="10.5703125" bestFit="1" customWidth="1"/>
    <col min="4" max="4" width="14.28515625" bestFit="1" customWidth="1"/>
    <col min="5" max="5" width="12.140625" bestFit="1" customWidth="1"/>
    <col min="6" max="6" width="12" bestFit="1" customWidth="1"/>
    <col min="7" max="9" width="12.140625" bestFit="1" customWidth="1"/>
  </cols>
  <sheetData>
    <row r="1" spans="1:9" ht="39.950000000000003" customHeight="1" x14ac:dyDescent="0.3">
      <c r="A1" s="44" t="s">
        <v>95</v>
      </c>
      <c r="B1" s="44"/>
      <c r="C1" s="44"/>
      <c r="D1" s="44"/>
      <c r="E1" s="44"/>
      <c r="F1" s="44"/>
      <c r="G1" s="44"/>
      <c r="H1" s="44"/>
      <c r="I1" s="44"/>
    </row>
    <row r="2" spans="1:9" ht="45" customHeight="1" x14ac:dyDescent="0.25">
      <c r="A2" s="45" t="s">
        <v>58</v>
      </c>
      <c r="B2" s="46"/>
      <c r="C2" s="12" t="s">
        <v>85</v>
      </c>
      <c r="D2" s="12" t="s">
        <v>50</v>
      </c>
      <c r="E2" s="12" t="s">
        <v>51</v>
      </c>
      <c r="F2" s="12" t="s">
        <v>52</v>
      </c>
      <c r="G2" s="12" t="s">
        <v>53</v>
      </c>
      <c r="H2" s="12" t="s">
        <v>54</v>
      </c>
      <c r="I2" s="12" t="s">
        <v>55</v>
      </c>
    </row>
    <row r="3" spans="1:9" ht="32.1" customHeight="1" x14ac:dyDescent="0.25">
      <c r="A3" s="47" t="s">
        <v>57</v>
      </c>
      <c r="B3" s="48"/>
      <c r="C3" s="28">
        <v>345</v>
      </c>
      <c r="D3" s="29">
        <f t="shared" ref="D3:I3" si="0">MIN(9000,D$13*IF($C3&lt;D$14,1,(1-_xlfn.NORM.DIST($C3-D$14,D$11,D$12,TRUE))))</f>
        <v>9000</v>
      </c>
      <c r="E3" s="29">
        <f t="shared" si="0"/>
        <v>9000</v>
      </c>
      <c r="F3" s="29">
        <f t="shared" si="0"/>
        <v>9000</v>
      </c>
      <c r="G3" s="29">
        <f t="shared" si="0"/>
        <v>9000</v>
      </c>
      <c r="H3" s="29">
        <f t="shared" si="0"/>
        <v>9000</v>
      </c>
      <c r="I3" s="29">
        <f t="shared" si="0"/>
        <v>9000</v>
      </c>
    </row>
    <row r="4" spans="1:9" ht="32.1" customHeight="1" x14ac:dyDescent="0.25">
      <c r="A4" s="49" t="s">
        <v>87</v>
      </c>
      <c r="B4" s="30" t="s">
        <v>11</v>
      </c>
      <c r="C4" s="28">
        <v>2645</v>
      </c>
      <c r="D4" s="29">
        <f>MIN(9000,D$13*IF($C4&lt;D$14,1,(1-_xlfn.NORM.DIST($C4-D$14,D$11,D$12,TRUE))))</f>
        <v>2318.4869466833993</v>
      </c>
      <c r="E4" s="39" t="s">
        <v>96</v>
      </c>
      <c r="F4" s="39" t="s">
        <v>96</v>
      </c>
      <c r="G4" s="29">
        <f>MIN(9000,G$13*IF($C4&lt;G$14,1,(1-_xlfn.NORM.DIST($C4-G$14,G$11,G$12,TRUE))))</f>
        <v>4577.1190336789514</v>
      </c>
      <c r="H4" s="39" t="s">
        <v>96</v>
      </c>
      <c r="I4" s="29">
        <f>MIN(9000,I$13*IF($C4&lt;I$14,1,(1-_xlfn.NORM.DIST($C4-I$14,I$11,I$12,TRUE))))</f>
        <v>2897.7119419361807</v>
      </c>
    </row>
    <row r="5" spans="1:9" ht="32.1" customHeight="1" x14ac:dyDescent="0.25">
      <c r="A5" s="50"/>
      <c r="B5" s="30" t="s">
        <v>84</v>
      </c>
      <c r="C5" s="28">
        <v>4645</v>
      </c>
      <c r="D5" s="29">
        <f>MIN(9000,D$13*IF($C5&lt;D$14,1,(1-_xlfn.NORM.DIST($C5-D$14,D$11,D$12,TRUE))))</f>
        <v>13.082859971022764</v>
      </c>
      <c r="E5" s="39" t="s">
        <v>96</v>
      </c>
      <c r="F5" s="39" t="s">
        <v>96</v>
      </c>
      <c r="G5" s="29">
        <f>MIN(9000,G$13*IF($C5&lt;G$14,1,(1-_xlfn.NORM.DIST($C5-G$14,G$11,G$12,TRUE))))</f>
        <v>51.476062678204926</v>
      </c>
      <c r="H5" s="39" t="s">
        <v>96</v>
      </c>
      <c r="I5" s="29">
        <f>MIN(9000,I$13*IF($C5&lt;I$14,1,(1-_xlfn.NORM.DIST($C5-I$14,I$11,I$12,TRUE))))</f>
        <v>8.1872379438059362</v>
      </c>
    </row>
    <row r="6" spans="1:9" ht="32.1" customHeight="1" x14ac:dyDescent="0.25">
      <c r="A6" s="49" t="s">
        <v>86</v>
      </c>
      <c r="B6" s="30" t="s">
        <v>11</v>
      </c>
      <c r="C6" s="28">
        <v>3095</v>
      </c>
      <c r="D6" s="39" t="s">
        <v>96</v>
      </c>
      <c r="E6" s="29">
        <f>MIN(9000,E$13*IF($C6&lt;E$14,1,(1-_xlfn.NORM.DIST($C6-E$14,E$11,E$12,TRUE))))</f>
        <v>9000</v>
      </c>
      <c r="F6" s="29">
        <f>MIN(9000,F$13*IF($C6&lt;F$14,1,(1-_xlfn.NORM.DIST($C6-F$14,F$11,F$12,TRUE))))</f>
        <v>4857.0546997428783</v>
      </c>
      <c r="G6" s="39" t="s">
        <v>96</v>
      </c>
      <c r="H6" s="29">
        <f>MIN(9000,H$13*IF($C6&lt;H$14,1,(1-_xlfn.NORM.DIST($C6-H$14,H$11,H$12,TRUE))))</f>
        <v>6865.678550518428</v>
      </c>
      <c r="I6" s="39" t="s">
        <v>96</v>
      </c>
    </row>
    <row r="7" spans="1:9" ht="32.1" customHeight="1" x14ac:dyDescent="0.25">
      <c r="A7" s="50"/>
      <c r="B7" s="30" t="s">
        <v>84</v>
      </c>
      <c r="C7" s="28">
        <v>5095</v>
      </c>
      <c r="D7" s="39" t="s">
        <v>96</v>
      </c>
      <c r="E7" s="29">
        <f>MIN(9000,E$13*IF($C7&lt;E$14,1,(1-_xlfn.NORM.DIST($C7-E$14,E$11,E$12,TRUE))))</f>
        <v>233.5066636236578</v>
      </c>
      <c r="F7" s="29">
        <f>MIN(9000,F$13*IF($C7&lt;F$14,1,(1-_xlfn.NORM.DIST($C7-F$14,F$11,F$12,TRUE))))</f>
        <v>116.7533318118289</v>
      </c>
      <c r="G7" s="39" t="s">
        <v>96</v>
      </c>
      <c r="H7" s="29">
        <f>MIN(9000,H$13*IF($C7&lt;H$14,1,(1-_xlfn.NORM.DIST($C7-H$14,H$11,H$12,TRUE))))</f>
        <v>77.214094017307389</v>
      </c>
      <c r="I7" s="39" t="s">
        <v>96</v>
      </c>
    </row>
    <row r="8" spans="1:9" x14ac:dyDescent="0.25">
      <c r="C8" s="43" t="s">
        <v>56</v>
      </c>
      <c r="D8" s="43"/>
      <c r="E8" s="43"/>
      <c r="F8" s="43"/>
      <c r="G8" s="43"/>
      <c r="H8" s="43"/>
      <c r="I8" s="43"/>
    </row>
    <row r="9" spans="1:9" x14ac:dyDescent="0.25">
      <c r="C9" s="13" t="s">
        <v>7</v>
      </c>
      <c r="D9" s="13">
        <v>171.25</v>
      </c>
      <c r="E9" s="13">
        <v>171.25</v>
      </c>
      <c r="F9" s="13">
        <v>171.25</v>
      </c>
      <c r="G9" s="13">
        <v>171.25</v>
      </c>
      <c r="H9" s="13">
        <v>171.25</v>
      </c>
      <c r="I9" s="13">
        <v>171.25</v>
      </c>
    </row>
    <row r="10" spans="1:9" x14ac:dyDescent="0.25">
      <c r="C10" s="13" t="s">
        <v>6</v>
      </c>
      <c r="D10" s="13">
        <v>1215.67</v>
      </c>
      <c r="E10" s="13">
        <v>1215.67</v>
      </c>
      <c r="F10" s="13">
        <v>1215.67</v>
      </c>
      <c r="G10" s="13">
        <v>1215.67</v>
      </c>
      <c r="H10" s="13">
        <v>1215.67</v>
      </c>
      <c r="I10" s="13">
        <v>1215.67</v>
      </c>
    </row>
    <row r="11" spans="1:9" x14ac:dyDescent="0.25">
      <c r="C11" s="13" t="s">
        <v>12</v>
      </c>
      <c r="D11" s="13">
        <v>85.625</v>
      </c>
      <c r="E11" s="13">
        <v>85.625</v>
      </c>
      <c r="F11" s="13">
        <v>85.625</v>
      </c>
      <c r="G11" s="13">
        <v>85.625</v>
      </c>
      <c r="H11" s="13">
        <v>85.625</v>
      </c>
      <c r="I11" s="13">
        <v>85.625</v>
      </c>
    </row>
    <row r="12" spans="1:9" x14ac:dyDescent="0.25">
      <c r="C12" s="13" t="s">
        <v>13</v>
      </c>
      <c r="D12" s="14">
        <v>859.60850070000004</v>
      </c>
      <c r="E12" s="14">
        <v>859.60850070000004</v>
      </c>
      <c r="F12" s="14">
        <v>859.60850070000004</v>
      </c>
      <c r="G12" s="14">
        <v>859.60850070000004</v>
      </c>
      <c r="H12" s="14">
        <v>859.60850070000004</v>
      </c>
      <c r="I12" s="14">
        <v>859.60850070000004</v>
      </c>
    </row>
    <row r="13" spans="1:9" x14ac:dyDescent="0.25">
      <c r="C13" s="13" t="s">
        <v>14</v>
      </c>
      <c r="D13" s="13">
        <v>9000</v>
      </c>
      <c r="E13" s="13">
        <v>18000</v>
      </c>
      <c r="F13" s="13">
        <v>9000</v>
      </c>
      <c r="G13" s="13">
        <v>12000</v>
      </c>
      <c r="H13" s="13">
        <v>18000</v>
      </c>
      <c r="I13" s="13">
        <v>18000</v>
      </c>
    </row>
    <row r="14" spans="1:9" x14ac:dyDescent="0.25">
      <c r="C14" s="13" t="s">
        <v>4</v>
      </c>
      <c r="D14" s="13">
        <v>2000</v>
      </c>
      <c r="E14" s="13">
        <f>E15+E18</f>
        <v>3095</v>
      </c>
      <c r="F14" s="13">
        <f>F15+F18</f>
        <v>3095</v>
      </c>
      <c r="G14" s="13">
        <v>2300</v>
      </c>
      <c r="H14" s="13">
        <v>2750</v>
      </c>
      <c r="I14" s="13">
        <v>1708</v>
      </c>
    </row>
    <row r="15" spans="1:9" x14ac:dyDescent="0.25">
      <c r="C15" s="13" t="s">
        <v>11</v>
      </c>
      <c r="D15" s="13">
        <v>2300</v>
      </c>
      <c r="E15" s="13">
        <v>2750</v>
      </c>
      <c r="F15" s="13">
        <v>2750</v>
      </c>
      <c r="G15" s="13">
        <v>2300</v>
      </c>
      <c r="H15" s="13">
        <v>2750</v>
      </c>
      <c r="I15" s="13">
        <v>2300</v>
      </c>
    </row>
    <row r="16" spans="1:9" x14ac:dyDescent="0.25">
      <c r="C16" s="13" t="s">
        <v>8</v>
      </c>
      <c r="D16" s="13">
        <f t="shared" ref="D16:I17" si="1">D$15/2</f>
        <v>1150</v>
      </c>
      <c r="E16" s="13">
        <f t="shared" si="1"/>
        <v>1375</v>
      </c>
      <c r="F16" s="13">
        <f t="shared" si="1"/>
        <v>1375</v>
      </c>
      <c r="G16" s="13">
        <f t="shared" si="1"/>
        <v>1150</v>
      </c>
      <c r="H16" s="13">
        <f t="shared" si="1"/>
        <v>1375</v>
      </c>
      <c r="I16" s="13">
        <f t="shared" si="1"/>
        <v>1150</v>
      </c>
    </row>
    <row r="17" spans="3:9" x14ac:dyDescent="0.25">
      <c r="C17" s="13" t="s">
        <v>9</v>
      </c>
      <c r="D17" s="13">
        <f t="shared" si="1"/>
        <v>1150</v>
      </c>
      <c r="E17" s="13">
        <f t="shared" si="1"/>
        <v>1375</v>
      </c>
      <c r="F17" s="13">
        <f t="shared" si="1"/>
        <v>1375</v>
      </c>
      <c r="G17" s="13">
        <f t="shared" si="1"/>
        <v>1150</v>
      </c>
      <c r="H17" s="13">
        <f t="shared" si="1"/>
        <v>1375</v>
      </c>
      <c r="I17" s="13">
        <f t="shared" si="1"/>
        <v>1150</v>
      </c>
    </row>
    <row r="18" spans="3:9" x14ac:dyDescent="0.25">
      <c r="C18" s="13" t="s">
        <v>10</v>
      </c>
      <c r="D18" s="13">
        <v>345</v>
      </c>
      <c r="E18" s="13">
        <v>345</v>
      </c>
      <c r="F18" s="13">
        <v>345</v>
      </c>
      <c r="G18" s="13">
        <v>345</v>
      </c>
      <c r="H18" s="13">
        <v>345</v>
      </c>
      <c r="I18" s="13">
        <v>345</v>
      </c>
    </row>
    <row r="19" spans="3:9" x14ac:dyDescent="0.25">
      <c r="C19" s="13" t="s">
        <v>15</v>
      </c>
      <c r="D19" s="13">
        <v>2000</v>
      </c>
      <c r="E19" s="13">
        <v>2000</v>
      </c>
      <c r="F19" s="13">
        <v>2000</v>
      </c>
      <c r="G19" s="13">
        <v>2000</v>
      </c>
      <c r="H19" s="13">
        <v>2000</v>
      </c>
      <c r="I19" s="13">
        <v>2000</v>
      </c>
    </row>
  </sheetData>
  <mergeCells count="6">
    <mergeCell ref="C8:I8"/>
    <mergeCell ref="A1:I1"/>
    <mergeCell ref="A2:B2"/>
    <mergeCell ref="A3:B3"/>
    <mergeCell ref="A4:A5"/>
    <mergeCell ref="A6:A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sqref="A1:I1"/>
    </sheetView>
  </sheetViews>
  <sheetFormatPr defaultRowHeight="15" x14ac:dyDescent="0.25"/>
  <cols>
    <col min="1" max="1" width="9.28515625" bestFit="1" customWidth="1"/>
    <col min="2" max="2" width="5.5703125" bestFit="1" customWidth="1"/>
    <col min="3" max="3" width="10.5703125" bestFit="1" customWidth="1"/>
    <col min="4" max="4" width="14.28515625" bestFit="1" customWidth="1"/>
    <col min="5" max="5" width="12.140625" bestFit="1" customWidth="1"/>
    <col min="6" max="6" width="12" bestFit="1" customWidth="1"/>
    <col min="7" max="9" width="12.140625" bestFit="1" customWidth="1"/>
  </cols>
  <sheetData>
    <row r="1" spans="1:9" ht="39.950000000000003" customHeight="1" x14ac:dyDescent="0.3">
      <c r="A1" s="44" t="s">
        <v>95</v>
      </c>
      <c r="B1" s="44"/>
      <c r="C1" s="44"/>
      <c r="D1" s="44"/>
      <c r="E1" s="44"/>
      <c r="F1" s="44"/>
      <c r="G1" s="44"/>
      <c r="H1" s="44"/>
      <c r="I1" s="44"/>
    </row>
    <row r="2" spans="1:9" ht="45" customHeight="1" x14ac:dyDescent="0.25">
      <c r="A2" s="45" t="s">
        <v>58</v>
      </c>
      <c r="B2" s="46"/>
      <c r="C2" s="15" t="s">
        <v>5</v>
      </c>
      <c r="D2" s="12" t="s">
        <v>50</v>
      </c>
      <c r="E2" s="12" t="s">
        <v>51</v>
      </c>
      <c r="F2" s="12" t="s">
        <v>52</v>
      </c>
      <c r="G2" s="12" t="s">
        <v>53</v>
      </c>
      <c r="H2" s="12" t="s">
        <v>54</v>
      </c>
      <c r="I2" s="12" t="s">
        <v>55</v>
      </c>
    </row>
    <row r="3" spans="1:9" ht="32.1" customHeight="1" x14ac:dyDescent="0.25">
      <c r="A3" s="47" t="s">
        <v>57</v>
      </c>
      <c r="B3" s="48"/>
      <c r="C3" s="28">
        <v>345</v>
      </c>
      <c r="D3" s="29">
        <f t="shared" ref="D3:I3" si="0">MIN(9000,D$13*IF($C3&lt;D$14,1,(1-_xlfn.NORM.DIST($C3-D$14,D$9,D$10,TRUE))))</f>
        <v>9000</v>
      </c>
      <c r="E3" s="29">
        <f t="shared" si="0"/>
        <v>9000</v>
      </c>
      <c r="F3" s="29">
        <f t="shared" si="0"/>
        <v>9000</v>
      </c>
      <c r="G3" s="29">
        <f t="shared" si="0"/>
        <v>9000</v>
      </c>
      <c r="H3" s="29">
        <f t="shared" si="0"/>
        <v>9000</v>
      </c>
      <c r="I3" s="29">
        <f t="shared" si="0"/>
        <v>9000</v>
      </c>
    </row>
    <row r="4" spans="1:9" ht="32.1" customHeight="1" x14ac:dyDescent="0.25">
      <c r="A4" s="49" t="s">
        <v>87</v>
      </c>
      <c r="B4" s="30" t="s">
        <v>11</v>
      </c>
      <c r="C4" s="28">
        <v>2645</v>
      </c>
      <c r="D4" s="29">
        <f>MIN(9000,D$13*IF($C4&lt;D$14,1,(1-_xlfn.NORM.DIST($C4-D$14,D$9,D$10,TRUE))))</f>
        <v>3135.4034739598837</v>
      </c>
      <c r="E4" s="39" t="s">
        <v>96</v>
      </c>
      <c r="F4" s="39" t="s">
        <v>96</v>
      </c>
      <c r="G4" s="29">
        <f>MIN(9000,G$13*IF($C4&lt;G$14,1,(1-_xlfn.NORM.DIST($C4-G$14,G$9,G$10,TRUE))))</f>
        <v>5318.0950609950705</v>
      </c>
      <c r="H4" s="39" t="s">
        <v>96</v>
      </c>
      <c r="I4" s="29">
        <f>MIN(9000,I$13*IF($C4&lt;I$14,1,(1-_xlfn.NORM.DIST($C4-I$14,I$9,I$10,TRUE))))</f>
        <v>4758.8426978669231</v>
      </c>
    </row>
    <row r="5" spans="1:9" ht="32.1" customHeight="1" x14ac:dyDescent="0.25">
      <c r="A5" s="50"/>
      <c r="B5" s="30" t="s">
        <v>84</v>
      </c>
      <c r="C5" s="28">
        <v>4645</v>
      </c>
      <c r="D5" s="29">
        <f>MIN(9000,D$13*IF($C5&lt;D$14,1,(1-_xlfn.NORM.DIST($C5-D$14,D$11,D$12,TRUE))))</f>
        <v>13.082859971022764</v>
      </c>
      <c r="E5" s="39" t="s">
        <v>96</v>
      </c>
      <c r="F5" s="39" t="s">
        <v>96</v>
      </c>
      <c r="G5" s="29">
        <f>MIN(9000,G$13*IF($C5&lt;G$14,1,(1-_xlfn.NORM.DIST($C5-G$14,G$9,G$10,TRUE))))</f>
        <v>442.550915822967</v>
      </c>
      <c r="H5" s="39" t="s">
        <v>96</v>
      </c>
      <c r="I5" s="29">
        <f>MIN(9000,I$13*IF($C5&lt;I$14,1,(1-_xlfn.NORM.DIST($C5-I$14,I$9,I$10,TRUE))))</f>
        <v>206.10862825147058</v>
      </c>
    </row>
    <row r="6" spans="1:9" ht="32.1" customHeight="1" x14ac:dyDescent="0.25">
      <c r="A6" s="49" t="s">
        <v>86</v>
      </c>
      <c r="B6" s="30" t="s">
        <v>11</v>
      </c>
      <c r="C6" s="28">
        <v>3095</v>
      </c>
      <c r="D6" s="39" t="s">
        <v>96</v>
      </c>
      <c r="E6" s="29">
        <f>MIN(9000,E$13*IF($C6&lt;E$14,1,(1-_xlfn.NORM.DIST($C6-E$14,E$9,E$10,TRUE))))</f>
        <v>9000</v>
      </c>
      <c r="F6" s="29">
        <f>MIN(9000,F$13*IF($C6&lt;F$14,1,(1-_xlfn.NORM.DIST($C6-F$14,F$9,F$10,TRUE))))</f>
        <v>5004.1189193363043</v>
      </c>
      <c r="G6" s="39" t="s">
        <v>96</v>
      </c>
      <c r="H6" s="29">
        <f>MIN(9000,H$13*IF($C6&lt;H$14,1,(1-_xlfn.NORM.DIST($C6-H$14,H$9,H$10,TRUE))))</f>
        <v>7977.1425914926058</v>
      </c>
      <c r="I6" s="39" t="s">
        <v>96</v>
      </c>
    </row>
    <row r="7" spans="1:9" ht="32.1" customHeight="1" x14ac:dyDescent="0.25">
      <c r="A7" s="50"/>
      <c r="B7" s="30" t="s">
        <v>84</v>
      </c>
      <c r="C7" s="28">
        <v>5095</v>
      </c>
      <c r="D7" s="39" t="s">
        <v>96</v>
      </c>
      <c r="E7" s="29">
        <f>MIN(9000,E$13*IF($C7&lt;E$14,1,(1-_xlfn.NORM.DIST($C7-E$14,E$9,E$10,TRUE))))</f>
        <v>1192.5036813878951</v>
      </c>
      <c r="F7" s="29">
        <f>MIN(9000,F$13*IF($C7&lt;F$14,1,(1-_xlfn.NORM.DIST($C7-F$14,F$9,F$10,TRUE))))</f>
        <v>596.25184069394754</v>
      </c>
      <c r="G7" s="39" t="s">
        <v>96</v>
      </c>
      <c r="H7" s="29">
        <f>MIN(9000,H$13*IF($C7&lt;H$14,1,(1-_xlfn.NORM.DIST($C7-H$14,H$9,H$10,TRUE))))</f>
        <v>663.8263737344505</v>
      </c>
      <c r="I7" s="39" t="s">
        <v>96</v>
      </c>
    </row>
    <row r="8" spans="1:9" x14ac:dyDescent="0.25">
      <c r="C8" s="43" t="s">
        <v>56</v>
      </c>
      <c r="D8" s="43"/>
      <c r="E8" s="43"/>
      <c r="F8" s="43"/>
      <c r="G8" s="43"/>
      <c r="H8" s="43"/>
      <c r="I8" s="43"/>
    </row>
    <row r="9" spans="1:9" x14ac:dyDescent="0.25">
      <c r="C9" s="13" t="s">
        <v>7</v>
      </c>
      <c r="D9" s="13">
        <v>171.25</v>
      </c>
      <c r="E9" s="13">
        <v>171.25</v>
      </c>
      <c r="F9" s="13">
        <v>171.25</v>
      </c>
      <c r="G9" s="13">
        <v>171.25</v>
      </c>
      <c r="H9" s="13">
        <v>171.25</v>
      </c>
      <c r="I9" s="13">
        <v>171.25</v>
      </c>
    </row>
    <row r="10" spans="1:9" x14ac:dyDescent="0.25">
      <c r="C10" s="13" t="s">
        <v>6</v>
      </c>
      <c r="D10" s="13">
        <v>1215.67</v>
      </c>
      <c r="E10" s="13">
        <v>1215.67</v>
      </c>
      <c r="F10" s="13">
        <v>1215.67</v>
      </c>
      <c r="G10" s="13">
        <v>1215.67</v>
      </c>
      <c r="H10" s="13">
        <v>1215.67</v>
      </c>
      <c r="I10" s="13">
        <v>1215.67</v>
      </c>
    </row>
    <row r="11" spans="1:9" x14ac:dyDescent="0.25">
      <c r="C11" s="13" t="s">
        <v>12</v>
      </c>
      <c r="D11" s="13">
        <v>85.625</v>
      </c>
      <c r="E11" s="13">
        <v>85.625</v>
      </c>
      <c r="F11" s="13">
        <v>85.625</v>
      </c>
      <c r="G11" s="13">
        <v>85.625</v>
      </c>
      <c r="H11" s="13">
        <v>85.625</v>
      </c>
      <c r="I11" s="13">
        <v>85.625</v>
      </c>
    </row>
    <row r="12" spans="1:9" x14ac:dyDescent="0.25">
      <c r="C12" s="13" t="s">
        <v>13</v>
      </c>
      <c r="D12" s="14">
        <v>859.60850070000004</v>
      </c>
      <c r="E12" s="14">
        <v>859.60850070000004</v>
      </c>
      <c r="F12" s="14">
        <v>859.60850070000004</v>
      </c>
      <c r="G12" s="14">
        <v>859.60850070000004</v>
      </c>
      <c r="H12" s="14">
        <v>859.60850070000004</v>
      </c>
      <c r="I12" s="14">
        <v>859.60850070000004</v>
      </c>
    </row>
    <row r="13" spans="1:9" x14ac:dyDescent="0.25">
      <c r="C13" s="13" t="s">
        <v>14</v>
      </c>
      <c r="D13" s="13">
        <v>9000</v>
      </c>
      <c r="E13" s="13">
        <v>18000</v>
      </c>
      <c r="F13" s="13">
        <v>9000</v>
      </c>
      <c r="G13" s="13">
        <v>12000</v>
      </c>
      <c r="H13" s="13">
        <v>18000</v>
      </c>
      <c r="I13" s="13">
        <v>18000</v>
      </c>
    </row>
    <row r="14" spans="1:9" x14ac:dyDescent="0.25">
      <c r="C14" s="13" t="s">
        <v>4</v>
      </c>
      <c r="D14" s="13">
        <v>2000</v>
      </c>
      <c r="E14" s="13">
        <f>E15+E18</f>
        <v>3095</v>
      </c>
      <c r="F14" s="13">
        <f>F15+F18</f>
        <v>3095</v>
      </c>
      <c r="G14" s="13">
        <v>2300</v>
      </c>
      <c r="H14" s="13">
        <v>2750</v>
      </c>
      <c r="I14" s="13">
        <v>1708</v>
      </c>
    </row>
    <row r="15" spans="1:9" x14ac:dyDescent="0.25">
      <c r="C15" s="13" t="s">
        <v>11</v>
      </c>
      <c r="D15" s="13">
        <v>2300</v>
      </c>
      <c r="E15" s="13">
        <v>2750</v>
      </c>
      <c r="F15" s="13">
        <v>2750</v>
      </c>
      <c r="G15" s="13">
        <v>2300</v>
      </c>
      <c r="H15" s="13">
        <v>2750</v>
      </c>
      <c r="I15" s="13">
        <v>2300</v>
      </c>
    </row>
    <row r="16" spans="1:9" x14ac:dyDescent="0.25">
      <c r="C16" s="13" t="s">
        <v>8</v>
      </c>
      <c r="D16" s="13">
        <f t="shared" ref="D16:I17" si="1">D$15/2</f>
        <v>1150</v>
      </c>
      <c r="E16" s="13">
        <f t="shared" si="1"/>
        <v>1375</v>
      </c>
      <c r="F16" s="13">
        <f t="shared" si="1"/>
        <v>1375</v>
      </c>
      <c r="G16" s="13">
        <f t="shared" si="1"/>
        <v>1150</v>
      </c>
      <c r="H16" s="13">
        <f t="shared" si="1"/>
        <v>1375</v>
      </c>
      <c r="I16" s="13">
        <f t="shared" si="1"/>
        <v>1150</v>
      </c>
    </row>
    <row r="17" spans="3:9" x14ac:dyDescent="0.25">
      <c r="C17" s="13" t="s">
        <v>9</v>
      </c>
      <c r="D17" s="13">
        <f t="shared" si="1"/>
        <v>1150</v>
      </c>
      <c r="E17" s="13">
        <f t="shared" si="1"/>
        <v>1375</v>
      </c>
      <c r="F17" s="13">
        <f t="shared" si="1"/>
        <v>1375</v>
      </c>
      <c r="G17" s="13">
        <f t="shared" si="1"/>
        <v>1150</v>
      </c>
      <c r="H17" s="13">
        <f t="shared" si="1"/>
        <v>1375</v>
      </c>
      <c r="I17" s="13">
        <f t="shared" si="1"/>
        <v>1150</v>
      </c>
    </row>
    <row r="18" spans="3:9" x14ac:dyDescent="0.25">
      <c r="C18" s="13" t="s">
        <v>10</v>
      </c>
      <c r="D18" s="13">
        <v>345</v>
      </c>
      <c r="E18" s="13">
        <v>345</v>
      </c>
      <c r="F18" s="13">
        <v>345</v>
      </c>
      <c r="G18" s="13">
        <v>345</v>
      </c>
      <c r="H18" s="13">
        <v>345</v>
      </c>
      <c r="I18" s="13">
        <v>345</v>
      </c>
    </row>
    <row r="19" spans="3:9" x14ac:dyDescent="0.25">
      <c r="C19" s="13" t="s">
        <v>15</v>
      </c>
      <c r="D19" s="13">
        <v>2000</v>
      </c>
      <c r="E19" s="13">
        <v>2000</v>
      </c>
      <c r="F19" s="13">
        <v>2000</v>
      </c>
      <c r="G19" s="13">
        <v>2000</v>
      </c>
      <c r="H19" s="13">
        <v>2000</v>
      </c>
      <c r="I19" s="13">
        <v>2000</v>
      </c>
    </row>
  </sheetData>
  <mergeCells count="6">
    <mergeCell ref="A1:I1"/>
    <mergeCell ref="C8:I8"/>
    <mergeCell ref="A2:B2"/>
    <mergeCell ref="A3:B3"/>
    <mergeCell ref="A4:A5"/>
    <mergeCell ref="A6:A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workbookViewId="0">
      <selection sqref="A1:D1"/>
    </sheetView>
  </sheetViews>
  <sheetFormatPr defaultRowHeight="15" x14ac:dyDescent="0.25"/>
  <sheetData>
    <row r="1" spans="1:17" x14ac:dyDescent="0.25">
      <c r="A1" s="51" t="s">
        <v>98</v>
      </c>
      <c r="B1" s="51"/>
      <c r="C1" s="51"/>
      <c r="D1" s="52"/>
      <c r="E1" s="31">
        <v>2016</v>
      </c>
      <c r="F1" s="32"/>
      <c r="G1" s="32"/>
      <c r="H1" s="32"/>
      <c r="I1" s="32"/>
      <c r="J1" s="32"/>
      <c r="K1" s="32"/>
      <c r="L1" s="32"/>
      <c r="M1" s="32"/>
    </row>
    <row r="2" spans="1:17" x14ac:dyDescent="0.25">
      <c r="A2" s="33" t="s">
        <v>67</v>
      </c>
      <c r="B2" s="33" t="s">
        <v>68</v>
      </c>
      <c r="C2" s="33" t="s">
        <v>69</v>
      </c>
      <c r="D2" s="33" t="s">
        <v>70</v>
      </c>
      <c r="E2" s="33" t="s">
        <v>71</v>
      </c>
      <c r="F2" s="33" t="s">
        <v>72</v>
      </c>
      <c r="G2" s="33" t="s">
        <v>73</v>
      </c>
      <c r="H2" s="33" t="s">
        <v>74</v>
      </c>
      <c r="I2" s="33" t="s">
        <v>75</v>
      </c>
      <c r="J2" s="33" t="s">
        <v>76</v>
      </c>
      <c r="K2" s="33" t="s">
        <v>77</v>
      </c>
      <c r="L2" s="33" t="s">
        <v>78</v>
      </c>
      <c r="M2" s="34" t="s">
        <v>79</v>
      </c>
      <c r="N2" s="32" t="s">
        <v>80</v>
      </c>
    </row>
    <row r="3" spans="1:17" x14ac:dyDescent="0.25">
      <c r="A3" s="35">
        <v>1</v>
      </c>
      <c r="B3" s="36">
        <f>B29+B55</f>
        <v>3088.3333333333335</v>
      </c>
      <c r="C3" s="36">
        <f t="shared" ref="C3:M3" si="0">C29+MAX(C55,2750)</f>
        <v>3273</v>
      </c>
      <c r="D3" s="36">
        <f t="shared" si="0"/>
        <v>3282</v>
      </c>
      <c r="E3" s="36">
        <f t="shared" si="0"/>
        <v>3380</v>
      </c>
      <c r="F3" s="36">
        <f t="shared" si="0"/>
        <v>3361</v>
      </c>
      <c r="G3" s="36">
        <f t="shared" si="0"/>
        <v>3133</v>
      </c>
      <c r="H3" s="36">
        <f t="shared" si="0"/>
        <v>3056</v>
      </c>
      <c r="I3" s="36">
        <f t="shared" si="0"/>
        <v>3115</v>
      </c>
      <c r="J3" s="36">
        <f t="shared" si="0"/>
        <v>3110</v>
      </c>
      <c r="K3" s="36">
        <f t="shared" si="0"/>
        <v>3367</v>
      </c>
      <c r="L3" s="36">
        <f t="shared" si="0"/>
        <v>3255</v>
      </c>
      <c r="M3" s="36">
        <f t="shared" si="0"/>
        <v>3069</v>
      </c>
      <c r="N3" s="32" t="s">
        <v>81</v>
      </c>
    </row>
    <row r="4" spans="1:17" x14ac:dyDescent="0.25">
      <c r="A4" s="35">
        <v>2</v>
      </c>
      <c r="B4" s="36">
        <f t="shared" ref="B4:B26" si="1">B30+B56</f>
        <v>3030.3333333333335</v>
      </c>
      <c r="C4" s="36">
        <f t="shared" ref="C4:M4" si="2">C30+MAX(C56,2750)</f>
        <v>3245</v>
      </c>
      <c r="D4" s="36">
        <f t="shared" si="2"/>
        <v>3239</v>
      </c>
      <c r="E4" s="36">
        <f t="shared" si="2"/>
        <v>3277</v>
      </c>
      <c r="F4" s="36">
        <f t="shared" si="2"/>
        <v>3261</v>
      </c>
      <c r="G4" s="36">
        <f t="shared" si="2"/>
        <v>3085</v>
      </c>
      <c r="H4" s="36">
        <f t="shared" si="2"/>
        <v>3020</v>
      </c>
      <c r="I4" s="36">
        <f t="shared" si="2"/>
        <v>3002</v>
      </c>
      <c r="J4" s="36">
        <f t="shared" si="2"/>
        <v>2994</v>
      </c>
      <c r="K4" s="36">
        <f t="shared" si="2"/>
        <v>3270</v>
      </c>
      <c r="L4" s="36">
        <f t="shared" si="2"/>
        <v>3222</v>
      </c>
      <c r="M4" s="36">
        <f t="shared" si="2"/>
        <v>3006</v>
      </c>
    </row>
    <row r="5" spans="1:17" x14ac:dyDescent="0.25">
      <c r="A5" s="35">
        <v>3</v>
      </c>
      <c r="B5" s="36">
        <f t="shared" si="1"/>
        <v>3008.3333333333335</v>
      </c>
      <c r="C5" s="36">
        <f t="shared" ref="C5:M5" si="3">C31+MAX(C57,2750)</f>
        <v>3252</v>
      </c>
      <c r="D5" s="36">
        <f t="shared" si="3"/>
        <v>3234</v>
      </c>
      <c r="E5" s="36">
        <f t="shared" si="3"/>
        <v>3228</v>
      </c>
      <c r="F5" s="36">
        <f t="shared" si="3"/>
        <v>3250</v>
      </c>
      <c r="G5" s="36">
        <f t="shared" si="3"/>
        <v>2995</v>
      </c>
      <c r="H5" s="36">
        <f t="shared" si="3"/>
        <v>2980</v>
      </c>
      <c r="I5" s="36">
        <f t="shared" si="3"/>
        <v>3000</v>
      </c>
      <c r="J5" s="36">
        <f t="shared" si="3"/>
        <v>2975</v>
      </c>
      <c r="K5" s="36">
        <f t="shared" si="3"/>
        <v>3227</v>
      </c>
      <c r="L5" s="36">
        <f t="shared" si="3"/>
        <v>3352</v>
      </c>
      <c r="M5" s="36">
        <f t="shared" si="3"/>
        <v>3195</v>
      </c>
    </row>
    <row r="6" spans="1:17" x14ac:dyDescent="0.25">
      <c r="A6" s="35">
        <v>4</v>
      </c>
      <c r="B6" s="36">
        <f t="shared" si="1"/>
        <v>3042.3333333333335</v>
      </c>
      <c r="C6" s="36">
        <f t="shared" ref="C6:M6" si="4">C32+MAX(C58,2750)</f>
        <v>3253</v>
      </c>
      <c r="D6" s="36">
        <f t="shared" si="4"/>
        <v>3241</v>
      </c>
      <c r="E6" s="36">
        <f t="shared" si="4"/>
        <v>3247</v>
      </c>
      <c r="F6" s="36">
        <f t="shared" si="4"/>
        <v>3253</v>
      </c>
      <c r="G6" s="36">
        <f t="shared" si="4"/>
        <v>2952</v>
      </c>
      <c r="H6" s="36">
        <f t="shared" si="4"/>
        <v>2955</v>
      </c>
      <c r="I6" s="36">
        <f t="shared" si="4"/>
        <v>2957</v>
      </c>
      <c r="J6" s="36">
        <f t="shared" si="4"/>
        <v>2957</v>
      </c>
      <c r="K6" s="36">
        <f t="shared" si="4"/>
        <v>3224</v>
      </c>
      <c r="L6" s="36">
        <f t="shared" si="4"/>
        <v>3342</v>
      </c>
      <c r="M6" s="36">
        <f t="shared" si="4"/>
        <v>3211</v>
      </c>
    </row>
    <row r="7" spans="1:17" x14ac:dyDescent="0.25">
      <c r="A7" s="35">
        <v>5</v>
      </c>
      <c r="B7" s="36">
        <f t="shared" si="1"/>
        <v>3149.3333333333335</v>
      </c>
      <c r="C7" s="36">
        <f t="shared" ref="C7:M7" si="5">C33+MAX(C59,2750)</f>
        <v>3326</v>
      </c>
      <c r="D7" s="36">
        <f t="shared" si="5"/>
        <v>3297</v>
      </c>
      <c r="E7" s="36">
        <f t="shared" si="5"/>
        <v>3319</v>
      </c>
      <c r="F7" s="36">
        <f t="shared" si="5"/>
        <v>3267</v>
      </c>
      <c r="G7" s="36">
        <f t="shared" si="5"/>
        <v>2993</v>
      </c>
      <c r="H7" s="36">
        <f t="shared" si="5"/>
        <v>2995</v>
      </c>
      <c r="I7" s="36">
        <f t="shared" si="5"/>
        <v>2975</v>
      </c>
      <c r="J7" s="36">
        <f t="shared" si="5"/>
        <v>2992</v>
      </c>
      <c r="K7" s="36">
        <f t="shared" si="5"/>
        <v>3250</v>
      </c>
      <c r="L7" s="36">
        <f t="shared" si="5"/>
        <v>3420</v>
      </c>
      <c r="M7" s="36">
        <f t="shared" si="5"/>
        <v>3285</v>
      </c>
    </row>
    <row r="8" spans="1:17" x14ac:dyDescent="0.25">
      <c r="A8" s="35">
        <v>6</v>
      </c>
      <c r="B8" s="36">
        <f t="shared" si="1"/>
        <v>3332.3333333333335</v>
      </c>
      <c r="C8" s="36">
        <f t="shared" ref="C8:M8" si="6">C34+MAX(C60,2750)</f>
        <v>3524</v>
      </c>
      <c r="D8" s="36">
        <f t="shared" si="6"/>
        <v>3474</v>
      </c>
      <c r="E8" s="36">
        <f t="shared" si="6"/>
        <v>3452</v>
      </c>
      <c r="F8" s="36">
        <f t="shared" si="6"/>
        <v>3433</v>
      </c>
      <c r="G8" s="36">
        <f t="shared" si="6"/>
        <v>3146</v>
      </c>
      <c r="H8" s="36">
        <f t="shared" si="6"/>
        <v>3101</v>
      </c>
      <c r="I8" s="36">
        <f t="shared" si="6"/>
        <v>3095</v>
      </c>
      <c r="J8" s="36">
        <f t="shared" si="6"/>
        <v>3172</v>
      </c>
      <c r="K8" s="36">
        <f t="shared" si="6"/>
        <v>3415</v>
      </c>
      <c r="L8" s="36">
        <f t="shared" si="6"/>
        <v>3617</v>
      </c>
      <c r="M8" s="36">
        <f t="shared" si="6"/>
        <v>3505</v>
      </c>
      <c r="Q8" s="38"/>
    </row>
    <row r="9" spans="1:17" x14ac:dyDescent="0.25">
      <c r="A9" s="35">
        <v>7</v>
      </c>
      <c r="B9" s="36">
        <f t="shared" si="1"/>
        <v>3342.6521739130435</v>
      </c>
      <c r="C9" s="36">
        <f t="shared" ref="C9:M9" si="7">C35+MAX(C61,2750)</f>
        <v>3501.3333333333335</v>
      </c>
      <c r="D9" s="36">
        <f t="shared" si="7"/>
        <v>3382.3333333333335</v>
      </c>
      <c r="E9" s="36">
        <f t="shared" si="7"/>
        <v>3429.3333333333335</v>
      </c>
      <c r="F9" s="36">
        <f t="shared" si="7"/>
        <v>3404.3333333333335</v>
      </c>
      <c r="G9" s="36">
        <f t="shared" si="7"/>
        <v>3290</v>
      </c>
      <c r="H9" s="36">
        <f t="shared" si="7"/>
        <v>3202</v>
      </c>
      <c r="I9" s="36">
        <f t="shared" si="7"/>
        <v>3261</v>
      </c>
      <c r="J9" s="36">
        <f t="shared" si="7"/>
        <v>3370</v>
      </c>
      <c r="K9" s="36">
        <f t="shared" si="7"/>
        <v>3384</v>
      </c>
      <c r="L9" s="36">
        <f t="shared" si="7"/>
        <v>3634</v>
      </c>
      <c r="M9" s="36">
        <f t="shared" si="7"/>
        <v>3394</v>
      </c>
      <c r="Q9" s="38"/>
    </row>
    <row r="10" spans="1:17" x14ac:dyDescent="0.25">
      <c r="A10" s="35">
        <v>8</v>
      </c>
      <c r="B10" s="36">
        <f t="shared" si="1"/>
        <v>3061.6521739130435</v>
      </c>
      <c r="C10" s="36">
        <f t="shared" ref="C10:M10" si="8">C36+MAX(C62,2750)</f>
        <v>3157.3333333333335</v>
      </c>
      <c r="D10" s="36">
        <f t="shared" si="8"/>
        <v>3216.3333333333335</v>
      </c>
      <c r="E10" s="36">
        <f t="shared" si="8"/>
        <v>3117.3333333333335</v>
      </c>
      <c r="F10" s="36">
        <f t="shared" si="8"/>
        <v>3150.3333333333335</v>
      </c>
      <c r="G10" s="36">
        <f t="shared" si="8"/>
        <v>3156</v>
      </c>
      <c r="H10" s="36">
        <f t="shared" si="8"/>
        <v>3153</v>
      </c>
      <c r="I10" s="36">
        <f t="shared" si="8"/>
        <v>3117</v>
      </c>
      <c r="J10" s="36">
        <f t="shared" si="8"/>
        <v>3045</v>
      </c>
      <c r="K10" s="36">
        <f t="shared" si="8"/>
        <v>3137</v>
      </c>
      <c r="L10" s="36">
        <f t="shared" si="8"/>
        <v>3275</v>
      </c>
      <c r="M10" s="36">
        <f t="shared" si="8"/>
        <v>3091</v>
      </c>
    </row>
    <row r="11" spans="1:17" x14ac:dyDescent="0.25">
      <c r="A11" s="35">
        <v>9</v>
      </c>
      <c r="B11" s="36">
        <f t="shared" si="1"/>
        <v>3033.6521739130435</v>
      </c>
      <c r="C11" s="36">
        <f t="shared" ref="C11:M11" si="9">C37+MAX(C63,2750)</f>
        <v>3111.3333333333335</v>
      </c>
      <c r="D11" s="36">
        <f t="shared" si="9"/>
        <v>3159.3333333333335</v>
      </c>
      <c r="E11" s="36">
        <f t="shared" si="9"/>
        <v>3203.3333333333335</v>
      </c>
      <c r="F11" s="36">
        <f t="shared" si="9"/>
        <v>3188.3333333333335</v>
      </c>
      <c r="G11" s="36">
        <f t="shared" si="9"/>
        <v>3221</v>
      </c>
      <c r="H11" s="36">
        <f t="shared" si="9"/>
        <v>3245</v>
      </c>
      <c r="I11" s="36">
        <f t="shared" si="9"/>
        <v>3225</v>
      </c>
      <c r="J11" s="36">
        <f t="shared" si="9"/>
        <v>3210</v>
      </c>
      <c r="K11" s="36">
        <f t="shared" si="9"/>
        <v>3151</v>
      </c>
      <c r="L11" s="36">
        <f t="shared" si="9"/>
        <v>3315</v>
      </c>
      <c r="M11" s="36">
        <f t="shared" si="9"/>
        <v>3081</v>
      </c>
    </row>
    <row r="12" spans="1:17" x14ac:dyDescent="0.25">
      <c r="A12" s="35">
        <v>10</v>
      </c>
      <c r="B12" s="36">
        <f t="shared" si="1"/>
        <v>3021.6521739130435</v>
      </c>
      <c r="C12" s="36">
        <f t="shared" ref="C12:M12" si="10">C38+MAX(C64,2750)</f>
        <v>3115.3333333333335</v>
      </c>
      <c r="D12" s="36">
        <f t="shared" si="10"/>
        <v>3102.3333333333335</v>
      </c>
      <c r="E12" s="36">
        <f t="shared" si="10"/>
        <v>3091.3333333333335</v>
      </c>
      <c r="F12" s="36">
        <f t="shared" si="10"/>
        <v>3135.3333333333335</v>
      </c>
      <c r="G12" s="36">
        <f t="shared" si="10"/>
        <v>3206</v>
      </c>
      <c r="H12" s="36">
        <f t="shared" si="10"/>
        <v>3241</v>
      </c>
      <c r="I12" s="36">
        <f t="shared" si="10"/>
        <v>3235</v>
      </c>
      <c r="J12" s="36">
        <f t="shared" si="10"/>
        <v>3179</v>
      </c>
      <c r="K12" s="36">
        <f t="shared" si="10"/>
        <v>3169</v>
      </c>
      <c r="L12" s="36">
        <f t="shared" si="10"/>
        <v>3258</v>
      </c>
      <c r="M12" s="36">
        <f t="shared" si="10"/>
        <v>3098</v>
      </c>
    </row>
    <row r="13" spans="1:17" x14ac:dyDescent="0.25">
      <c r="A13" s="35">
        <v>11</v>
      </c>
      <c r="B13" s="36">
        <f t="shared" si="1"/>
        <v>3017.6521739130435</v>
      </c>
      <c r="C13" s="36">
        <f t="shared" ref="C13:M13" si="11">C39+MAX(C65,2750)</f>
        <v>3137.3333333333335</v>
      </c>
      <c r="D13" s="36">
        <f t="shared" si="11"/>
        <v>3079.3333333333335</v>
      </c>
      <c r="E13" s="36">
        <f t="shared" si="11"/>
        <v>3064</v>
      </c>
      <c r="F13" s="36">
        <f t="shared" si="11"/>
        <v>3115</v>
      </c>
      <c r="G13" s="36">
        <f t="shared" si="11"/>
        <v>3250</v>
      </c>
      <c r="H13" s="36">
        <f t="shared" si="11"/>
        <v>3284</v>
      </c>
      <c r="I13" s="36">
        <f t="shared" si="11"/>
        <v>3273</v>
      </c>
      <c r="J13" s="36">
        <f t="shared" si="11"/>
        <v>3216</v>
      </c>
      <c r="K13" s="36">
        <f t="shared" si="11"/>
        <v>3074</v>
      </c>
      <c r="L13" s="36">
        <f t="shared" si="11"/>
        <v>3043</v>
      </c>
      <c r="M13" s="36">
        <f t="shared" si="11"/>
        <v>3092</v>
      </c>
    </row>
    <row r="14" spans="1:17" x14ac:dyDescent="0.25">
      <c r="A14" s="35">
        <v>12</v>
      </c>
      <c r="B14" s="36">
        <f t="shared" si="1"/>
        <v>2973.6521739130435</v>
      </c>
      <c r="C14" s="36">
        <f t="shared" ref="C14:M14" si="12">C40+MAX(C66,2750)</f>
        <v>3104.3333333333335</v>
      </c>
      <c r="D14" s="36">
        <f t="shared" si="12"/>
        <v>3096.3333333333335</v>
      </c>
      <c r="E14" s="36">
        <f t="shared" si="12"/>
        <v>3040</v>
      </c>
      <c r="F14" s="36">
        <f t="shared" si="12"/>
        <v>3086</v>
      </c>
      <c r="G14" s="36">
        <f t="shared" si="12"/>
        <v>3154</v>
      </c>
      <c r="H14" s="36">
        <f t="shared" si="12"/>
        <v>3239</v>
      </c>
      <c r="I14" s="36">
        <f t="shared" si="12"/>
        <v>3249</v>
      </c>
      <c r="J14" s="36">
        <f t="shared" si="12"/>
        <v>3221</v>
      </c>
      <c r="K14" s="36">
        <f t="shared" si="12"/>
        <v>3113</v>
      </c>
      <c r="L14" s="36">
        <f t="shared" si="12"/>
        <v>3088</v>
      </c>
      <c r="M14" s="36">
        <f t="shared" si="12"/>
        <v>3059</v>
      </c>
    </row>
    <row r="15" spans="1:17" x14ac:dyDescent="0.25">
      <c r="A15" s="35">
        <v>13</v>
      </c>
      <c r="B15" s="36">
        <f t="shared" si="1"/>
        <v>2940.6521739130435</v>
      </c>
      <c r="C15" s="36">
        <f t="shared" ref="C15:M15" si="13">C41+MAX(C67,2750)</f>
        <v>3089.3333333333335</v>
      </c>
      <c r="D15" s="36">
        <f t="shared" si="13"/>
        <v>3083.3333333333335</v>
      </c>
      <c r="E15" s="36">
        <f t="shared" si="13"/>
        <v>3046</v>
      </c>
      <c r="F15" s="36">
        <f t="shared" si="13"/>
        <v>3042</v>
      </c>
      <c r="G15" s="36">
        <f t="shared" si="13"/>
        <v>3113</v>
      </c>
      <c r="H15" s="36">
        <f t="shared" si="13"/>
        <v>3152</v>
      </c>
      <c r="I15" s="36">
        <f t="shared" si="13"/>
        <v>3167</v>
      </c>
      <c r="J15" s="36">
        <f t="shared" si="13"/>
        <v>3167</v>
      </c>
      <c r="K15" s="36">
        <f t="shared" si="13"/>
        <v>3107</v>
      </c>
      <c r="L15" s="36">
        <f t="shared" si="13"/>
        <v>3036</v>
      </c>
      <c r="M15" s="36">
        <f t="shared" si="13"/>
        <v>3097</v>
      </c>
    </row>
    <row r="16" spans="1:17" x14ac:dyDescent="0.25">
      <c r="A16" s="35">
        <v>14</v>
      </c>
      <c r="B16" s="36">
        <f t="shared" si="1"/>
        <v>2948.6521739130435</v>
      </c>
      <c r="C16" s="36">
        <f t="shared" ref="C16:M16" si="14">C42+MAX(C68,2750)</f>
        <v>3066.3333333333335</v>
      </c>
      <c r="D16" s="36">
        <f t="shared" si="14"/>
        <v>3095.3333333333335</v>
      </c>
      <c r="E16" s="36">
        <f t="shared" si="14"/>
        <v>3044</v>
      </c>
      <c r="F16" s="36">
        <f t="shared" si="14"/>
        <v>3048</v>
      </c>
      <c r="G16" s="36">
        <f t="shared" si="14"/>
        <v>3055</v>
      </c>
      <c r="H16" s="36">
        <f t="shared" si="14"/>
        <v>3096</v>
      </c>
      <c r="I16" s="36">
        <f t="shared" si="14"/>
        <v>3126</v>
      </c>
      <c r="J16" s="36">
        <f t="shared" si="14"/>
        <v>3094</v>
      </c>
      <c r="K16" s="36">
        <f t="shared" si="14"/>
        <v>3063</v>
      </c>
      <c r="L16" s="36">
        <f t="shared" si="14"/>
        <v>3033</v>
      </c>
      <c r="M16" s="36">
        <f t="shared" si="14"/>
        <v>3082</v>
      </c>
    </row>
    <row r="17" spans="1:13" x14ac:dyDescent="0.25">
      <c r="A17" s="35">
        <v>15</v>
      </c>
      <c r="B17" s="36">
        <f t="shared" si="1"/>
        <v>3043.3333333333335</v>
      </c>
      <c r="C17" s="36">
        <f t="shared" ref="C17:M17" si="15">C43+MAX(C69,2750)</f>
        <v>3061.3333333333335</v>
      </c>
      <c r="D17" s="36">
        <f t="shared" si="15"/>
        <v>3056.3333333333335</v>
      </c>
      <c r="E17" s="36">
        <f t="shared" si="15"/>
        <v>3008</v>
      </c>
      <c r="F17" s="36">
        <f t="shared" si="15"/>
        <v>3045</v>
      </c>
      <c r="G17" s="36">
        <f t="shared" si="15"/>
        <v>3016</v>
      </c>
      <c r="H17" s="36">
        <f t="shared" si="15"/>
        <v>3046</v>
      </c>
      <c r="I17" s="36">
        <f t="shared" si="15"/>
        <v>3039</v>
      </c>
      <c r="J17" s="36">
        <f t="shared" si="15"/>
        <v>3045</v>
      </c>
      <c r="K17" s="36">
        <f t="shared" si="15"/>
        <v>3011</v>
      </c>
      <c r="L17" s="36">
        <f t="shared" si="15"/>
        <v>2996</v>
      </c>
      <c r="M17" s="36">
        <f t="shared" si="15"/>
        <v>3048</v>
      </c>
    </row>
    <row r="18" spans="1:13" x14ac:dyDescent="0.25">
      <c r="A18" s="35">
        <v>16</v>
      </c>
      <c r="B18" s="36">
        <f t="shared" si="1"/>
        <v>3011.3333333333335</v>
      </c>
      <c r="C18" s="36">
        <f t="shared" ref="C18:M18" si="16">C44+MAX(C70,2750)</f>
        <v>3046.3333333333335</v>
      </c>
      <c r="D18" s="36">
        <f t="shared" si="16"/>
        <v>3047.3333333333335</v>
      </c>
      <c r="E18" s="36">
        <f t="shared" si="16"/>
        <v>3004</v>
      </c>
      <c r="F18" s="36">
        <f t="shared" si="16"/>
        <v>3022</v>
      </c>
      <c r="G18" s="36">
        <f t="shared" si="16"/>
        <v>3019</v>
      </c>
      <c r="H18" s="36">
        <f t="shared" si="16"/>
        <v>3030</v>
      </c>
      <c r="I18" s="36">
        <f t="shared" si="16"/>
        <v>3030</v>
      </c>
      <c r="J18" s="36">
        <f t="shared" si="16"/>
        <v>3017</v>
      </c>
      <c r="K18" s="36">
        <f t="shared" si="16"/>
        <v>2985</v>
      </c>
      <c r="L18" s="36">
        <f t="shared" si="16"/>
        <v>3012</v>
      </c>
      <c r="M18" s="36">
        <f t="shared" si="16"/>
        <v>3035</v>
      </c>
    </row>
    <row r="19" spans="1:13" x14ac:dyDescent="0.25">
      <c r="A19" s="35">
        <v>17</v>
      </c>
      <c r="B19" s="36">
        <f t="shared" si="1"/>
        <v>3066.3333333333335</v>
      </c>
      <c r="C19" s="36">
        <f t="shared" ref="C19:M19" si="17">C45+MAX(C71,2750)</f>
        <v>3062.3333333333335</v>
      </c>
      <c r="D19" s="36">
        <f t="shared" si="17"/>
        <v>3049.3333333333335</v>
      </c>
      <c r="E19" s="36">
        <f t="shared" si="17"/>
        <v>3009</v>
      </c>
      <c r="F19" s="36">
        <f t="shared" si="17"/>
        <v>3023</v>
      </c>
      <c r="G19" s="36">
        <f t="shared" si="17"/>
        <v>2992</v>
      </c>
      <c r="H19" s="36">
        <f t="shared" si="17"/>
        <v>3037</v>
      </c>
      <c r="I19" s="36">
        <f t="shared" si="17"/>
        <v>3020</v>
      </c>
      <c r="J19" s="36">
        <f t="shared" si="17"/>
        <v>3027</v>
      </c>
      <c r="K19" s="36">
        <f t="shared" si="17"/>
        <v>3040</v>
      </c>
      <c r="L19" s="36">
        <f t="shared" si="17"/>
        <v>3078</v>
      </c>
      <c r="M19" s="36">
        <f t="shared" si="17"/>
        <v>3054</v>
      </c>
    </row>
    <row r="20" spans="1:13" x14ac:dyDescent="0.25">
      <c r="A20" s="35">
        <v>18</v>
      </c>
      <c r="B20" s="36">
        <f t="shared" si="1"/>
        <v>3323.3333333333335</v>
      </c>
      <c r="C20" s="36">
        <f t="shared" ref="C20:M20" si="18">C46+MAX(C72,2750)</f>
        <v>3168.3333333333335</v>
      </c>
      <c r="D20" s="36">
        <f t="shared" si="18"/>
        <v>3079.3333333333335</v>
      </c>
      <c r="E20" s="36">
        <f t="shared" si="18"/>
        <v>3051</v>
      </c>
      <c r="F20" s="36">
        <f t="shared" si="18"/>
        <v>3025</v>
      </c>
      <c r="G20" s="36">
        <f t="shared" si="18"/>
        <v>2993</v>
      </c>
      <c r="H20" s="36">
        <f t="shared" si="18"/>
        <v>3044</v>
      </c>
      <c r="I20" s="36">
        <f t="shared" si="18"/>
        <v>3040</v>
      </c>
      <c r="J20" s="36">
        <f t="shared" si="18"/>
        <v>2988</v>
      </c>
      <c r="K20" s="36">
        <f t="shared" si="18"/>
        <v>3015</v>
      </c>
      <c r="L20" s="36">
        <f t="shared" si="18"/>
        <v>3238</v>
      </c>
      <c r="M20" s="36">
        <f t="shared" si="18"/>
        <v>3327</v>
      </c>
    </row>
    <row r="21" spans="1:13" x14ac:dyDescent="0.25">
      <c r="A21" s="35">
        <v>19</v>
      </c>
      <c r="B21" s="36">
        <f t="shared" si="1"/>
        <v>3079.6521739130435</v>
      </c>
      <c r="C21" s="36">
        <f t="shared" ref="C21:M21" si="19">C47+MAX(C73,2750)</f>
        <v>3271.3333333333335</v>
      </c>
      <c r="D21" s="36">
        <f t="shared" si="19"/>
        <v>3172.3333333333335</v>
      </c>
      <c r="E21" s="36">
        <f t="shared" si="19"/>
        <v>3077.3333333333335</v>
      </c>
      <c r="F21" s="36">
        <f t="shared" si="19"/>
        <v>3041</v>
      </c>
      <c r="G21" s="36">
        <f t="shared" si="19"/>
        <v>3009</v>
      </c>
      <c r="H21" s="36">
        <f t="shared" si="19"/>
        <v>3055</v>
      </c>
      <c r="I21" s="36">
        <f t="shared" si="19"/>
        <v>3076</v>
      </c>
      <c r="J21" s="36">
        <f t="shared" si="19"/>
        <v>3025</v>
      </c>
      <c r="K21" s="36">
        <f t="shared" si="19"/>
        <v>3049</v>
      </c>
      <c r="L21" s="36">
        <f t="shared" si="19"/>
        <v>3014</v>
      </c>
      <c r="M21" s="36">
        <f t="shared" si="19"/>
        <v>3015</v>
      </c>
    </row>
    <row r="22" spans="1:13" x14ac:dyDescent="0.25">
      <c r="A22" s="35">
        <v>20</v>
      </c>
      <c r="B22" s="36">
        <f t="shared" si="1"/>
        <v>2948.6521739130435</v>
      </c>
      <c r="C22" s="36">
        <f t="shared" ref="C22:M22" si="20">C48+MAX(C74,2750)</f>
        <v>3018.3333333333335</v>
      </c>
      <c r="D22" s="36">
        <f t="shared" si="20"/>
        <v>3223.3333333333335</v>
      </c>
      <c r="E22" s="36">
        <f t="shared" si="20"/>
        <v>3153.3333333333335</v>
      </c>
      <c r="F22" s="36">
        <f t="shared" si="20"/>
        <v>3105</v>
      </c>
      <c r="G22" s="36">
        <f t="shared" si="20"/>
        <v>3028</v>
      </c>
      <c r="H22" s="36">
        <f t="shared" si="20"/>
        <v>3102</v>
      </c>
      <c r="I22" s="36">
        <f t="shared" si="20"/>
        <v>3106</v>
      </c>
      <c r="J22" s="36">
        <f t="shared" si="20"/>
        <v>3066</v>
      </c>
      <c r="K22" s="36">
        <f t="shared" si="20"/>
        <v>3053</v>
      </c>
      <c r="L22" s="36">
        <f t="shared" si="20"/>
        <v>3004</v>
      </c>
      <c r="M22" s="36">
        <f t="shared" si="20"/>
        <v>3004</v>
      </c>
    </row>
    <row r="23" spans="1:13" x14ac:dyDescent="0.25">
      <c r="A23" s="35">
        <v>21</v>
      </c>
      <c r="B23" s="36">
        <f t="shared" si="1"/>
        <v>2952.6521739130435</v>
      </c>
      <c r="C23" s="36">
        <f t="shared" ref="C23:M23" si="21">C49+MAX(C75,2750)</f>
        <v>3057.3333333333335</v>
      </c>
      <c r="D23" s="36">
        <f t="shared" si="21"/>
        <v>3086.3333333333335</v>
      </c>
      <c r="E23" s="36">
        <f t="shared" si="21"/>
        <v>3203.3333333333335</v>
      </c>
      <c r="F23" s="36">
        <f t="shared" si="21"/>
        <v>3105</v>
      </c>
      <c r="G23" s="36">
        <f t="shared" si="21"/>
        <v>3013</v>
      </c>
      <c r="H23" s="36">
        <f t="shared" si="21"/>
        <v>3058</v>
      </c>
      <c r="I23" s="36">
        <f t="shared" si="21"/>
        <v>3030</v>
      </c>
      <c r="J23" s="36">
        <f t="shared" si="21"/>
        <v>3001</v>
      </c>
      <c r="K23" s="36">
        <f t="shared" si="21"/>
        <v>2955</v>
      </c>
      <c r="L23" s="36">
        <f t="shared" si="21"/>
        <v>3039</v>
      </c>
      <c r="M23" s="36">
        <f t="shared" si="21"/>
        <v>3012</v>
      </c>
    </row>
    <row r="24" spans="1:13" x14ac:dyDescent="0.25">
      <c r="A24" s="35">
        <v>22</v>
      </c>
      <c r="B24" s="36">
        <f t="shared" si="1"/>
        <v>2971.6521739130435</v>
      </c>
      <c r="C24" s="36">
        <f t="shared" ref="C24:M24" si="22">C50+MAX(C76,2750)</f>
        <v>3108.3333333333335</v>
      </c>
      <c r="D24" s="36">
        <f t="shared" si="22"/>
        <v>3070.3333333333335</v>
      </c>
      <c r="E24" s="36">
        <f t="shared" si="22"/>
        <v>3147.3333333333335</v>
      </c>
      <c r="F24" s="36">
        <f t="shared" si="22"/>
        <v>3075</v>
      </c>
      <c r="G24" s="36">
        <f t="shared" si="22"/>
        <v>3111</v>
      </c>
      <c r="H24" s="36">
        <f t="shared" si="22"/>
        <v>3138</v>
      </c>
      <c r="I24" s="36">
        <f t="shared" si="22"/>
        <v>3110</v>
      </c>
      <c r="J24" s="36">
        <f t="shared" si="22"/>
        <v>3118</v>
      </c>
      <c r="K24" s="36">
        <f t="shared" si="22"/>
        <v>3024</v>
      </c>
      <c r="L24" s="36">
        <f t="shared" si="22"/>
        <v>3110</v>
      </c>
      <c r="M24" s="36">
        <f t="shared" si="22"/>
        <v>3056</v>
      </c>
    </row>
    <row r="25" spans="1:13" x14ac:dyDescent="0.25">
      <c r="A25" s="35">
        <v>23</v>
      </c>
      <c r="B25" s="36">
        <f t="shared" si="1"/>
        <v>3128.3333333333335</v>
      </c>
      <c r="C25" s="36">
        <f t="shared" ref="C25:M25" si="23">C51+MAX(C77,2750)</f>
        <v>3334</v>
      </c>
      <c r="D25" s="36">
        <f t="shared" si="23"/>
        <v>3351</v>
      </c>
      <c r="E25" s="36">
        <f t="shared" si="23"/>
        <v>3407</v>
      </c>
      <c r="F25" s="36">
        <f t="shared" si="23"/>
        <v>3479</v>
      </c>
      <c r="G25" s="36">
        <f t="shared" si="23"/>
        <v>3217</v>
      </c>
      <c r="H25" s="36">
        <f t="shared" si="23"/>
        <v>3156</v>
      </c>
      <c r="I25" s="36">
        <f t="shared" si="23"/>
        <v>3120</v>
      </c>
      <c r="J25" s="36">
        <f t="shared" si="23"/>
        <v>3172</v>
      </c>
      <c r="K25" s="36">
        <f t="shared" si="23"/>
        <v>3330</v>
      </c>
      <c r="L25" s="36">
        <f t="shared" si="23"/>
        <v>3356</v>
      </c>
      <c r="M25" s="36">
        <f t="shared" si="23"/>
        <v>3178</v>
      </c>
    </row>
    <row r="26" spans="1:13" x14ac:dyDescent="0.25">
      <c r="A26" s="35">
        <v>24</v>
      </c>
      <c r="B26" s="36">
        <f t="shared" si="1"/>
        <v>3058.3333333333335</v>
      </c>
      <c r="C26" s="36">
        <f t="shared" ref="C26:M26" si="24">C52+MAX(C78,2750)</f>
        <v>3282</v>
      </c>
      <c r="D26" s="36">
        <f t="shared" si="24"/>
        <v>3329</v>
      </c>
      <c r="E26" s="36">
        <f t="shared" si="24"/>
        <v>3384</v>
      </c>
      <c r="F26" s="36">
        <f t="shared" si="24"/>
        <v>3446</v>
      </c>
      <c r="G26" s="36">
        <f t="shared" si="24"/>
        <v>3175</v>
      </c>
      <c r="H26" s="36">
        <f t="shared" si="24"/>
        <v>3120</v>
      </c>
      <c r="I26" s="36">
        <f t="shared" si="24"/>
        <v>3101</v>
      </c>
      <c r="J26" s="36">
        <f t="shared" si="24"/>
        <v>3140</v>
      </c>
      <c r="K26" s="36">
        <f t="shared" si="24"/>
        <v>3380</v>
      </c>
      <c r="L26" s="36">
        <f t="shared" si="24"/>
        <v>3305</v>
      </c>
      <c r="M26" s="36">
        <f t="shared" si="24"/>
        <v>3137</v>
      </c>
    </row>
    <row r="27" spans="1:13" x14ac:dyDescent="0.25">
      <c r="A27" s="53" t="s">
        <v>82</v>
      </c>
      <c r="B27" s="53"/>
      <c r="C27" s="53"/>
      <c r="D27" s="54"/>
      <c r="E27" s="31">
        <v>2016</v>
      </c>
      <c r="F27" s="32"/>
      <c r="G27" s="32"/>
      <c r="H27" s="32"/>
      <c r="I27" s="32"/>
      <c r="J27" s="32"/>
      <c r="K27" s="32"/>
      <c r="L27" s="32"/>
      <c r="M27" s="32"/>
    </row>
    <row r="28" spans="1:13" x14ac:dyDescent="0.25">
      <c r="A28" s="33" t="s">
        <v>67</v>
      </c>
      <c r="B28" s="33" t="s">
        <v>68</v>
      </c>
      <c r="C28" s="33" t="s">
        <v>69</v>
      </c>
      <c r="D28" s="33" t="s">
        <v>70</v>
      </c>
      <c r="E28" s="33" t="s">
        <v>71</v>
      </c>
      <c r="F28" s="33" t="s">
        <v>72</v>
      </c>
      <c r="G28" s="33" t="s">
        <v>73</v>
      </c>
      <c r="H28" s="33" t="s">
        <v>74</v>
      </c>
      <c r="I28" s="33" t="s">
        <v>75</v>
      </c>
      <c r="J28" s="33" t="s">
        <v>76</v>
      </c>
      <c r="K28" s="33" t="s">
        <v>77</v>
      </c>
      <c r="L28" s="33" t="s">
        <v>78</v>
      </c>
      <c r="M28" s="34" t="s">
        <v>79</v>
      </c>
    </row>
    <row r="29" spans="1:13" x14ac:dyDescent="0.25">
      <c r="A29" s="35">
        <v>1</v>
      </c>
      <c r="B29" s="36">
        <v>280</v>
      </c>
      <c r="C29" s="36">
        <v>273</v>
      </c>
      <c r="D29" s="36">
        <v>282</v>
      </c>
      <c r="E29" s="36">
        <v>380</v>
      </c>
      <c r="F29" s="36">
        <v>361</v>
      </c>
      <c r="G29" s="36">
        <v>383</v>
      </c>
      <c r="H29" s="36">
        <v>306</v>
      </c>
      <c r="I29" s="36">
        <v>365</v>
      </c>
      <c r="J29" s="36">
        <v>360</v>
      </c>
      <c r="K29" s="37">
        <v>365</v>
      </c>
      <c r="L29" s="37">
        <v>253</v>
      </c>
      <c r="M29" s="37">
        <v>261</v>
      </c>
    </row>
    <row r="30" spans="1:13" x14ac:dyDescent="0.25">
      <c r="A30" s="35">
        <v>2</v>
      </c>
      <c r="B30" s="36">
        <v>222</v>
      </c>
      <c r="C30" s="36">
        <v>245</v>
      </c>
      <c r="D30" s="36">
        <v>239</v>
      </c>
      <c r="E30" s="36">
        <v>277</v>
      </c>
      <c r="F30" s="36">
        <v>261</v>
      </c>
      <c r="G30" s="36">
        <v>335</v>
      </c>
      <c r="H30" s="36">
        <v>270</v>
      </c>
      <c r="I30" s="36">
        <v>252</v>
      </c>
      <c r="J30" s="36">
        <v>244</v>
      </c>
      <c r="K30" s="37">
        <v>268</v>
      </c>
      <c r="L30" s="37">
        <v>220</v>
      </c>
      <c r="M30" s="37">
        <v>198</v>
      </c>
    </row>
    <row r="31" spans="1:13" x14ac:dyDescent="0.25">
      <c r="A31" s="35">
        <v>3</v>
      </c>
      <c r="B31" s="36">
        <v>200</v>
      </c>
      <c r="C31" s="36">
        <v>252</v>
      </c>
      <c r="D31" s="36">
        <v>234</v>
      </c>
      <c r="E31" s="36">
        <v>228</v>
      </c>
      <c r="F31" s="36">
        <v>250</v>
      </c>
      <c r="G31" s="36">
        <v>245</v>
      </c>
      <c r="H31" s="36">
        <v>230</v>
      </c>
      <c r="I31" s="36">
        <v>250</v>
      </c>
      <c r="J31" s="36">
        <v>225</v>
      </c>
      <c r="K31" s="37">
        <v>225</v>
      </c>
      <c r="L31" s="37">
        <v>220</v>
      </c>
      <c r="M31" s="37">
        <v>193</v>
      </c>
    </row>
    <row r="32" spans="1:13" x14ac:dyDescent="0.25">
      <c r="A32" s="35">
        <v>4</v>
      </c>
      <c r="B32" s="36">
        <v>234</v>
      </c>
      <c r="C32" s="36">
        <v>253</v>
      </c>
      <c r="D32" s="36">
        <v>241</v>
      </c>
      <c r="E32" s="36">
        <v>247</v>
      </c>
      <c r="F32" s="36">
        <v>253</v>
      </c>
      <c r="G32" s="36">
        <v>202</v>
      </c>
      <c r="H32" s="36">
        <v>205</v>
      </c>
      <c r="I32" s="36">
        <v>207</v>
      </c>
      <c r="J32" s="36">
        <v>207</v>
      </c>
      <c r="K32" s="37">
        <v>222</v>
      </c>
      <c r="L32" s="37">
        <v>210</v>
      </c>
      <c r="M32" s="37">
        <v>209</v>
      </c>
    </row>
    <row r="33" spans="1:13" x14ac:dyDescent="0.25">
      <c r="A33" s="35">
        <v>5</v>
      </c>
      <c r="B33" s="36">
        <v>341</v>
      </c>
      <c r="C33" s="36">
        <v>326</v>
      </c>
      <c r="D33" s="36">
        <v>297</v>
      </c>
      <c r="E33" s="36">
        <v>319</v>
      </c>
      <c r="F33" s="36">
        <v>267</v>
      </c>
      <c r="G33" s="36">
        <v>243</v>
      </c>
      <c r="H33" s="36">
        <v>245</v>
      </c>
      <c r="I33" s="36">
        <v>225</v>
      </c>
      <c r="J33" s="36">
        <v>242</v>
      </c>
      <c r="K33" s="37">
        <v>248</v>
      </c>
      <c r="L33" s="37">
        <v>288</v>
      </c>
      <c r="M33" s="37">
        <v>283</v>
      </c>
    </row>
    <row r="34" spans="1:13" x14ac:dyDescent="0.25">
      <c r="A34" s="35">
        <v>6</v>
      </c>
      <c r="B34" s="36">
        <v>524</v>
      </c>
      <c r="C34" s="36">
        <v>524</v>
      </c>
      <c r="D34" s="36">
        <v>474</v>
      </c>
      <c r="E34" s="36">
        <v>452</v>
      </c>
      <c r="F34" s="36">
        <v>433</v>
      </c>
      <c r="G34" s="36">
        <v>396</v>
      </c>
      <c r="H34" s="36">
        <v>351</v>
      </c>
      <c r="I34" s="36">
        <v>345</v>
      </c>
      <c r="J34" s="36">
        <v>422</v>
      </c>
      <c r="K34" s="37">
        <v>413</v>
      </c>
      <c r="L34" s="37">
        <v>485</v>
      </c>
      <c r="M34" s="37">
        <v>503</v>
      </c>
    </row>
    <row r="35" spans="1:13" x14ac:dyDescent="0.25">
      <c r="A35" s="35">
        <v>7</v>
      </c>
      <c r="B35" s="36">
        <v>647</v>
      </c>
      <c r="C35" s="36">
        <v>693</v>
      </c>
      <c r="D35" s="36">
        <v>574</v>
      </c>
      <c r="E35" s="36">
        <v>621</v>
      </c>
      <c r="F35" s="36">
        <v>596</v>
      </c>
      <c r="G35" s="36">
        <v>540</v>
      </c>
      <c r="H35" s="36">
        <v>452</v>
      </c>
      <c r="I35" s="36">
        <v>511</v>
      </c>
      <c r="J35" s="36">
        <v>620</v>
      </c>
      <c r="K35" s="37">
        <v>576</v>
      </c>
      <c r="L35" s="37">
        <v>632</v>
      </c>
      <c r="M35" s="37">
        <v>586</v>
      </c>
    </row>
    <row r="36" spans="1:13" x14ac:dyDescent="0.25">
      <c r="A36" s="35">
        <v>8</v>
      </c>
      <c r="B36" s="36">
        <v>366</v>
      </c>
      <c r="C36" s="36">
        <v>349</v>
      </c>
      <c r="D36" s="36">
        <v>408</v>
      </c>
      <c r="E36" s="36">
        <v>309</v>
      </c>
      <c r="F36" s="36">
        <v>342</v>
      </c>
      <c r="G36" s="36">
        <v>406</v>
      </c>
      <c r="H36" s="36">
        <v>403</v>
      </c>
      <c r="I36" s="36">
        <v>367</v>
      </c>
      <c r="J36" s="36">
        <v>295</v>
      </c>
      <c r="K36" s="37">
        <v>329</v>
      </c>
      <c r="L36" s="37">
        <v>273</v>
      </c>
      <c r="M36" s="37">
        <v>283</v>
      </c>
    </row>
    <row r="37" spans="1:13" x14ac:dyDescent="0.25">
      <c r="A37" s="35">
        <v>9</v>
      </c>
      <c r="B37" s="36">
        <v>338</v>
      </c>
      <c r="C37" s="36">
        <v>303</v>
      </c>
      <c r="D37" s="36">
        <v>351</v>
      </c>
      <c r="E37" s="36">
        <v>395</v>
      </c>
      <c r="F37" s="36">
        <v>380</v>
      </c>
      <c r="G37" s="36">
        <v>471</v>
      </c>
      <c r="H37" s="36">
        <v>495</v>
      </c>
      <c r="I37" s="36">
        <v>475</v>
      </c>
      <c r="J37" s="36">
        <v>460</v>
      </c>
      <c r="K37" s="37">
        <v>343</v>
      </c>
      <c r="L37" s="37">
        <v>313</v>
      </c>
      <c r="M37" s="37">
        <v>273</v>
      </c>
    </row>
    <row r="38" spans="1:13" x14ac:dyDescent="0.25">
      <c r="A38" s="35">
        <v>10</v>
      </c>
      <c r="B38" s="36">
        <v>326</v>
      </c>
      <c r="C38" s="36">
        <v>307</v>
      </c>
      <c r="D38" s="36">
        <v>294</v>
      </c>
      <c r="E38" s="36">
        <v>283</v>
      </c>
      <c r="F38" s="36">
        <v>327</v>
      </c>
      <c r="G38" s="36">
        <v>456</v>
      </c>
      <c r="H38" s="36">
        <v>491</v>
      </c>
      <c r="I38" s="36">
        <v>485</v>
      </c>
      <c r="J38" s="36">
        <v>429</v>
      </c>
      <c r="K38" s="37">
        <v>361</v>
      </c>
      <c r="L38" s="37">
        <v>256</v>
      </c>
      <c r="M38" s="37">
        <v>290</v>
      </c>
    </row>
    <row r="39" spans="1:13" x14ac:dyDescent="0.25">
      <c r="A39" s="35">
        <v>11</v>
      </c>
      <c r="B39" s="36">
        <v>322</v>
      </c>
      <c r="C39" s="36">
        <v>329</v>
      </c>
      <c r="D39" s="36">
        <v>271</v>
      </c>
      <c r="E39" s="36">
        <v>314</v>
      </c>
      <c r="F39" s="36">
        <v>365</v>
      </c>
      <c r="G39" s="36">
        <v>500</v>
      </c>
      <c r="H39" s="36">
        <v>534</v>
      </c>
      <c r="I39" s="36">
        <v>523</v>
      </c>
      <c r="J39" s="36">
        <v>466</v>
      </c>
      <c r="K39" s="37">
        <v>324</v>
      </c>
      <c r="L39" s="37">
        <v>235</v>
      </c>
      <c r="M39" s="37">
        <v>284</v>
      </c>
    </row>
    <row r="40" spans="1:13" x14ac:dyDescent="0.25">
      <c r="A40" s="35">
        <v>12</v>
      </c>
      <c r="B40" s="36">
        <v>278</v>
      </c>
      <c r="C40" s="36">
        <v>296</v>
      </c>
      <c r="D40" s="36">
        <v>288</v>
      </c>
      <c r="E40" s="36">
        <v>290</v>
      </c>
      <c r="F40" s="36">
        <v>336</v>
      </c>
      <c r="G40" s="36">
        <v>404</v>
      </c>
      <c r="H40" s="36">
        <v>489</v>
      </c>
      <c r="I40" s="36">
        <v>499</v>
      </c>
      <c r="J40" s="36">
        <v>471</v>
      </c>
      <c r="K40" s="37">
        <v>363</v>
      </c>
      <c r="L40" s="37">
        <v>280</v>
      </c>
      <c r="M40" s="37">
        <v>251</v>
      </c>
    </row>
    <row r="41" spans="1:13" x14ac:dyDescent="0.25">
      <c r="A41" s="35">
        <v>13</v>
      </c>
      <c r="B41" s="36">
        <v>245</v>
      </c>
      <c r="C41" s="36">
        <v>281</v>
      </c>
      <c r="D41" s="36">
        <v>275</v>
      </c>
      <c r="E41" s="36">
        <v>296</v>
      </c>
      <c r="F41" s="36">
        <v>292</v>
      </c>
      <c r="G41" s="36">
        <v>363</v>
      </c>
      <c r="H41" s="36">
        <v>402</v>
      </c>
      <c r="I41" s="36">
        <v>417</v>
      </c>
      <c r="J41" s="36">
        <v>417</v>
      </c>
      <c r="K41" s="37">
        <v>357</v>
      </c>
      <c r="L41" s="37">
        <v>228</v>
      </c>
      <c r="M41" s="37">
        <v>289</v>
      </c>
    </row>
    <row r="42" spans="1:13" x14ac:dyDescent="0.25">
      <c r="A42" s="35">
        <v>14</v>
      </c>
      <c r="B42" s="36">
        <v>253</v>
      </c>
      <c r="C42" s="36">
        <v>258</v>
      </c>
      <c r="D42" s="36">
        <v>287</v>
      </c>
      <c r="E42" s="36">
        <v>294</v>
      </c>
      <c r="F42" s="36">
        <v>298</v>
      </c>
      <c r="G42" s="36">
        <v>305</v>
      </c>
      <c r="H42" s="36">
        <v>346</v>
      </c>
      <c r="I42" s="36">
        <v>376</v>
      </c>
      <c r="J42" s="36">
        <v>344</v>
      </c>
      <c r="K42" s="37">
        <v>313</v>
      </c>
      <c r="L42" s="37">
        <v>225</v>
      </c>
      <c r="M42" s="37">
        <v>274</v>
      </c>
    </row>
    <row r="43" spans="1:13" x14ac:dyDescent="0.25">
      <c r="A43" s="35">
        <v>15</v>
      </c>
      <c r="B43" s="36">
        <v>235</v>
      </c>
      <c r="C43" s="36">
        <v>253</v>
      </c>
      <c r="D43" s="36">
        <v>248</v>
      </c>
      <c r="E43" s="36">
        <v>258</v>
      </c>
      <c r="F43" s="36">
        <v>295</v>
      </c>
      <c r="G43" s="36">
        <v>266</v>
      </c>
      <c r="H43" s="36">
        <v>296</v>
      </c>
      <c r="I43" s="36">
        <v>289</v>
      </c>
      <c r="J43" s="36">
        <v>295</v>
      </c>
      <c r="K43" s="37">
        <v>261</v>
      </c>
      <c r="L43" s="37">
        <v>188</v>
      </c>
      <c r="M43" s="37">
        <v>240</v>
      </c>
    </row>
    <row r="44" spans="1:13" x14ac:dyDescent="0.25">
      <c r="A44" s="35">
        <v>16</v>
      </c>
      <c r="B44" s="36">
        <v>203</v>
      </c>
      <c r="C44" s="36">
        <v>238</v>
      </c>
      <c r="D44" s="36">
        <v>239</v>
      </c>
      <c r="E44" s="36">
        <v>254</v>
      </c>
      <c r="F44" s="36">
        <v>272</v>
      </c>
      <c r="G44" s="36">
        <v>269</v>
      </c>
      <c r="H44" s="36">
        <v>280</v>
      </c>
      <c r="I44" s="36">
        <v>280</v>
      </c>
      <c r="J44" s="36">
        <v>267</v>
      </c>
      <c r="K44" s="37">
        <v>235</v>
      </c>
      <c r="L44" s="37">
        <v>204</v>
      </c>
      <c r="M44" s="37">
        <v>227</v>
      </c>
    </row>
    <row r="45" spans="1:13" x14ac:dyDescent="0.25">
      <c r="A45" s="35">
        <v>17</v>
      </c>
      <c r="B45" s="36">
        <v>258</v>
      </c>
      <c r="C45" s="36">
        <v>254</v>
      </c>
      <c r="D45" s="36">
        <v>241</v>
      </c>
      <c r="E45" s="36">
        <v>259</v>
      </c>
      <c r="F45" s="36">
        <v>273</v>
      </c>
      <c r="G45" s="36">
        <v>242</v>
      </c>
      <c r="H45" s="36">
        <v>287</v>
      </c>
      <c r="I45" s="36">
        <v>270</v>
      </c>
      <c r="J45" s="36">
        <v>277</v>
      </c>
      <c r="K45" s="37">
        <v>290</v>
      </c>
      <c r="L45" s="37">
        <v>270</v>
      </c>
      <c r="M45" s="37">
        <v>246</v>
      </c>
    </row>
    <row r="46" spans="1:13" x14ac:dyDescent="0.25">
      <c r="A46" s="35">
        <v>18</v>
      </c>
      <c r="B46" s="36">
        <v>515</v>
      </c>
      <c r="C46" s="36">
        <v>360</v>
      </c>
      <c r="D46" s="36">
        <v>271</v>
      </c>
      <c r="E46" s="36">
        <v>301</v>
      </c>
      <c r="F46" s="36">
        <v>275</v>
      </c>
      <c r="G46" s="36">
        <v>243</v>
      </c>
      <c r="H46" s="36">
        <v>294</v>
      </c>
      <c r="I46" s="36">
        <v>290</v>
      </c>
      <c r="J46" s="36">
        <v>238</v>
      </c>
      <c r="K46" s="37">
        <v>265</v>
      </c>
      <c r="L46" s="37">
        <v>430</v>
      </c>
      <c r="M46" s="37">
        <v>519</v>
      </c>
    </row>
    <row r="47" spans="1:13" x14ac:dyDescent="0.25">
      <c r="A47" s="35">
        <v>19</v>
      </c>
      <c r="B47" s="36">
        <v>384</v>
      </c>
      <c r="C47" s="36">
        <v>463</v>
      </c>
      <c r="D47" s="36">
        <v>364</v>
      </c>
      <c r="E47" s="36">
        <v>269</v>
      </c>
      <c r="F47" s="36">
        <v>291</v>
      </c>
      <c r="G47" s="36">
        <v>259</v>
      </c>
      <c r="H47" s="36">
        <v>305</v>
      </c>
      <c r="I47" s="36">
        <v>326</v>
      </c>
      <c r="J47" s="36">
        <v>275</v>
      </c>
      <c r="K47" s="37">
        <v>299</v>
      </c>
      <c r="L47" s="37">
        <v>206</v>
      </c>
      <c r="M47" s="37">
        <v>207</v>
      </c>
    </row>
    <row r="48" spans="1:13" x14ac:dyDescent="0.25">
      <c r="A48" s="35">
        <v>20</v>
      </c>
      <c r="B48" s="36">
        <v>253</v>
      </c>
      <c r="C48" s="36">
        <v>210</v>
      </c>
      <c r="D48" s="36">
        <v>415</v>
      </c>
      <c r="E48" s="36">
        <v>345</v>
      </c>
      <c r="F48" s="36">
        <v>355</v>
      </c>
      <c r="G48" s="36">
        <v>278</v>
      </c>
      <c r="H48" s="36">
        <v>352</v>
      </c>
      <c r="I48" s="36">
        <v>356</v>
      </c>
      <c r="J48" s="36">
        <v>316</v>
      </c>
      <c r="K48" s="37">
        <v>303</v>
      </c>
      <c r="L48" s="37">
        <v>196</v>
      </c>
      <c r="M48" s="37">
        <v>196</v>
      </c>
    </row>
    <row r="49" spans="1:13" x14ac:dyDescent="0.25">
      <c r="A49" s="35">
        <v>21</v>
      </c>
      <c r="B49" s="36">
        <v>257</v>
      </c>
      <c r="C49" s="36">
        <v>249</v>
      </c>
      <c r="D49" s="36">
        <v>278</v>
      </c>
      <c r="E49" s="36">
        <v>395</v>
      </c>
      <c r="F49" s="36">
        <v>355</v>
      </c>
      <c r="G49" s="36">
        <v>263</v>
      </c>
      <c r="H49" s="36">
        <v>308</v>
      </c>
      <c r="I49" s="36">
        <v>280</v>
      </c>
      <c r="J49" s="36">
        <v>251</v>
      </c>
      <c r="K49" s="37">
        <v>205</v>
      </c>
      <c r="L49" s="37">
        <v>231</v>
      </c>
      <c r="M49" s="37">
        <v>204</v>
      </c>
    </row>
    <row r="50" spans="1:13" x14ac:dyDescent="0.25">
      <c r="A50" s="35">
        <v>22</v>
      </c>
      <c r="B50" s="36">
        <v>276</v>
      </c>
      <c r="C50" s="36">
        <v>300</v>
      </c>
      <c r="D50" s="36">
        <v>262</v>
      </c>
      <c r="E50" s="36">
        <v>339</v>
      </c>
      <c r="F50" s="36">
        <v>325</v>
      </c>
      <c r="G50" s="36">
        <v>361</v>
      </c>
      <c r="H50" s="36">
        <v>388</v>
      </c>
      <c r="I50" s="36">
        <v>360</v>
      </c>
      <c r="J50" s="36">
        <v>368</v>
      </c>
      <c r="K50" s="37">
        <v>274</v>
      </c>
      <c r="L50" s="37">
        <v>302</v>
      </c>
      <c r="M50" s="37">
        <v>248</v>
      </c>
    </row>
    <row r="51" spans="1:13" x14ac:dyDescent="0.25">
      <c r="A51" s="35">
        <v>23</v>
      </c>
      <c r="B51" s="36">
        <v>320</v>
      </c>
      <c r="C51" s="36">
        <v>334</v>
      </c>
      <c r="D51" s="36">
        <v>351</v>
      </c>
      <c r="E51" s="36">
        <v>407</v>
      </c>
      <c r="F51" s="36">
        <v>479</v>
      </c>
      <c r="G51" s="36">
        <v>467</v>
      </c>
      <c r="H51" s="36">
        <v>406</v>
      </c>
      <c r="I51" s="36">
        <v>370</v>
      </c>
      <c r="J51" s="36">
        <v>422</v>
      </c>
      <c r="K51" s="37">
        <v>328</v>
      </c>
      <c r="L51" s="37">
        <v>354</v>
      </c>
      <c r="M51" s="37">
        <v>370</v>
      </c>
    </row>
    <row r="52" spans="1:13" x14ac:dyDescent="0.25">
      <c r="A52" s="35">
        <v>24</v>
      </c>
      <c r="B52" s="36">
        <v>250</v>
      </c>
      <c r="C52" s="36">
        <v>282</v>
      </c>
      <c r="D52" s="36">
        <v>329</v>
      </c>
      <c r="E52" s="36">
        <v>384</v>
      </c>
      <c r="F52" s="36">
        <v>446</v>
      </c>
      <c r="G52" s="36">
        <v>425</v>
      </c>
      <c r="H52" s="36">
        <v>370</v>
      </c>
      <c r="I52" s="36">
        <v>351</v>
      </c>
      <c r="J52" s="36">
        <v>390</v>
      </c>
      <c r="K52" s="37">
        <v>378</v>
      </c>
      <c r="L52" s="37">
        <v>303</v>
      </c>
      <c r="M52" s="37">
        <v>329</v>
      </c>
    </row>
    <row r="53" spans="1:13" x14ac:dyDescent="0.25">
      <c r="A53" s="53" t="s">
        <v>83</v>
      </c>
      <c r="B53" s="53"/>
      <c r="C53" s="53"/>
      <c r="D53" s="54"/>
      <c r="E53" s="31">
        <v>2016</v>
      </c>
      <c r="F53" s="32"/>
      <c r="G53" s="32"/>
      <c r="H53" s="32"/>
      <c r="I53" s="32"/>
      <c r="J53" s="32"/>
      <c r="K53" s="32"/>
      <c r="L53" s="32"/>
      <c r="M53" s="32"/>
    </row>
    <row r="54" spans="1:13" x14ac:dyDescent="0.25">
      <c r="A54" s="33" t="s">
        <v>67</v>
      </c>
      <c r="B54" s="33" t="s">
        <v>68</v>
      </c>
      <c r="C54" s="33" t="s">
        <v>69</v>
      </c>
      <c r="D54" s="33" t="s">
        <v>70</v>
      </c>
      <c r="E54" s="33" t="s">
        <v>71</v>
      </c>
      <c r="F54" s="33" t="s">
        <v>72</v>
      </c>
      <c r="G54" s="33" t="s">
        <v>73</v>
      </c>
      <c r="H54" s="33" t="s">
        <v>74</v>
      </c>
      <c r="I54" s="33" t="s">
        <v>75</v>
      </c>
      <c r="J54" s="33" t="s">
        <v>76</v>
      </c>
      <c r="K54" s="33" t="s">
        <v>77</v>
      </c>
      <c r="L54" s="33" t="s">
        <v>78</v>
      </c>
      <c r="M54" s="34" t="s">
        <v>79</v>
      </c>
    </row>
    <row r="55" spans="1:13" x14ac:dyDescent="0.25">
      <c r="A55" s="35">
        <v>1</v>
      </c>
      <c r="B55" s="36">
        <v>2808.3333333333335</v>
      </c>
      <c r="C55" s="36">
        <v>3000</v>
      </c>
      <c r="D55" s="36">
        <v>3000</v>
      </c>
      <c r="E55" s="36">
        <v>3000</v>
      </c>
      <c r="F55" s="36">
        <v>3000</v>
      </c>
      <c r="G55" s="36">
        <v>2695.6521739130435</v>
      </c>
      <c r="H55" s="36">
        <v>2702.2222222222222</v>
      </c>
      <c r="I55" s="36">
        <v>2702.2222222222222</v>
      </c>
      <c r="J55" s="36">
        <v>2695.6521739130435</v>
      </c>
      <c r="K55" s="37">
        <v>3002</v>
      </c>
      <c r="L55" s="37">
        <v>3002</v>
      </c>
      <c r="M55" s="37">
        <v>2808</v>
      </c>
    </row>
    <row r="56" spans="1:13" x14ac:dyDescent="0.25">
      <c r="A56" s="35">
        <v>2</v>
      </c>
      <c r="B56" s="36">
        <v>2808.3333333333335</v>
      </c>
      <c r="C56" s="36">
        <v>3000</v>
      </c>
      <c r="D56" s="36">
        <v>3000</v>
      </c>
      <c r="E56" s="36">
        <v>3000</v>
      </c>
      <c r="F56" s="36">
        <v>3000</v>
      </c>
      <c r="G56" s="36">
        <v>2695.6521739130435</v>
      </c>
      <c r="H56" s="36">
        <v>2702.2222222222222</v>
      </c>
      <c r="I56" s="36">
        <v>2702.2222222222222</v>
      </c>
      <c r="J56" s="36">
        <v>2695.6521739130435</v>
      </c>
      <c r="K56" s="37">
        <v>3002</v>
      </c>
      <c r="L56" s="37">
        <v>3002</v>
      </c>
      <c r="M56" s="37">
        <v>2808</v>
      </c>
    </row>
    <row r="57" spans="1:13" x14ac:dyDescent="0.25">
      <c r="A57" s="35">
        <v>3</v>
      </c>
      <c r="B57" s="36">
        <v>2808.3333333333335</v>
      </c>
      <c r="C57" s="36">
        <v>3000</v>
      </c>
      <c r="D57" s="36">
        <v>3000</v>
      </c>
      <c r="E57" s="36">
        <v>3000</v>
      </c>
      <c r="F57" s="36">
        <v>3000</v>
      </c>
      <c r="G57" s="36">
        <v>2695.6521739130435</v>
      </c>
      <c r="H57" s="36">
        <v>2702.2222222222222</v>
      </c>
      <c r="I57" s="36">
        <v>2702.2222222222222</v>
      </c>
      <c r="J57" s="36">
        <v>2695.6521739130435</v>
      </c>
      <c r="K57" s="37">
        <v>3002</v>
      </c>
      <c r="L57" s="37">
        <v>3132</v>
      </c>
      <c r="M57" s="37">
        <v>3002</v>
      </c>
    </row>
    <row r="58" spans="1:13" x14ac:dyDescent="0.25">
      <c r="A58" s="35">
        <v>4</v>
      </c>
      <c r="B58" s="36">
        <v>2808.3333333333335</v>
      </c>
      <c r="C58" s="36">
        <v>3000</v>
      </c>
      <c r="D58" s="36">
        <v>3000</v>
      </c>
      <c r="E58" s="36">
        <v>3000</v>
      </c>
      <c r="F58" s="36">
        <v>3000</v>
      </c>
      <c r="G58" s="36">
        <v>2695.6521739130435</v>
      </c>
      <c r="H58" s="36">
        <v>2702.2222222222222</v>
      </c>
      <c r="I58" s="36">
        <v>2702.2222222222222</v>
      </c>
      <c r="J58" s="36">
        <v>2695.6521739130435</v>
      </c>
      <c r="K58" s="37">
        <v>3002</v>
      </c>
      <c r="L58" s="37">
        <v>3132</v>
      </c>
      <c r="M58" s="37">
        <v>3002</v>
      </c>
    </row>
    <row r="59" spans="1:13" x14ac:dyDescent="0.25">
      <c r="A59" s="35">
        <v>5</v>
      </c>
      <c r="B59" s="36">
        <v>2808.3333333333335</v>
      </c>
      <c r="C59" s="36">
        <v>3000</v>
      </c>
      <c r="D59" s="36">
        <v>3000</v>
      </c>
      <c r="E59" s="36">
        <v>3000</v>
      </c>
      <c r="F59" s="36">
        <v>3000</v>
      </c>
      <c r="G59" s="36">
        <v>2695.6521739130435</v>
      </c>
      <c r="H59" s="36">
        <v>2702.2222222222222</v>
      </c>
      <c r="I59" s="36">
        <v>2702.2222222222222</v>
      </c>
      <c r="J59" s="36">
        <v>2695.6521739130435</v>
      </c>
      <c r="K59" s="37">
        <v>3002</v>
      </c>
      <c r="L59" s="37">
        <v>3132</v>
      </c>
      <c r="M59" s="37">
        <v>3002</v>
      </c>
    </row>
    <row r="60" spans="1:13" x14ac:dyDescent="0.25">
      <c r="A60" s="35">
        <v>6</v>
      </c>
      <c r="B60" s="36">
        <v>2808.3333333333335</v>
      </c>
      <c r="C60" s="36">
        <v>3000</v>
      </c>
      <c r="D60" s="36">
        <v>3000</v>
      </c>
      <c r="E60" s="36">
        <v>3000</v>
      </c>
      <c r="F60" s="36">
        <v>3000</v>
      </c>
      <c r="G60" s="36">
        <v>2695.6521739130435</v>
      </c>
      <c r="H60" s="36">
        <v>2702.2222222222222</v>
      </c>
      <c r="I60" s="36">
        <v>2702.2222222222222</v>
      </c>
      <c r="J60" s="36">
        <v>2695.6521739130435</v>
      </c>
      <c r="K60" s="37">
        <v>3002</v>
      </c>
      <c r="L60" s="37">
        <v>3132</v>
      </c>
      <c r="M60" s="37">
        <v>3002</v>
      </c>
    </row>
    <row r="61" spans="1:13" x14ac:dyDescent="0.25">
      <c r="A61" s="35">
        <v>7</v>
      </c>
      <c r="B61" s="36">
        <v>2695.6521739130435</v>
      </c>
      <c r="C61" s="36">
        <v>2808.3333333333335</v>
      </c>
      <c r="D61" s="36">
        <v>2808.3333333333335</v>
      </c>
      <c r="E61" s="36">
        <v>2808.3333333333335</v>
      </c>
      <c r="F61" s="36">
        <v>2808.3333333333335</v>
      </c>
      <c r="G61" s="36">
        <v>2702.2222222222222</v>
      </c>
      <c r="H61" s="36">
        <v>2478.8732394366198</v>
      </c>
      <c r="I61" s="36">
        <v>2478.8732394366198</v>
      </c>
      <c r="J61" s="36">
        <v>2702.2222222222222</v>
      </c>
      <c r="K61" s="37">
        <v>2808</v>
      </c>
      <c r="L61" s="37">
        <v>3002</v>
      </c>
      <c r="M61" s="37">
        <v>2808</v>
      </c>
    </row>
    <row r="62" spans="1:13" x14ac:dyDescent="0.25">
      <c r="A62" s="35">
        <v>8</v>
      </c>
      <c r="B62" s="36">
        <v>2695.6521739130435</v>
      </c>
      <c r="C62" s="36">
        <v>2808.3333333333335</v>
      </c>
      <c r="D62" s="36">
        <v>2808.3333333333335</v>
      </c>
      <c r="E62" s="36">
        <v>2808.3333333333335</v>
      </c>
      <c r="F62" s="36">
        <v>2808.3333333333335</v>
      </c>
      <c r="G62" s="36">
        <v>2702.2222222222222</v>
      </c>
      <c r="H62" s="36">
        <v>2478.8732394366198</v>
      </c>
      <c r="I62" s="36">
        <v>2478.8732394366198</v>
      </c>
      <c r="J62" s="36">
        <v>2702.2222222222222</v>
      </c>
      <c r="K62" s="37">
        <v>2808</v>
      </c>
      <c r="L62" s="37">
        <v>3002</v>
      </c>
      <c r="M62" s="37">
        <v>2808</v>
      </c>
    </row>
    <row r="63" spans="1:13" x14ac:dyDescent="0.25">
      <c r="A63" s="35">
        <v>9</v>
      </c>
      <c r="B63" s="36">
        <v>2695.6521739130435</v>
      </c>
      <c r="C63" s="36">
        <v>2808.3333333333335</v>
      </c>
      <c r="D63" s="36">
        <v>2808.3333333333335</v>
      </c>
      <c r="E63" s="36">
        <v>2808.3333333333335</v>
      </c>
      <c r="F63" s="36">
        <v>2808.3333333333335</v>
      </c>
      <c r="G63" s="36">
        <v>2702.2222222222222</v>
      </c>
      <c r="H63" s="36">
        <v>2478.8732394366198</v>
      </c>
      <c r="I63" s="36">
        <v>2478.8732394366198</v>
      </c>
      <c r="J63" s="36">
        <v>2702.2222222222222</v>
      </c>
      <c r="K63" s="37">
        <v>2808</v>
      </c>
      <c r="L63" s="37">
        <v>3002</v>
      </c>
      <c r="M63" s="37">
        <v>2808</v>
      </c>
    </row>
    <row r="64" spans="1:13" x14ac:dyDescent="0.25">
      <c r="A64" s="35">
        <v>10</v>
      </c>
      <c r="B64" s="36">
        <v>2695.6521739130435</v>
      </c>
      <c r="C64" s="36">
        <v>2808.3333333333335</v>
      </c>
      <c r="D64" s="36">
        <v>2808.3333333333335</v>
      </c>
      <c r="E64" s="36">
        <v>2808.3333333333335</v>
      </c>
      <c r="F64" s="36">
        <v>2808.3333333333335</v>
      </c>
      <c r="G64" s="36">
        <v>2702.2222222222222</v>
      </c>
      <c r="H64" s="36">
        <v>2478.8732394366198</v>
      </c>
      <c r="I64" s="36">
        <v>2478.8732394366198</v>
      </c>
      <c r="J64" s="36">
        <v>2702.2222222222222</v>
      </c>
      <c r="K64" s="37">
        <v>2808</v>
      </c>
      <c r="L64" s="37">
        <v>3002</v>
      </c>
      <c r="M64" s="37">
        <v>2808</v>
      </c>
    </row>
    <row r="65" spans="1:13" x14ac:dyDescent="0.25">
      <c r="A65" s="35">
        <v>11</v>
      </c>
      <c r="B65" s="36">
        <v>2695.6521739130435</v>
      </c>
      <c r="C65" s="36">
        <v>2808.3333333333335</v>
      </c>
      <c r="D65" s="36">
        <v>2808.3333333333335</v>
      </c>
      <c r="E65" s="36">
        <v>2695.6521739130435</v>
      </c>
      <c r="F65" s="36">
        <v>2695.6521739130435</v>
      </c>
      <c r="G65" s="36">
        <v>2538.4615384615386</v>
      </c>
      <c r="H65" s="36">
        <v>2538.4615384615386</v>
      </c>
      <c r="I65" s="36">
        <v>2300</v>
      </c>
      <c r="J65" s="36">
        <v>2478.8732394366198</v>
      </c>
      <c r="K65" s="37">
        <v>2696</v>
      </c>
      <c r="L65" s="37">
        <v>2808</v>
      </c>
      <c r="M65" s="37">
        <v>2808</v>
      </c>
    </row>
    <row r="66" spans="1:13" x14ac:dyDescent="0.25">
      <c r="A66" s="35">
        <v>12</v>
      </c>
      <c r="B66" s="36">
        <v>2695.6521739130435</v>
      </c>
      <c r="C66" s="36">
        <v>2808.3333333333335</v>
      </c>
      <c r="D66" s="36">
        <v>2808.3333333333335</v>
      </c>
      <c r="E66" s="36">
        <v>2695.6521739130435</v>
      </c>
      <c r="F66" s="36">
        <v>2695.6521739130435</v>
      </c>
      <c r="G66" s="36">
        <v>2538.4615384615386</v>
      </c>
      <c r="H66" s="36">
        <v>2538.4615384615386</v>
      </c>
      <c r="I66" s="36">
        <v>2300</v>
      </c>
      <c r="J66" s="36">
        <v>2478.8732394366198</v>
      </c>
      <c r="K66" s="37">
        <v>2696</v>
      </c>
      <c r="L66" s="37">
        <v>2808</v>
      </c>
      <c r="M66" s="37">
        <v>2808</v>
      </c>
    </row>
    <row r="67" spans="1:13" x14ac:dyDescent="0.25">
      <c r="A67" s="35">
        <v>13</v>
      </c>
      <c r="B67" s="36">
        <v>2695.6521739130435</v>
      </c>
      <c r="C67" s="36">
        <v>2808.3333333333335</v>
      </c>
      <c r="D67" s="36">
        <v>2808.3333333333335</v>
      </c>
      <c r="E67" s="36">
        <v>2695.6521739130435</v>
      </c>
      <c r="F67" s="36">
        <v>2695.6521739130435</v>
      </c>
      <c r="G67" s="36">
        <v>2538.4615384615386</v>
      </c>
      <c r="H67" s="36">
        <v>2538.4615384615386</v>
      </c>
      <c r="I67" s="36">
        <v>2300</v>
      </c>
      <c r="J67" s="36">
        <v>2478.8732394366198</v>
      </c>
      <c r="K67" s="37">
        <v>2696</v>
      </c>
      <c r="L67" s="37">
        <v>2808</v>
      </c>
      <c r="M67" s="37">
        <v>2808</v>
      </c>
    </row>
    <row r="68" spans="1:13" x14ac:dyDescent="0.25">
      <c r="A68" s="35">
        <v>14</v>
      </c>
      <c r="B68" s="36">
        <v>2695.6521739130435</v>
      </c>
      <c r="C68" s="36">
        <v>2808.3333333333335</v>
      </c>
      <c r="D68" s="36">
        <v>2808.3333333333335</v>
      </c>
      <c r="E68" s="36">
        <v>2695.6521739130435</v>
      </c>
      <c r="F68" s="36">
        <v>2695.6521739130435</v>
      </c>
      <c r="G68" s="36">
        <v>2538.4615384615386</v>
      </c>
      <c r="H68" s="36">
        <v>2538.4615384615386</v>
      </c>
      <c r="I68" s="36">
        <v>2300</v>
      </c>
      <c r="J68" s="36">
        <v>2478.8732394366198</v>
      </c>
      <c r="K68" s="37">
        <v>2696</v>
      </c>
      <c r="L68" s="37">
        <v>2808</v>
      </c>
      <c r="M68" s="37">
        <v>2808</v>
      </c>
    </row>
    <row r="69" spans="1:13" x14ac:dyDescent="0.25">
      <c r="A69" s="35">
        <v>15</v>
      </c>
      <c r="B69" s="36">
        <v>2808.3333333333335</v>
      </c>
      <c r="C69" s="36">
        <v>2808.3333333333335</v>
      </c>
      <c r="D69" s="36">
        <v>2808.3333333333335</v>
      </c>
      <c r="E69" s="36">
        <v>2695.6521739130435</v>
      </c>
      <c r="F69" s="36">
        <v>2702.2222222222222</v>
      </c>
      <c r="G69" s="36">
        <v>2538.4615384615386</v>
      </c>
      <c r="H69" s="36">
        <v>2300</v>
      </c>
      <c r="I69" s="36">
        <v>2300</v>
      </c>
      <c r="J69" s="36">
        <v>2538.4615384615386</v>
      </c>
      <c r="K69" s="37">
        <v>2696</v>
      </c>
      <c r="L69" s="37">
        <v>2808</v>
      </c>
      <c r="M69" s="37">
        <v>2808</v>
      </c>
    </row>
    <row r="70" spans="1:13" x14ac:dyDescent="0.25">
      <c r="A70" s="35">
        <v>16</v>
      </c>
      <c r="B70" s="36">
        <v>2808.3333333333335</v>
      </c>
      <c r="C70" s="36">
        <v>2808.3333333333335</v>
      </c>
      <c r="D70" s="36">
        <v>2808.3333333333335</v>
      </c>
      <c r="E70" s="36">
        <v>2695.6521739130435</v>
      </c>
      <c r="F70" s="36">
        <v>2702.2222222222222</v>
      </c>
      <c r="G70" s="36">
        <v>2538.4615384615386</v>
      </c>
      <c r="H70" s="36">
        <v>2300</v>
      </c>
      <c r="I70" s="36">
        <v>2300</v>
      </c>
      <c r="J70" s="36">
        <v>2538.4615384615386</v>
      </c>
      <c r="K70" s="37">
        <v>2696</v>
      </c>
      <c r="L70" s="37">
        <v>2808</v>
      </c>
      <c r="M70" s="37">
        <v>2808</v>
      </c>
    </row>
    <row r="71" spans="1:13" x14ac:dyDescent="0.25">
      <c r="A71" s="35">
        <v>17</v>
      </c>
      <c r="B71" s="36">
        <v>2808.3333333333335</v>
      </c>
      <c r="C71" s="36">
        <v>2808.3333333333335</v>
      </c>
      <c r="D71" s="36">
        <v>2808.3333333333335</v>
      </c>
      <c r="E71" s="36">
        <v>2695.6521739130435</v>
      </c>
      <c r="F71" s="36">
        <v>2702.2222222222222</v>
      </c>
      <c r="G71" s="36">
        <v>2538.4615384615386</v>
      </c>
      <c r="H71" s="36">
        <v>2300</v>
      </c>
      <c r="I71" s="36">
        <v>2300</v>
      </c>
      <c r="J71" s="36">
        <v>2538.4615384615386</v>
      </c>
      <c r="K71" s="37">
        <v>2696</v>
      </c>
      <c r="L71" s="37">
        <v>2808</v>
      </c>
      <c r="M71" s="37">
        <v>2808</v>
      </c>
    </row>
    <row r="72" spans="1:13" x14ac:dyDescent="0.25">
      <c r="A72" s="35">
        <v>18</v>
      </c>
      <c r="B72" s="36">
        <v>2808.3333333333335</v>
      </c>
      <c r="C72" s="36">
        <v>2808.3333333333335</v>
      </c>
      <c r="D72" s="36">
        <v>2808.3333333333335</v>
      </c>
      <c r="E72" s="36">
        <v>2695.6521739130435</v>
      </c>
      <c r="F72" s="36">
        <v>2702.2222222222222</v>
      </c>
      <c r="G72" s="36">
        <v>2538.4615384615386</v>
      </c>
      <c r="H72" s="36">
        <v>2300</v>
      </c>
      <c r="I72" s="36">
        <v>2300</v>
      </c>
      <c r="J72" s="36">
        <v>2538.4615384615386</v>
      </c>
      <c r="K72" s="37">
        <v>2696</v>
      </c>
      <c r="L72" s="37">
        <v>2808</v>
      </c>
      <c r="M72" s="37">
        <v>2808</v>
      </c>
    </row>
    <row r="73" spans="1:13" x14ac:dyDescent="0.25">
      <c r="A73" s="35">
        <v>19</v>
      </c>
      <c r="B73" s="36">
        <v>2695.6521739130435</v>
      </c>
      <c r="C73" s="36">
        <v>2808.3333333333335</v>
      </c>
      <c r="D73" s="36">
        <v>2808.3333333333335</v>
      </c>
      <c r="E73" s="36">
        <v>2808.3333333333335</v>
      </c>
      <c r="F73" s="36">
        <v>2695.6521739130435</v>
      </c>
      <c r="G73" s="36">
        <v>2478.8732394366198</v>
      </c>
      <c r="H73" s="36">
        <v>2538.4615384615386</v>
      </c>
      <c r="I73" s="36">
        <v>2538.4615384615386</v>
      </c>
      <c r="J73" s="36">
        <v>2478.8732394366198</v>
      </c>
      <c r="K73" s="37">
        <v>2696</v>
      </c>
      <c r="L73" s="37">
        <v>2808</v>
      </c>
      <c r="M73" s="37">
        <v>2808</v>
      </c>
    </row>
    <row r="74" spans="1:13" x14ac:dyDescent="0.25">
      <c r="A74" s="35">
        <v>20</v>
      </c>
      <c r="B74" s="36">
        <v>2695.6521739130435</v>
      </c>
      <c r="C74" s="36">
        <v>2808.3333333333335</v>
      </c>
      <c r="D74" s="36">
        <v>2808.3333333333335</v>
      </c>
      <c r="E74" s="36">
        <v>2808.3333333333335</v>
      </c>
      <c r="F74" s="36">
        <v>2695.6521739130435</v>
      </c>
      <c r="G74" s="36">
        <v>2478.8732394366198</v>
      </c>
      <c r="H74" s="36">
        <v>2538.4615384615386</v>
      </c>
      <c r="I74" s="36">
        <v>2538.4615384615386</v>
      </c>
      <c r="J74" s="36">
        <v>2478.8732394366198</v>
      </c>
      <c r="K74" s="37">
        <v>2696</v>
      </c>
      <c r="L74" s="37">
        <v>2808</v>
      </c>
      <c r="M74" s="37">
        <v>2808</v>
      </c>
    </row>
    <row r="75" spans="1:13" x14ac:dyDescent="0.25">
      <c r="A75" s="35">
        <v>21</v>
      </c>
      <c r="B75" s="36">
        <v>2695.6521739130435</v>
      </c>
      <c r="C75" s="36">
        <v>2808.3333333333335</v>
      </c>
      <c r="D75" s="36">
        <v>2808.3333333333335</v>
      </c>
      <c r="E75" s="36">
        <v>2808.3333333333335</v>
      </c>
      <c r="F75" s="36">
        <v>2695.6521739130435</v>
      </c>
      <c r="G75" s="36">
        <v>2478.8732394366198</v>
      </c>
      <c r="H75" s="36">
        <v>2538.4615384615386</v>
      </c>
      <c r="I75" s="36">
        <v>2538.4615384615386</v>
      </c>
      <c r="J75" s="36">
        <v>2478.8732394366198</v>
      </c>
      <c r="K75" s="37">
        <v>2696</v>
      </c>
      <c r="L75" s="37">
        <v>2808</v>
      </c>
      <c r="M75" s="37">
        <v>2808</v>
      </c>
    </row>
    <row r="76" spans="1:13" x14ac:dyDescent="0.25">
      <c r="A76" s="35">
        <v>22</v>
      </c>
      <c r="B76" s="36">
        <v>2695.6521739130435</v>
      </c>
      <c r="C76" s="36">
        <v>2808.3333333333335</v>
      </c>
      <c r="D76" s="36">
        <v>2808.3333333333335</v>
      </c>
      <c r="E76" s="36">
        <v>2808.3333333333335</v>
      </c>
      <c r="F76" s="36">
        <v>2695.6521739130435</v>
      </c>
      <c r="G76" s="36">
        <v>2478.8732394366198</v>
      </c>
      <c r="H76" s="36">
        <v>2538.4615384615386</v>
      </c>
      <c r="I76" s="36">
        <v>2538.4615384615386</v>
      </c>
      <c r="J76" s="36">
        <v>2478.8732394366198</v>
      </c>
      <c r="K76" s="37">
        <v>2696</v>
      </c>
      <c r="L76" s="37">
        <v>2808</v>
      </c>
      <c r="M76" s="37">
        <v>2808</v>
      </c>
    </row>
    <row r="77" spans="1:13" x14ac:dyDescent="0.25">
      <c r="A77" s="35">
        <v>23</v>
      </c>
      <c r="B77" s="36">
        <v>2808.3333333333335</v>
      </c>
      <c r="C77" s="36">
        <v>3000</v>
      </c>
      <c r="D77" s="36">
        <v>3000</v>
      </c>
      <c r="E77" s="36">
        <v>3000</v>
      </c>
      <c r="F77" s="36">
        <v>3000</v>
      </c>
      <c r="G77" s="36">
        <v>2695.6521739130435</v>
      </c>
      <c r="H77" s="36">
        <v>2702.2222222222222</v>
      </c>
      <c r="I77" s="36">
        <v>2702.2222222222222</v>
      </c>
      <c r="J77" s="36">
        <v>2695.6521739130435</v>
      </c>
      <c r="K77" s="37">
        <v>3002</v>
      </c>
      <c r="L77" s="37">
        <v>3002</v>
      </c>
      <c r="M77" s="37">
        <v>2808</v>
      </c>
    </row>
    <row r="78" spans="1:13" x14ac:dyDescent="0.25">
      <c r="A78" s="35">
        <v>24</v>
      </c>
      <c r="B78" s="36">
        <v>2808.3333333333335</v>
      </c>
      <c r="C78" s="36">
        <v>3000</v>
      </c>
      <c r="D78" s="36">
        <v>3000</v>
      </c>
      <c r="E78" s="36">
        <v>3000</v>
      </c>
      <c r="F78" s="36">
        <v>3000</v>
      </c>
      <c r="G78" s="36">
        <v>2695.6521739130435</v>
      </c>
      <c r="H78" s="36">
        <v>2702.2222222222222</v>
      </c>
      <c r="I78" s="36">
        <v>2702.2222222222222</v>
      </c>
      <c r="J78" s="36">
        <v>2695.6521739130435</v>
      </c>
      <c r="K78" s="37">
        <v>3002</v>
      </c>
      <c r="L78" s="37">
        <v>3002</v>
      </c>
      <c r="M78" s="37">
        <v>2808</v>
      </c>
    </row>
  </sheetData>
  <mergeCells count="3">
    <mergeCell ref="A1:D1"/>
    <mergeCell ref="A27:D27"/>
    <mergeCell ref="A53:D53"/>
  </mergeCells>
  <conditionalFormatting sqref="B3:M26">
    <cfRule type="colorScale" priority="3">
      <colorScale>
        <cfvo type="min"/>
        <cfvo type="percentile" val="50"/>
        <cfvo type="max"/>
        <color rgb="FF63BE7B"/>
        <color rgb="FFFFEB84"/>
        <color rgb="FFF8696B"/>
      </colorScale>
    </cfRule>
  </conditionalFormatting>
  <conditionalFormatting sqref="B55:M78">
    <cfRule type="colorScale" priority="2">
      <colorScale>
        <cfvo type="min"/>
        <cfvo type="percentile" val="50"/>
        <cfvo type="max"/>
        <color rgb="FF63BE7B"/>
        <color rgb="FFFFEB84"/>
        <color rgb="FFF8696B"/>
      </colorScale>
    </cfRule>
  </conditionalFormatting>
  <conditionalFormatting sqref="B29:M52">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5" x14ac:dyDescent="0.25"/>
  <cols>
    <col min="1" max="1" width="11.28515625" bestFit="1" customWidth="1"/>
    <col min="2" max="2" width="13.5703125" bestFit="1" customWidth="1"/>
    <col min="3" max="3" width="16" bestFit="1" customWidth="1"/>
    <col min="4" max="4" width="23.42578125" bestFit="1" customWidth="1"/>
    <col min="5" max="5" width="16.85546875" bestFit="1" customWidth="1"/>
    <col min="6" max="6" width="21.85546875" customWidth="1"/>
  </cols>
  <sheetData>
    <row r="1" spans="1:6" ht="22.5" x14ac:dyDescent="0.25">
      <c r="A1" s="16" t="s">
        <v>0</v>
      </c>
      <c r="B1" s="17" t="s">
        <v>61</v>
      </c>
      <c r="C1" s="16" t="s">
        <v>62</v>
      </c>
      <c r="D1" s="16" t="s">
        <v>63</v>
      </c>
      <c r="E1" s="16" t="s">
        <v>64</v>
      </c>
      <c r="F1" s="16" t="s">
        <v>65</v>
      </c>
    </row>
    <row r="2" spans="1:6" x14ac:dyDescent="0.25">
      <c r="A2" s="16" t="s">
        <v>88</v>
      </c>
      <c r="B2" s="18">
        <v>1.0548</v>
      </c>
      <c r="C2" s="19">
        <v>0.65680000000000005</v>
      </c>
      <c r="D2" s="20">
        <v>0.77990000000000004</v>
      </c>
      <c r="E2" s="21">
        <v>0.85140000000000005</v>
      </c>
      <c r="F2" s="22">
        <v>0.93859999999999999</v>
      </c>
    </row>
    <row r="3" spans="1:6" x14ac:dyDescent="0.25">
      <c r="A3" s="16" t="s">
        <v>19</v>
      </c>
      <c r="B3" s="18">
        <v>1.1685000000000001</v>
      </c>
      <c r="C3" s="19">
        <v>0.72609999999999997</v>
      </c>
      <c r="D3" s="20">
        <v>0.85660000000000003</v>
      </c>
      <c r="E3" s="21">
        <v>0.9446</v>
      </c>
      <c r="F3" s="22">
        <v>1.0417000000000001</v>
      </c>
    </row>
    <row r="4" spans="1:6" ht="22.5" x14ac:dyDescent="0.25">
      <c r="A4" s="16" t="s">
        <v>66</v>
      </c>
      <c r="B4" s="18">
        <v>1.0629999999999999</v>
      </c>
      <c r="C4" s="19">
        <v>0.66459999999999997</v>
      </c>
      <c r="D4" s="20">
        <v>0.78769999999999996</v>
      </c>
      <c r="E4" s="21">
        <v>0.85919999999999996</v>
      </c>
      <c r="F4" s="22">
        <v>0.94640000000000002</v>
      </c>
    </row>
    <row r="5" spans="1:6" ht="22.5" x14ac:dyDescent="0.25">
      <c r="A5" s="16" t="s">
        <v>28</v>
      </c>
      <c r="B5" s="18">
        <v>28.078900000000001</v>
      </c>
      <c r="C5" s="19">
        <v>10.709099999999999</v>
      </c>
      <c r="D5" s="20">
        <v>13.474500000000001</v>
      </c>
      <c r="E5" s="21">
        <v>16.8081</v>
      </c>
      <c r="F5" s="22">
        <v>20.503299999999999</v>
      </c>
    </row>
    <row r="6" spans="1:6" ht="22.5" x14ac:dyDescent="0.25">
      <c r="A6" s="23" t="s">
        <v>29</v>
      </c>
      <c r="B6" s="18">
        <v>14.326000000000001</v>
      </c>
      <c r="C6" s="19">
        <v>6.4409999999999998</v>
      </c>
      <c r="D6" s="20">
        <v>8.2642000000000007</v>
      </c>
      <c r="E6" s="21">
        <v>10.203099999999999</v>
      </c>
      <c r="F6" s="22">
        <v>12.0726</v>
      </c>
    </row>
    <row r="7" spans="1:6" ht="22.5" x14ac:dyDescent="0.25">
      <c r="A7" s="16" t="s">
        <v>30</v>
      </c>
      <c r="B7" s="18">
        <v>2.8113000000000001</v>
      </c>
      <c r="C7" s="19">
        <v>1.6620999999999999</v>
      </c>
      <c r="D7" s="20">
        <v>2.0175999999999998</v>
      </c>
      <c r="E7" s="21">
        <v>2.2204000000000002</v>
      </c>
      <c r="F7" s="22">
        <v>2.4253999999999998</v>
      </c>
    </row>
    <row r="8" spans="1:6" ht="22.5" x14ac:dyDescent="0.25">
      <c r="A8" s="16" t="s">
        <v>31</v>
      </c>
      <c r="B8" s="18">
        <v>11.366099999999999</v>
      </c>
      <c r="C8" s="19">
        <v>5.7232000000000003</v>
      </c>
      <c r="D8" s="20">
        <v>6.9028999999999998</v>
      </c>
      <c r="E8" s="21">
        <v>8.0798000000000005</v>
      </c>
      <c r="F8" s="22">
        <v>9.2879000000000005</v>
      </c>
    </row>
    <row r="9" spans="1:6" ht="22.5" x14ac:dyDescent="0.25">
      <c r="A9" s="16" t="s">
        <v>32</v>
      </c>
      <c r="B9" s="18">
        <v>1.0663</v>
      </c>
      <c r="C9" s="19">
        <v>0.66869999999999996</v>
      </c>
      <c r="D9" s="20">
        <v>0.77</v>
      </c>
      <c r="E9" s="21">
        <v>0.83640000000000003</v>
      </c>
      <c r="F9" s="22">
        <v>0.93069999999999997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5" x14ac:dyDescent="0.25"/>
  <cols>
    <col min="1" max="1" width="11.28515625" bestFit="1" customWidth="1"/>
    <col min="2" max="2" width="13.5703125" bestFit="1" customWidth="1"/>
    <col min="3" max="3" width="16" bestFit="1" customWidth="1"/>
    <col min="4" max="4" width="23.42578125" bestFit="1" customWidth="1"/>
    <col min="5" max="5" width="16.85546875" bestFit="1" customWidth="1"/>
    <col min="6" max="6" width="21.85546875" bestFit="1" customWidth="1"/>
  </cols>
  <sheetData>
    <row r="1" spans="1:6" ht="22.5" x14ac:dyDescent="0.25">
      <c r="A1" s="16" t="s">
        <v>0</v>
      </c>
      <c r="B1" s="17" t="s">
        <v>61</v>
      </c>
      <c r="C1" s="16" t="s">
        <v>62</v>
      </c>
      <c r="D1" s="16" t="s">
        <v>63</v>
      </c>
      <c r="E1" s="16" t="s">
        <v>64</v>
      </c>
      <c r="F1" s="16" t="s">
        <v>65</v>
      </c>
    </row>
    <row r="2" spans="1:6" x14ac:dyDescent="0.25">
      <c r="A2" s="16" t="s">
        <v>88</v>
      </c>
      <c r="B2" s="18">
        <v>8818.3938999999991</v>
      </c>
      <c r="C2" s="19">
        <v>5254.4606000000003</v>
      </c>
      <c r="D2" s="20">
        <v>6457.2174000000005</v>
      </c>
      <c r="E2" s="21">
        <v>7089.4386000000004</v>
      </c>
      <c r="F2" s="22">
        <v>7881.6184000000003</v>
      </c>
    </row>
    <row r="3" spans="1:6" x14ac:dyDescent="0.25">
      <c r="A3" s="16" t="s">
        <v>19</v>
      </c>
      <c r="B3" s="18">
        <v>9810.1494999999995</v>
      </c>
      <c r="C3" s="19">
        <v>5830.6617999999999</v>
      </c>
      <c r="D3" s="20">
        <v>7088.9436999999998</v>
      </c>
      <c r="E3" s="21">
        <v>7902.2393000000002</v>
      </c>
      <c r="F3" s="22">
        <v>8786.5493000000006</v>
      </c>
    </row>
    <row r="4" spans="1:6" ht="22.5" x14ac:dyDescent="0.25">
      <c r="A4" s="16" t="s">
        <v>66</v>
      </c>
      <c r="B4" s="18">
        <v>8880.9843000000001</v>
      </c>
      <c r="C4" s="19">
        <v>5314.0131000000001</v>
      </c>
      <c r="D4" s="20">
        <v>6516.7698</v>
      </c>
      <c r="E4" s="21">
        <v>7148.991</v>
      </c>
      <c r="F4" s="22">
        <v>7941.1707999999999</v>
      </c>
    </row>
    <row r="5" spans="1:6" ht="22.5" x14ac:dyDescent="0.25">
      <c r="A5" s="16" t="s">
        <v>28</v>
      </c>
      <c r="B5" s="18">
        <v>265834.37969999999</v>
      </c>
      <c r="C5" s="19">
        <v>89522.406799999997</v>
      </c>
      <c r="D5" s="20">
        <v>120568.94530000001</v>
      </c>
      <c r="E5" s="21">
        <v>154169.9026</v>
      </c>
      <c r="F5" s="22">
        <v>194370.9063</v>
      </c>
    </row>
    <row r="6" spans="1:6" ht="22.5" x14ac:dyDescent="0.25">
      <c r="A6" s="23" t="s">
        <v>29</v>
      </c>
      <c r="B6" s="18">
        <v>134481.4675</v>
      </c>
      <c r="C6" s="19">
        <v>55021.541100000002</v>
      </c>
      <c r="D6" s="20">
        <v>74886.355899999995</v>
      </c>
      <c r="E6" s="21">
        <v>94421.960399999996</v>
      </c>
      <c r="F6" s="22">
        <v>114050.9057</v>
      </c>
    </row>
    <row r="7" spans="1:6" ht="22.5" x14ac:dyDescent="0.25">
      <c r="A7" s="16" t="s">
        <v>30</v>
      </c>
      <c r="B7" s="18">
        <v>24072.5347</v>
      </c>
      <c r="C7" s="19">
        <v>13517.1451</v>
      </c>
      <c r="D7" s="20">
        <v>17054.729500000001</v>
      </c>
      <c r="E7" s="21">
        <v>18960.9516</v>
      </c>
      <c r="F7" s="22">
        <v>20997.1191</v>
      </c>
    </row>
    <row r="8" spans="1:6" ht="22.5" x14ac:dyDescent="0.25">
      <c r="A8" s="16" t="s">
        <v>31</v>
      </c>
      <c r="B8" s="18">
        <v>101310.7268</v>
      </c>
      <c r="C8" s="19">
        <v>47056.241600000001</v>
      </c>
      <c r="D8" s="20">
        <v>59453.592499999999</v>
      </c>
      <c r="E8" s="21">
        <v>71126.503500000006</v>
      </c>
      <c r="F8" s="22">
        <v>83079.550099999993</v>
      </c>
    </row>
    <row r="9" spans="1:6" ht="22.5" x14ac:dyDescent="0.25">
      <c r="A9" s="16" t="s">
        <v>32</v>
      </c>
      <c r="B9" s="18">
        <v>8752.5373</v>
      </c>
      <c r="C9" s="19">
        <v>5259.9111999999996</v>
      </c>
      <c r="D9" s="20">
        <v>6243.16</v>
      </c>
      <c r="E9" s="21">
        <v>6828.7722999999996</v>
      </c>
      <c r="F9" s="22">
        <v>7666.1103000000003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RowHeight="15" x14ac:dyDescent="0.25"/>
  <cols>
    <col min="1" max="1" width="7.85546875" bestFit="1" customWidth="1"/>
    <col min="2" max="2" width="11.28515625" bestFit="1" customWidth="1"/>
    <col min="3" max="3" width="7"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8">
        <v>2.66286950815342E-2</v>
      </c>
      <c r="C2" s="8">
        <v>1.36915578782883E-2</v>
      </c>
      <c r="D2" s="8">
        <v>1.65744935888213E-2</v>
      </c>
      <c r="E2" s="8">
        <v>1.36915578782883E-2</v>
      </c>
      <c r="F2" s="8">
        <v>0.561143112837863</v>
      </c>
      <c r="G2" s="8">
        <v>0.39814522743123798</v>
      </c>
      <c r="H2" s="8">
        <v>5.234334861704E-2</v>
      </c>
      <c r="I2" s="8">
        <v>0.23515025159390601</v>
      </c>
      <c r="J2" s="8">
        <v>9.0862216957983202E-3</v>
      </c>
    </row>
    <row r="3" spans="1:10" x14ac:dyDescent="0.25">
      <c r="A3" s="6" t="s">
        <v>34</v>
      </c>
      <c r="B3" s="8">
        <v>0.12561029874464499</v>
      </c>
      <c r="C3" s="8">
        <v>5.2895486457606902E-2</v>
      </c>
      <c r="D3" s="8">
        <v>6.4198351504183099E-2</v>
      </c>
      <c r="E3" s="8">
        <v>5.2895486457606902E-2</v>
      </c>
      <c r="F3" s="8">
        <v>1.77407134763708</v>
      </c>
      <c r="G3" s="8">
        <v>1.2571478085430801</v>
      </c>
      <c r="H3" s="8">
        <v>0.186627507936795</v>
      </c>
      <c r="I3" s="8">
        <v>0.73462678301921103</v>
      </c>
      <c r="J3" s="8">
        <v>3.48917193241194E-2</v>
      </c>
    </row>
    <row r="4" spans="1:10" x14ac:dyDescent="0.25">
      <c r="A4" s="6" t="s">
        <v>35</v>
      </c>
      <c r="B4" s="8">
        <v>0.798001103209944</v>
      </c>
      <c r="C4" s="8">
        <v>0.26680342628328801</v>
      </c>
      <c r="D4" s="8">
        <v>0.29406790815518202</v>
      </c>
      <c r="E4" s="8">
        <v>0.26680342628328801</v>
      </c>
      <c r="F4" s="8">
        <v>3.1083362701869701</v>
      </c>
      <c r="G4" s="8">
        <v>2.3377992211971699</v>
      </c>
      <c r="H4" s="8">
        <v>0.550605994912305</v>
      </c>
      <c r="I4" s="8">
        <v>1.4961974715517501</v>
      </c>
      <c r="J4" s="8">
        <v>0.22794063281598201</v>
      </c>
    </row>
    <row r="5" spans="1:10" x14ac:dyDescent="0.25">
      <c r="A5" s="6" t="s">
        <v>36</v>
      </c>
      <c r="B5" s="8">
        <v>0.133791425921652</v>
      </c>
      <c r="C5" s="8">
        <v>3.6352992632033898E-2</v>
      </c>
      <c r="D5" s="8">
        <v>4.3441791238397698E-2</v>
      </c>
      <c r="E5" s="8">
        <v>3.6352992632033898E-2</v>
      </c>
      <c r="F5" s="8">
        <v>1.5626452868635201</v>
      </c>
      <c r="G5" s="8">
        <v>1.1172652142614099</v>
      </c>
      <c r="H5" s="8">
        <v>0.12617304402913401</v>
      </c>
      <c r="I5" s="8">
        <v>0.58494191912148297</v>
      </c>
      <c r="J5" s="8">
        <v>2.3992043461516701E-2</v>
      </c>
    </row>
    <row r="6" spans="1:10" x14ac:dyDescent="0.25">
      <c r="A6" s="6" t="s">
        <v>37</v>
      </c>
      <c r="B6" s="8">
        <v>0.349377501233953</v>
      </c>
      <c r="C6" s="8">
        <v>5.7611484374245701E-2</v>
      </c>
      <c r="D6" s="8">
        <v>7.0200568293092305E-2</v>
      </c>
      <c r="E6" s="8">
        <v>5.7611484374245701E-2</v>
      </c>
      <c r="F6" s="8">
        <v>2.43013103667186</v>
      </c>
      <c r="G6" s="8">
        <v>1.8437413086341301</v>
      </c>
      <c r="H6" s="8">
        <v>0.217193168195742</v>
      </c>
      <c r="I6" s="8">
        <v>0.95930733330429796</v>
      </c>
      <c r="J6" s="8">
        <v>3.4247130632538002E-2</v>
      </c>
    </row>
    <row r="7" spans="1:10" x14ac:dyDescent="0.25">
      <c r="A7" s="6" t="s">
        <v>38</v>
      </c>
      <c r="B7" s="8">
        <v>0.15325797683074099</v>
      </c>
      <c r="C7" s="8">
        <v>3.1826214179870201E-2</v>
      </c>
      <c r="D7" s="8">
        <v>3.89399361539957E-2</v>
      </c>
      <c r="E7" s="8">
        <v>3.1826214179870201E-2</v>
      </c>
      <c r="F7" s="8">
        <v>1.9671761037373401</v>
      </c>
      <c r="G7" s="8">
        <v>1.44232017437361</v>
      </c>
      <c r="H7" s="8">
        <v>0.12881958019217299</v>
      </c>
      <c r="I7" s="8">
        <v>0.72985210730491001</v>
      </c>
      <c r="J7" s="8">
        <v>1.9154255659442499E-2</v>
      </c>
    </row>
    <row r="8" spans="1:10" x14ac:dyDescent="0.25">
      <c r="A8" s="6" t="s">
        <v>39</v>
      </c>
      <c r="B8" s="8">
        <v>0.112150333206714</v>
      </c>
      <c r="C8" s="8">
        <v>8.6704890140665306E-2</v>
      </c>
      <c r="D8" s="8">
        <v>0.100501283845904</v>
      </c>
      <c r="E8" s="8">
        <v>8.6704890140665306E-2</v>
      </c>
      <c r="F8" s="8">
        <v>2.20336563588917</v>
      </c>
      <c r="G8" s="8">
        <v>1.5093052601797601</v>
      </c>
      <c r="H8" s="8">
        <v>0.233097542166668</v>
      </c>
      <c r="I8" s="8">
        <v>0.81979654071847297</v>
      </c>
      <c r="J8" s="8">
        <v>6.7344898052315305E-2</v>
      </c>
    </row>
    <row r="9" spans="1:10" x14ac:dyDescent="0.25">
      <c r="A9" s="6" t="s">
        <v>40</v>
      </c>
      <c r="B9" s="8">
        <v>9.7253519260429105E-2</v>
      </c>
      <c r="C9" s="8">
        <v>5.15628285824202E-2</v>
      </c>
      <c r="D9" s="8">
        <v>5.8728118644480701E-2</v>
      </c>
      <c r="E9" s="8">
        <v>5.15628285824202E-2</v>
      </c>
      <c r="F9" s="8">
        <v>1.0987178462424201</v>
      </c>
      <c r="G9" s="8">
        <v>0.77039355628060602</v>
      </c>
      <c r="H9" s="8">
        <v>0.12627505611626599</v>
      </c>
      <c r="I9" s="8">
        <v>0.42070603149955699</v>
      </c>
      <c r="J9" s="8">
        <v>4.2390058195885399E-2</v>
      </c>
    </row>
    <row r="10" spans="1:10" x14ac:dyDescent="0.25">
      <c r="A10" s="6" t="s">
        <v>41</v>
      </c>
      <c r="B10" s="8">
        <v>0.65739656517415301</v>
      </c>
      <c r="C10" s="8">
        <v>7.5465328772244294E-2</v>
      </c>
      <c r="D10" s="8">
        <v>8.86923546309452E-2</v>
      </c>
      <c r="E10" s="8">
        <v>7.5465328772244294E-2</v>
      </c>
      <c r="F10" s="8">
        <v>2.6230136144093299</v>
      </c>
      <c r="G10" s="8">
        <v>1.88510260590859</v>
      </c>
      <c r="H10" s="8">
        <v>0.24139938693833099</v>
      </c>
      <c r="I10" s="8">
        <v>1.0801328861077599</v>
      </c>
      <c r="J10" s="8">
        <v>5.6188287062903901E-2</v>
      </c>
    </row>
    <row r="11" spans="1:10" x14ac:dyDescent="0.25">
      <c r="A11" s="6" t="s">
        <v>42</v>
      </c>
      <c r="B11" s="8">
        <v>0.49410485444590202</v>
      </c>
      <c r="C11" s="8">
        <v>0.23984915183320901</v>
      </c>
      <c r="D11" s="8">
        <v>0.28692896976034299</v>
      </c>
      <c r="E11" s="8">
        <v>0.23984915183320901</v>
      </c>
      <c r="F11" s="8">
        <v>7.6814993734772496</v>
      </c>
      <c r="G11" s="8">
        <v>5.7498147553435102</v>
      </c>
      <c r="H11" s="8">
        <v>0.81738280000972896</v>
      </c>
      <c r="I11" s="8">
        <v>3.48358864030592</v>
      </c>
      <c r="J11" s="8">
        <v>0.16501783600632799</v>
      </c>
    </row>
    <row r="12" spans="1:10" x14ac:dyDescent="0.25">
      <c r="A12" s="6" t="s">
        <v>43</v>
      </c>
      <c r="B12" s="8">
        <v>0.95904652225779496</v>
      </c>
      <c r="C12" s="8">
        <v>0.31987570588951098</v>
      </c>
      <c r="D12" s="8">
        <v>0.36642458312646198</v>
      </c>
      <c r="E12" s="8">
        <v>0.31987570588951098</v>
      </c>
      <c r="F12" s="8">
        <v>4.50592782543319</v>
      </c>
      <c r="G12" s="8">
        <v>3.4714290601190401</v>
      </c>
      <c r="H12" s="8">
        <v>0.85882351422269798</v>
      </c>
      <c r="I12" s="8">
        <v>2.4082642873604501</v>
      </c>
      <c r="J12" s="8">
        <v>0.24873654186965799</v>
      </c>
    </row>
    <row r="13" spans="1:10" x14ac:dyDescent="0.25">
      <c r="A13" s="6" t="s">
        <v>44</v>
      </c>
      <c r="B13" s="8">
        <v>0.78671204474829304</v>
      </c>
      <c r="C13" s="8">
        <v>0.23907804754561399</v>
      </c>
      <c r="D13" s="8">
        <v>0.28255764329114602</v>
      </c>
      <c r="E13" s="8">
        <v>0.23907804754561399</v>
      </c>
      <c r="F13" s="8">
        <v>4.8264691099260499</v>
      </c>
      <c r="G13" s="8">
        <v>3.7768331850074999</v>
      </c>
      <c r="H13" s="8">
        <v>0.77321897272253004</v>
      </c>
      <c r="I13" s="8">
        <v>2.5979958117636701</v>
      </c>
      <c r="J13" s="8">
        <v>0.17620028909149399</v>
      </c>
    </row>
    <row r="14" spans="1:10" x14ac:dyDescent="0.25">
      <c r="A14" s="6" t="s">
        <v>45</v>
      </c>
      <c r="B14" s="8">
        <v>0.139396021994872</v>
      </c>
      <c r="C14" s="8">
        <v>9.8194592118277593E-2</v>
      </c>
      <c r="D14" s="8">
        <v>0.118546541818498</v>
      </c>
      <c r="E14" s="8">
        <v>9.8194592118277593E-2</v>
      </c>
      <c r="F14" s="8">
        <v>3.56212575243709</v>
      </c>
      <c r="G14" s="8">
        <v>2.53885101295791</v>
      </c>
      <c r="H14" s="8">
        <v>0.34187693640355099</v>
      </c>
      <c r="I14" s="8">
        <v>1.6169173339607601</v>
      </c>
      <c r="J14" s="8">
        <v>6.0994012416409199E-2</v>
      </c>
    </row>
    <row r="15" spans="1:10" x14ac:dyDescent="0.25">
      <c r="A15" s="6" t="s">
        <v>46</v>
      </c>
      <c r="B15" s="8">
        <v>2.12161658943731</v>
      </c>
      <c r="C15" s="8">
        <v>1.2257685665018201</v>
      </c>
      <c r="D15" s="8">
        <v>1.3560306121936401</v>
      </c>
      <c r="E15" s="8">
        <v>1.2257685665018201</v>
      </c>
      <c r="F15" s="8">
        <v>23.648672705776001</v>
      </c>
      <c r="G15" s="8">
        <v>12.0764682204195</v>
      </c>
      <c r="H15" s="8">
        <v>3.0383073685150701</v>
      </c>
      <c r="I15" s="8">
        <v>11.1195407559659</v>
      </c>
      <c r="J15" s="8">
        <v>1.2749411744181101</v>
      </c>
    </row>
    <row r="16" spans="1:10" x14ac:dyDescent="0.25">
      <c r="A16" s="6" t="s">
        <v>47</v>
      </c>
      <c r="B16" s="8">
        <v>8.32064795931535</v>
      </c>
      <c r="C16" s="8">
        <v>6.3876437345076802</v>
      </c>
      <c r="D16" s="8">
        <v>6.9715509539223799</v>
      </c>
      <c r="E16" s="8">
        <v>6.4955283547980702</v>
      </c>
      <c r="F16" s="8">
        <v>89.282991995665896</v>
      </c>
      <c r="G16" s="8">
        <v>50.697273613663299</v>
      </c>
      <c r="H16" s="8">
        <v>15.541640400010101</v>
      </c>
      <c r="I16" s="8">
        <v>51.733277531767499</v>
      </c>
      <c r="J16" s="8">
        <v>6.8924658485916304</v>
      </c>
    </row>
    <row r="17" spans="1:10" x14ac:dyDescent="0.25">
      <c r="A17" s="6" t="s">
        <v>48</v>
      </c>
      <c r="B17" s="8">
        <v>0.42733261385647198</v>
      </c>
      <c r="C17" s="8">
        <v>0.231383332655695</v>
      </c>
      <c r="D17" s="8">
        <v>0.27279468954778702</v>
      </c>
      <c r="E17" s="8">
        <v>0.231383332655695</v>
      </c>
      <c r="F17" s="8">
        <v>4.4912001541614002</v>
      </c>
      <c r="G17" s="8">
        <v>3.6847822848938998</v>
      </c>
      <c r="H17" s="8">
        <v>0.74531128685970105</v>
      </c>
      <c r="I17" s="8">
        <v>2.4833115928560598</v>
      </c>
      <c r="J17" s="8">
        <v>0.152954099726405</v>
      </c>
    </row>
    <row r="18" spans="1:10" x14ac:dyDescent="0.25">
      <c r="A18" s="6" t="s">
        <v>49</v>
      </c>
      <c r="B18" s="8">
        <v>4.9489829642814398E-2</v>
      </c>
      <c r="C18" s="8">
        <v>3.7875770963573398E-2</v>
      </c>
      <c r="D18" s="8">
        <v>4.7661723507641598E-2</v>
      </c>
      <c r="E18" s="8">
        <v>3.7875770963573398E-2</v>
      </c>
      <c r="F18" s="8">
        <v>2.6123152434022798</v>
      </c>
      <c r="G18" s="8">
        <v>1.9561495282744501</v>
      </c>
      <c r="H18" s="8">
        <v>0.18016781528963499</v>
      </c>
      <c r="I18" s="8">
        <v>1.1217773822973001</v>
      </c>
      <c r="J18" s="8">
        <v>1.9950377886864198E-2</v>
      </c>
    </row>
    <row r="19" spans="1:10" x14ac:dyDescent="0.25">
      <c r="A19" s="2"/>
    </row>
  </sheetData>
  <conditionalFormatting sqref="B2:J18">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9" bestFit="1" customWidth="1"/>
    <col min="4" max="4" width="9.5703125" bestFit="1" customWidth="1"/>
    <col min="5" max="5" width="11.85546875" bestFit="1" customWidth="1"/>
    <col min="6" max="7" width="11.140625" bestFit="1" customWidth="1"/>
    <col min="8" max="8" width="9.7109375" bestFit="1" customWidth="1"/>
    <col min="9" max="9" width="9.85546875" bestFit="1" customWidth="1"/>
    <col min="10" max="11" width="9.7109375" bestFit="1" customWidth="1"/>
    <col min="12" max="12" width="9.85546875" bestFit="1" customWidth="1"/>
    <col min="13" max="13"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7">
        <v>14.8630115832499</v>
      </c>
      <c r="C2" s="7">
        <v>7.3626645942619602</v>
      </c>
      <c r="D2" s="7">
        <v>8.8723547015709503</v>
      </c>
      <c r="E2" s="7">
        <v>7.3626645942619602</v>
      </c>
      <c r="F2" s="7">
        <v>305.97338827813797</v>
      </c>
      <c r="G2" s="7">
        <v>217.27115765851201</v>
      </c>
      <c r="H2" s="7">
        <v>28.174278460296399</v>
      </c>
      <c r="I2" s="7">
        <v>128.83395749136301</v>
      </c>
      <c r="J2" s="7">
        <v>4.9228785633670604</v>
      </c>
    </row>
    <row r="3" spans="1:10" x14ac:dyDescent="0.25">
      <c r="A3" s="6" t="s">
        <v>34</v>
      </c>
      <c r="B3" s="7">
        <v>69.751240580126904</v>
      </c>
      <c r="C3" s="7">
        <v>29.279061934228501</v>
      </c>
      <c r="D3" s="7">
        <v>35.522383903223798</v>
      </c>
      <c r="E3" s="7">
        <v>29.279061934228501</v>
      </c>
      <c r="F3" s="7">
        <v>998.81908571816598</v>
      </c>
      <c r="G3" s="7">
        <v>699.81200829136196</v>
      </c>
      <c r="H3" s="7">
        <v>104.330415776973</v>
      </c>
      <c r="I3" s="7">
        <v>413.44063332056601</v>
      </c>
      <c r="J3" s="7">
        <v>19.266757504434899</v>
      </c>
    </row>
    <row r="4" spans="1:10" x14ac:dyDescent="0.25">
      <c r="A4" s="6" t="s">
        <v>35</v>
      </c>
      <c r="B4" s="7">
        <v>473.71007811719102</v>
      </c>
      <c r="C4" s="7">
        <v>157.520632590242</v>
      </c>
      <c r="D4" s="7">
        <v>173.71542331802399</v>
      </c>
      <c r="E4" s="7">
        <v>157.520632590242</v>
      </c>
      <c r="F4" s="7">
        <v>1846.5678138517501</v>
      </c>
      <c r="G4" s="7">
        <v>1389.0509405110299</v>
      </c>
      <c r="H4" s="7">
        <v>326.53521002522803</v>
      </c>
      <c r="I4" s="7">
        <v>888.92894943538795</v>
      </c>
      <c r="J4" s="7">
        <v>134.367488687594</v>
      </c>
    </row>
    <row r="5" spans="1:10" x14ac:dyDescent="0.25">
      <c r="A5" s="6" t="s">
        <v>36</v>
      </c>
      <c r="B5" s="7">
        <v>76.134888722441005</v>
      </c>
      <c r="C5" s="7">
        <v>21.338199854088799</v>
      </c>
      <c r="D5" s="7">
        <v>25.477018706268598</v>
      </c>
      <c r="E5" s="7">
        <v>21.338199854088799</v>
      </c>
      <c r="F5" s="7">
        <v>900.39261685267002</v>
      </c>
      <c r="G5" s="7">
        <v>644.861154184003</v>
      </c>
      <c r="H5" s="7">
        <v>73.869451043299705</v>
      </c>
      <c r="I5" s="7">
        <v>340.78492195151398</v>
      </c>
      <c r="J5" s="7">
        <v>14.101614344050001</v>
      </c>
    </row>
    <row r="6" spans="1:10" x14ac:dyDescent="0.25">
      <c r="A6" s="6" t="s">
        <v>37</v>
      </c>
      <c r="B6" s="7">
        <v>214.86029751551001</v>
      </c>
      <c r="C6" s="7">
        <v>35.783237936466499</v>
      </c>
      <c r="D6" s="7">
        <v>43.579021995875898</v>
      </c>
      <c r="E6" s="7">
        <v>35.783237936466499</v>
      </c>
      <c r="F6" s="7">
        <v>1521.7525692327299</v>
      </c>
      <c r="G6" s="7">
        <v>1153.0855449474</v>
      </c>
      <c r="H6" s="7">
        <v>135.473163220478</v>
      </c>
      <c r="I6" s="7">
        <v>596.89020913494505</v>
      </c>
      <c r="J6" s="7">
        <v>21.3085449375792</v>
      </c>
    </row>
    <row r="7" spans="1:10" x14ac:dyDescent="0.25">
      <c r="A7" s="6" t="s">
        <v>38</v>
      </c>
      <c r="B7" s="7">
        <v>86.202459047382703</v>
      </c>
      <c r="C7" s="7">
        <v>16.536883437120299</v>
      </c>
      <c r="D7" s="7">
        <v>20.1964434660315</v>
      </c>
      <c r="E7" s="7">
        <v>16.536883437120299</v>
      </c>
      <c r="F7" s="7">
        <v>1164.18933328208</v>
      </c>
      <c r="G7" s="7">
        <v>851.87370880167896</v>
      </c>
      <c r="H7" s="7">
        <v>70.179115680285705</v>
      </c>
      <c r="I7" s="7">
        <v>431.17978014801201</v>
      </c>
      <c r="J7" s="7">
        <v>9.9854786596156906</v>
      </c>
    </row>
    <row r="8" spans="1:10" x14ac:dyDescent="0.25">
      <c r="A8" s="6" t="s">
        <v>39</v>
      </c>
      <c r="B8" s="7">
        <v>62.666200581335801</v>
      </c>
      <c r="C8" s="7">
        <v>44.8418905375081</v>
      </c>
      <c r="D8" s="7">
        <v>51.879672084154301</v>
      </c>
      <c r="E8" s="7">
        <v>44.8418905375081</v>
      </c>
      <c r="F8" s="7">
        <v>1201.2417455585301</v>
      </c>
      <c r="G8" s="7">
        <v>798.00306504337698</v>
      </c>
      <c r="H8" s="7">
        <v>118.615628538233</v>
      </c>
      <c r="I8" s="7">
        <v>419.45344203571898</v>
      </c>
      <c r="J8" s="7">
        <v>35.587511979098103</v>
      </c>
    </row>
    <row r="9" spans="1:10" x14ac:dyDescent="0.25">
      <c r="A9" s="6" t="s">
        <v>40</v>
      </c>
      <c r="B9" s="7">
        <v>54.003953996808903</v>
      </c>
      <c r="C9" s="7">
        <v>26.8581324372647</v>
      </c>
      <c r="D9" s="7">
        <v>30.566599266026401</v>
      </c>
      <c r="E9" s="7">
        <v>26.8581324372647</v>
      </c>
      <c r="F9" s="7">
        <v>628.03866929570495</v>
      </c>
      <c r="G9" s="7">
        <v>430.34423271349402</v>
      </c>
      <c r="H9" s="7">
        <v>66.163350763876494</v>
      </c>
      <c r="I9" s="7">
        <v>226.74350827666001</v>
      </c>
      <c r="J9" s="7">
        <v>22.276700520051602</v>
      </c>
    </row>
    <row r="10" spans="1:10" x14ac:dyDescent="0.25">
      <c r="A10" s="6" t="s">
        <v>41</v>
      </c>
      <c r="B10" s="7">
        <v>343.78276857801097</v>
      </c>
      <c r="C10" s="7">
        <v>39.232255424406098</v>
      </c>
      <c r="D10" s="7">
        <v>46.264887380612002</v>
      </c>
      <c r="E10" s="7">
        <v>39.232255424406098</v>
      </c>
      <c r="F10" s="7">
        <v>1520.8854510936001</v>
      </c>
      <c r="G10" s="7">
        <v>1081.9136210501899</v>
      </c>
      <c r="H10" s="7">
        <v>132.58905375700499</v>
      </c>
      <c r="I10" s="7">
        <v>617.93484520283596</v>
      </c>
      <c r="J10" s="7">
        <v>28.839550701011301</v>
      </c>
    </row>
    <row r="11" spans="1:10" x14ac:dyDescent="0.25">
      <c r="A11" s="6" t="s">
        <v>42</v>
      </c>
      <c r="B11" s="7">
        <v>300.44077177025298</v>
      </c>
      <c r="C11" s="7">
        <v>143.71178863710799</v>
      </c>
      <c r="D11" s="7">
        <v>172.28239833953799</v>
      </c>
      <c r="E11" s="7">
        <v>143.71178863710799</v>
      </c>
      <c r="F11" s="7">
        <v>5084.24220173717</v>
      </c>
      <c r="G11" s="7">
        <v>3767.3029613058302</v>
      </c>
      <c r="H11" s="7">
        <v>505.37820402107002</v>
      </c>
      <c r="I11" s="7">
        <v>2259.1513914764901</v>
      </c>
      <c r="J11" s="7">
        <v>99.120311984484502</v>
      </c>
    </row>
    <row r="12" spans="1:10" x14ac:dyDescent="0.25">
      <c r="A12" s="6" t="s">
        <v>43</v>
      </c>
      <c r="B12" s="7">
        <v>583.10617722137704</v>
      </c>
      <c r="C12" s="7">
        <v>202.09466453557201</v>
      </c>
      <c r="D12" s="7">
        <v>231.793412239742</v>
      </c>
      <c r="E12" s="7">
        <v>202.09466453557201</v>
      </c>
      <c r="F12" s="7">
        <v>2909.50617848612</v>
      </c>
      <c r="G12" s="7">
        <v>2232.0320882764499</v>
      </c>
      <c r="H12" s="7">
        <v>547.74871303205896</v>
      </c>
      <c r="I12" s="7">
        <v>1545.4734122096399</v>
      </c>
      <c r="J12" s="7">
        <v>156.82777942464199</v>
      </c>
    </row>
    <row r="13" spans="1:10" x14ac:dyDescent="0.25">
      <c r="A13" s="6" t="s">
        <v>44</v>
      </c>
      <c r="B13" s="7">
        <v>454.12541879123199</v>
      </c>
      <c r="C13" s="7">
        <v>145.28772376448899</v>
      </c>
      <c r="D13" s="7">
        <v>171.83004434241701</v>
      </c>
      <c r="E13" s="7">
        <v>145.28772376448899</v>
      </c>
      <c r="F13" s="7">
        <v>3060.3023051996101</v>
      </c>
      <c r="G13" s="7">
        <v>2382.4736625730102</v>
      </c>
      <c r="H13" s="7">
        <v>477.504287148353</v>
      </c>
      <c r="I13" s="7">
        <v>1630.1473712784</v>
      </c>
      <c r="J13" s="7">
        <v>107.493853363715</v>
      </c>
    </row>
    <row r="14" spans="1:10" x14ac:dyDescent="0.25">
      <c r="A14" s="6" t="s">
        <v>45</v>
      </c>
      <c r="B14" s="7">
        <v>76.997857614806506</v>
      </c>
      <c r="C14" s="7">
        <v>54.5180362716942</v>
      </c>
      <c r="D14" s="7">
        <v>65.970021744527898</v>
      </c>
      <c r="E14" s="7">
        <v>54.5180362716942</v>
      </c>
      <c r="F14" s="7">
        <v>2055.3418439741499</v>
      </c>
      <c r="G14" s="7">
        <v>1462.64488418052</v>
      </c>
      <c r="H14" s="7">
        <v>193.75021336212799</v>
      </c>
      <c r="I14" s="7">
        <v>930.76838875152305</v>
      </c>
      <c r="J14" s="7">
        <v>33.6700332015768</v>
      </c>
    </row>
    <row r="15" spans="1:10" x14ac:dyDescent="0.25">
      <c r="A15" s="6" t="s">
        <v>46</v>
      </c>
      <c r="B15" s="7">
        <v>1186.3010297620001</v>
      </c>
      <c r="C15" s="7">
        <v>682.23657307397696</v>
      </c>
      <c r="D15" s="7">
        <v>754.96312664821403</v>
      </c>
      <c r="E15" s="7">
        <v>682.23657307397696</v>
      </c>
      <c r="F15" s="7">
        <v>13244.3679193305</v>
      </c>
      <c r="G15" s="7">
        <v>6772.5710558846904</v>
      </c>
      <c r="H15" s="7">
        <v>1693.03369986029</v>
      </c>
      <c r="I15" s="7">
        <v>6209.9793552590199</v>
      </c>
      <c r="J15" s="7">
        <v>708.81343628210595</v>
      </c>
    </row>
    <row r="16" spans="1:10" x14ac:dyDescent="0.25">
      <c r="A16" s="6" t="s">
        <v>47</v>
      </c>
      <c r="B16" s="7">
        <v>4543.8449487696098</v>
      </c>
      <c r="C16" s="7">
        <v>3489.5909169136098</v>
      </c>
      <c r="D16" s="7">
        <v>3809.4165572163702</v>
      </c>
      <c r="E16" s="7">
        <v>3549.1433711417999</v>
      </c>
      <c r="F16" s="7">
        <v>48845.739489350301</v>
      </c>
      <c r="G16" s="7">
        <v>27783.468339852599</v>
      </c>
      <c r="H16" s="7">
        <v>8498.7227525235794</v>
      </c>
      <c r="I16" s="7">
        <v>28290.8306501999</v>
      </c>
      <c r="J16" s="7">
        <v>3761.93355149641</v>
      </c>
    </row>
    <row r="17" spans="1:10" x14ac:dyDescent="0.25">
      <c r="A17" s="6" t="s">
        <v>48</v>
      </c>
      <c r="B17" s="7">
        <v>245.86799438769199</v>
      </c>
      <c r="C17" s="7">
        <v>134.425259687265</v>
      </c>
      <c r="D17" s="7">
        <v>158.33507374063601</v>
      </c>
      <c r="E17" s="7">
        <v>134.425259687265</v>
      </c>
      <c r="F17" s="7">
        <v>2578.6214654405799</v>
      </c>
      <c r="G17" s="7">
        <v>2111.6053580715802</v>
      </c>
      <c r="H17" s="7">
        <v>431.37606698583397</v>
      </c>
      <c r="I17" s="7">
        <v>1417.9144293806901</v>
      </c>
      <c r="J17" s="7">
        <v>88.848075718399599</v>
      </c>
    </row>
    <row r="18" spans="1:10" x14ac:dyDescent="0.25">
      <c r="A18" s="6" t="s">
        <v>49</v>
      </c>
      <c r="B18" s="7">
        <v>31.7347761934471</v>
      </c>
      <c r="C18" s="7">
        <v>23.8427143784339</v>
      </c>
      <c r="D18" s="7">
        <v>29.9973349377603</v>
      </c>
      <c r="E18" s="7">
        <v>23.8427143784339</v>
      </c>
      <c r="F18" s="7">
        <v>1656.4247440464301</v>
      </c>
      <c r="G18" s="7">
        <v>1243.2273425344499</v>
      </c>
      <c r="H18" s="7">
        <v>113.701529403688</v>
      </c>
      <c r="I18" s="7">
        <v>707.78640005976297</v>
      </c>
      <c r="J18" s="7">
        <v>12.5476434855055</v>
      </c>
    </row>
  </sheetData>
  <conditionalFormatting sqref="B2:J18">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0.41833333176327903</v>
      </c>
      <c r="C4" s="1">
        <v>0</v>
      </c>
      <c r="D4" s="1">
        <v>0</v>
      </c>
      <c r="E4" s="1">
        <v>0</v>
      </c>
      <c r="F4" s="1">
        <v>8.3611111098434804E-2</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8.3888887194916606E-2</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1.1675000017276</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1.0875000001396999</v>
      </c>
      <c r="C12" s="1">
        <v>0</v>
      </c>
      <c r="D12" s="1">
        <v>0</v>
      </c>
      <c r="E12" s="1">
        <v>0</v>
      </c>
      <c r="F12" s="1">
        <v>0</v>
      </c>
      <c r="G12" s="1">
        <v>0</v>
      </c>
      <c r="H12" s="1">
        <v>0</v>
      </c>
      <c r="I12" s="1">
        <v>0</v>
      </c>
      <c r="J12" s="1">
        <v>0</v>
      </c>
    </row>
    <row r="13" spans="1:10" x14ac:dyDescent="0.25">
      <c r="A13" s="6" t="s">
        <v>44</v>
      </c>
      <c r="B13" s="1">
        <v>1.3341666649212101</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3.0366666694753799</v>
      </c>
      <c r="C15" s="1">
        <v>2.1674999999231699</v>
      </c>
      <c r="D15" s="1">
        <v>2.25083333509974</v>
      </c>
      <c r="E15" s="1">
        <v>2.1674999999231699</v>
      </c>
      <c r="F15" s="1">
        <v>12.751666670723401</v>
      </c>
      <c r="G15" s="1">
        <v>10.287222220853399</v>
      </c>
      <c r="H15" s="1">
        <v>3.7497222190140702</v>
      </c>
      <c r="I15" s="1">
        <v>9.1186111081042291</v>
      </c>
      <c r="J15" s="1">
        <v>2.25083333509974</v>
      </c>
    </row>
    <row r="16" spans="1:10" x14ac:dyDescent="0.25">
      <c r="A16" s="6" t="s">
        <v>47</v>
      </c>
      <c r="B16" s="1">
        <v>10.836388884053999</v>
      </c>
      <c r="C16" s="1">
        <v>9.8352777792024408</v>
      </c>
      <c r="D16" s="1">
        <v>10.086388891039</v>
      </c>
      <c r="E16" s="1">
        <v>9.8352777792024408</v>
      </c>
      <c r="F16" s="1">
        <v>23.835833337565401</v>
      </c>
      <c r="G16" s="1">
        <v>21.677777779055798</v>
      </c>
      <c r="H16" s="1">
        <v>14.671944439178301</v>
      </c>
      <c r="I16" s="1">
        <v>20.757777777209402</v>
      </c>
      <c r="J16" s="1">
        <v>9.8352777792024408</v>
      </c>
    </row>
    <row r="17" spans="1:10" x14ac:dyDescent="0.25">
      <c r="A17" s="6" t="s">
        <v>48</v>
      </c>
      <c r="B17" s="1">
        <v>8.3888887194916606E-2</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5">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v>
      </c>
      <c r="C4" s="1">
        <v>0</v>
      </c>
      <c r="D4" s="1">
        <v>0</v>
      </c>
      <c r="E4" s="1">
        <v>0</v>
      </c>
      <c r="F4" s="1">
        <v>0</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0</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0</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0</v>
      </c>
      <c r="C12" s="1">
        <v>0</v>
      </c>
      <c r="D12" s="1">
        <v>0</v>
      </c>
      <c r="E12" s="1">
        <v>0</v>
      </c>
      <c r="F12" s="1">
        <v>0</v>
      </c>
      <c r="G12" s="1">
        <v>0</v>
      </c>
      <c r="H12" s="1">
        <v>0</v>
      </c>
      <c r="I12" s="1">
        <v>0</v>
      </c>
      <c r="J12" s="1">
        <v>0</v>
      </c>
    </row>
    <row r="13" spans="1:10" x14ac:dyDescent="0.25">
      <c r="A13" s="6" t="s">
        <v>44</v>
      </c>
      <c r="B13" s="1">
        <v>0</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0</v>
      </c>
      <c r="C15" s="1">
        <v>0</v>
      </c>
      <c r="D15" s="1">
        <v>0</v>
      </c>
      <c r="E15" s="1">
        <v>0</v>
      </c>
      <c r="F15" s="1">
        <v>6.2880555553128898</v>
      </c>
      <c r="G15" s="1">
        <v>3.7508333302103001</v>
      </c>
      <c r="H15" s="1">
        <v>0.83194444805849299</v>
      </c>
      <c r="I15" s="1">
        <v>3.3358333343057902</v>
      </c>
      <c r="J15" s="1">
        <v>0</v>
      </c>
    </row>
    <row r="16" spans="1:10" x14ac:dyDescent="0.25">
      <c r="A16" s="6" t="s">
        <v>47</v>
      </c>
      <c r="B16" s="1">
        <v>2.2477777749882102</v>
      </c>
      <c r="C16" s="1">
        <v>0.58277777727926205</v>
      </c>
      <c r="D16" s="1">
        <v>1.33138888544636</v>
      </c>
      <c r="E16" s="1">
        <v>0.74999999965075403</v>
      </c>
      <c r="F16" s="1">
        <v>17.2519444461213</v>
      </c>
      <c r="G16" s="1">
        <v>13.086944445502001</v>
      </c>
      <c r="H16" s="1">
        <v>6.3349999965867001</v>
      </c>
      <c r="I16" s="1">
        <v>13.1719444487826</v>
      </c>
      <c r="J16" s="1">
        <v>1.7513888877583701</v>
      </c>
    </row>
    <row r="17" spans="1:10" x14ac:dyDescent="0.25">
      <c r="A17" s="6" t="s">
        <v>48</v>
      </c>
      <c r="B17" s="1">
        <v>0</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4">
      <colorScale>
        <cfvo type="min"/>
        <cfvo type="percentile" val="50"/>
        <cfvo type="max"/>
        <color rgb="FF63BE7B"/>
        <color rgb="FFFFEB84"/>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v>
      </c>
      <c r="C4" s="1">
        <v>0</v>
      </c>
      <c r="D4" s="1">
        <v>0</v>
      </c>
      <c r="E4" s="1">
        <v>0</v>
      </c>
      <c r="F4" s="1">
        <v>0</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0</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0</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0</v>
      </c>
      <c r="C12" s="1">
        <v>0</v>
      </c>
      <c r="D12" s="1">
        <v>0</v>
      </c>
      <c r="E12" s="1">
        <v>0</v>
      </c>
      <c r="F12" s="1">
        <v>0</v>
      </c>
      <c r="G12" s="1">
        <v>0</v>
      </c>
      <c r="H12" s="1">
        <v>0</v>
      </c>
      <c r="I12" s="1">
        <v>0</v>
      </c>
      <c r="J12" s="1">
        <v>0</v>
      </c>
    </row>
    <row r="13" spans="1:10" x14ac:dyDescent="0.25">
      <c r="A13" s="6" t="s">
        <v>44</v>
      </c>
      <c r="B13" s="1">
        <v>0</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0</v>
      </c>
      <c r="C15" s="1">
        <v>0</v>
      </c>
      <c r="D15" s="1">
        <v>0</v>
      </c>
      <c r="E15" s="1">
        <v>0</v>
      </c>
      <c r="F15" s="1">
        <v>3.8344444414833601</v>
      </c>
      <c r="G15" s="1">
        <v>1.9991666660062</v>
      </c>
      <c r="H15" s="1">
        <v>0</v>
      </c>
      <c r="I15" s="1">
        <v>2.0822222205460998</v>
      </c>
      <c r="J15" s="1">
        <v>0</v>
      </c>
    </row>
    <row r="16" spans="1:10" x14ac:dyDescent="0.25">
      <c r="A16" s="6" t="s">
        <v>47</v>
      </c>
      <c r="B16" s="1">
        <v>0</v>
      </c>
      <c r="C16" s="1">
        <v>0</v>
      </c>
      <c r="D16" s="1">
        <v>0</v>
      </c>
      <c r="E16" s="1">
        <v>0</v>
      </c>
      <c r="F16" s="1">
        <v>13.170555556775099</v>
      </c>
      <c r="G16" s="1">
        <v>9.3333333361661097</v>
      </c>
      <c r="H16" s="1">
        <v>1.9994444450712801</v>
      </c>
      <c r="I16" s="1">
        <v>9.5016666695591994</v>
      </c>
      <c r="J16" s="1">
        <v>0</v>
      </c>
    </row>
    <row r="17" spans="1:10" x14ac:dyDescent="0.25">
      <c r="A17" s="6" t="s">
        <v>48</v>
      </c>
      <c r="B17" s="1">
        <v>0</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3">
      <colorScale>
        <cfvo type="min"/>
        <cfvo type="percentile" val="50"/>
        <cfvo type="max"/>
        <color rgb="FF63BE7B"/>
        <color rgb="FFFFEB84"/>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7.85546875" bestFit="1" customWidth="1"/>
    <col min="2" max="2" width="11.28515625" bestFit="1" customWidth="1"/>
    <col min="3" max="3" width="6.5703125" bestFit="1" customWidth="1"/>
    <col min="4" max="4" width="9.5703125" bestFit="1" customWidth="1"/>
    <col min="5" max="5" width="11.85546875" bestFit="1" customWidth="1"/>
    <col min="6" max="7" width="11.140625" bestFit="1" customWidth="1"/>
    <col min="8" max="10" width="9.7109375" bestFit="1" customWidth="1"/>
  </cols>
  <sheetData>
    <row r="1" spans="1:10" ht="24" x14ac:dyDescent="0.25">
      <c r="A1" s="5" t="s">
        <v>17</v>
      </c>
      <c r="B1" s="3" t="s">
        <v>59</v>
      </c>
      <c r="C1" s="3" t="s">
        <v>60</v>
      </c>
      <c r="D1" s="3" t="s">
        <v>19</v>
      </c>
      <c r="E1" s="3" t="s">
        <v>24</v>
      </c>
      <c r="F1" s="3" t="s">
        <v>23</v>
      </c>
      <c r="G1" s="4" t="s">
        <v>22</v>
      </c>
      <c r="H1" s="3" t="s">
        <v>25</v>
      </c>
      <c r="I1" s="3" t="s">
        <v>20</v>
      </c>
      <c r="J1" s="3" t="s">
        <v>21</v>
      </c>
    </row>
    <row r="2" spans="1:10" x14ac:dyDescent="0.25">
      <c r="A2" s="6" t="s">
        <v>33</v>
      </c>
      <c r="B2" s="1">
        <v>0</v>
      </c>
      <c r="C2" s="1">
        <v>0</v>
      </c>
      <c r="D2" s="1">
        <v>0</v>
      </c>
      <c r="E2" s="1">
        <v>0</v>
      </c>
      <c r="F2" s="1">
        <v>0</v>
      </c>
      <c r="G2" s="1">
        <v>0</v>
      </c>
      <c r="H2" s="1">
        <v>0</v>
      </c>
      <c r="I2" s="1">
        <v>0</v>
      </c>
      <c r="J2" s="1">
        <v>0</v>
      </c>
    </row>
    <row r="3" spans="1:10" x14ac:dyDescent="0.25">
      <c r="A3" s="6" t="s">
        <v>34</v>
      </c>
      <c r="B3" s="1">
        <v>0</v>
      </c>
      <c r="C3" s="1">
        <v>0</v>
      </c>
      <c r="D3" s="1">
        <v>0</v>
      </c>
      <c r="E3" s="1">
        <v>0</v>
      </c>
      <c r="F3" s="1">
        <v>0</v>
      </c>
      <c r="G3" s="1">
        <v>0</v>
      </c>
      <c r="H3" s="1">
        <v>0</v>
      </c>
      <c r="I3" s="1">
        <v>0</v>
      </c>
      <c r="J3" s="1">
        <v>0</v>
      </c>
    </row>
    <row r="4" spans="1:10" x14ac:dyDescent="0.25">
      <c r="A4" s="6" t="s">
        <v>35</v>
      </c>
      <c r="B4" s="1">
        <v>0</v>
      </c>
      <c r="C4" s="1">
        <v>0</v>
      </c>
      <c r="D4" s="1">
        <v>0</v>
      </c>
      <c r="E4" s="1">
        <v>0</v>
      </c>
      <c r="F4" s="1">
        <v>0</v>
      </c>
      <c r="G4" s="1">
        <v>0</v>
      </c>
      <c r="H4" s="1">
        <v>0</v>
      </c>
      <c r="I4" s="1">
        <v>0</v>
      </c>
      <c r="J4" s="1">
        <v>0</v>
      </c>
    </row>
    <row r="5" spans="1:10" x14ac:dyDescent="0.25">
      <c r="A5" s="6" t="s">
        <v>36</v>
      </c>
      <c r="B5" s="1">
        <v>0</v>
      </c>
      <c r="C5" s="1">
        <v>0</v>
      </c>
      <c r="D5" s="1">
        <v>0</v>
      </c>
      <c r="E5" s="1">
        <v>0</v>
      </c>
      <c r="F5" s="1">
        <v>0</v>
      </c>
      <c r="G5" s="1">
        <v>0</v>
      </c>
      <c r="H5" s="1">
        <v>0</v>
      </c>
      <c r="I5" s="1">
        <v>0</v>
      </c>
      <c r="J5" s="1">
        <v>0</v>
      </c>
    </row>
    <row r="6" spans="1:10" x14ac:dyDescent="0.25">
      <c r="A6" s="6" t="s">
        <v>37</v>
      </c>
      <c r="B6" s="1">
        <v>0</v>
      </c>
      <c r="C6" s="1">
        <v>0</v>
      </c>
      <c r="D6" s="1">
        <v>0</v>
      </c>
      <c r="E6" s="1">
        <v>0</v>
      </c>
      <c r="F6" s="1">
        <v>0</v>
      </c>
      <c r="G6" s="1">
        <v>0</v>
      </c>
      <c r="H6" s="1">
        <v>0</v>
      </c>
      <c r="I6" s="1">
        <v>0</v>
      </c>
      <c r="J6" s="1">
        <v>0</v>
      </c>
    </row>
    <row r="7" spans="1:10" x14ac:dyDescent="0.25">
      <c r="A7" s="6" t="s">
        <v>38</v>
      </c>
      <c r="B7" s="1">
        <v>0</v>
      </c>
      <c r="C7" s="1">
        <v>0</v>
      </c>
      <c r="D7" s="1">
        <v>0</v>
      </c>
      <c r="E7" s="1">
        <v>0</v>
      </c>
      <c r="F7" s="1">
        <v>0</v>
      </c>
      <c r="G7" s="1">
        <v>0</v>
      </c>
      <c r="H7" s="1">
        <v>0</v>
      </c>
      <c r="I7" s="1">
        <v>0</v>
      </c>
      <c r="J7" s="1">
        <v>0</v>
      </c>
    </row>
    <row r="8" spans="1:10" x14ac:dyDescent="0.25">
      <c r="A8" s="6" t="s">
        <v>39</v>
      </c>
      <c r="B8" s="1">
        <v>0</v>
      </c>
      <c r="C8" s="1">
        <v>0</v>
      </c>
      <c r="D8" s="1">
        <v>0</v>
      </c>
      <c r="E8" s="1">
        <v>0</v>
      </c>
      <c r="F8" s="1">
        <v>0</v>
      </c>
      <c r="G8" s="1">
        <v>0</v>
      </c>
      <c r="H8" s="1">
        <v>0</v>
      </c>
      <c r="I8" s="1">
        <v>0</v>
      </c>
      <c r="J8" s="1">
        <v>0</v>
      </c>
    </row>
    <row r="9" spans="1:10" x14ac:dyDescent="0.25">
      <c r="A9" s="6" t="s">
        <v>40</v>
      </c>
      <c r="B9" s="1">
        <v>0</v>
      </c>
      <c r="C9" s="1">
        <v>0</v>
      </c>
      <c r="D9" s="1">
        <v>0</v>
      </c>
      <c r="E9" s="1">
        <v>0</v>
      </c>
      <c r="F9" s="1">
        <v>0</v>
      </c>
      <c r="G9" s="1">
        <v>0</v>
      </c>
      <c r="H9" s="1">
        <v>0</v>
      </c>
      <c r="I9" s="1">
        <v>0</v>
      </c>
      <c r="J9" s="1">
        <v>0</v>
      </c>
    </row>
    <row r="10" spans="1:10" x14ac:dyDescent="0.25">
      <c r="A10" s="6" t="s">
        <v>41</v>
      </c>
      <c r="B10" s="1">
        <v>0</v>
      </c>
      <c r="C10" s="1">
        <v>0</v>
      </c>
      <c r="D10" s="1">
        <v>0</v>
      </c>
      <c r="E10" s="1">
        <v>0</v>
      </c>
      <c r="F10" s="1">
        <v>0</v>
      </c>
      <c r="G10" s="1">
        <v>0</v>
      </c>
      <c r="H10" s="1">
        <v>0</v>
      </c>
      <c r="I10" s="1">
        <v>0</v>
      </c>
      <c r="J10" s="1">
        <v>0</v>
      </c>
    </row>
    <row r="11" spans="1:10" x14ac:dyDescent="0.25">
      <c r="A11" s="6" t="s">
        <v>42</v>
      </c>
      <c r="B11" s="1">
        <v>0</v>
      </c>
      <c r="C11" s="1">
        <v>0</v>
      </c>
      <c r="D11" s="1">
        <v>0</v>
      </c>
      <c r="E11" s="1">
        <v>0</v>
      </c>
      <c r="F11" s="1">
        <v>0</v>
      </c>
      <c r="G11" s="1">
        <v>0</v>
      </c>
      <c r="H11" s="1">
        <v>0</v>
      </c>
      <c r="I11" s="1">
        <v>0</v>
      </c>
      <c r="J11" s="1">
        <v>0</v>
      </c>
    </row>
    <row r="12" spans="1:10" x14ac:dyDescent="0.25">
      <c r="A12" s="6" t="s">
        <v>43</v>
      </c>
      <c r="B12" s="1">
        <v>0</v>
      </c>
      <c r="C12" s="1">
        <v>0</v>
      </c>
      <c r="D12" s="1">
        <v>0</v>
      </c>
      <c r="E12" s="1">
        <v>0</v>
      </c>
      <c r="F12" s="1">
        <v>0</v>
      </c>
      <c r="G12" s="1">
        <v>0</v>
      </c>
      <c r="H12" s="1">
        <v>0</v>
      </c>
      <c r="I12" s="1">
        <v>0</v>
      </c>
      <c r="J12" s="1">
        <v>0</v>
      </c>
    </row>
    <row r="13" spans="1:10" x14ac:dyDescent="0.25">
      <c r="A13" s="6" t="s">
        <v>44</v>
      </c>
      <c r="B13" s="1">
        <v>0</v>
      </c>
      <c r="C13" s="1">
        <v>0</v>
      </c>
      <c r="D13" s="1">
        <v>0</v>
      </c>
      <c r="E13" s="1">
        <v>0</v>
      </c>
      <c r="F13" s="1">
        <v>0</v>
      </c>
      <c r="G13" s="1">
        <v>0</v>
      </c>
      <c r="H13" s="1">
        <v>0</v>
      </c>
      <c r="I13" s="1">
        <v>0</v>
      </c>
      <c r="J13" s="1">
        <v>0</v>
      </c>
    </row>
    <row r="14" spans="1:10" x14ac:dyDescent="0.25">
      <c r="A14" s="6" t="s">
        <v>45</v>
      </c>
      <c r="B14" s="1">
        <v>0</v>
      </c>
      <c r="C14" s="1">
        <v>0</v>
      </c>
      <c r="D14" s="1">
        <v>0</v>
      </c>
      <c r="E14" s="1">
        <v>0</v>
      </c>
      <c r="F14" s="1">
        <v>0</v>
      </c>
      <c r="G14" s="1">
        <v>0</v>
      </c>
      <c r="H14" s="1">
        <v>0</v>
      </c>
      <c r="I14" s="1">
        <v>0</v>
      </c>
      <c r="J14" s="1">
        <v>0</v>
      </c>
    </row>
    <row r="15" spans="1:10" x14ac:dyDescent="0.25">
      <c r="A15" s="6" t="s">
        <v>46</v>
      </c>
      <c r="B15" s="1">
        <v>0</v>
      </c>
      <c r="C15" s="1">
        <v>0</v>
      </c>
      <c r="D15" s="1">
        <v>0</v>
      </c>
      <c r="E15" s="1">
        <v>0</v>
      </c>
      <c r="F15" s="1">
        <v>0.91555555915692799</v>
      </c>
      <c r="G15" s="1">
        <v>0</v>
      </c>
      <c r="H15" s="1">
        <v>0</v>
      </c>
      <c r="I15" s="1">
        <v>0</v>
      </c>
      <c r="J15" s="1">
        <v>0</v>
      </c>
    </row>
    <row r="16" spans="1:10" x14ac:dyDescent="0.25">
      <c r="A16" s="6" t="s">
        <v>47</v>
      </c>
      <c r="B16" s="1">
        <v>0</v>
      </c>
      <c r="C16" s="1">
        <v>0</v>
      </c>
      <c r="D16" s="1">
        <v>0</v>
      </c>
      <c r="E16" s="1">
        <v>0</v>
      </c>
      <c r="F16" s="1">
        <v>6.5013888864778</v>
      </c>
      <c r="G16" s="1">
        <v>1.7483333304408</v>
      </c>
      <c r="H16" s="1">
        <v>0</v>
      </c>
      <c r="I16" s="1">
        <v>2.2486111106118201</v>
      </c>
      <c r="J16" s="1">
        <v>0</v>
      </c>
    </row>
    <row r="17" spans="1:10" x14ac:dyDescent="0.25">
      <c r="A17" s="6" t="s">
        <v>48</v>
      </c>
      <c r="B17" s="1">
        <v>0</v>
      </c>
      <c r="C17" s="1">
        <v>0</v>
      </c>
      <c r="D17" s="1">
        <v>0</v>
      </c>
      <c r="E17" s="1">
        <v>0</v>
      </c>
      <c r="F17" s="1">
        <v>0</v>
      </c>
      <c r="G17" s="1">
        <v>0</v>
      </c>
      <c r="H17" s="1">
        <v>0</v>
      </c>
      <c r="I17" s="1">
        <v>0</v>
      </c>
      <c r="J17" s="1">
        <v>0</v>
      </c>
    </row>
    <row r="18" spans="1:10" x14ac:dyDescent="0.25">
      <c r="A18" s="6" t="s">
        <v>49</v>
      </c>
      <c r="B18" s="1">
        <v>0</v>
      </c>
      <c r="C18" s="1">
        <v>0</v>
      </c>
      <c r="D18" s="1">
        <v>0</v>
      </c>
      <c r="E18" s="1">
        <v>0</v>
      </c>
      <c r="F18" s="1">
        <v>0</v>
      </c>
      <c r="G18" s="1">
        <v>0</v>
      </c>
      <c r="H18" s="1">
        <v>0</v>
      </c>
      <c r="I18" s="1">
        <v>0</v>
      </c>
      <c r="J18" s="1">
        <v>0</v>
      </c>
    </row>
  </sheetData>
  <conditionalFormatting sqref="B2:J18">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Totals</vt:lpstr>
      <vt:lpstr>RTORPA Sensitivity</vt:lpstr>
      <vt:lpstr>PNM Sensitivity</vt:lpstr>
      <vt:lpstr>RTORPA</vt:lpstr>
      <vt:lpstr>PNM Additional</vt:lpstr>
      <vt:lpstr># Hrs RTORPA&gt;100</vt:lpstr>
      <vt:lpstr># Hrs RTORPA&gt;500</vt:lpstr>
      <vt:lpstr># Hrs RTORPA&gt;1000</vt:lpstr>
      <vt:lpstr># Hrs RTORPA&gt;3000</vt:lpstr>
      <vt:lpstr># Hrs RTORPA&gt;5000</vt:lpstr>
      <vt:lpstr># Hrs RTORPA&gt;7000</vt:lpstr>
      <vt:lpstr>Online Curve</vt:lpstr>
      <vt:lpstr>Offline Curve</vt:lpstr>
      <vt:lpstr>URS+RRS Requirements</vt:lpstr>
      <vt:lpstr>PNM_Additional</vt:lpstr>
      <vt:lpstr>RTORPA</vt:lpstr>
      <vt:lpstr>RTORPA_100</vt:lpstr>
      <vt:lpstr>RTORPA_1000</vt:lpstr>
      <vt:lpstr>RTORPA_500</vt:lpstr>
      <vt:lpstr>'RTORPA Sensitivity'!Totals</vt:lpstr>
      <vt:lpstr>Totals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Sean</dc:creator>
  <cp:lastModifiedBy>Chang, Sean</cp:lastModifiedBy>
  <dcterms:created xsi:type="dcterms:W3CDTF">2015-12-07T18:49:31Z</dcterms:created>
  <dcterms:modified xsi:type="dcterms:W3CDTF">2015-12-16T22:12:46Z</dcterms:modified>
</cp:coreProperties>
</file>