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<sst xmlns="http://schemas.openxmlformats.org/spreadsheetml/2006/main" count="150" uniqueCount="103">
  <si>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</si>
  <si>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</si>
  <si>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</si>
  <si>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</si>
  <si>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</si>
  <si>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</si>
  <si>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</si>
  <si>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</si>
  <si>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</si>
  <si>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</si>
  <si>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</si>
  <si>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</si>
  <si>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</si>
  <si>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</si>
  <si>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</si>
  <si>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</si>
  <si>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</si>
  <si>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</si>
  <si>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</si>
  <si>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</si>
  <si>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</si>
  <si>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</si>
  <si>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</si>
  <si>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</si>
  <si>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</si>
  <si>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</si>
  <si>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</si>
  <si>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</si>
  <si>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</si>
  <si>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</si>
  <si>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</si>
  <si>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</si>
  <si>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</si>
  <si>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</si>
  <si>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</si>
  <si>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</si>
  <si>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</si>
  <si>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</si>
  <si>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</si>
  <si>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</si>
  <si>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</si>
  <si>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</si>
  <si>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</si>
  <si>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</si>
  <si>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</si>
  <si>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</si>
  <si>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</si>
  <si>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</si>
  <si>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</si>
  <si>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</si>
  <si>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</si>
  <si>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</si>
  <si>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</si>
  <si>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</si>
  <si>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</si>
  <si>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</si>
  <si>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</si>
  <si>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</si>
  <si>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</si>
  <si>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</si>
  <si>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</si>
  <si>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</si>
  <si>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</si>
  <si>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</si>
  <si>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</si>
  <si>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</si>
  <si>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</si>
  <si>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</si>
  <si>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</si>
  <si>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</si>
  <si>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</si>
  <si>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</si>
  <si>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</si>
  <si>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 xml:space="preserve">Issue:  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</si>
  <si>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</si>
  <si>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</si>
  <si>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</si>
  <si>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</si>
  <si>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</si>
  <si>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Kenan Ögelman </t>
  </si>
  <si>
    <t>Source Power and Gas</t>
  </si>
  <si>
    <t>Sean Andrews</t>
  </si>
  <si>
    <t>Invenergy Energy Management</t>
  </si>
  <si>
    <t>Texas-New Mexico Power</t>
  </si>
  <si>
    <t>Mark Soutter</t>
  </si>
  <si>
    <t>Bill Hellinghausen</t>
  </si>
  <si>
    <t>EDF Trading</t>
  </si>
  <si>
    <t>Just Energy</t>
  </si>
  <si>
    <t>Eric Blakey</t>
  </si>
  <si>
    <t>Brenda Crockett</t>
  </si>
  <si>
    <t>Champion Energy Services</t>
  </si>
  <si>
    <t>Valentine Emesih</t>
  </si>
  <si>
    <t>Lance Cunningham</t>
  </si>
  <si>
    <t>Denton Municipal Electric</t>
  </si>
  <si>
    <t>Date:  20150730</t>
  </si>
  <si>
    <t>Richard Ross (Blake Gross)</t>
  </si>
  <si>
    <t>Tayaun Messer (Kyle Minnix)</t>
  </si>
  <si>
    <t>Dan Bailey (Kenan Ogelman)</t>
  </si>
  <si>
    <t>Stacy Whitehurst (Scott Seamster)</t>
  </si>
  <si>
    <t xml:space="preserve">TAC Motion: Greer/Pieniazek: refer the issue to WMS, including review of Luminant’s long term solution.
</t>
  </si>
  <si>
    <t>Clif Lange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</si>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</sst>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0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99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101</v>
      </c>
      <c r="H3" s="55"/>
      <c r="I3" s="6"/>
    </row>
    <row r="4" spans="1:9" ht="23.25" customHeight="1">
      <c r="A4" s="2"/>
      <c r="B4" s="39" t="s">
        <v>73</v>
      </c>
      <c r="C4" s="5"/>
      <c r="D4" s="5"/>
      <c r="E4" s="4"/>
      <c r="F4" s="43" t="s">
        <v>31</v>
      </c>
      <c r="G4" s="56" t="s">
        <v>102</v>
      </c>
      <c r="H4" s="57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25</v>
      </c>
      <c r="H5" s="51">
        <f>IF((G63+H63)=0,"",H63)</f>
        <v>3</v>
      </c>
      <c r="I5" s="51">
        <f>I63</f>
        <v>2</v>
      </c>
    </row>
    <row r="6" spans="2:9" ht="22.5" customHeight="1">
      <c r="B6" s="39" t="s">
        <v>65</v>
      </c>
      <c r="C6" s="4"/>
      <c r="D6" s="8"/>
      <c r="E6" s="4"/>
      <c r="F6" s="6"/>
      <c r="G6" s="50">
        <f>_xlfn.IFERROR(SegmentVoteYes/(SegmentVoteYes+SegmentVoteNo),"")</f>
        <v>0.8928571428571429</v>
      </c>
      <c r="H6" s="50">
        <f>_xlfn.IFERROR(SegmentVoteNo/(SegmentVoteYes+SegmentVoteNo),"")</f>
        <v>0.10714285714285714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67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2:9" ht="12.75">
      <c r="B16" s="24" t="s">
        <v>49</v>
      </c>
      <c r="C16" s="24"/>
      <c r="D16" s="31" t="s">
        <v>18</v>
      </c>
      <c r="E16" s="25" t="s">
        <v>74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100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76</v>
      </c>
      <c r="F27" s="17" t="s">
        <v>13</v>
      </c>
      <c r="G27" s="26">
        <v>1</v>
      </c>
      <c r="H27" s="26"/>
      <c r="I27" s="12"/>
    </row>
    <row r="28" spans="2:9" ht="12.75">
      <c r="B28" s="24" t="s">
        <v>69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77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71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54</v>
      </c>
      <c r="C36" s="24"/>
      <c r="D36" s="24"/>
      <c r="E36" s="25" t="s">
        <v>78</v>
      </c>
      <c r="F36" s="17" t="s">
        <v>13</v>
      </c>
      <c r="G36" s="26">
        <v>1</v>
      </c>
      <c r="H36" s="26"/>
      <c r="I36" s="12"/>
    </row>
    <row r="37" spans="2:9" ht="12.75">
      <c r="B37" s="24" t="s">
        <v>86</v>
      </c>
      <c r="C37" s="24"/>
      <c r="D37" s="24"/>
      <c r="E37" s="25" t="s">
        <v>85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80</v>
      </c>
      <c r="C41" s="24"/>
      <c r="D41" s="24"/>
      <c r="E41" s="25" t="s">
        <v>81</v>
      </c>
      <c r="F41" s="17" t="s">
        <v>13</v>
      </c>
      <c r="G41" s="26">
        <v>1</v>
      </c>
      <c r="H41" s="26"/>
      <c r="I41" s="12"/>
    </row>
    <row r="42" spans="2:9" ht="12.75">
      <c r="B42" s="24" t="s">
        <v>87</v>
      </c>
      <c r="C42" s="24"/>
      <c r="D42" s="24"/>
      <c r="E42" s="25" t="s">
        <v>88</v>
      </c>
      <c r="F42" s="17" t="s">
        <v>13</v>
      </c>
      <c r="G42" s="26">
        <v>1</v>
      </c>
      <c r="H42" s="26"/>
      <c r="I42" s="12"/>
    </row>
    <row r="43" spans="2:9" ht="12.75">
      <c r="B43" s="24" t="s">
        <v>90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72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91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48</v>
      </c>
      <c r="C49" s="24"/>
      <c r="D49" s="24"/>
      <c r="E49" s="25" t="s">
        <v>64</v>
      </c>
      <c r="F49" s="17" t="s">
        <v>13</v>
      </c>
      <c r="G49" s="26"/>
      <c r="H49" s="26">
        <v>1</v>
      </c>
      <c r="I49" s="12"/>
    </row>
    <row r="50" spans="2:9" ht="12.75">
      <c r="B50" s="24" t="s">
        <v>52</v>
      </c>
      <c r="C50" s="24"/>
      <c r="D50" s="24"/>
      <c r="E50" s="25" t="s">
        <v>95</v>
      </c>
      <c r="F50" s="17" t="s">
        <v>13</v>
      </c>
      <c r="G50" s="26"/>
      <c r="H50" s="26">
        <v>1</v>
      </c>
      <c r="I50" s="12"/>
    </row>
    <row r="51" spans="2:9" ht="12.75">
      <c r="B51" s="24" t="s">
        <v>83</v>
      </c>
      <c r="C51" s="24"/>
      <c r="D51" s="24"/>
      <c r="E51" s="25" t="s">
        <v>98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3</v>
      </c>
      <c r="I53" s="20">
        <f>COUNTA(I47:I52)</f>
        <v>1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97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93</v>
      </c>
      <c r="C57" s="24"/>
      <c r="D57" s="24"/>
      <c r="E57" s="25" t="s">
        <v>92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25</v>
      </c>
      <c r="H63" s="34">
        <f>H25+H60+H53+H32+H18+H46+H39</f>
        <v>3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2015-08-25T17:00:00Z</dcterms:modified>
  <cp:category/>
  <cp:version/>
  <cp:contentType/>
  <cp:contentStatus/>
</cp:coreProperties>
</file>