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'Vote'!$E$24:$I$27</definedName>
    <definedName name="clearIndGenVote">'Vote'!$G$24:$I$27</definedName>
    <definedName name="clearIndREP">'Vote'!$E$35:$I$39</definedName>
    <definedName name="clearIndREPVote">'Vote'!$G$35:$I$39</definedName>
    <definedName name="clearIOU">'Vote'!$E$42:$I$46</definedName>
    <definedName name="clearIOUVote">'Vote'!$G$42:$I$46</definedName>
    <definedName name="clearMarketers">'Vote'!$E$30:$I$32</definedName>
    <definedName name="clearMarketersVote">'Vote'!$G$30:$I$32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'Vote'!$F$33</definedName>
    <definedName name="countMarketersAbstain">'Vote'!$I$33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'Vote'!$G$23:$I$28</definedName>
    <definedName name="IndREP">'Vote'!$G$34:$I$40</definedName>
    <definedName name="IOU">'Vote'!$G$41:$I$47</definedName>
    <definedName name="Marketers">'Vote'!$G$29:$I$33</definedName>
    <definedName name="MotionStatus">'Vote'!$G$3</definedName>
    <definedName name="Muni">'Vote'!$G$48:$I$54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<sst xmlns="http://schemas.openxmlformats.org/spreadsheetml/2006/main" count="130" uniqueCount="89">
  <si>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</si>
  <si>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</si>
  <si>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</si>
  <si>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</si>
  <si>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</si>
  <si>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</si>
  <si>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</si>
  <si>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</si>
  <si>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</si>
  <si>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</si>
  <si>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</si>
  <si>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</si>
  <si>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</si>
  <si>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</si>
  <si>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</si>
  <si>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</si>
  <si>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</si>
  <si>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</si>
  <si>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</si>
  <si>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</si>
  <si>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</si>
  <si>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</si>
  <si>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</si>
  <si>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</si>
  <si>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</si>
  <si>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</si>
  <si>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</si>
  <si>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</si>
  <si>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</si>
  <si>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</si>
  <si>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</si>
  <si>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</si>
  <si>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</si>
  <si>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</si>
  <si>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</si>
  <si>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</si>
  <si>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</si>
  <si>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</si>
  <si>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</si>
  <si>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</si>
  <si>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Tenaska Power Services</t>
  </si>
  <si>
    <t>Bryan Texas Utilities</t>
  </si>
  <si>
    <t>City of Eastland</t>
  </si>
  <si>
    <t>TNMP</t>
  </si>
  <si>
    <t>CoServ Electric</t>
  </si>
  <si>
    <t>Chris Lyons</t>
  </si>
  <si>
    <t>Exelon</t>
  </si>
  <si>
    <t>OPUC</t>
  </si>
  <si>
    <t>Brazos Electric Power Cooperative</t>
  </si>
  <si>
    <t>Wendy Ohrt</t>
  </si>
  <si>
    <t>Stacia Sims</t>
  </si>
  <si>
    <t>Nueces Electric Cooperative</t>
  </si>
  <si>
    <t>Frank Wilson</t>
  </si>
  <si>
    <t>John Moschos</t>
  </si>
  <si>
    <t>Rob Bevill</t>
  </si>
  <si>
    <t>Diana Rehfeldt</t>
  </si>
  <si>
    <t>Kathy Scott</t>
  </si>
  <si>
    <t>City of College Station</t>
  </si>
  <si>
    <t>Timothy Crabb</t>
  </si>
  <si>
    <t>David Werley</t>
  </si>
  <si>
    <t xml:space="preserve">Prepared by: Suzy Clifton </t>
  </si>
  <si>
    <t>Chris Brewster</t>
  </si>
  <si>
    <t>Wayne Callender</t>
  </si>
  <si>
    <t>David Power</t>
  </si>
  <si>
    <t>Public Citizen</t>
  </si>
  <si>
    <t>Tayaun Messer</t>
  </si>
  <si>
    <t>Stream Energy</t>
  </si>
  <si>
    <t>Oncor Electric Delivery</t>
  </si>
  <si>
    <t>Debbie McKeever</t>
  </si>
  <si>
    <t>William Kelly</t>
  </si>
  <si>
    <t>Apex Clean Energy</t>
  </si>
  <si>
    <t>Citigroup Energy</t>
  </si>
  <si>
    <t>Eric Goff</t>
  </si>
  <si>
    <t>TriEagle Energy</t>
  </si>
  <si>
    <t>Laura Arriaga</t>
  </si>
  <si>
    <t>Green Mountain Energy</t>
  </si>
  <si>
    <t>Darrin Pfannenstiel</t>
  </si>
  <si>
    <t xml:space="preserve"> </t>
  </si>
  <si>
    <t>Champion Energy Services</t>
  </si>
  <si>
    <t>Kara Haney</t>
  </si>
  <si>
    <t xml:space="preserve">Jim Lee  </t>
  </si>
  <si>
    <t>Dru Steubing</t>
  </si>
  <si>
    <t>GDF Suez</t>
  </si>
  <si>
    <t>Date: August 4, 2015</t>
  </si>
  <si>
    <t>Need &gt;50% to Pass</t>
  </si>
  <si>
    <t>Motion Carries</t>
  </si>
  <si>
    <t>Michelle Gregg- Alt. Marie Boren</t>
  </si>
  <si>
    <t>Britney Taylor - Alt. Bob Helton</t>
  </si>
  <si>
    <t xml:space="preserve">RMS Motion:  to table AMWG Change Request 2014-018 indefinitely.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</si>
</sst>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66675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4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8.7109375" style="3" customWidth="1"/>
    <col min="5" max="5" width="22.14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88</v>
      </c>
      <c r="C3" s="70"/>
      <c r="D3" s="70"/>
      <c r="E3" s="6"/>
      <c r="F3" s="58" t="s">
        <v>23</v>
      </c>
      <c r="G3" s="65" t="s">
        <v>85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21</v>
      </c>
      <c r="G5" s="55">
        <f>IF((G57+H57)=0,"",G57)</f>
        <v>3</v>
      </c>
      <c r="H5" s="55">
        <f>IF((G57+H57)=0,"",H57)</f>
        <v>1.75</v>
      </c>
      <c r="I5" s="56">
        <f>I57</f>
        <v>10</v>
      </c>
    </row>
    <row r="6" spans="2:15" ht="22.5" customHeight="1">
      <c r="B6" s="6" t="s">
        <v>60</v>
      </c>
      <c r="C6" s="14"/>
      <c r="D6" s="15"/>
      <c r="E6" s="16"/>
      <c r="F6" s="59" t="s">
        <v>84</v>
      </c>
      <c r="G6" s="57">
        <f>G58</f>
        <v>0.631578947368421</v>
      </c>
      <c r="H6" s="57">
        <f>H58</f>
        <v>0.3684210526315789</v>
      </c>
      <c r="I6" s="17"/>
      <c r="O6" s="64" t="s">
        <v>77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19</v>
      </c>
      <c r="E11" s="48" t="s">
        <v>61</v>
      </c>
      <c r="F11" s="23"/>
      <c r="G11" s="53"/>
      <c r="H11" s="41"/>
      <c r="I11" s="20"/>
    </row>
    <row r="12" spans="2:9" ht="11.25">
      <c r="B12" s="26" t="s">
        <v>64</v>
      </c>
      <c r="C12" s="27"/>
      <c r="D12" s="28" t="s">
        <v>19</v>
      </c>
      <c r="E12" s="48" t="s">
        <v>63</v>
      </c>
      <c r="F12" s="49" t="s">
        <v>15</v>
      </c>
      <c r="G12" s="53"/>
      <c r="H12" s="53">
        <v>0.75</v>
      </c>
      <c r="I12" s="20"/>
    </row>
    <row r="13" spans="2:9" ht="11.25">
      <c r="B13" s="26" t="s">
        <v>47</v>
      </c>
      <c r="C13" s="27"/>
      <c r="D13" s="28" t="s">
        <v>18</v>
      </c>
      <c r="E13" s="48" t="s">
        <v>86</v>
      </c>
      <c r="F13" s="23" t="s">
        <v>15</v>
      </c>
      <c r="G13" s="53"/>
      <c r="H13" s="53"/>
      <c r="I13" s="20" t="s">
        <v>22</v>
      </c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21</v>
      </c>
      <c r="F15" s="25">
        <f>COUNTA(F11:F14)</f>
        <v>2</v>
      </c>
      <c r="G15" s="38">
        <f>SUM(G10:G14)</f>
        <v>0</v>
      </c>
      <c r="H15" s="39">
        <f>SUM(H10:H14)</f>
        <v>0.75</v>
      </c>
      <c r="I15" s="25">
        <f>COUNTA(I10:I14)</f>
        <v>1</v>
      </c>
    </row>
    <row r="16" spans="2:9" ht="11.25">
      <c r="B16" s="6" t="s">
        <v>10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48</v>
      </c>
      <c r="C17" s="22"/>
      <c r="D17" s="22"/>
      <c r="E17" s="63" t="s">
        <v>65</v>
      </c>
      <c r="F17" s="49"/>
      <c r="G17" s="54"/>
      <c r="H17" s="54"/>
      <c r="I17" s="20"/>
    </row>
    <row r="18" spans="2:9" s="21" customFormat="1" ht="11.25">
      <c r="B18" s="22" t="s">
        <v>38</v>
      </c>
      <c r="C18" s="22"/>
      <c r="D18" s="22"/>
      <c r="E18" s="63" t="s">
        <v>49</v>
      </c>
      <c r="F18" s="49"/>
      <c r="G18" s="54"/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50</v>
      </c>
      <c r="F19" s="49" t="s">
        <v>15</v>
      </c>
      <c r="G19" s="54"/>
      <c r="H19" s="54"/>
      <c r="I19" s="20" t="s">
        <v>22</v>
      </c>
    </row>
    <row r="20" spans="2:9" s="21" customFormat="1" ht="11.25">
      <c r="B20" s="22" t="s">
        <v>51</v>
      </c>
      <c r="C20" s="22"/>
      <c r="D20" s="22"/>
      <c r="E20" s="63" t="s">
        <v>52</v>
      </c>
      <c r="F20" s="49" t="s">
        <v>15</v>
      </c>
      <c r="G20" s="54"/>
      <c r="H20" s="54">
        <v>1</v>
      </c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21</v>
      </c>
      <c r="F22" s="25">
        <f>COUNTA(F16:F21)</f>
        <v>2</v>
      </c>
      <c r="G22" s="38">
        <f>SUM(G16:G21)</f>
        <v>0</v>
      </c>
      <c r="H22" s="39">
        <f>SUM(H16:H21)</f>
        <v>1</v>
      </c>
      <c r="I22" s="25">
        <f>COUNTA(I16:I21)</f>
        <v>1</v>
      </c>
    </row>
    <row r="23" spans="2:9" ht="11.25">
      <c r="B23" s="6" t="s">
        <v>32</v>
      </c>
      <c r="C23" s="6"/>
      <c r="D23" s="6"/>
      <c r="E23" s="16"/>
      <c r="F23" s="20"/>
      <c r="G23" s="37"/>
      <c r="H23" s="37"/>
      <c r="I23" s="20"/>
    </row>
    <row r="24" spans="2:9" ht="11.25">
      <c r="B24" s="26" t="s">
        <v>46</v>
      </c>
      <c r="C24" s="26"/>
      <c r="D24" s="26"/>
      <c r="E24" s="48" t="s">
        <v>45</v>
      </c>
      <c r="F24" s="49"/>
      <c r="G24" s="53"/>
      <c r="H24" s="53"/>
      <c r="I24" s="20"/>
    </row>
    <row r="25" spans="2:9" ht="11.25">
      <c r="B25" s="26" t="s">
        <v>82</v>
      </c>
      <c r="C25" s="26"/>
      <c r="D25" s="26"/>
      <c r="E25" s="48" t="s">
        <v>87</v>
      </c>
      <c r="F25" s="49" t="s">
        <v>15</v>
      </c>
      <c r="G25" s="53"/>
      <c r="H25" s="53"/>
      <c r="I25" s="20" t="s">
        <v>22</v>
      </c>
    </row>
    <row r="26" spans="2:9" ht="11.25">
      <c r="B26" s="26" t="s">
        <v>70</v>
      </c>
      <c r="C26" s="26"/>
      <c r="D26" s="26"/>
      <c r="E26" s="48" t="s">
        <v>81</v>
      </c>
      <c r="F26" s="49"/>
      <c r="G26" s="53"/>
      <c r="H26" s="53"/>
      <c r="I26" s="20"/>
    </row>
    <row r="27" spans="2:9" ht="8.25" customHeight="1">
      <c r="B27" s="14"/>
      <c r="C27" s="14"/>
      <c r="D27" s="14"/>
      <c r="E27" s="16"/>
      <c r="F27" s="20"/>
      <c r="G27" s="37"/>
      <c r="H27" s="37"/>
      <c r="I27" s="20"/>
    </row>
    <row r="28" spans="2:9" ht="11.25">
      <c r="B28" s="14"/>
      <c r="C28" s="14"/>
      <c r="D28" s="14"/>
      <c r="E28" s="1" t="s">
        <v>21</v>
      </c>
      <c r="F28" s="25">
        <f>COUNTA(F23:F27)</f>
        <v>1</v>
      </c>
      <c r="G28" s="38">
        <f>SUM(G23:G27)</f>
        <v>0</v>
      </c>
      <c r="H28" s="39">
        <f>SUM(H23:H27)</f>
        <v>0</v>
      </c>
      <c r="I28" s="25">
        <f>COUNTA(I23:I27)</f>
        <v>1</v>
      </c>
    </row>
    <row r="29" spans="2:9" ht="11.25">
      <c r="B29" s="6" t="s">
        <v>12</v>
      </c>
      <c r="C29" s="6"/>
      <c r="D29" s="6"/>
      <c r="E29" s="16"/>
      <c r="F29" s="20"/>
      <c r="G29" s="37"/>
      <c r="H29" s="37"/>
      <c r="I29" s="20"/>
    </row>
    <row r="30" spans="2:9" ht="11.25">
      <c r="B30" s="26" t="s">
        <v>71</v>
      </c>
      <c r="C30" s="26"/>
      <c r="D30" s="26"/>
      <c r="E30" s="48" t="s">
        <v>72</v>
      </c>
      <c r="F30" s="49" t="s">
        <v>15</v>
      </c>
      <c r="G30" s="53">
        <v>1</v>
      </c>
      <c r="H30" s="53"/>
      <c r="I30" s="20"/>
    </row>
    <row r="31" spans="2:9" ht="11.25">
      <c r="B31" s="26" t="s">
        <v>40</v>
      </c>
      <c r="C31" s="26"/>
      <c r="D31" s="26"/>
      <c r="E31" s="48" t="s">
        <v>53</v>
      </c>
      <c r="F31" s="49"/>
      <c r="G31" s="53"/>
      <c r="H31" s="53"/>
      <c r="I31" s="20"/>
    </row>
    <row r="32" spans="2:9" ht="7.5" customHeight="1">
      <c r="B32" s="14"/>
      <c r="C32" s="14"/>
      <c r="D32" s="14"/>
      <c r="E32" s="16"/>
      <c r="F32" s="20"/>
      <c r="G32" s="37"/>
      <c r="H32" s="37"/>
      <c r="I32" s="20"/>
    </row>
    <row r="33" spans="2:9" ht="11.25">
      <c r="B33" s="14"/>
      <c r="C33" s="14"/>
      <c r="D33" s="14"/>
      <c r="E33" s="1" t="s">
        <v>21</v>
      </c>
      <c r="F33" s="25">
        <f>COUNTA(F29:F32)</f>
        <v>1</v>
      </c>
      <c r="G33" s="38">
        <f>SUM(G29:G32)</f>
        <v>1</v>
      </c>
      <c r="H33" s="39">
        <f>SUM(H29:H32)</f>
        <v>0</v>
      </c>
      <c r="I33" s="25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37"/>
      <c r="H34" s="37"/>
      <c r="I34" s="20"/>
    </row>
    <row r="35" spans="2:9" ht="11.25">
      <c r="B35" s="26" t="s">
        <v>73</v>
      </c>
      <c r="C35" s="26"/>
      <c r="D35" s="26"/>
      <c r="E35" s="48" t="s">
        <v>74</v>
      </c>
      <c r="F35" s="49" t="s">
        <v>15</v>
      </c>
      <c r="G35" s="53"/>
      <c r="H35" s="53"/>
      <c r="I35" s="20" t="s">
        <v>22</v>
      </c>
    </row>
    <row r="36" spans="2:9" ht="11.25">
      <c r="B36" s="26" t="s">
        <v>78</v>
      </c>
      <c r="C36" s="26"/>
      <c r="D36" s="26"/>
      <c r="E36" s="48" t="s">
        <v>79</v>
      </c>
      <c r="F36" s="49" t="s">
        <v>15</v>
      </c>
      <c r="G36" s="53">
        <v>0.5</v>
      </c>
      <c r="H36" s="53"/>
      <c r="I36" s="20"/>
    </row>
    <row r="37" spans="2:9" ht="11.25">
      <c r="B37" s="26" t="s">
        <v>75</v>
      </c>
      <c r="C37" s="26"/>
      <c r="D37" s="26"/>
      <c r="E37" s="48" t="s">
        <v>54</v>
      </c>
      <c r="F37" s="49" t="s">
        <v>15</v>
      </c>
      <c r="G37" s="53">
        <v>0.5</v>
      </c>
      <c r="H37" s="53"/>
      <c r="I37" s="20"/>
    </row>
    <row r="38" spans="2:9" ht="11.25">
      <c r="B38" s="26" t="s">
        <v>66</v>
      </c>
      <c r="C38" s="26"/>
      <c r="D38" s="26"/>
      <c r="E38" s="48" t="s">
        <v>76</v>
      </c>
      <c r="F38" s="49" t="s">
        <v>15</v>
      </c>
      <c r="G38" s="53"/>
      <c r="H38" s="41"/>
      <c r="I38" s="20" t="s">
        <v>22</v>
      </c>
    </row>
    <row r="39" spans="2:9" ht="6.75" customHeight="1">
      <c r="B39" s="14"/>
      <c r="C39" s="6"/>
      <c r="D39" s="6"/>
      <c r="E39" s="16"/>
      <c r="F39" s="20"/>
      <c r="G39" s="37"/>
      <c r="H39" s="37"/>
      <c r="I39" s="20"/>
    </row>
    <row r="40" spans="2:9" ht="11.25">
      <c r="B40" s="16"/>
      <c r="C40" s="14"/>
      <c r="D40" s="14"/>
      <c r="E40" s="1" t="s">
        <v>21</v>
      </c>
      <c r="F40" s="25">
        <f>COUNTA(F34:F39)</f>
        <v>4</v>
      </c>
      <c r="G40" s="38">
        <f>SUM(G34:G39)</f>
        <v>1</v>
      </c>
      <c r="H40" s="39">
        <f>SUM(H34:H39)</f>
        <v>0</v>
      </c>
      <c r="I40" s="25">
        <f>COUNTA(I34:I39)</f>
        <v>2</v>
      </c>
    </row>
    <row r="41" spans="2:9" ht="11.25">
      <c r="B41" s="6" t="s">
        <v>0</v>
      </c>
      <c r="C41" s="6"/>
      <c r="D41" s="6"/>
      <c r="E41" s="16"/>
      <c r="F41" s="20"/>
      <c r="G41" s="37"/>
      <c r="H41" s="37"/>
      <c r="I41" s="20"/>
    </row>
    <row r="42" spans="2:9" ht="11.25">
      <c r="B42" s="26" t="s">
        <v>39</v>
      </c>
      <c r="C42" s="26"/>
      <c r="D42" s="26"/>
      <c r="E42" s="48" t="s">
        <v>80</v>
      </c>
      <c r="F42" s="49" t="s">
        <v>15</v>
      </c>
      <c r="G42" s="53"/>
      <c r="H42" s="53"/>
      <c r="I42" s="20" t="s">
        <v>22</v>
      </c>
    </row>
    <row r="43" spans="2:9" ht="11.25">
      <c r="B43" s="26" t="s">
        <v>67</v>
      </c>
      <c r="C43" s="26"/>
      <c r="D43" s="26"/>
      <c r="E43" s="48" t="s">
        <v>68</v>
      </c>
      <c r="F43" s="49" t="s">
        <v>15</v>
      </c>
      <c r="G43" s="53">
        <v>1</v>
      </c>
      <c r="H43" s="53"/>
      <c r="I43" s="20"/>
    </row>
    <row r="44" spans="2:9" ht="11.25">
      <c r="B44" s="26" t="s">
        <v>43</v>
      </c>
      <c r="C44" s="27"/>
      <c r="D44" s="27"/>
      <c r="E44" s="48" t="s">
        <v>55</v>
      </c>
      <c r="F44" s="49" t="s">
        <v>15</v>
      </c>
      <c r="G44" s="53"/>
      <c r="H44" s="53"/>
      <c r="I44" s="20" t="s">
        <v>22</v>
      </c>
    </row>
    <row r="45" spans="2:9" ht="11.25">
      <c r="B45" s="26" t="s">
        <v>35</v>
      </c>
      <c r="C45" s="26"/>
      <c r="D45" s="26"/>
      <c r="E45" s="48" t="s">
        <v>56</v>
      </c>
      <c r="F45" s="49" t="s">
        <v>15</v>
      </c>
      <c r="G45" s="53"/>
      <c r="H45" s="53"/>
      <c r="I45" s="20" t="s">
        <v>22</v>
      </c>
    </row>
    <row r="46" spans="2:9" ht="6" customHeight="1">
      <c r="B46" s="14"/>
      <c r="C46" s="14"/>
      <c r="D46" s="14"/>
      <c r="E46" s="16"/>
      <c r="F46" s="20"/>
      <c r="G46" s="37"/>
      <c r="H46" s="37"/>
      <c r="I46" s="20"/>
    </row>
    <row r="47" spans="2:9" ht="11.25">
      <c r="B47" s="14"/>
      <c r="C47" s="14"/>
      <c r="D47" s="14"/>
      <c r="E47" s="1" t="s">
        <v>21</v>
      </c>
      <c r="F47" s="25">
        <f>COUNTA(F41:F46)</f>
        <v>4</v>
      </c>
      <c r="G47" s="38">
        <f>SUM(G41:G46)</f>
        <v>1</v>
      </c>
      <c r="H47" s="39">
        <f>SUM(H41:H46)</f>
        <v>0</v>
      </c>
      <c r="I47" s="25">
        <f>COUNTA(I41:I46)</f>
        <v>3</v>
      </c>
    </row>
    <row r="48" spans="2:9" ht="11.25">
      <c r="B48" s="6" t="s">
        <v>11</v>
      </c>
      <c r="C48" s="6"/>
      <c r="D48" s="6"/>
      <c r="E48" s="6"/>
      <c r="F48" s="6"/>
      <c r="G48" s="40"/>
      <c r="H48" s="40"/>
      <c r="I48" s="20"/>
    </row>
    <row r="49" spans="2:9" ht="11.25">
      <c r="B49" s="26" t="s">
        <v>36</v>
      </c>
      <c r="C49" s="26"/>
      <c r="D49" s="26"/>
      <c r="E49" s="48" t="s">
        <v>62</v>
      </c>
      <c r="F49" s="49" t="s">
        <v>15</v>
      </c>
      <c r="G49" s="53"/>
      <c r="H49" s="53"/>
      <c r="I49" s="20" t="s">
        <v>22</v>
      </c>
    </row>
    <row r="50" spans="2:9" ht="11.25">
      <c r="B50" s="26" t="s">
        <v>57</v>
      </c>
      <c r="C50" s="26"/>
      <c r="D50" s="26"/>
      <c r="E50" s="48" t="s">
        <v>58</v>
      </c>
      <c r="F50" s="49"/>
      <c r="G50" s="53"/>
      <c r="H50" s="53"/>
      <c r="I50" s="20"/>
    </row>
    <row r="51" spans="2:9" ht="11.25">
      <c r="B51" s="26" t="s">
        <v>34</v>
      </c>
      <c r="C51" s="26"/>
      <c r="D51" s="26"/>
      <c r="E51" s="48" t="s">
        <v>69</v>
      </c>
      <c r="F51" s="49"/>
      <c r="G51" s="53"/>
      <c r="H51" s="53"/>
      <c r="I51" s="20"/>
    </row>
    <row r="52" spans="2:9" ht="11.25">
      <c r="B52" s="26" t="s">
        <v>41</v>
      </c>
      <c r="C52" s="26"/>
      <c r="D52" s="26"/>
      <c r="E52" s="48" t="s">
        <v>59</v>
      </c>
      <c r="F52" s="49" t="s">
        <v>15</v>
      </c>
      <c r="G52" s="53"/>
      <c r="H52" s="53"/>
      <c r="I52" s="20" t="s">
        <v>22</v>
      </c>
    </row>
    <row r="53" spans="2:9" ht="7.5" customHeight="1">
      <c r="B53" s="14"/>
      <c r="C53" s="14"/>
      <c r="D53" s="14"/>
      <c r="E53" s="16"/>
      <c r="F53" s="20"/>
      <c r="G53" s="37"/>
      <c r="H53" s="37"/>
      <c r="I53" s="20"/>
    </row>
    <row r="54" spans="2:9" ht="11.25">
      <c r="B54" s="14"/>
      <c r="C54" s="14"/>
      <c r="D54" s="14"/>
      <c r="E54" s="1" t="s">
        <v>21</v>
      </c>
      <c r="F54" s="25">
        <f>COUNTA(F48:F53)</f>
        <v>2</v>
      </c>
      <c r="G54" s="38">
        <f>SUM(G48:G53)</f>
        <v>0</v>
      </c>
      <c r="H54" s="39">
        <f>SUM(H48:H53)</f>
        <v>0</v>
      </c>
      <c r="I54" s="25">
        <f>COUNTA(I48:I53)</f>
        <v>2</v>
      </c>
    </row>
    <row r="55" spans="2:9" ht="11.25">
      <c r="B55" s="6" t="s">
        <v>8</v>
      </c>
      <c r="C55" s="14"/>
      <c r="D55" s="14"/>
      <c r="E55" s="29"/>
      <c r="F55" s="8"/>
      <c r="G55" s="44"/>
      <c r="H55" s="45"/>
      <c r="I55" s="11"/>
    </row>
    <row r="56" spans="2:9" ht="11.25">
      <c r="B56" s="16"/>
      <c r="C56" s="14"/>
      <c r="D56" s="14"/>
      <c r="E56" s="16"/>
      <c r="F56" s="8"/>
      <c r="G56" s="46"/>
      <c r="H56" s="46"/>
      <c r="I56" s="30" t="s">
        <v>7</v>
      </c>
    </row>
    <row r="57" spans="2:9" ht="12" thickBot="1">
      <c r="B57" s="16"/>
      <c r="C57" s="6"/>
      <c r="D57" s="6"/>
      <c r="E57" s="1" t="s">
        <v>21</v>
      </c>
      <c r="F57" s="25">
        <f>F15+countCoop+countIndGen+F33+countIndREP+F47+F54</f>
        <v>16</v>
      </c>
      <c r="G57" s="47">
        <f>G15+G22+G28+G33+G40+G47+G54</f>
        <v>3</v>
      </c>
      <c r="H57" s="47">
        <f>H15+H22+H28+H33+H40+H47+H54</f>
        <v>1.75</v>
      </c>
      <c r="I57" s="25">
        <f>I15+countCoopAbstain+countIndGenAbstain+I33+countIndREPAbstain+I47+I54</f>
        <v>10</v>
      </c>
    </row>
    <row r="58" spans="2:9" ht="12.75" thickBot="1" thickTop="1">
      <c r="B58" s="31"/>
      <c r="C58" s="16"/>
      <c r="D58" s="16"/>
      <c r="E58" s="16"/>
      <c r="F58" s="1" t="s">
        <v>5</v>
      </c>
      <c r="G58" s="32">
        <f>IF((G57+H57)=0,"",G57/(G57+H57))</f>
        <v>0.631578947368421</v>
      </c>
      <c r="H58" s="32">
        <f>IF((G57+H57)=0,"",H57/(G57+H57))</f>
        <v>0.3684210526315789</v>
      </c>
      <c r="I58" s="19"/>
    </row>
    <row r="59" spans="2:9" ht="12" thickTop="1">
      <c r="B59" s="31"/>
      <c r="C59" s="16"/>
      <c r="D59" s="16"/>
      <c r="E59" s="16"/>
      <c r="F59" s="8"/>
      <c r="G59" s="8"/>
      <c r="H59" s="8"/>
      <c r="I59" s="11"/>
    </row>
    <row r="61" ht="12" hidden="1" thickBot="1">
      <c r="B61" s="34" t="s">
        <v>26</v>
      </c>
    </row>
    <row r="62" ht="12" hidden="1" thickTop="1">
      <c r="B62" s="35" t="s">
        <v>19</v>
      </c>
    </row>
    <row r="63" ht="11.25" hidden="1">
      <c r="B63" s="35" t="s">
        <v>18</v>
      </c>
    </row>
    <row r="64" ht="11.25" hidden="1">
      <c r="B64" s="36" t="s">
        <v>20</v>
      </c>
    </row>
    <row r="65" ht="11.25" hidden="1"/>
    <row r="66" ht="11.25" hidden="1">
      <c r="B66" s="61" t="s">
        <v>27</v>
      </c>
    </row>
    <row r="67" ht="11.25" hidden="1">
      <c r="B67" s="62" t="s">
        <v>24</v>
      </c>
    </row>
    <row r="68" ht="11.25" hidden="1">
      <c r="B68" s="36" t="s">
        <v>25</v>
      </c>
    </row>
    <row r="69" ht="11.25" hidden="1"/>
    <row r="70" ht="12" hidden="1" thickBot="1">
      <c r="B70" s="34" t="s">
        <v>28</v>
      </c>
    </row>
    <row r="71" ht="12" hidden="1" thickTop="1">
      <c r="B71" s="35" t="s">
        <v>22</v>
      </c>
    </row>
    <row r="72" ht="11.25" hidden="1">
      <c r="B72" s="36"/>
    </row>
    <row r="73" ht="11.25" hidden="1"/>
    <row r="74" ht="12" hidden="1" thickBot="1">
      <c r="B74" s="34" t="s">
        <v>29</v>
      </c>
    </row>
    <row r="75" ht="12" hidden="1" thickTop="1">
      <c r="B75" s="35" t="s">
        <v>15</v>
      </c>
    </row>
    <row r="76" ht="11.25" hidden="1">
      <c r="B76" s="36"/>
    </row>
    <row r="77" ht="11.25" hidden="1"/>
    <row r="78" ht="12" hidden="1" thickBot="1">
      <c r="B78" s="34" t="s">
        <v>30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31</v>
      </c>
    </row>
    <row r="83" ht="12" hidden="1" thickTop="1">
      <c r="B83" s="35">
        <v>1</v>
      </c>
    </row>
    <row r="84" ht="11.25" hidden="1">
      <c r="B84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9:I39 F27:I27 F34:I34 F23:I23 F21:I21 F16:I16 I10 F14:I14 F46:I46 F41:I41 F53:I53 I48 F32:I32 F29:I29">
      <formula1>#REF!</formula1>
    </dataValidation>
    <dataValidation type="list" showInputMessage="1" showErrorMessage="1" sqref="F11:F13 F30:F31 F49:F52 F42:F45 F24:F26 F17:F20 F35:F38">
      <formula1>$B$75:$B$76</formula1>
    </dataValidation>
    <dataValidation type="list" showInputMessage="1" showErrorMessage="1" sqref="I11:I13 I30:I31 I49:I52 I42:I45 I24:I26 I17:I20 I35:I38">
      <formula1>$B$71:$B$72</formula1>
    </dataValidation>
    <dataValidation type="list" showInputMessage="1" showErrorMessage="1" sqref="D10">
      <formula1>$B$79:$B$80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2001-05-29T14:33:52Z</cp:lastPrinted>
  <dcterms:created xsi:type="dcterms:W3CDTF">2000-03-13T15:50:20Z</dcterms:created>
  <dcterms:modified xsi:type="dcterms:W3CDTF">2015-08-05T15:58:42Z</dcterms:modified>
  <cp:category/>
  <cp:version/>
  <cp:contentType/>
  <cp:contentStatus/>
</cp:coreProperties>
</file>