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545" windowWidth="12390" windowHeight="8790"/>
  </bookViews>
  <sheets>
    <sheet name="Vote" sheetId="1" r:id="rId1"/>
  </sheets>
  <definedNames>
    <definedName name="clearCoop">Vote!$E$20:$I$24</definedName>
    <definedName name="clearCoopVote">Vote!$G$20:$I$24</definedName>
    <definedName name="clearIndGen">Vote!$E$27:$I$31</definedName>
    <definedName name="clearIndGenVote">Vote!$G$27:$I$31</definedName>
    <definedName name="clearIndREP">Vote!$E$41:$I$45</definedName>
    <definedName name="clearIndREPVote">Vote!$G$41:$I$45</definedName>
    <definedName name="clearIOU">Vote!$E$48:$I$52</definedName>
    <definedName name="clearIOUVote">Vote!$G$48:$I$52</definedName>
    <definedName name="clearMarketers">Vote!$E$34:$I$38</definedName>
    <definedName name="clearMarketersVote">Vote!$G$34:$I$38</definedName>
    <definedName name="clearMuni">Vote!$E$55:$I$59</definedName>
    <definedName name="clearMuniVote">Vote!$G$55:$I$59</definedName>
    <definedName name="clearResidential">Vote!$E$11:$I$17</definedName>
    <definedName name="clearResidentialVote">Vote!$G$11:$I$17</definedName>
    <definedName name="Coop">Vote!$G$19:$I$25</definedName>
    <definedName name="countAbstain">Vote!$I$63</definedName>
    <definedName name="countCoop">Vote!$F$25</definedName>
    <definedName name="countCoopAbstain">Vote!$I$25</definedName>
    <definedName name="countIndGen">Vote!$F$32</definedName>
    <definedName name="countIndGenAbstain">Vote!$I$32</definedName>
    <definedName name="countIndREP">Vote!$F$46</definedName>
    <definedName name="countIndREPAbstain">Vote!$I$46</definedName>
    <definedName name="countIOU">Vote!$F$53</definedName>
    <definedName name="countIOUAbstain">Vote!$I$53</definedName>
    <definedName name="countMarketers">Vote!$F$39</definedName>
    <definedName name="countMarketersAbstain">Vote!$I$39</definedName>
    <definedName name="countMuni">Vote!$F$60</definedName>
    <definedName name="countMuniAbstain">Vote!$I$60</definedName>
    <definedName name="countRes">Vote!$F$18</definedName>
    <definedName name="countResAbstain">Vote!$I$18</definedName>
    <definedName name="Divide_Cons_Votes">Vote!$D$10</definedName>
    <definedName name="FailReason">Vote!$G$4</definedName>
    <definedName name="IndGen">Vote!$G$26:$I$32</definedName>
    <definedName name="IndREP">Vote!$G$40:$I$46</definedName>
    <definedName name="IOU">Vote!$G$47:$I$53</definedName>
    <definedName name="Marketers">Vote!$G$33:$I$39</definedName>
    <definedName name="MotionStatus">Vote!$G$3</definedName>
    <definedName name="muni">Vote!$G$54:$I$60</definedName>
    <definedName name="MuniSubSeg">Vote!$H$10</definedName>
    <definedName name="Output_Area">Vote!$G$3:$H$4</definedName>
    <definedName name="PercentageVote">Vote!$F$6</definedName>
    <definedName name="PercentageVoteN">Vote!$H$6</definedName>
    <definedName name="PercentageVoteY">Vote!$G$6</definedName>
    <definedName name="_xlnm.Print_Area" localSheetId="0">Vote!$A$1:$J$66</definedName>
    <definedName name="RepVoteNo">Vote!#REF!</definedName>
    <definedName name="RepVoteYes">Vote!#REF!</definedName>
    <definedName name="Residential">Vote!$G$10:$I$18</definedName>
    <definedName name="SegmentOrTAC">Vote!$F$5</definedName>
    <definedName name="SegmentVoteNo">Vote!$H$5</definedName>
    <definedName name="SegmentVoteYes">Vote!$G$5</definedName>
    <definedName name="Total_Cons_Votes">Vote!$F$10</definedName>
    <definedName name="TotalMembers">Vote!$F$63</definedName>
    <definedName name="VoteNumberFormat">Vote!$G$19:$H$63</definedName>
    <definedName name="VotingStructure">Vote!$F$4</definedName>
  </definedNames>
  <calcPr calcId="145621"/>
</workbook>
</file>

<file path=xl/calcChain.xml><?xml version="1.0" encoding="utf-8"?>
<calcChain xmlns="http://schemas.openxmlformats.org/spreadsheetml/2006/main">
  <c r="G25" i="1" l="1"/>
  <c r="G60" i="1"/>
  <c r="G53" i="1"/>
  <c r="G32" i="1"/>
  <c r="G18" i="1"/>
  <c r="G46" i="1"/>
  <c r="G39" i="1"/>
  <c r="H25" i="1"/>
  <c r="H39" i="1"/>
  <c r="H60" i="1"/>
  <c r="H53" i="1"/>
  <c r="H32" i="1"/>
  <c r="H18" i="1"/>
  <c r="H46" i="1"/>
  <c r="I25" i="1"/>
  <c r="I60" i="1"/>
  <c r="I53" i="1"/>
  <c r="I32" i="1"/>
  <c r="I18" i="1"/>
  <c r="I46" i="1"/>
  <c r="I39" i="1"/>
  <c r="F18" i="1"/>
  <c r="F25" i="1"/>
  <c r="F39" i="1"/>
  <c r="F46" i="1"/>
  <c r="F32" i="1"/>
  <c r="F53" i="1"/>
  <c r="F60" i="1"/>
  <c r="F63" i="1"/>
  <c r="H63" i="1"/>
  <c r="I63" i="1"/>
  <c r="I5" i="1"/>
  <c r="G63" i="1"/>
  <c r="H5" i="1"/>
  <c r="G5" i="1"/>
  <c r="H6" i="1"/>
  <c r="G6" i="1"/>
</calcChain>
</file>

<file path=xl/sharedStrings.xml><?xml version="1.0" encoding="utf-8"?>
<sst xmlns="http://schemas.openxmlformats.org/spreadsheetml/2006/main" count="154" uniqueCount="103">
  <si>
    <t>Investor Owned Utilities</t>
  </si>
  <si>
    <t>Present</t>
  </si>
  <si>
    <t>Consumers</t>
  </si>
  <si>
    <t>Representative</t>
  </si>
  <si>
    <t>Sector / Entity</t>
  </si>
  <si>
    <t>TALLY TOTAL</t>
  </si>
  <si>
    <t>Abstain</t>
  </si>
  <si>
    <t>Total</t>
  </si>
  <si>
    <t>All Sectors Voting Totals</t>
  </si>
  <si>
    <t>Independent Power Marketers</t>
  </si>
  <si>
    <t>Yes</t>
  </si>
  <si>
    <t>No</t>
  </si>
  <si>
    <t>Austin Energy</t>
  </si>
  <si>
    <t>y</t>
  </si>
  <si>
    <t>Divide Subsegments?</t>
  </si>
  <si>
    <t>Consumer Vote Total</t>
  </si>
  <si>
    <t>Resi</t>
  </si>
  <si>
    <t>Comm</t>
  </si>
  <si>
    <t>Indu</t>
  </si>
  <si>
    <t>Segment Vote:</t>
  </si>
  <si>
    <t>CenterPoint Energy</t>
  </si>
  <si>
    <t>a</t>
  </si>
  <si>
    <t>Voting Structure</t>
  </si>
  <si>
    <t>ROS/RMS/WMS</t>
  </si>
  <si>
    <t>COPS/PRS</t>
  </si>
  <si>
    <t>Consumer Subsegments</t>
  </si>
  <si>
    <t>Voting Structures</t>
  </si>
  <si>
    <t>Absention Values</t>
  </si>
  <si>
    <t>Present values</t>
  </si>
  <si>
    <t>Divide Subsegment</t>
  </si>
  <si>
    <t>Consumer Votes</t>
  </si>
  <si>
    <t>TAC</t>
  </si>
  <si>
    <t>Lower Colorado River Authority</t>
  </si>
  <si>
    <t>Total Abstentions</t>
  </si>
  <si>
    <t>TAC Vote:</t>
  </si>
  <si>
    <t>Office of Public Utility Counsel</t>
  </si>
  <si>
    <t>CPS Energy</t>
  </si>
  <si>
    <t>Municipals</t>
  </si>
  <si>
    <t>Indepent Generators</t>
  </si>
  <si>
    <t>Independent Retail Electric Providers</t>
  </si>
  <si>
    <t>Version 2.0</t>
  </si>
  <si>
    <t>NRG Texas</t>
  </si>
  <si>
    <t>Chris Brewster</t>
  </si>
  <si>
    <t>Phillip Boyd</t>
  </si>
  <si>
    <t>City of Eastland</t>
  </si>
  <si>
    <t>City of Lewisville</t>
  </si>
  <si>
    <t>Adrian Pieniazek</t>
  </si>
  <si>
    <t>Cooperatives</t>
  </si>
  <si>
    <t>Luminant Energy</t>
  </si>
  <si>
    <t>Air Liquide</t>
  </si>
  <si>
    <t>Adrianne Brandt</t>
  </si>
  <si>
    <t>Garland Power &amp; Light</t>
  </si>
  <si>
    <t>AEP Service Corporation</t>
  </si>
  <si>
    <t>Direct Energy</t>
  </si>
  <si>
    <t>Morgan Stanley</t>
  </si>
  <si>
    <t>Rayburn Country Electric Cooperative</t>
  </si>
  <si>
    <t>Brazos Electric Power Cooperative</t>
  </si>
  <si>
    <t>South Texas Electric Cooperative</t>
  </si>
  <si>
    <t>Randa Stephenson</t>
  </si>
  <si>
    <t>Iberdrola Renewables</t>
  </si>
  <si>
    <t>CMC Steel Texas</t>
  </si>
  <si>
    <t>Marcus Pridgeon</t>
  </si>
  <si>
    <t>DC Energy</t>
  </si>
  <si>
    <t>n</t>
  </si>
  <si>
    <t>Amanda Frazier</t>
  </si>
  <si>
    <t>Prepared by:  B. Albracht</t>
  </si>
  <si>
    <t>Marie Boren</t>
  </si>
  <si>
    <t>Marshall Adair</t>
  </si>
  <si>
    <t>Randy Jones</t>
  </si>
  <si>
    <t>Calpine</t>
  </si>
  <si>
    <t>Eric Goff</t>
  </si>
  <si>
    <t>Citigroup Energy</t>
  </si>
  <si>
    <t>Sandy Morris</t>
  </si>
  <si>
    <t>Dan Bailey</t>
  </si>
  <si>
    <t xml:space="preserve">Bill Smith </t>
  </si>
  <si>
    <t xml:space="preserve">Kyle Minnix </t>
  </si>
  <si>
    <t xml:space="preserve">Thresa Allen </t>
  </si>
  <si>
    <t xml:space="preserve">Seth Cochran </t>
  </si>
  <si>
    <t xml:space="preserve">Richard Ross </t>
  </si>
  <si>
    <t xml:space="preserve">Kenan Ögelman </t>
  </si>
  <si>
    <t>Source Power and Gas</t>
  </si>
  <si>
    <t>Sean Andrews</t>
  </si>
  <si>
    <t>Invenergy Energy Management</t>
  </si>
  <si>
    <t>Texas-New Mexico Power</t>
  </si>
  <si>
    <t>Stacy Whitehurst</t>
  </si>
  <si>
    <t>Mark Soutter</t>
  </si>
  <si>
    <t>Bill Hellinghausen</t>
  </si>
  <si>
    <t>EDF Trading</t>
  </si>
  <si>
    <t>Just Energy</t>
  </si>
  <si>
    <t>Eric Blakey</t>
  </si>
  <si>
    <t>Brenda Crockett</t>
  </si>
  <si>
    <t>Champion Energy Services</t>
  </si>
  <si>
    <t>Lance Cunningham</t>
  </si>
  <si>
    <t>Denton Municipal Electric</t>
  </si>
  <si>
    <t>Date:  20150528</t>
  </si>
  <si>
    <t>Clif Lange</t>
  </si>
  <si>
    <t>Valentine Emesih (Patrick Peters)</t>
  </si>
  <si>
    <t>Clayton Greer (Seth Cochran)</t>
  </si>
  <si>
    <t>Tayaun Messer (Kyle Minnix)</t>
  </si>
  <si>
    <t>Issue:  NPRR662</t>
  </si>
  <si>
    <t>TAC Motion: Ogelman/Brewster motion to recommend approval of NPRR662 as recommended by PRS in the 5/14/15 PRS Report and as revised by TAC.</t>
  </si>
  <si>
    <t>Motion Passes</t>
  </si>
  <si>
    <t>2/3 of non-abst TAC Votes = 16
50% of total TAC =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</si>
</sst>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7" formatCode="0.0%"/>
  </numFmts>
  <fonts count="8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8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3" borderId="0" xfId="0" applyFont="1" applyFill="1"/>
    <xf numFmtId="0" fontId="2" fillId="0" borderId="0" xfId="0" applyFont="1" applyAlignment="1">
      <alignment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Continuous"/>
    </xf>
    <xf numFmtId="1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167" fontId="2" fillId="3" borderId="0" xfId="0" applyNumberFormat="1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1" fontId="2" fillId="3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2" fillId="5" borderId="0" xfId="0" applyFont="1" applyFill="1" applyAlignment="1">
      <alignment horizontal="center"/>
    </xf>
    <xf numFmtId="1" fontId="2" fillId="5" borderId="0" xfId="0" applyNumberFormat="1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" fontId="3" fillId="6" borderId="2" xfId="0" applyNumberFormat="1" applyFont="1" applyFill="1" applyBorder="1" applyAlignment="1">
      <alignment horizontal="center"/>
    </xf>
    <xf numFmtId="1" fontId="2" fillId="3" borderId="0" xfId="0" applyNumberFormat="1" applyFont="1" applyFill="1"/>
    <xf numFmtId="0" fontId="2" fillId="4" borderId="0" xfId="0" applyFont="1" applyFill="1"/>
    <xf numFmtId="0" fontId="2" fillId="5" borderId="0" xfId="0" applyFont="1" applyFill="1"/>
    <xf numFmtId="1" fontId="2" fillId="5" borderId="0" xfId="0" applyNumberFormat="1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" fontId="2" fillId="3" borderId="0" xfId="0" applyNumberFormat="1" applyFont="1" applyFill="1" applyBorder="1"/>
    <xf numFmtId="1" fontId="2" fillId="3" borderId="0" xfId="0" applyNumberFormat="1" applyFont="1" applyFill="1" applyBorder="1" applyAlignment="1">
      <alignment horizontal="center"/>
    </xf>
    <xf numFmtId="0" fontId="2" fillId="4" borderId="4" xfId="0" applyFont="1" applyFill="1" applyBorder="1"/>
    <xf numFmtId="1" fontId="4" fillId="3" borderId="0" xfId="0" applyNumberFormat="1" applyFont="1" applyFill="1" applyAlignment="1">
      <alignment horizontal="right"/>
    </xf>
    <xf numFmtId="1" fontId="2" fillId="3" borderId="0" xfId="0" applyNumberFormat="1" applyFont="1" applyFill="1" applyAlignment="1">
      <alignment horizontal="center"/>
    </xf>
    <xf numFmtId="1" fontId="3" fillId="7" borderId="5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Continuous"/>
    </xf>
    <xf numFmtId="0" fontId="5" fillId="8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0" xfId="0" applyFont="1" applyFill="1" applyAlignment="1">
      <alignment horizontal="right" vertical="center"/>
    </xf>
    <xf numFmtId="0" fontId="5" fillId="8" borderId="9" xfId="0" applyFont="1" applyFill="1" applyBorder="1" applyAlignment="1">
      <alignment horizontal="center" vertical="center"/>
    </xf>
    <xf numFmtId="9" fontId="7" fillId="9" borderId="3" xfId="1" applyFont="1" applyFill="1" applyBorder="1" applyAlignment="1">
      <alignment horizontal="center" vertical="center"/>
    </xf>
    <xf numFmtId="1" fontId="3" fillId="10" borderId="3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Continuous"/>
    </xf>
    <xf numFmtId="0" fontId="5" fillId="0" borderId="0" xfId="0" applyFont="1" applyFill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CC"/>
      <rgbColor rgb="00008000"/>
      <rgbColor rgb="00000080"/>
      <rgbColor rgb="0000FFCC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54B6B1"/>
      <rgbColor rgb="0092D095"/>
      <rgbColor rgb="00FFCC00"/>
      <rgbColor rgb="00F3DCB7"/>
      <rgbColor rgb="00FFFFCC"/>
      <rgbColor rgb="00F8F8F8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3</xdr:row>
          <xdr:rowOff>238125</xdr:rowOff>
        </xdr:from>
        <xdr:to>
          <xdr:col>4</xdr:col>
          <xdr:colOff>1943100</xdr:colOff>
          <xdr:row>5</xdr:row>
          <xdr:rowOff>19050</xdr:rowOff>
        </xdr:to>
        <xdr:sp macro="" textlink="">
          <xdr:nvSpPr>
            <xdr:cNvPr id="1031" name="CommandButton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</xdr:row>
          <xdr:rowOff>0</xdr:rowOff>
        </xdr:from>
        <xdr:to>
          <xdr:col>4</xdr:col>
          <xdr:colOff>1323975</xdr:colOff>
          <xdr:row>3</xdr:row>
          <xdr:rowOff>152400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</xdr:row>
          <xdr:rowOff>257175</xdr:rowOff>
        </xdr:from>
        <xdr:to>
          <xdr:col>4</xdr:col>
          <xdr:colOff>676275</xdr:colOff>
          <xdr:row>5</xdr:row>
          <xdr:rowOff>28575</xdr:rowOff>
        </xdr:to>
        <xdr:sp macro="" textlink="">
          <xdr:nvSpPr>
            <xdr:cNvPr id="1026" name="CommandButton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90"/>
  <sheetViews>
    <sheetView showGridLines="0" tabSelected="1" zoomScale="110" zoomScaleNormal="100" workbookViewId="0">
      <pane ySplit="8" topLeftCell="A32" activePane="bottomLeft" state="frozen"/>
      <selection pane="bottomLeft" activeCell="B2" sqref="B2:D3"/>
    </sheetView>
  </sheetViews>
  <sheetFormatPr defaultRowHeight="12.75" x14ac:dyDescent="0.2"/>
  <cols>
    <col min="1" max="1" width="4.42578125" style="1" customWidth="1"/>
    <col min="2" max="2" width="18.28515625" style="1" customWidth="1"/>
    <col min="3" max="3" width="12.42578125" style="1" customWidth="1"/>
    <col min="4" max="4" width="7.28515625" style="1" customWidth="1"/>
    <col min="5" max="5" width="33.28515625" style="1" customWidth="1"/>
    <col min="6" max="6" width="17.7109375" style="2" customWidth="1"/>
    <col min="7" max="7" width="12.28515625" style="2" customWidth="1"/>
    <col min="8" max="8" width="11.5703125" style="2" customWidth="1"/>
    <col min="9" max="9" width="12.42578125" style="2" customWidth="1"/>
    <col min="10" max="10" width="4.42578125" style="1" customWidth="1"/>
    <col min="11" max="16384" width="9.140625" style="1"/>
  </cols>
  <sheetData>
    <row r="1" spans="1:9" ht="11.25" customHeight="1" x14ac:dyDescent="0.2">
      <c r="I1" s="3" t="s">
        <v>40</v>
      </c>
    </row>
    <row r="2" spans="1:9" ht="18.600000000000001" customHeight="1" x14ac:dyDescent="0.2">
      <c r="B2" s="56" t="s">
        <v>100</v>
      </c>
      <c r="C2" s="56"/>
      <c r="D2" s="56"/>
      <c r="E2" s="4"/>
      <c r="F2" s="6"/>
      <c r="G2" s="42" t="s">
        <v>5</v>
      </c>
      <c r="H2" s="7"/>
      <c r="I2" s="6"/>
    </row>
    <row r="3" spans="1:9" ht="23.25" customHeight="1" x14ac:dyDescent="0.2">
      <c r="A3" s="2"/>
      <c r="B3" s="56"/>
      <c r="C3" s="56"/>
      <c r="D3" s="56"/>
      <c r="E3" s="4"/>
      <c r="F3" s="49" t="s">
        <v>22</v>
      </c>
      <c r="G3" s="52" t="s">
        <v>101</v>
      </c>
      <c r="H3" s="53"/>
      <c r="I3" s="6"/>
    </row>
    <row r="4" spans="1:9" ht="23.25" customHeight="1" x14ac:dyDescent="0.2">
      <c r="A4" s="2"/>
      <c r="B4" s="39" t="s">
        <v>99</v>
      </c>
      <c r="C4" s="5"/>
      <c r="D4" s="5"/>
      <c r="E4" s="4"/>
      <c r="F4" s="43" t="s">
        <v>31</v>
      </c>
      <c r="G4" s="54" t="s">
        <v>102</v>
      </c>
      <c r="H4" s="55"/>
      <c r="I4" s="41" t="s">
        <v>33</v>
      </c>
    </row>
    <row r="5" spans="1:9" ht="23.25" customHeight="1" x14ac:dyDescent="0.2">
      <c r="A5" s="2"/>
      <c r="B5" s="39" t="s">
        <v>94</v>
      </c>
      <c r="C5" s="8"/>
      <c r="D5" s="5"/>
      <c r="E5" s="4"/>
      <c r="F5" s="48" t="s">
        <v>34</v>
      </c>
      <c r="G5" s="51">
        <f>IF((G63+H63)=0,"",G63)</f>
        <v>20</v>
      </c>
      <c r="H5" s="51">
        <f>IF((G63+H63)=0,"",H63)</f>
        <v>4</v>
      </c>
      <c r="I5" s="51">
        <f>I63</f>
        <v>6</v>
      </c>
    </row>
    <row r="6" spans="1:9" ht="22.9" customHeight="1" x14ac:dyDescent="0.2">
      <c r="B6" s="39" t="s">
        <v>65</v>
      </c>
      <c r="C6" s="4"/>
      <c r="D6" s="8"/>
      <c r="E6" s="4"/>
      <c r="F6" s="6"/>
      <c r="G6" s="50">
        <f>IFERROR(SegmentVoteYes/(SegmentVoteYes+SegmentVoteNo),"")</f>
        <v>0.83333333333333337</v>
      </c>
      <c r="H6" s="50">
        <f>IFERROR(SegmentVoteNo/(SegmentVoteYes+SegmentVoteNo),"")</f>
        <v>0.16666666666666666</v>
      </c>
      <c r="I6" s="10"/>
    </row>
    <row r="7" spans="1:9" ht="15.75" customHeight="1" x14ac:dyDescent="0.2">
      <c r="B7" s="4"/>
      <c r="C7" s="4"/>
      <c r="D7" s="4"/>
      <c r="E7" s="4"/>
      <c r="F7" s="6"/>
      <c r="G7" s="11"/>
      <c r="H7" s="11"/>
      <c r="I7" s="10"/>
    </row>
    <row r="8" spans="1:9" x14ac:dyDescent="0.2">
      <c r="B8" s="39" t="s">
        <v>4</v>
      </c>
      <c r="C8" s="4"/>
      <c r="D8" s="4"/>
      <c r="E8" s="40" t="s">
        <v>3</v>
      </c>
      <c r="F8" s="40" t="s">
        <v>1</v>
      </c>
      <c r="G8" s="40" t="s">
        <v>10</v>
      </c>
      <c r="H8" s="40" t="s">
        <v>11</v>
      </c>
      <c r="I8" s="40" t="s">
        <v>6</v>
      </c>
    </row>
    <row r="9" spans="1:9" ht="9" customHeight="1" x14ac:dyDescent="0.2">
      <c r="B9" s="4"/>
      <c r="C9" s="4"/>
      <c r="D9" s="4"/>
      <c r="E9" s="4"/>
      <c r="F9" s="6"/>
      <c r="G9" s="6"/>
      <c r="H9" s="6"/>
      <c r="I9" s="6"/>
    </row>
    <row r="10" spans="1:9" ht="13.5" customHeight="1" x14ac:dyDescent="0.2">
      <c r="B10" s="39" t="s">
        <v>2</v>
      </c>
      <c r="C10" s="9" t="s">
        <v>14</v>
      </c>
      <c r="D10" s="27" t="s">
        <v>63</v>
      </c>
      <c r="E10" s="47" t="s">
        <v>15</v>
      </c>
      <c r="F10" s="28">
        <v>1</v>
      </c>
      <c r="G10" s="29"/>
      <c r="H10" s="30"/>
      <c r="I10" s="12"/>
    </row>
    <row r="11" spans="1:9" x14ac:dyDescent="0.2">
      <c r="B11" s="24" t="s">
        <v>35</v>
      </c>
      <c r="C11" s="24"/>
      <c r="D11" s="31" t="s">
        <v>16</v>
      </c>
      <c r="E11" s="25" t="s">
        <v>66</v>
      </c>
      <c r="F11" s="17" t="s">
        <v>13</v>
      </c>
      <c r="G11" s="26">
        <v>1</v>
      </c>
      <c r="H11" s="26"/>
      <c r="I11" s="12"/>
    </row>
    <row r="12" spans="1:9" x14ac:dyDescent="0.2">
      <c r="B12" s="24"/>
      <c r="C12" s="24"/>
      <c r="D12" s="31" t="s">
        <v>16</v>
      </c>
      <c r="E12" s="25" t="s">
        <v>67</v>
      </c>
      <c r="F12" s="17" t="s">
        <v>13</v>
      </c>
      <c r="G12" s="26">
        <v>1</v>
      </c>
      <c r="H12" s="26"/>
      <c r="I12" s="12"/>
    </row>
    <row r="13" spans="1:9" x14ac:dyDescent="0.2">
      <c r="B13" s="24" t="s">
        <v>45</v>
      </c>
      <c r="C13" s="24"/>
      <c r="D13" s="31" t="s">
        <v>17</v>
      </c>
      <c r="E13" s="25" t="s">
        <v>43</v>
      </c>
      <c r="F13" s="17" t="s">
        <v>13</v>
      </c>
      <c r="G13" s="26">
        <v>1</v>
      </c>
      <c r="H13" s="26"/>
      <c r="I13" s="12"/>
    </row>
    <row r="14" spans="1:9" x14ac:dyDescent="0.2">
      <c r="B14" s="24" t="s">
        <v>44</v>
      </c>
      <c r="C14" s="24"/>
      <c r="D14" s="31" t="s">
        <v>17</v>
      </c>
      <c r="E14" s="25" t="s">
        <v>42</v>
      </c>
      <c r="F14" s="17" t="s">
        <v>13</v>
      </c>
      <c r="G14" s="26">
        <v>1</v>
      </c>
      <c r="H14" s="26"/>
      <c r="I14" s="12"/>
    </row>
    <row r="15" spans="1:9" x14ac:dyDescent="0.2">
      <c r="B15" s="24" t="s">
        <v>60</v>
      </c>
      <c r="C15" s="24"/>
      <c r="D15" s="31" t="s">
        <v>18</v>
      </c>
      <c r="E15" s="25" t="s">
        <v>61</v>
      </c>
      <c r="F15" s="17" t="s">
        <v>13</v>
      </c>
      <c r="G15" s="26">
        <v>1</v>
      </c>
      <c r="H15" s="26"/>
      <c r="I15" s="12"/>
    </row>
    <row r="16" spans="1:9" x14ac:dyDescent="0.2">
      <c r="B16" s="24" t="s">
        <v>49</v>
      </c>
      <c r="C16" s="24"/>
      <c r="D16" s="31" t="s">
        <v>18</v>
      </c>
      <c r="E16" s="25" t="s">
        <v>74</v>
      </c>
      <c r="F16" s="17" t="s">
        <v>13</v>
      </c>
      <c r="G16" s="26">
        <v>1</v>
      </c>
      <c r="H16" s="26"/>
      <c r="I16" s="12"/>
    </row>
    <row r="17" spans="2:9" ht="6.75" customHeight="1" x14ac:dyDescent="0.2">
      <c r="B17" s="4"/>
      <c r="C17" s="4"/>
      <c r="D17" s="4"/>
      <c r="E17" s="4"/>
      <c r="F17" s="12"/>
      <c r="G17" s="13"/>
      <c r="H17" s="13"/>
      <c r="I17" s="12"/>
    </row>
    <row r="18" spans="2:9" ht="13.5" customHeight="1" x14ac:dyDescent="0.2">
      <c r="B18" s="4"/>
      <c r="C18" s="4"/>
      <c r="D18" s="4"/>
      <c r="E18" s="9" t="s">
        <v>19</v>
      </c>
      <c r="F18" s="20">
        <f>COUNTA(F11:F17)</f>
        <v>6</v>
      </c>
      <c r="G18" s="21">
        <f>SUM(G10:G17)</f>
        <v>6</v>
      </c>
      <c r="H18" s="22">
        <f>SUM(H10:H17)</f>
        <v>0</v>
      </c>
      <c r="I18" s="20">
        <f>COUNTA(I10:I17)</f>
        <v>0</v>
      </c>
    </row>
    <row r="19" spans="2:9" x14ac:dyDescent="0.2">
      <c r="B19" s="39" t="s">
        <v>47</v>
      </c>
      <c r="C19" s="4"/>
      <c r="D19" s="4"/>
      <c r="E19" s="4"/>
      <c r="F19" s="12"/>
      <c r="G19" s="13"/>
      <c r="H19" s="13"/>
      <c r="I19" s="12"/>
    </row>
    <row r="20" spans="2:9" s="14" customFormat="1" x14ac:dyDescent="0.2">
      <c r="B20" s="15" t="s">
        <v>56</v>
      </c>
      <c r="C20" s="15"/>
      <c r="D20" s="15"/>
      <c r="E20" s="16" t="s">
        <v>75</v>
      </c>
      <c r="F20" s="17" t="s">
        <v>13</v>
      </c>
      <c r="G20" s="18">
        <v>1</v>
      </c>
      <c r="H20" s="18"/>
      <c r="I20" s="12"/>
    </row>
    <row r="21" spans="2:9" s="14" customFormat="1" x14ac:dyDescent="0.2">
      <c r="B21" s="15" t="s">
        <v>55</v>
      </c>
      <c r="C21" s="15"/>
      <c r="D21" s="15"/>
      <c r="E21" s="16" t="s">
        <v>98</v>
      </c>
      <c r="F21" s="17" t="s">
        <v>13</v>
      </c>
      <c r="G21" s="18">
        <v>1</v>
      </c>
      <c r="H21" s="18"/>
      <c r="I21" s="12"/>
    </row>
    <row r="22" spans="2:9" s="14" customFormat="1" x14ac:dyDescent="0.2">
      <c r="B22" s="15" t="s">
        <v>32</v>
      </c>
      <c r="C22" s="15"/>
      <c r="D22" s="15"/>
      <c r="E22" s="16" t="s">
        <v>58</v>
      </c>
      <c r="F22" s="17" t="s">
        <v>13</v>
      </c>
      <c r="G22" s="18">
        <v>1</v>
      </c>
      <c r="H22" s="18"/>
      <c r="I22" s="12"/>
    </row>
    <row r="23" spans="2:9" s="14" customFormat="1" x14ac:dyDescent="0.2">
      <c r="B23" s="15" t="s">
        <v>57</v>
      </c>
      <c r="C23" s="15"/>
      <c r="D23" s="15"/>
      <c r="E23" s="16" t="s">
        <v>95</v>
      </c>
      <c r="F23" s="17" t="s">
        <v>13</v>
      </c>
      <c r="G23" s="18">
        <v>1</v>
      </c>
      <c r="H23" s="18"/>
      <c r="I23" s="12"/>
    </row>
    <row r="24" spans="2:9" s="14" customFormat="1" ht="6.75" customHeight="1" x14ac:dyDescent="0.2">
      <c r="B24" s="19"/>
      <c r="C24" s="19"/>
      <c r="D24" s="19"/>
      <c r="E24" s="4"/>
      <c r="F24" s="12"/>
      <c r="G24" s="13"/>
      <c r="H24" s="13"/>
      <c r="I24" s="12"/>
    </row>
    <row r="25" spans="2:9" x14ac:dyDescent="0.2">
      <c r="B25" s="4"/>
      <c r="C25" s="4"/>
      <c r="D25" s="4"/>
      <c r="E25" s="9" t="s">
        <v>19</v>
      </c>
      <c r="F25" s="20">
        <f>COUNTA(F19:F24)</f>
        <v>4</v>
      </c>
      <c r="G25" s="21">
        <f>SUM(G19:G24)</f>
        <v>4</v>
      </c>
      <c r="H25" s="22">
        <f>SUM(H19:H24)</f>
        <v>0</v>
      </c>
      <c r="I25" s="20">
        <f>COUNTA(I19:I24)</f>
        <v>0</v>
      </c>
    </row>
    <row r="26" spans="2:9" x14ac:dyDescent="0.2">
      <c r="B26" s="39" t="s">
        <v>38</v>
      </c>
      <c r="C26" s="4"/>
      <c r="D26" s="4"/>
      <c r="E26" s="4"/>
      <c r="F26" s="12"/>
      <c r="G26" s="13"/>
      <c r="H26" s="13"/>
      <c r="I26" s="12"/>
    </row>
    <row r="27" spans="2:9" x14ac:dyDescent="0.2">
      <c r="B27" s="24" t="s">
        <v>59</v>
      </c>
      <c r="C27" s="24"/>
      <c r="D27" s="24"/>
      <c r="E27" s="25" t="s">
        <v>76</v>
      </c>
      <c r="F27" s="17" t="s">
        <v>13</v>
      </c>
      <c r="G27" s="26">
        <v>1</v>
      </c>
      <c r="H27" s="26"/>
      <c r="I27" s="12"/>
    </row>
    <row r="28" spans="2:9" x14ac:dyDescent="0.2">
      <c r="B28" s="24" t="s">
        <v>69</v>
      </c>
      <c r="C28" s="24"/>
      <c r="D28" s="24"/>
      <c r="E28" s="25" t="s">
        <v>68</v>
      </c>
      <c r="F28" s="17" t="s">
        <v>13</v>
      </c>
      <c r="G28" s="26">
        <v>1</v>
      </c>
      <c r="H28" s="26"/>
      <c r="I28" s="12"/>
    </row>
    <row r="29" spans="2:9" x14ac:dyDescent="0.2">
      <c r="B29" s="24" t="s">
        <v>41</v>
      </c>
      <c r="C29" s="24"/>
      <c r="D29" s="24"/>
      <c r="E29" s="25" t="s">
        <v>46</v>
      </c>
      <c r="F29" s="17" t="s">
        <v>13</v>
      </c>
      <c r="G29" s="26">
        <v>1</v>
      </c>
      <c r="H29" s="26"/>
      <c r="I29" s="12"/>
    </row>
    <row r="30" spans="2:9" x14ac:dyDescent="0.2">
      <c r="B30" s="24" t="s">
        <v>82</v>
      </c>
      <c r="C30" s="24"/>
      <c r="D30" s="24"/>
      <c r="E30" s="25" t="s">
        <v>85</v>
      </c>
      <c r="F30" s="17" t="s">
        <v>13</v>
      </c>
      <c r="G30" s="26">
        <v>1</v>
      </c>
      <c r="H30" s="26"/>
      <c r="I30" s="12"/>
    </row>
    <row r="31" spans="2:9" ht="8.25" customHeight="1" x14ac:dyDescent="0.2">
      <c r="B31" s="4"/>
      <c r="C31" s="4"/>
      <c r="D31" s="4"/>
      <c r="E31" s="4"/>
      <c r="F31" s="12"/>
      <c r="G31" s="13"/>
      <c r="H31" s="13"/>
      <c r="I31" s="12"/>
    </row>
    <row r="32" spans="2:9" x14ac:dyDescent="0.2">
      <c r="B32" s="4"/>
      <c r="C32" s="4"/>
      <c r="D32" s="4"/>
      <c r="E32" s="9" t="s">
        <v>19</v>
      </c>
      <c r="F32" s="20">
        <f>COUNTA(F26:F31)</f>
        <v>4</v>
      </c>
      <c r="G32" s="21">
        <f>SUM(G26:G31)</f>
        <v>4</v>
      </c>
      <c r="H32" s="22">
        <f>SUM(H26:H31)</f>
        <v>0</v>
      </c>
      <c r="I32" s="20">
        <f>COUNTA(I26:I31)</f>
        <v>0</v>
      </c>
    </row>
    <row r="33" spans="2:9" x14ac:dyDescent="0.2">
      <c r="B33" s="39" t="s">
        <v>9</v>
      </c>
      <c r="C33" s="4"/>
      <c r="D33" s="4"/>
      <c r="E33" s="4"/>
      <c r="F33" s="12"/>
      <c r="G33" s="13"/>
      <c r="H33" s="13"/>
      <c r="I33" s="12"/>
    </row>
    <row r="34" spans="2:9" x14ac:dyDescent="0.2">
      <c r="B34" s="24" t="s">
        <v>62</v>
      </c>
      <c r="C34" s="24"/>
      <c r="D34" s="24"/>
      <c r="E34" s="25" t="s">
        <v>77</v>
      </c>
      <c r="F34" s="17" t="s">
        <v>13</v>
      </c>
      <c r="G34" s="26"/>
      <c r="H34" s="26">
        <v>1</v>
      </c>
      <c r="I34" s="12"/>
    </row>
    <row r="35" spans="2:9" x14ac:dyDescent="0.2">
      <c r="B35" s="24" t="s">
        <v>71</v>
      </c>
      <c r="C35" s="24"/>
      <c r="D35" s="24"/>
      <c r="E35" s="25" t="s">
        <v>70</v>
      </c>
      <c r="F35" s="17" t="s">
        <v>13</v>
      </c>
      <c r="G35" s="26"/>
      <c r="H35" s="26"/>
      <c r="I35" s="12" t="s">
        <v>21</v>
      </c>
    </row>
    <row r="36" spans="2:9" x14ac:dyDescent="0.2">
      <c r="B36" s="24" t="s">
        <v>54</v>
      </c>
      <c r="C36" s="24"/>
      <c r="D36" s="24"/>
      <c r="E36" s="25" t="s">
        <v>97</v>
      </c>
      <c r="F36" s="17" t="s">
        <v>13</v>
      </c>
      <c r="G36" s="26"/>
      <c r="H36" s="26"/>
      <c r="I36" s="12" t="s">
        <v>21</v>
      </c>
    </row>
    <row r="37" spans="2:9" x14ac:dyDescent="0.2">
      <c r="B37" s="24" t="s">
        <v>87</v>
      </c>
      <c r="C37" s="24"/>
      <c r="D37" s="24"/>
      <c r="E37" s="25" t="s">
        <v>86</v>
      </c>
      <c r="F37" s="17" t="s">
        <v>13</v>
      </c>
      <c r="G37" s="26"/>
      <c r="H37" s="26">
        <v>1</v>
      </c>
      <c r="I37" s="12"/>
    </row>
    <row r="38" spans="2:9" ht="7.5" customHeight="1" x14ac:dyDescent="0.2">
      <c r="B38" s="4"/>
      <c r="C38" s="4"/>
      <c r="D38" s="4"/>
      <c r="E38" s="4"/>
      <c r="F38" s="12"/>
      <c r="G38" s="13"/>
      <c r="H38" s="13"/>
      <c r="I38" s="12"/>
    </row>
    <row r="39" spans="2:9" x14ac:dyDescent="0.2">
      <c r="B39" s="4"/>
      <c r="C39" s="4"/>
      <c r="D39" s="4"/>
      <c r="E39" s="9" t="s">
        <v>19</v>
      </c>
      <c r="F39" s="20">
        <f>COUNTA(F33:F38)</f>
        <v>4</v>
      </c>
      <c r="G39" s="21">
        <f>SUM(G33:G38)</f>
        <v>0</v>
      </c>
      <c r="H39" s="22">
        <f>SUM(H33:H38)</f>
        <v>2</v>
      </c>
      <c r="I39" s="20">
        <f>COUNTA(I33:I38)</f>
        <v>2</v>
      </c>
    </row>
    <row r="40" spans="2:9" x14ac:dyDescent="0.2">
      <c r="B40" s="39" t="s">
        <v>39</v>
      </c>
      <c r="C40" s="4"/>
      <c r="D40" s="4"/>
      <c r="E40" s="4"/>
      <c r="F40" s="12"/>
      <c r="G40" s="13"/>
      <c r="H40" s="13"/>
      <c r="I40" s="12"/>
    </row>
    <row r="41" spans="2:9" x14ac:dyDescent="0.2">
      <c r="B41" s="24" t="s">
        <v>80</v>
      </c>
      <c r="C41" s="24"/>
      <c r="D41" s="24"/>
      <c r="E41" s="25" t="s">
        <v>81</v>
      </c>
      <c r="F41" s="17" t="s">
        <v>13</v>
      </c>
      <c r="G41" s="26">
        <v>1</v>
      </c>
      <c r="H41" s="26"/>
      <c r="I41" s="12"/>
    </row>
    <row r="42" spans="2:9" x14ac:dyDescent="0.2">
      <c r="B42" s="24" t="s">
        <v>88</v>
      </c>
      <c r="C42" s="24"/>
      <c r="D42" s="24"/>
      <c r="E42" s="25" t="s">
        <v>89</v>
      </c>
      <c r="F42" s="17" t="s">
        <v>13</v>
      </c>
      <c r="G42" s="26">
        <v>1</v>
      </c>
      <c r="H42" s="26"/>
      <c r="I42" s="12"/>
    </row>
    <row r="43" spans="2:9" x14ac:dyDescent="0.2">
      <c r="B43" s="24" t="s">
        <v>91</v>
      </c>
      <c r="C43" s="24"/>
      <c r="D43" s="24"/>
      <c r="E43" s="25" t="s">
        <v>90</v>
      </c>
      <c r="F43" s="17" t="s">
        <v>13</v>
      </c>
      <c r="G43" s="26">
        <v>1</v>
      </c>
      <c r="H43" s="26"/>
      <c r="I43" s="12"/>
    </row>
    <row r="44" spans="2:9" x14ac:dyDescent="0.2">
      <c r="B44" s="24" t="s">
        <v>53</v>
      </c>
      <c r="C44" s="24"/>
      <c r="D44" s="24"/>
      <c r="E44" s="25" t="s">
        <v>72</v>
      </c>
      <c r="F44" s="17" t="s">
        <v>13</v>
      </c>
      <c r="G44" s="26">
        <v>1</v>
      </c>
      <c r="H44" s="26"/>
      <c r="I44" s="12"/>
    </row>
    <row r="45" spans="2:9" ht="7.5" customHeight="1" x14ac:dyDescent="0.2">
      <c r="B45" s="4"/>
      <c r="C45" s="4"/>
      <c r="D45" s="4"/>
      <c r="E45" s="4"/>
      <c r="F45" s="12"/>
      <c r="G45" s="13"/>
      <c r="H45" s="13"/>
      <c r="I45" s="12"/>
    </row>
    <row r="46" spans="2:9" x14ac:dyDescent="0.2">
      <c r="B46" s="4"/>
      <c r="C46" s="4"/>
      <c r="D46" s="4"/>
      <c r="E46" s="9" t="s">
        <v>19</v>
      </c>
      <c r="F46" s="20">
        <f>COUNTA(F40:F45)</f>
        <v>4</v>
      </c>
      <c r="G46" s="21">
        <f>SUM(G40:G45)</f>
        <v>4</v>
      </c>
      <c r="H46" s="22">
        <f>SUM(H40:H45)</f>
        <v>0</v>
      </c>
      <c r="I46" s="20">
        <f>COUNTA(I40:I45)</f>
        <v>0</v>
      </c>
    </row>
    <row r="47" spans="2:9" x14ac:dyDescent="0.2">
      <c r="B47" s="39" t="s">
        <v>0</v>
      </c>
      <c r="C47" s="4"/>
      <c r="D47" s="4"/>
      <c r="E47" s="4"/>
      <c r="F47" s="12"/>
      <c r="G47" s="13"/>
      <c r="H47" s="13"/>
      <c r="I47" s="12"/>
    </row>
    <row r="48" spans="2:9" x14ac:dyDescent="0.2">
      <c r="B48" s="24" t="s">
        <v>20</v>
      </c>
      <c r="C48" s="24"/>
      <c r="D48" s="24"/>
      <c r="E48" s="25" t="s">
        <v>96</v>
      </c>
      <c r="F48" s="17" t="s">
        <v>13</v>
      </c>
      <c r="G48" s="26"/>
      <c r="H48" s="26"/>
      <c r="I48" s="12" t="s">
        <v>21</v>
      </c>
    </row>
    <row r="49" spans="2:9" x14ac:dyDescent="0.2">
      <c r="B49" s="24" t="s">
        <v>48</v>
      </c>
      <c r="C49" s="24"/>
      <c r="D49" s="24"/>
      <c r="E49" s="25" t="s">
        <v>64</v>
      </c>
      <c r="F49" s="17" t="s">
        <v>13</v>
      </c>
      <c r="G49" s="26"/>
      <c r="H49" s="26">
        <v>1</v>
      </c>
      <c r="I49" s="12"/>
    </row>
    <row r="50" spans="2:9" x14ac:dyDescent="0.2">
      <c r="B50" s="24" t="s">
        <v>52</v>
      </c>
      <c r="C50" s="24"/>
      <c r="D50" s="24"/>
      <c r="E50" s="25" t="s">
        <v>78</v>
      </c>
      <c r="F50" s="17" t="s">
        <v>13</v>
      </c>
      <c r="G50" s="26"/>
      <c r="H50" s="26">
        <v>1</v>
      </c>
      <c r="I50" s="12"/>
    </row>
    <row r="51" spans="2:9" x14ac:dyDescent="0.2">
      <c r="B51" s="24" t="s">
        <v>83</v>
      </c>
      <c r="C51" s="24"/>
      <c r="D51" s="24"/>
      <c r="E51" s="25" t="s">
        <v>84</v>
      </c>
      <c r="F51" s="17" t="s">
        <v>13</v>
      </c>
      <c r="G51" s="26"/>
      <c r="H51" s="26"/>
      <c r="I51" s="12" t="s">
        <v>21</v>
      </c>
    </row>
    <row r="52" spans="2:9" ht="6" customHeight="1" x14ac:dyDescent="0.2">
      <c r="B52" s="4"/>
      <c r="C52" s="4"/>
      <c r="D52" s="4"/>
      <c r="E52" s="4"/>
      <c r="F52" s="12"/>
      <c r="G52" s="13"/>
      <c r="H52" s="13"/>
      <c r="I52" s="12"/>
    </row>
    <row r="53" spans="2:9" x14ac:dyDescent="0.2">
      <c r="B53" s="4"/>
      <c r="C53" s="4"/>
      <c r="D53" s="4"/>
      <c r="E53" s="9" t="s">
        <v>19</v>
      </c>
      <c r="F53" s="20">
        <f>COUNTA(F47:F52)</f>
        <v>4</v>
      </c>
      <c r="G53" s="21">
        <f>SUM(G47:G52)</f>
        <v>0</v>
      </c>
      <c r="H53" s="22">
        <f>SUM(H47:H52)</f>
        <v>2</v>
      </c>
      <c r="I53" s="20">
        <f>COUNTA(I47:I52)</f>
        <v>2</v>
      </c>
    </row>
    <row r="54" spans="2:9" x14ac:dyDescent="0.2">
      <c r="B54" s="39" t="s">
        <v>37</v>
      </c>
      <c r="C54" s="4"/>
      <c r="D54" s="4"/>
      <c r="E54" s="4"/>
      <c r="F54" s="4"/>
      <c r="G54" s="23"/>
      <c r="H54" s="23"/>
      <c r="I54" s="12"/>
    </row>
    <row r="55" spans="2:9" x14ac:dyDescent="0.2">
      <c r="B55" s="24" t="s">
        <v>51</v>
      </c>
      <c r="C55" s="24"/>
      <c r="D55" s="24"/>
      <c r="E55" s="25" t="s">
        <v>73</v>
      </c>
      <c r="F55" s="17" t="s">
        <v>13</v>
      </c>
      <c r="G55" s="26"/>
      <c r="H55" s="26"/>
      <c r="I55" s="12" t="s">
        <v>21</v>
      </c>
    </row>
    <row r="56" spans="2:9" x14ac:dyDescent="0.2">
      <c r="B56" s="24" t="s">
        <v>12</v>
      </c>
      <c r="C56" s="24"/>
      <c r="D56" s="24"/>
      <c r="E56" s="25" t="s">
        <v>50</v>
      </c>
      <c r="F56" s="17" t="s">
        <v>13</v>
      </c>
      <c r="G56" s="26">
        <v>1</v>
      </c>
      <c r="H56" s="26"/>
      <c r="I56" s="12"/>
    </row>
    <row r="57" spans="2:9" x14ac:dyDescent="0.2">
      <c r="B57" s="24" t="s">
        <v>93</v>
      </c>
      <c r="C57" s="24"/>
      <c r="D57" s="24"/>
      <c r="E57" s="25" t="s">
        <v>92</v>
      </c>
      <c r="F57" s="17" t="s">
        <v>13</v>
      </c>
      <c r="G57" s="26"/>
      <c r="H57" s="26"/>
      <c r="I57" s="12" t="s">
        <v>21</v>
      </c>
    </row>
    <row r="58" spans="2:9" x14ac:dyDescent="0.2">
      <c r="B58" s="24" t="s">
        <v>36</v>
      </c>
      <c r="C58" s="24"/>
      <c r="D58" s="24"/>
      <c r="E58" s="25" t="s">
        <v>79</v>
      </c>
      <c r="F58" s="17" t="s">
        <v>13</v>
      </c>
      <c r="G58" s="26">
        <v>1</v>
      </c>
      <c r="H58" s="26"/>
      <c r="I58" s="12"/>
    </row>
    <row r="59" spans="2:9" ht="7.5" customHeight="1" x14ac:dyDescent="0.2">
      <c r="B59" s="4"/>
      <c r="C59" s="4"/>
      <c r="D59" s="4"/>
      <c r="E59" s="4"/>
      <c r="F59" s="12"/>
      <c r="G59" s="13"/>
      <c r="H59" s="13"/>
      <c r="I59" s="12"/>
    </row>
    <row r="60" spans="2:9" x14ac:dyDescent="0.2">
      <c r="B60" s="4"/>
      <c r="C60" s="4"/>
      <c r="D60" s="4"/>
      <c r="E60" s="9" t="s">
        <v>19</v>
      </c>
      <c r="F60" s="20">
        <f>COUNTA(F54:F59)</f>
        <v>4</v>
      </c>
      <c r="G60" s="21">
        <f>SUM(G54:G59)</f>
        <v>2</v>
      </c>
      <c r="H60" s="22">
        <f>SUM(H54:H59)</f>
        <v>0</v>
      </c>
      <c r="I60" s="20">
        <f>COUNTA(I54:I59)</f>
        <v>2</v>
      </c>
    </row>
    <row r="61" spans="2:9" x14ac:dyDescent="0.2">
      <c r="B61" s="39" t="s">
        <v>8</v>
      </c>
      <c r="C61" s="4"/>
      <c r="D61" s="4"/>
      <c r="E61" s="9"/>
      <c r="F61" s="6"/>
      <c r="G61" s="30"/>
      <c r="H61" s="32"/>
      <c r="I61" s="6"/>
    </row>
    <row r="62" spans="2:9" x14ac:dyDescent="0.2">
      <c r="B62" s="4"/>
      <c r="C62" s="4"/>
      <c r="D62" s="4"/>
      <c r="E62" s="4"/>
      <c r="F62" s="6"/>
      <c r="G62" s="33"/>
      <c r="H62" s="33"/>
      <c r="I62" s="46" t="s">
        <v>7</v>
      </c>
    </row>
    <row r="63" spans="2:9" ht="13.5" thickBot="1" x14ac:dyDescent="0.25">
      <c r="B63" s="4"/>
      <c r="C63" s="4"/>
      <c r="D63" s="4"/>
      <c r="E63" s="44" t="s">
        <v>19</v>
      </c>
      <c r="F63" s="45">
        <f>F25+F60+F53+F32+F18+F46+F39</f>
        <v>30</v>
      </c>
      <c r="G63" s="34">
        <f>G25+G60+G53+G32+G18+G46+G39</f>
        <v>20</v>
      </c>
      <c r="H63" s="34">
        <f>H25+H60+H53+H32+H18+H46+H39</f>
        <v>4</v>
      </c>
      <c r="I63" s="20">
        <f>I25+I60+I53+I32+I18+I46+I39</f>
        <v>6</v>
      </c>
    </row>
    <row r="64" spans="2:9" ht="13.5" thickTop="1" x14ac:dyDescent="0.2">
      <c r="B64" s="35"/>
      <c r="C64" s="4"/>
      <c r="D64" s="4"/>
      <c r="E64" s="4"/>
      <c r="F64" s="6"/>
      <c r="G64" s="6"/>
      <c r="H64" s="6"/>
      <c r="I64" s="6"/>
    </row>
    <row r="66" spans="2:2" ht="13.5" hidden="1" thickBot="1" x14ac:dyDescent="0.25">
      <c r="B66" s="36" t="s">
        <v>25</v>
      </c>
    </row>
    <row r="67" spans="2:2" ht="13.5" hidden="1" thickTop="1" x14ac:dyDescent="0.2">
      <c r="B67" s="37" t="s">
        <v>17</v>
      </c>
    </row>
    <row r="68" spans="2:2" hidden="1" x14ac:dyDescent="0.2">
      <c r="B68" s="37" t="s">
        <v>16</v>
      </c>
    </row>
    <row r="69" spans="2:2" hidden="1" x14ac:dyDescent="0.2">
      <c r="B69" s="38" t="s">
        <v>18</v>
      </c>
    </row>
    <row r="70" spans="2:2" hidden="1" x14ac:dyDescent="0.2"/>
    <row r="71" spans="2:2" ht="13.5" hidden="1" thickBot="1" x14ac:dyDescent="0.25">
      <c r="B71" s="36" t="s">
        <v>26</v>
      </c>
    </row>
    <row r="72" spans="2:2" ht="13.5" hidden="1" thickTop="1" x14ac:dyDescent="0.2">
      <c r="B72" s="37" t="s">
        <v>23</v>
      </c>
    </row>
    <row r="73" spans="2:2" hidden="1" x14ac:dyDescent="0.2">
      <c r="B73" s="37" t="s">
        <v>24</v>
      </c>
    </row>
    <row r="74" spans="2:2" hidden="1" x14ac:dyDescent="0.2">
      <c r="B74" s="38" t="s">
        <v>31</v>
      </c>
    </row>
    <row r="75" spans="2:2" hidden="1" x14ac:dyDescent="0.2"/>
    <row r="76" spans="2:2" ht="13.5" hidden="1" thickBot="1" x14ac:dyDescent="0.25">
      <c r="B76" s="36" t="s">
        <v>27</v>
      </c>
    </row>
    <row r="77" spans="2:2" ht="13.5" hidden="1" thickTop="1" x14ac:dyDescent="0.2">
      <c r="B77" s="37" t="s">
        <v>21</v>
      </c>
    </row>
    <row r="78" spans="2:2" hidden="1" x14ac:dyDescent="0.2">
      <c r="B78" s="38"/>
    </row>
    <row r="79" spans="2:2" hidden="1" x14ac:dyDescent="0.2"/>
    <row r="80" spans="2:2" ht="13.5" hidden="1" thickBot="1" x14ac:dyDescent="0.25">
      <c r="B80" s="36" t="s">
        <v>28</v>
      </c>
    </row>
    <row r="81" spans="2:2" ht="13.5" hidden="1" thickTop="1" x14ac:dyDescent="0.2">
      <c r="B81" s="37" t="s">
        <v>13</v>
      </c>
    </row>
    <row r="82" spans="2:2" hidden="1" x14ac:dyDescent="0.2">
      <c r="B82" s="38"/>
    </row>
    <row r="83" spans="2:2" hidden="1" x14ac:dyDescent="0.2"/>
    <row r="84" spans="2:2" ht="13.5" hidden="1" thickBot="1" x14ac:dyDescent="0.25">
      <c r="B84" s="36" t="s">
        <v>29</v>
      </c>
    </row>
    <row r="85" spans="2:2" ht="13.5" hidden="1" thickTop="1" x14ac:dyDescent="0.2">
      <c r="B85" s="37" t="s">
        <v>13</v>
      </c>
    </row>
    <row r="86" spans="2:2" hidden="1" x14ac:dyDescent="0.2">
      <c r="B86" s="38"/>
    </row>
    <row r="87" spans="2:2" hidden="1" x14ac:dyDescent="0.2"/>
    <row r="88" spans="2:2" ht="13.5" hidden="1" thickBot="1" x14ac:dyDescent="0.25">
      <c r="B88" s="36" t="s">
        <v>30</v>
      </c>
    </row>
    <row r="89" spans="2:2" ht="13.5" hidden="1" thickTop="1" x14ac:dyDescent="0.2">
      <c r="B89" s="37">
        <v>1</v>
      </c>
    </row>
    <row r="90" spans="2:2" hidden="1" x14ac:dyDescent="0.2">
      <c r="B90" s="38">
        <v>1.5</v>
      </c>
    </row>
  </sheetData>
  <mergeCells count="1">
    <mergeCell ref="B2:D3"/>
  </mergeCells>
  <phoneticPr fontId="0" type="noConversion"/>
  <dataValidations count="7">
    <dataValidation type="list" allowBlank="1" showInputMessage="1" showErrorMessage="1" sqref="F38:I38 F40:I40 F17:I17 F59:I59 F47:I47 F52:I52 F26:I26 F31:I31 I10 F45:I45 F33:I33 I54 F24:I24 F19:I19">
      <formula1>#REF!</formula1>
    </dataValidation>
    <dataValidation type="list" showInputMessage="1" showErrorMessage="1" sqref="F34:F37 F11:F16 F20:F23 F41:F44 F48:F51 F27:F30 F55:F58">
      <formula1>$B$81:$B$82</formula1>
    </dataValidation>
    <dataValidation type="list" showInputMessage="1" showErrorMessage="1" sqref="I34:I37 I11:I16 I20:I23 I41:I44 I48:I51 I27:I30 I55:I58">
      <formula1>$B$77:$B$78</formula1>
    </dataValidation>
    <dataValidation type="list" showInputMessage="1" showErrorMessage="1" sqref="D10">
      <formula1>$B$85:$B$86</formula1>
    </dataValidation>
    <dataValidation type="list" showInputMessage="1" showErrorMessage="1" sqref="F10">
      <formula1>$B$89:$B$90</formula1>
    </dataValidation>
    <dataValidation type="list" showInputMessage="1" showErrorMessage="1" sqref="F4">
      <formula1>$B$72:$B$74</formula1>
    </dataValidation>
    <dataValidation type="list" showInputMessage="1" showErrorMessage="1" sqref="D11:D16">
      <formula1>$B$71:$B$73</formula1>
    </dataValidation>
  </dataValidations>
  <printOptions horizontalCentered="1" verticalCentered="1"/>
  <pageMargins left="0" right="0" top="0" bottom="1" header="0" footer="0"/>
  <pageSetup scale="70" fitToHeight="2" orientation="portrait" r:id="rId1"/>
  <headerFooter alignWithMargins="0">
    <oddFooter>&amp;L&amp;F&amp;R&amp;D     &amp;T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mmandButton1">
          <controlPr defaultSize="0" autoLine="0" r:id="rId5">
            <anchor moveWithCells="1">
              <from>
                <xdr:col>4</xdr:col>
                <xdr:colOff>47625</xdr:colOff>
                <xdr:row>3</xdr:row>
                <xdr:rowOff>257175</xdr:rowOff>
              </from>
              <to>
                <xdr:col>4</xdr:col>
                <xdr:colOff>676275</xdr:colOff>
                <xdr:row>5</xdr:row>
                <xdr:rowOff>28575</xdr:rowOff>
              </to>
            </anchor>
          </controlPr>
        </control>
      </mc:Choice>
      <mc:Fallback>
        <control shapeId="1026" r:id="rId4" name="CommandButton1"/>
      </mc:Fallback>
    </mc:AlternateContent>
    <mc:AlternateContent xmlns:mc="http://schemas.openxmlformats.org/markup-compatibility/2006">
      <mc:Choice Requires="x14">
        <control shapeId="1025" r:id="rId6" name="CommandButton1">
          <controlPr defaultSize="0" autoLine="0" r:id="rId7">
            <anchor moveWithCells="1">
              <from>
                <xdr:col>4</xdr:col>
                <xdr:colOff>28575</xdr:colOff>
                <xdr:row>2</xdr:row>
                <xdr:rowOff>0</xdr:rowOff>
              </from>
              <to>
                <xdr:col>4</xdr:col>
                <xdr:colOff>1323975</xdr:colOff>
                <xdr:row>3</xdr:row>
                <xdr:rowOff>152400</xdr:rowOff>
              </to>
            </anchor>
          </controlPr>
        </control>
      </mc:Choice>
      <mc:Fallback>
        <control shapeId="1025" r:id="rId6" name="CommandButton1"/>
      </mc:Fallback>
    </mc:AlternateContent>
    <mc:AlternateContent xmlns:mc="http://schemas.openxmlformats.org/markup-compatibility/2006">
      <mc:Choice Requires="x14">
        <control shapeId="1031" r:id="rId8" name="CommandButton1">
          <controlPr defaultSize="0" disabled="1" autoLine="0" r:id="rId9">
            <anchor moveWithCells="1">
              <from>
                <xdr:col>4</xdr:col>
                <xdr:colOff>790575</xdr:colOff>
                <xdr:row>3</xdr:row>
                <xdr:rowOff>238125</xdr:rowOff>
              </from>
              <to>
                <xdr:col>4</xdr:col>
                <xdr:colOff>1943100</xdr:colOff>
                <xdr:row>5</xdr:row>
                <xdr:rowOff>19050</xdr:rowOff>
              </to>
            </anchor>
          </controlPr>
        </control>
      </mc:Choice>
      <mc:Fallback>
        <control shapeId="1031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52</vt:i4>
      </vt:variant>
    </vt:vector>
  </HeadingPairs>
  <TitlesOfParts>
    <vt:vector size="53" baseType="lpstr">
      <vt:lpstr>Vote</vt:lpstr>
      <vt:lpstr>clearCoop</vt:lpstr>
      <vt:lpstr>clearCoopVote</vt:lpstr>
      <vt:lpstr>clearIndGen</vt:lpstr>
      <vt:lpstr>clearIndGenVote</vt:lpstr>
      <vt:lpstr>clearIndREP</vt:lpstr>
      <vt:lpstr>clearIndREPVote</vt:lpstr>
      <vt:lpstr>clearIOU</vt:lpstr>
      <vt:lpstr>clearIOUVote</vt:lpstr>
      <vt:lpstr>clearMarketers</vt:lpstr>
      <vt:lpstr>clearMarketersVote</vt:lpstr>
      <vt:lpstr>clearMuni</vt:lpstr>
      <vt:lpstr>clearMuniVote</vt:lpstr>
      <vt:lpstr>clearResidential</vt:lpstr>
      <vt:lpstr>clearResidentialVote</vt:lpstr>
      <vt:lpstr>Coop</vt:lpstr>
      <vt:lpstr>countAbstain</vt:lpstr>
      <vt:lpstr>countCoop</vt:lpstr>
      <vt:lpstr>countCoopAbstain</vt:lpstr>
      <vt:lpstr>countIndGen</vt:lpstr>
      <vt:lpstr>countIndGenAbstain</vt:lpstr>
      <vt:lpstr>countIndREP</vt:lpstr>
      <vt:lpstr>countIndREPAbstain</vt:lpstr>
      <vt:lpstr>countIOU</vt:lpstr>
      <vt:lpstr>countIOUAbstain</vt:lpstr>
      <vt:lpstr>countMarketers</vt:lpstr>
      <vt:lpstr>countMarketersAbstain</vt:lpstr>
      <vt:lpstr>countMuni</vt:lpstr>
      <vt:lpstr>countMuniAbstain</vt:lpstr>
      <vt:lpstr>countRes</vt:lpstr>
      <vt:lpstr>countResAbstain</vt:lpstr>
      <vt:lpstr>Divide_Cons_Votes</vt:lpstr>
      <vt:lpstr>FailReason</vt:lpstr>
      <vt:lpstr>IndGen</vt:lpstr>
      <vt:lpstr>IndREP</vt:lpstr>
      <vt:lpstr>IOU</vt:lpstr>
      <vt:lpstr>Marketers</vt:lpstr>
      <vt:lpstr>MotionStatus</vt:lpstr>
      <vt:lpstr>muni</vt:lpstr>
      <vt:lpstr>MuniSubSeg</vt:lpstr>
      <vt:lpstr>Output_Area</vt:lpstr>
      <vt:lpstr>PercentageVote</vt:lpstr>
      <vt:lpstr>PercentageVoteN</vt:lpstr>
      <vt:lpstr>PercentageVoteY</vt:lpstr>
      <vt:lpstr>Vote!Print_Area</vt:lpstr>
      <vt:lpstr>Residential</vt:lpstr>
      <vt:lpstr>SegmentOrTAC</vt:lpstr>
      <vt:lpstr>SegmentVoteNo</vt:lpstr>
      <vt:lpstr>SegmentVoteYes</vt:lpstr>
      <vt:lpstr>Total_Cons_Votes</vt:lpstr>
      <vt:lpstr>TotalMembers</vt:lpstr>
      <vt:lpstr>VoteNumberFormat</vt:lpstr>
      <vt:lpstr>VotingStructure</vt:lpstr>
    </vt:vector>
  </TitlesOfParts>
  <Company>HII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t010373</dc:creator>
  <cp:lastModifiedBy>C Phillips</cp:lastModifiedBy>
  <cp:lastPrinted>2005-12-01T13:49:02Z</cp:lastPrinted>
  <dcterms:created xsi:type="dcterms:W3CDTF">2000-03-13T15:50:20Z</dcterms:created>
  <dcterms:modified xsi:type="dcterms:W3CDTF">2015-05-28T17:03:57Z</dcterms:modified>
</cp:coreProperties>
</file>